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de41cc787b48d6/Documents/DataplusVisualPresentationII - LBAG/UCOVI/LinkedInScrapeProject/"/>
    </mc:Choice>
  </mc:AlternateContent>
  <xr:revisionPtr revIDLastSave="53" documentId="13_ncr:40009_{A19B3073-64BE-4BF5-BA52-3D241AA84F8B}" xr6:coauthVersionLast="47" xr6:coauthVersionMax="47" xr10:uidLastSave="{E80A5304-2F5F-46FA-BB6C-7CFA383CE712}"/>
  <bookViews>
    <workbookView xWindow="-108" yWindow="-108" windowWidth="23256" windowHeight="12456" activeTab="1" xr2:uid="{00000000-000D-0000-FFFF-FFFF00000000}"/>
  </bookViews>
  <sheets>
    <sheet name="Senior and mid-level roles" sheetId="2" r:id="rId1"/>
    <sheet name="AnalystScientistTenures20230821" sheetId="1" r:id="rId2"/>
  </sheets>
  <definedNames>
    <definedName name="_xlnm._FilterDatabase" localSheetId="1" hidden="1">AnalystScientistTenures20230821!$A$1:$O$2210</definedName>
    <definedName name="_xlchart.v2.0" hidden="1">'Senior and mid-level roles'!$B$15:$H$15</definedName>
    <definedName name="_xlchart.v2.1" hidden="1">'Senior and mid-level roles'!$B$18:$H$18</definedName>
    <definedName name="_xlchart.v2.2" hidden="1">'Senior and mid-level roles'!$B$15:$H$15</definedName>
    <definedName name="_xlchart.v2.3" hidden="1">'Senior and mid-level roles'!$B$16:$H$16</definedName>
    <definedName name="_xlchart.v2.4" hidden="1">'Senior and mid-level roles'!$B$15:$H$15</definedName>
    <definedName name="_xlchart.v2.5" hidden="1">'Senior and mid-level roles'!$B$17:$H$17</definedName>
    <definedName name="_xlchart.v2.6" hidden="1">'Senior and mid-level roles'!$B$15:$H$15</definedName>
    <definedName name="_xlchart.v2.7" hidden="1">'Senior and mid-level roles'!$B$18:$H$18</definedName>
    <definedName name="_xlchart.v2.8" hidden="1">'Senior and mid-level roles'!$B$15:$H$15</definedName>
    <definedName name="_xlchart.v2.9" hidden="1">'Senior and mid-level roles'!$B$18:$H$18</definedName>
  </definedNames>
  <calcPr calcId="191029"/>
  <pivotCaches>
    <pivotCache cacheId="5" r:id="rId3"/>
    <pivotCache cacheId="9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2" l="1"/>
  <c r="D14" i="2"/>
  <c r="E14" i="2"/>
  <c r="F14" i="2"/>
  <c r="G14" i="2"/>
  <c r="H14" i="2"/>
  <c r="C18" i="2"/>
  <c r="D18" i="2"/>
  <c r="E18" i="2"/>
  <c r="F18" i="2"/>
  <c r="G18" i="2"/>
  <c r="H18" i="2"/>
  <c r="B18" i="2"/>
  <c r="D13" i="2"/>
  <c r="C13" i="2"/>
  <c r="E13" i="2"/>
  <c r="F13" i="2"/>
  <c r="G13" i="2"/>
  <c r="H13" i="2"/>
  <c r="D12" i="2"/>
  <c r="E12" i="2"/>
  <c r="F12" i="2"/>
  <c r="G12" i="2"/>
  <c r="H12" i="2"/>
  <c r="C12" i="2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" i="1"/>
  <c r="C17" i="2"/>
  <c r="E17" i="2"/>
  <c r="H16" i="2"/>
  <c r="D16" i="2"/>
  <c r="F16" i="2"/>
  <c r="C16" i="2"/>
  <c r="G17" i="2"/>
  <c r="H17" i="2"/>
  <c r="B16" i="2"/>
  <c r="G16" i="2"/>
  <c r="B17" i="2"/>
  <c r="F17" i="2"/>
  <c r="D17" i="2"/>
  <c r="E16" i="2"/>
  <c r="N2210" i="1" l="1" a="1"/>
  <c r="N2210" i="1" s="1"/>
  <c r="N15" i="1" a="1"/>
  <c r="N15" i="1" s="1"/>
  <c r="N27" i="1" a="1"/>
  <c r="N27" i="1" s="1"/>
  <c r="N34" i="1" a="1"/>
  <c r="N34" i="1" s="1"/>
  <c r="N41" i="1" a="1"/>
  <c r="N41" i="1" s="1"/>
  <c r="N49" i="1" a="1"/>
  <c r="N49" i="1" s="1"/>
  <c r="N57" i="1" a="1"/>
  <c r="N57" i="1" s="1"/>
  <c r="N65" i="1" a="1"/>
  <c r="N65" i="1" s="1"/>
  <c r="N73" i="1" a="1"/>
  <c r="N73" i="1" s="1"/>
  <c r="N81" i="1" a="1"/>
  <c r="N81" i="1" s="1"/>
  <c r="N89" i="1" a="1"/>
  <c r="N89" i="1" s="1"/>
  <c r="N97" i="1" a="1"/>
  <c r="N97" i="1" s="1"/>
  <c r="N105" i="1" a="1"/>
  <c r="N105" i="1" s="1"/>
  <c r="N113" i="1" a="1"/>
  <c r="N113" i="1" s="1"/>
  <c r="N121" i="1" a="1"/>
  <c r="N121" i="1" s="1"/>
  <c r="N129" i="1" a="1"/>
  <c r="N129" i="1" s="1"/>
  <c r="N137" i="1" a="1"/>
  <c r="N137" i="1" s="1"/>
  <c r="N145" i="1" a="1"/>
  <c r="N145" i="1" s="1"/>
  <c r="N153" i="1" a="1"/>
  <c r="N153" i="1" s="1"/>
  <c r="N161" i="1" a="1"/>
  <c r="N161" i="1" s="1"/>
  <c r="N169" i="1" a="1"/>
  <c r="N169" i="1" s="1"/>
  <c r="N177" i="1" a="1"/>
  <c r="N177" i="1" s="1"/>
  <c r="N185" i="1" a="1"/>
  <c r="N185" i="1" s="1"/>
  <c r="N193" i="1" a="1"/>
  <c r="N193" i="1" s="1"/>
  <c r="N201" i="1" a="1"/>
  <c r="N201" i="1" s="1"/>
  <c r="N209" i="1" a="1"/>
  <c r="N209" i="1" s="1"/>
  <c r="N217" i="1" a="1"/>
  <c r="N217" i="1" s="1"/>
  <c r="N225" i="1" a="1"/>
  <c r="N225" i="1" s="1"/>
  <c r="N233" i="1" a="1"/>
  <c r="N233" i="1" s="1"/>
  <c r="N241" i="1" a="1"/>
  <c r="N241" i="1" s="1"/>
  <c r="N249" i="1" a="1"/>
  <c r="N249" i="1" s="1"/>
  <c r="N257" i="1" a="1"/>
  <c r="N257" i="1" s="1"/>
  <c r="N265" i="1" a="1"/>
  <c r="N265" i="1" s="1"/>
  <c r="N273" i="1" a="1"/>
  <c r="N273" i="1" s="1"/>
  <c r="N281" i="1" a="1"/>
  <c r="N281" i="1" s="1"/>
  <c r="N289" i="1" a="1"/>
  <c r="N289" i="1" s="1"/>
  <c r="N297" i="1" a="1"/>
  <c r="N297" i="1" s="1"/>
  <c r="N305" i="1" a="1"/>
  <c r="N305" i="1" s="1"/>
  <c r="N313" i="1" a="1"/>
  <c r="N313" i="1" s="1"/>
  <c r="N321" i="1" a="1"/>
  <c r="N321" i="1" s="1"/>
  <c r="N329" i="1" a="1"/>
  <c r="N329" i="1" s="1"/>
  <c r="N337" i="1" a="1"/>
  <c r="N337" i="1" s="1"/>
  <c r="N344" i="1" a="1"/>
  <c r="N344" i="1" s="1"/>
  <c r="N351" i="1" a="1"/>
  <c r="N351" i="1" s="1"/>
  <c r="N359" i="1" a="1"/>
  <c r="N359" i="1" s="1"/>
  <c r="N367" i="1" a="1"/>
  <c r="N367" i="1" s="1"/>
  <c r="N375" i="1" a="1"/>
  <c r="N375" i="1" s="1"/>
  <c r="N382" i="1" a="1"/>
  <c r="N382" i="1" s="1"/>
  <c r="N390" i="1" a="1"/>
  <c r="N390" i="1" s="1"/>
  <c r="N397" i="1" a="1"/>
  <c r="N397" i="1" s="1"/>
  <c r="N417" i="1" a="1"/>
  <c r="N417" i="1" s="1"/>
  <c r="N424" i="1" a="1"/>
  <c r="N424" i="1" s="1"/>
  <c r="N431" i="1" a="1"/>
  <c r="N431" i="1" s="1"/>
  <c r="N438" i="1" a="1"/>
  <c r="N438" i="1" s="1"/>
  <c r="N445" i="1" a="1"/>
  <c r="N445" i="1" s="1"/>
  <c r="N452" i="1" a="1"/>
  <c r="N452" i="1" s="1"/>
  <c r="N459" i="1" a="1"/>
  <c r="N459" i="1" s="1"/>
  <c r="N474" i="1" a="1"/>
  <c r="N474" i="1" s="1"/>
  <c r="N481" i="1" a="1"/>
  <c r="N481" i="1" s="1"/>
  <c r="N489" i="1" a="1"/>
  <c r="N489" i="1" s="1"/>
  <c r="N2131" i="1" a="1"/>
  <c r="N2131" i="1" s="1"/>
  <c r="N6" i="1" a="1"/>
  <c r="N6" i="1" s="1"/>
  <c r="N42" i="1" a="1"/>
  <c r="N42" i="1" s="1"/>
  <c r="N50" i="1" a="1"/>
  <c r="N50" i="1" s="1"/>
  <c r="N58" i="1" a="1"/>
  <c r="N58" i="1" s="1"/>
  <c r="N66" i="1" a="1"/>
  <c r="N66" i="1" s="1"/>
  <c r="N74" i="1" a="1"/>
  <c r="N74" i="1" s="1"/>
  <c r="N82" i="1" a="1"/>
  <c r="N82" i="1" s="1"/>
  <c r="N90" i="1" a="1"/>
  <c r="N90" i="1" s="1"/>
  <c r="N98" i="1" a="1"/>
  <c r="N98" i="1" s="1"/>
  <c r="N106" i="1" a="1"/>
  <c r="N106" i="1" s="1"/>
  <c r="N114" i="1" a="1"/>
  <c r="N114" i="1" s="1"/>
  <c r="N122" i="1" a="1"/>
  <c r="N122" i="1" s="1"/>
  <c r="N130" i="1" a="1"/>
  <c r="N130" i="1" s="1"/>
  <c r="N138" i="1" a="1"/>
  <c r="N138" i="1" s="1"/>
  <c r="N146" i="1" a="1"/>
  <c r="N146" i="1" s="1"/>
  <c r="N154" i="1" a="1"/>
  <c r="N154" i="1" s="1"/>
  <c r="N162" i="1" a="1"/>
  <c r="N162" i="1" s="1"/>
  <c r="N170" i="1" a="1"/>
  <c r="N170" i="1" s="1"/>
  <c r="N178" i="1" a="1"/>
  <c r="N178" i="1" s="1"/>
  <c r="N186" i="1" a="1"/>
  <c r="N186" i="1" s="1"/>
  <c r="N194" i="1" a="1"/>
  <c r="N194" i="1" s="1"/>
  <c r="N202" i="1" a="1"/>
  <c r="N202" i="1" s="1"/>
  <c r="N210" i="1" a="1"/>
  <c r="N210" i="1" s="1"/>
  <c r="N218" i="1" a="1"/>
  <c r="N218" i="1" s="1"/>
  <c r="N226" i="1" a="1"/>
  <c r="N226" i="1" s="1"/>
  <c r="N234" i="1" a="1"/>
  <c r="N234" i="1" s="1"/>
  <c r="N242" i="1" a="1"/>
  <c r="N242" i="1" s="1"/>
  <c r="N250" i="1" a="1"/>
  <c r="N250" i="1" s="1"/>
  <c r="N258" i="1" a="1"/>
  <c r="N258" i="1" s="1"/>
  <c r="N266" i="1" a="1"/>
  <c r="N266" i="1" s="1"/>
  <c r="N274" i="1" a="1"/>
  <c r="N274" i="1" s="1"/>
  <c r="N282" i="1" a="1"/>
  <c r="N282" i="1" s="1"/>
  <c r="N290" i="1" a="1"/>
  <c r="N290" i="1" s="1"/>
  <c r="N298" i="1" a="1"/>
  <c r="N298" i="1" s="1"/>
  <c r="N306" i="1" a="1"/>
  <c r="N306" i="1" s="1"/>
  <c r="N314" i="1" a="1"/>
  <c r="N314" i="1" s="1"/>
  <c r="N322" i="1" a="1"/>
  <c r="N322" i="1" s="1"/>
  <c r="N330" i="1" a="1"/>
  <c r="N330" i="1" s="1"/>
  <c r="N338" i="1" a="1"/>
  <c r="N338" i="1" s="1"/>
  <c r="N345" i="1" a="1"/>
  <c r="N345" i="1" s="1"/>
  <c r="N352" i="1" a="1"/>
  <c r="N352" i="1" s="1"/>
  <c r="N360" i="1" a="1"/>
  <c r="N360" i="1" s="1"/>
  <c r="N368" i="1" a="1"/>
  <c r="N368" i="1" s="1"/>
  <c r="N376" i="1" a="1"/>
  <c r="N376" i="1" s="1"/>
  <c r="N383" i="1" a="1"/>
  <c r="N383" i="1" s="1"/>
  <c r="N391" i="1" a="1"/>
  <c r="N391" i="1" s="1"/>
  <c r="N398" i="1" a="1"/>
  <c r="N398" i="1" s="1"/>
  <c r="N404" i="1" a="1"/>
  <c r="N404" i="1" s="1"/>
  <c r="N411" i="1" a="1"/>
  <c r="N411" i="1" s="1"/>
  <c r="N418" i="1" a="1"/>
  <c r="N418" i="1" s="1"/>
  <c r="N425" i="1" a="1"/>
  <c r="N425" i="1" s="1"/>
  <c r="N432" i="1" a="1"/>
  <c r="N432" i="1" s="1"/>
  <c r="N439" i="1" a="1"/>
  <c r="N439" i="1" s="1"/>
  <c r="N446" i="1" a="1"/>
  <c r="N446" i="1" s="1"/>
  <c r="N453" i="1" a="1"/>
  <c r="N453" i="1" s="1"/>
  <c r="N460" i="1" a="1"/>
  <c r="N460" i="1" s="1"/>
  <c r="N467" i="1" a="1"/>
  <c r="N467" i="1" s="1"/>
  <c r="N475" i="1" a="1"/>
  <c r="N475" i="1" s="1"/>
  <c r="N482" i="1" a="1"/>
  <c r="N482" i="1" s="1"/>
  <c r="N490" i="1" a="1"/>
  <c r="N490" i="1" s="1"/>
  <c r="N498" i="1" a="1"/>
  <c r="N498" i="1" s="1"/>
  <c r="N506" i="1" a="1"/>
  <c r="N506" i="1" s="1"/>
  <c r="N513" i="1" a="1"/>
  <c r="N513" i="1" s="1"/>
  <c r="N520" i="1" a="1"/>
  <c r="N520" i="1" s="1"/>
  <c r="N528" i="1" a="1"/>
  <c r="N528" i="1" s="1"/>
  <c r="N536" i="1" a="1"/>
  <c r="N536" i="1" s="1"/>
  <c r="N544" i="1" a="1"/>
  <c r="N544" i="1" s="1"/>
  <c r="N552" i="1" a="1"/>
  <c r="N552" i="1" s="1"/>
  <c r="N560" i="1" a="1"/>
  <c r="N560" i="1" s="1"/>
  <c r="N568" i="1" a="1"/>
  <c r="N568" i="1" s="1"/>
  <c r="N575" i="1" a="1"/>
  <c r="N575" i="1" s="1"/>
  <c r="N582" i="1" a="1"/>
  <c r="N582" i="1" s="1"/>
  <c r="N590" i="1" a="1"/>
  <c r="N590" i="1" s="1"/>
  <c r="N596" i="1" a="1"/>
  <c r="N596" i="1" s="1"/>
  <c r="N603" i="1" a="1"/>
  <c r="N603" i="1" s="1"/>
  <c r="N2154" i="1" a="1"/>
  <c r="N2154" i="1" s="1"/>
  <c r="N7" i="1" a="1"/>
  <c r="N7" i="1" s="1"/>
  <c r="N19" i="1" a="1"/>
  <c r="N19" i="1" s="1"/>
  <c r="N29" i="1" a="1"/>
  <c r="N29" i="1" s="1"/>
  <c r="N35" i="1" a="1"/>
  <c r="N35" i="1" s="1"/>
  <c r="N43" i="1" a="1"/>
  <c r="N43" i="1" s="1"/>
  <c r="N51" i="1" a="1"/>
  <c r="N51" i="1" s="1"/>
  <c r="N59" i="1" a="1"/>
  <c r="N59" i="1" s="1"/>
  <c r="N67" i="1" a="1"/>
  <c r="N67" i="1" s="1"/>
  <c r="N75" i="1" a="1"/>
  <c r="N75" i="1" s="1"/>
  <c r="N83" i="1" a="1"/>
  <c r="N83" i="1" s="1"/>
  <c r="N91" i="1" a="1"/>
  <c r="N91" i="1" s="1"/>
  <c r="N99" i="1" a="1"/>
  <c r="N99" i="1" s="1"/>
  <c r="N107" i="1" a="1"/>
  <c r="N107" i="1" s="1"/>
  <c r="N115" i="1" a="1"/>
  <c r="N115" i="1" s="1"/>
  <c r="N123" i="1" a="1"/>
  <c r="N123" i="1" s="1"/>
  <c r="N131" i="1" a="1"/>
  <c r="N131" i="1" s="1"/>
  <c r="N139" i="1" a="1"/>
  <c r="N139" i="1" s="1"/>
  <c r="N147" i="1" a="1"/>
  <c r="N147" i="1" s="1"/>
  <c r="N155" i="1" a="1"/>
  <c r="N155" i="1" s="1"/>
  <c r="N163" i="1" a="1"/>
  <c r="N163" i="1" s="1"/>
  <c r="N171" i="1" a="1"/>
  <c r="N171" i="1" s="1"/>
  <c r="N179" i="1" a="1"/>
  <c r="N179" i="1" s="1"/>
  <c r="N187" i="1" a="1"/>
  <c r="N187" i="1" s="1"/>
  <c r="N195" i="1" a="1"/>
  <c r="N195" i="1" s="1"/>
  <c r="N203" i="1" a="1"/>
  <c r="N203" i="1" s="1"/>
  <c r="N211" i="1" a="1"/>
  <c r="N211" i="1" s="1"/>
  <c r="N219" i="1" a="1"/>
  <c r="N219" i="1" s="1"/>
  <c r="N227" i="1" a="1"/>
  <c r="N227" i="1" s="1"/>
  <c r="N235" i="1" a="1"/>
  <c r="N235" i="1" s="1"/>
  <c r="N243" i="1" a="1"/>
  <c r="N243" i="1" s="1"/>
  <c r="N251" i="1" a="1"/>
  <c r="N251" i="1" s="1"/>
  <c r="N259" i="1" a="1"/>
  <c r="N259" i="1" s="1"/>
  <c r="N267" i="1" a="1"/>
  <c r="N267" i="1" s="1"/>
  <c r="N275" i="1" a="1"/>
  <c r="N275" i="1" s="1"/>
  <c r="N283" i="1" a="1"/>
  <c r="N283" i="1" s="1"/>
  <c r="N291" i="1" a="1"/>
  <c r="N291" i="1" s="1"/>
  <c r="N299" i="1" a="1"/>
  <c r="N299" i="1" s="1"/>
  <c r="N307" i="1" a="1"/>
  <c r="N307" i="1" s="1"/>
  <c r="N315" i="1" a="1"/>
  <c r="N315" i="1" s="1"/>
  <c r="N323" i="1" a="1"/>
  <c r="N323" i="1" s="1"/>
  <c r="N331" i="1" a="1"/>
  <c r="N331" i="1" s="1"/>
  <c r="N346" i="1" a="1"/>
  <c r="N346" i="1" s="1"/>
  <c r="N353" i="1" a="1"/>
  <c r="N353" i="1" s="1"/>
  <c r="N361" i="1" a="1"/>
  <c r="N361" i="1" s="1"/>
  <c r="N369" i="1" a="1"/>
  <c r="N369" i="1" s="1"/>
  <c r="N377" i="1" a="1"/>
  <c r="N377" i="1" s="1"/>
  <c r="N384" i="1" a="1"/>
  <c r="N384" i="1" s="1"/>
  <c r="N392" i="1" a="1"/>
  <c r="N392" i="1" s="1"/>
  <c r="N399" i="1" a="1"/>
  <c r="N399" i="1" s="1"/>
  <c r="N405" i="1" a="1"/>
  <c r="N405" i="1" s="1"/>
  <c r="N419" i="1" a="1"/>
  <c r="N419" i="1" s="1"/>
  <c r="N426" i="1" a="1"/>
  <c r="N426" i="1" s="1"/>
  <c r="N433" i="1" a="1"/>
  <c r="N433" i="1" s="1"/>
  <c r="N440" i="1" a="1"/>
  <c r="N440" i="1" s="1"/>
  <c r="N447" i="1" a="1"/>
  <c r="N447" i="1" s="1"/>
  <c r="N2175" i="1" a="1"/>
  <c r="N2175" i="1" s="1"/>
  <c r="N244" i="1" a="1"/>
  <c r="N244" i="1" s="1"/>
  <c r="N252" i="1" a="1"/>
  <c r="N252" i="1" s="1"/>
  <c r="N260" i="1" a="1"/>
  <c r="N260" i="1" s="1"/>
  <c r="N268" i="1" a="1"/>
  <c r="N268" i="1" s="1"/>
  <c r="N276" i="1" a="1"/>
  <c r="N276" i="1" s="1"/>
  <c r="N284" i="1" a="1"/>
  <c r="N284" i="1" s="1"/>
  <c r="N292" i="1" a="1"/>
  <c r="N292" i="1" s="1"/>
  <c r="N300" i="1" a="1"/>
  <c r="N300" i="1" s="1"/>
  <c r="N308" i="1" a="1"/>
  <c r="N308" i="1" s="1"/>
  <c r="N316" i="1" a="1"/>
  <c r="N316" i="1" s="1"/>
  <c r="N324" i="1" a="1"/>
  <c r="N324" i="1" s="1"/>
  <c r="N332" i="1" a="1"/>
  <c r="N332" i="1" s="1"/>
  <c r="N339" i="1" a="1"/>
  <c r="N339" i="1" s="1"/>
  <c r="N347" i="1" a="1"/>
  <c r="N347" i="1" s="1"/>
  <c r="N354" i="1" a="1"/>
  <c r="N354" i="1" s="1"/>
  <c r="N362" i="1" a="1"/>
  <c r="N362" i="1" s="1"/>
  <c r="N370" i="1" a="1"/>
  <c r="N370" i="1" s="1"/>
  <c r="N378" i="1" a="1"/>
  <c r="N378" i="1" s="1"/>
  <c r="N385" i="1" a="1"/>
  <c r="N385" i="1" s="1"/>
  <c r="N393" i="1" a="1"/>
  <c r="N393" i="1" s="1"/>
  <c r="N400" i="1" a="1"/>
  <c r="N400" i="1" s="1"/>
  <c r="N406" i="1" a="1"/>
  <c r="N406" i="1" s="1"/>
  <c r="N412" i="1" a="1"/>
  <c r="N412" i="1" s="1"/>
  <c r="N420" i="1" a="1"/>
  <c r="N420" i="1" s="1"/>
  <c r="N427" i="1" a="1"/>
  <c r="N427" i="1" s="1"/>
  <c r="N434" i="1" a="1"/>
  <c r="N434" i="1" s="1"/>
  <c r="N441" i="1" a="1"/>
  <c r="N441" i="1" s="1"/>
  <c r="N448" i="1" a="1"/>
  <c r="N448" i="1" s="1"/>
  <c r="N455" i="1" a="1"/>
  <c r="N455" i="1" s="1"/>
  <c r="N462" i="1" a="1"/>
  <c r="N462" i="1" s="1"/>
  <c r="N469" i="1" a="1"/>
  <c r="N469" i="1" s="1"/>
  <c r="N476" i="1" a="1"/>
  <c r="N476" i="1" s="1"/>
  <c r="N484" i="1" a="1"/>
  <c r="N484" i="1" s="1"/>
  <c r="N492" i="1" a="1"/>
  <c r="N492" i="1" s="1"/>
  <c r="N500" i="1" a="1"/>
  <c r="N500" i="1" s="1"/>
  <c r="N508" i="1" a="1"/>
  <c r="N508" i="1" s="1"/>
  <c r="N515" i="1" a="1"/>
  <c r="N515" i="1" s="1"/>
  <c r="N522" i="1" a="1"/>
  <c r="N522" i="1" s="1"/>
  <c r="N530" i="1" a="1"/>
  <c r="N530" i="1" s="1"/>
  <c r="N538" i="1" a="1"/>
  <c r="N538" i="1" s="1"/>
  <c r="N546" i="1" a="1"/>
  <c r="N546" i="1" s="1"/>
  <c r="N554" i="1" a="1"/>
  <c r="N554" i="1" s="1"/>
  <c r="N562" i="1" a="1"/>
  <c r="N562" i="1" s="1"/>
  <c r="N570" i="1" a="1"/>
  <c r="N570" i="1" s="1"/>
  <c r="N577" i="1" a="1"/>
  <c r="N577" i="1" s="1"/>
  <c r="N584" i="1" a="1"/>
  <c r="N584" i="1" s="1"/>
  <c r="N592" i="1" a="1"/>
  <c r="N592" i="1" s="1"/>
  <c r="N598" i="1" a="1"/>
  <c r="N598" i="1" s="1"/>
  <c r="N605" i="1" a="1"/>
  <c r="N605" i="1" s="1"/>
  <c r="N613" i="1" a="1"/>
  <c r="N613" i="1" s="1"/>
  <c r="N621" i="1" a="1"/>
  <c r="N621" i="1" s="1"/>
  <c r="N629" i="1" a="1"/>
  <c r="N629" i="1" s="1"/>
  <c r="N636" i="1" a="1"/>
  <c r="N636" i="1" s="1"/>
  <c r="N22" i="1" a="1"/>
  <c r="N22" i="1" s="1"/>
  <c r="N30" i="1" a="1"/>
  <c r="N30" i="1" s="1"/>
  <c r="N37" i="1" a="1"/>
  <c r="N37" i="1" s="1"/>
  <c r="N45" i="1" a="1"/>
  <c r="N45" i="1" s="1"/>
  <c r="N53" i="1" a="1"/>
  <c r="N53" i="1" s="1"/>
  <c r="N61" i="1" a="1"/>
  <c r="N61" i="1" s="1"/>
  <c r="N69" i="1" a="1"/>
  <c r="N69" i="1" s="1"/>
  <c r="N77" i="1" a="1"/>
  <c r="N77" i="1" s="1"/>
  <c r="N85" i="1" a="1"/>
  <c r="N85" i="1" s="1"/>
  <c r="N93" i="1" a="1"/>
  <c r="N93" i="1" s="1"/>
  <c r="N101" i="1" a="1"/>
  <c r="N101" i="1" s="1"/>
  <c r="N109" i="1" a="1"/>
  <c r="N109" i="1" s="1"/>
  <c r="N117" i="1" a="1"/>
  <c r="N117" i="1" s="1"/>
  <c r="N125" i="1" a="1"/>
  <c r="N125" i="1" s="1"/>
  <c r="N133" i="1" a="1"/>
  <c r="N133" i="1" s="1"/>
  <c r="N141" i="1" a="1"/>
  <c r="N141" i="1" s="1"/>
  <c r="N149" i="1" a="1"/>
  <c r="N149" i="1" s="1"/>
  <c r="N157" i="1" a="1"/>
  <c r="N157" i="1" s="1"/>
  <c r="N165" i="1" a="1"/>
  <c r="N165" i="1" s="1"/>
  <c r="N173" i="1" a="1"/>
  <c r="N173" i="1" s="1"/>
  <c r="N181" i="1" a="1"/>
  <c r="N181" i="1" s="1"/>
  <c r="N189" i="1" a="1"/>
  <c r="N189" i="1" s="1"/>
  <c r="N197" i="1" a="1"/>
  <c r="N197" i="1" s="1"/>
  <c r="N205" i="1" a="1"/>
  <c r="N205" i="1" s="1"/>
  <c r="N213" i="1" a="1"/>
  <c r="N213" i="1" s="1"/>
  <c r="N221" i="1" a="1"/>
  <c r="N221" i="1" s="1"/>
  <c r="N229" i="1" a="1"/>
  <c r="N229" i="1" s="1"/>
  <c r="N237" i="1" a="1"/>
  <c r="N237" i="1" s="1"/>
  <c r="N245" i="1" a="1"/>
  <c r="N245" i="1" s="1"/>
  <c r="N253" i="1" a="1"/>
  <c r="N253" i="1" s="1"/>
  <c r="N261" i="1" a="1"/>
  <c r="N261" i="1" s="1"/>
  <c r="N269" i="1" a="1"/>
  <c r="N269" i="1" s="1"/>
  <c r="N277" i="1" a="1"/>
  <c r="N277" i="1" s="1"/>
  <c r="N285" i="1" a="1"/>
  <c r="N285" i="1" s="1"/>
  <c r="N293" i="1" a="1"/>
  <c r="N293" i="1" s="1"/>
  <c r="N301" i="1" a="1"/>
  <c r="N301" i="1" s="1"/>
  <c r="N309" i="1" a="1"/>
  <c r="N309" i="1" s="1"/>
  <c r="N317" i="1" a="1"/>
  <c r="N317" i="1" s="1"/>
  <c r="N325" i="1" a="1"/>
  <c r="N325" i="1" s="1"/>
  <c r="N333" i="1" a="1"/>
  <c r="N333" i="1" s="1"/>
  <c r="N340" i="1" a="1"/>
  <c r="N340" i="1" s="1"/>
  <c r="N355" i="1" a="1"/>
  <c r="N355" i="1" s="1"/>
  <c r="N363" i="1" a="1"/>
  <c r="N363" i="1" s="1"/>
  <c r="N371" i="1" a="1"/>
  <c r="N371" i="1" s="1"/>
  <c r="N379" i="1" a="1"/>
  <c r="N379" i="1" s="1"/>
  <c r="N23" i="1" a="1"/>
  <c r="N23" i="1" s="1"/>
  <c r="N31" i="1" a="1"/>
  <c r="N31" i="1" s="1"/>
  <c r="N38" i="1" a="1"/>
  <c r="N38" i="1" s="1"/>
  <c r="N46" i="1" a="1"/>
  <c r="N46" i="1" s="1"/>
  <c r="N54" i="1" a="1"/>
  <c r="N54" i="1" s="1"/>
  <c r="N62" i="1" a="1"/>
  <c r="N62" i="1" s="1"/>
  <c r="N70" i="1" a="1"/>
  <c r="N70" i="1" s="1"/>
  <c r="N78" i="1" a="1"/>
  <c r="N78" i="1" s="1"/>
  <c r="N86" i="1" a="1"/>
  <c r="N86" i="1" s="1"/>
  <c r="N94" i="1" a="1"/>
  <c r="N94" i="1" s="1"/>
  <c r="N102" i="1" a="1"/>
  <c r="N102" i="1" s="1"/>
  <c r="N110" i="1" a="1"/>
  <c r="N110" i="1" s="1"/>
  <c r="N118" i="1" a="1"/>
  <c r="N118" i="1" s="1"/>
  <c r="N126" i="1" a="1"/>
  <c r="N126" i="1" s="1"/>
  <c r="N134" i="1" a="1"/>
  <c r="N134" i="1" s="1"/>
  <c r="N142" i="1" a="1"/>
  <c r="N142" i="1" s="1"/>
  <c r="N150" i="1" a="1"/>
  <c r="N150" i="1" s="1"/>
  <c r="N158" i="1" a="1"/>
  <c r="N158" i="1" s="1"/>
  <c r="N166" i="1" a="1"/>
  <c r="N166" i="1" s="1"/>
  <c r="N174" i="1" a="1"/>
  <c r="N174" i="1" s="1"/>
  <c r="N182" i="1" a="1"/>
  <c r="N182" i="1" s="1"/>
  <c r="N190" i="1" a="1"/>
  <c r="N190" i="1" s="1"/>
  <c r="N198" i="1" a="1"/>
  <c r="N198" i="1" s="1"/>
  <c r="N206" i="1" a="1"/>
  <c r="N206" i="1" s="1"/>
  <c r="N214" i="1" a="1"/>
  <c r="N214" i="1" s="1"/>
  <c r="N222" i="1" a="1"/>
  <c r="N222" i="1" s="1"/>
  <c r="N230" i="1" a="1"/>
  <c r="N230" i="1" s="1"/>
  <c r="N238" i="1" a="1"/>
  <c r="N238" i="1" s="1"/>
  <c r="N246" i="1" a="1"/>
  <c r="N246" i="1" s="1"/>
  <c r="N254" i="1" a="1"/>
  <c r="N254" i="1" s="1"/>
  <c r="N262" i="1" a="1"/>
  <c r="N262" i="1" s="1"/>
  <c r="N270" i="1" a="1"/>
  <c r="N270" i="1" s="1"/>
  <c r="N278" i="1" a="1"/>
  <c r="N278" i="1" s="1"/>
  <c r="N286" i="1" a="1"/>
  <c r="N286" i="1" s="1"/>
  <c r="N294" i="1" a="1"/>
  <c r="N294" i="1" s="1"/>
  <c r="N302" i="1" a="1"/>
  <c r="N302" i="1" s="1"/>
  <c r="N310" i="1" a="1"/>
  <c r="N310" i="1" s="1"/>
  <c r="N318" i="1" a="1"/>
  <c r="N318" i="1" s="1"/>
  <c r="N326" i="1" a="1"/>
  <c r="N326" i="1" s="1"/>
  <c r="N334" i="1" a="1"/>
  <c r="N334" i="1" s="1"/>
  <c r="N341" i="1" a="1"/>
  <c r="N341" i="1" s="1"/>
  <c r="N348" i="1" a="1"/>
  <c r="N348" i="1" s="1"/>
  <c r="N356" i="1" a="1"/>
  <c r="N356" i="1" s="1"/>
  <c r="N364" i="1" a="1"/>
  <c r="N364" i="1" s="1"/>
  <c r="N372" i="1" a="1"/>
  <c r="N372" i="1" s="1"/>
  <c r="N380" i="1" a="1"/>
  <c r="N380" i="1" s="1"/>
  <c r="N387" i="1" a="1"/>
  <c r="N387" i="1" s="1"/>
  <c r="N402" i="1" a="1"/>
  <c r="N402" i="1" s="1"/>
  <c r="N408" i="1" a="1"/>
  <c r="N408" i="1" s="1"/>
  <c r="N414" i="1" a="1"/>
  <c r="N414" i="1" s="1"/>
  <c r="N421" i="1" a="1"/>
  <c r="N421" i="1" s="1"/>
  <c r="N428" i="1" a="1"/>
  <c r="N428" i="1" s="1"/>
  <c r="N436" i="1" a="1"/>
  <c r="N436" i="1" s="1"/>
  <c r="N443" i="1" a="1"/>
  <c r="N443" i="1" s="1"/>
  <c r="N450" i="1" a="1"/>
  <c r="N450" i="1" s="1"/>
  <c r="N457" i="1" a="1"/>
  <c r="N457" i="1" s="1"/>
  <c r="N464" i="1" a="1"/>
  <c r="N464" i="1" s="1"/>
  <c r="N471" i="1" a="1"/>
  <c r="N471" i="1" s="1"/>
  <c r="N478" i="1" a="1"/>
  <c r="N478" i="1" s="1"/>
  <c r="N486" i="1" a="1"/>
  <c r="N486" i="1" s="1"/>
  <c r="N494" i="1" a="1"/>
  <c r="N494" i="1" s="1"/>
  <c r="N502" i="1" a="1"/>
  <c r="N502" i="1" s="1"/>
  <c r="N509" i="1" a="1"/>
  <c r="N509" i="1" s="1"/>
  <c r="N516" i="1" a="1"/>
  <c r="N516" i="1" s="1"/>
  <c r="N2206" i="1" a="1"/>
  <c r="N2206" i="1" s="1"/>
  <c r="N13" i="1" a="1"/>
  <c r="N13" i="1" s="1"/>
  <c r="N24" i="1" a="1"/>
  <c r="N24" i="1" s="1"/>
  <c r="N32" i="1" a="1"/>
  <c r="N32" i="1" s="1"/>
  <c r="N39" i="1" a="1"/>
  <c r="N39" i="1" s="1"/>
  <c r="N47" i="1" a="1"/>
  <c r="N47" i="1" s="1"/>
  <c r="N55" i="1" a="1"/>
  <c r="N55" i="1" s="1"/>
  <c r="N63" i="1" a="1"/>
  <c r="N63" i="1" s="1"/>
  <c r="N71" i="1" a="1"/>
  <c r="N71" i="1" s="1"/>
  <c r="N79" i="1" a="1"/>
  <c r="N79" i="1" s="1"/>
  <c r="N87" i="1" a="1"/>
  <c r="N87" i="1" s="1"/>
  <c r="N95" i="1" a="1"/>
  <c r="N95" i="1" s="1"/>
  <c r="N103" i="1" a="1"/>
  <c r="N103" i="1" s="1"/>
  <c r="N111" i="1" a="1"/>
  <c r="N111" i="1" s="1"/>
  <c r="N119" i="1" a="1"/>
  <c r="N119" i="1" s="1"/>
  <c r="N127" i="1" a="1"/>
  <c r="N127" i="1" s="1"/>
  <c r="N135" i="1" a="1"/>
  <c r="N135" i="1" s="1"/>
  <c r="N143" i="1" a="1"/>
  <c r="N143" i="1" s="1"/>
  <c r="N151" i="1" a="1"/>
  <c r="N151" i="1" s="1"/>
  <c r="N159" i="1" a="1"/>
  <c r="N159" i="1" s="1"/>
  <c r="N167" i="1" a="1"/>
  <c r="N167" i="1" s="1"/>
  <c r="N175" i="1" a="1"/>
  <c r="N175" i="1" s="1"/>
  <c r="N183" i="1" a="1"/>
  <c r="N183" i="1" s="1"/>
  <c r="N191" i="1" a="1"/>
  <c r="N191" i="1" s="1"/>
  <c r="N199" i="1" a="1"/>
  <c r="N199" i="1" s="1"/>
  <c r="N207" i="1" a="1"/>
  <c r="N207" i="1" s="1"/>
  <c r="N215" i="1" a="1"/>
  <c r="N215" i="1" s="1"/>
  <c r="N223" i="1" a="1"/>
  <c r="N223" i="1" s="1"/>
  <c r="N231" i="1" a="1"/>
  <c r="N231" i="1" s="1"/>
  <c r="N239" i="1" a="1"/>
  <c r="N239" i="1" s="1"/>
  <c r="N247" i="1" a="1"/>
  <c r="N247" i="1" s="1"/>
  <c r="N255" i="1" a="1"/>
  <c r="N255" i="1" s="1"/>
  <c r="N263" i="1" a="1"/>
  <c r="N263" i="1" s="1"/>
  <c r="N271" i="1" a="1"/>
  <c r="N271" i="1" s="1"/>
  <c r="N279" i="1" a="1"/>
  <c r="N279" i="1" s="1"/>
  <c r="N287" i="1" a="1"/>
  <c r="N287" i="1" s="1"/>
  <c r="N295" i="1" a="1"/>
  <c r="N295" i="1" s="1"/>
  <c r="N303" i="1" a="1"/>
  <c r="N303" i="1" s="1"/>
  <c r="N311" i="1" a="1"/>
  <c r="N311" i="1" s="1"/>
  <c r="N319" i="1" a="1"/>
  <c r="N319" i="1" s="1"/>
  <c r="N327" i="1" a="1"/>
  <c r="N327" i="1" s="1"/>
  <c r="N335" i="1" a="1"/>
  <c r="N335" i="1" s="1"/>
  <c r="N342" i="1" a="1"/>
  <c r="N342" i="1" s="1"/>
  <c r="N349" i="1" a="1"/>
  <c r="N349" i="1" s="1"/>
  <c r="N357" i="1" a="1"/>
  <c r="N357" i="1" s="1"/>
  <c r="N365" i="1" a="1"/>
  <c r="N365" i="1" s="1"/>
  <c r="N373" i="1" a="1"/>
  <c r="N373" i="1" s="1"/>
  <c r="N388" i="1" a="1"/>
  <c r="N388" i="1" s="1"/>
  <c r="N395" i="1" a="1"/>
  <c r="N395" i="1" s="1"/>
  <c r="N409" i="1" a="1"/>
  <c r="N409" i="1" s="1"/>
  <c r="N415" i="1" a="1"/>
  <c r="N415" i="1" s="1"/>
  <c r="N422" i="1" a="1"/>
  <c r="N422" i="1" s="1"/>
  <c r="N429" i="1" a="1"/>
  <c r="N429" i="1" s="1"/>
  <c r="N444" i="1" a="1"/>
  <c r="N444" i="1" s="1"/>
  <c r="N458" i="1" a="1"/>
  <c r="N458" i="1" s="1"/>
  <c r="N465" i="1" a="1"/>
  <c r="N465" i="1" s="1"/>
  <c r="N472" i="1" a="1"/>
  <c r="N472" i="1" s="1"/>
  <c r="N479" i="1" a="1"/>
  <c r="N479" i="1" s="1"/>
  <c r="N487" i="1" a="1"/>
  <c r="N487" i="1" s="1"/>
  <c r="N495" i="1" a="1"/>
  <c r="N495" i="1" s="1"/>
  <c r="N503" i="1" a="1"/>
  <c r="N503" i="1" s="1"/>
  <c r="N510" i="1" a="1"/>
  <c r="N510" i="1" s="1"/>
  <c r="N517" i="1" a="1"/>
  <c r="N517" i="1" s="1"/>
  <c r="N525" i="1" a="1"/>
  <c r="N525" i="1" s="1"/>
  <c r="N533" i="1" a="1"/>
  <c r="N533" i="1" s="1"/>
  <c r="N541" i="1" a="1"/>
  <c r="N541" i="1" s="1"/>
  <c r="N549" i="1" a="1"/>
  <c r="N549" i="1" s="1"/>
  <c r="N557" i="1" a="1"/>
  <c r="N557" i="1" s="1"/>
  <c r="N565" i="1" a="1"/>
  <c r="N565" i="1" s="1"/>
  <c r="N587" i="1" a="1"/>
  <c r="N587" i="1" s="1"/>
  <c r="N14" i="1" a="1"/>
  <c r="N14" i="1" s="1"/>
  <c r="N25" i="1" a="1"/>
  <c r="N25" i="1" s="1"/>
  <c r="N33" i="1" a="1"/>
  <c r="N33" i="1" s="1"/>
  <c r="N40" i="1" a="1"/>
  <c r="N40" i="1" s="1"/>
  <c r="N48" i="1" a="1"/>
  <c r="N48" i="1" s="1"/>
  <c r="N56" i="1" a="1"/>
  <c r="N56" i="1" s="1"/>
  <c r="N64" i="1" a="1"/>
  <c r="N64" i="1" s="1"/>
  <c r="N72" i="1" a="1"/>
  <c r="N72" i="1" s="1"/>
  <c r="N80" i="1" a="1"/>
  <c r="N80" i="1" s="1"/>
  <c r="N88" i="1" a="1"/>
  <c r="N88" i="1" s="1"/>
  <c r="N96" i="1" a="1"/>
  <c r="N96" i="1" s="1"/>
  <c r="N104" i="1" a="1"/>
  <c r="N104" i="1" s="1"/>
  <c r="N112" i="1" a="1"/>
  <c r="N112" i="1" s="1"/>
  <c r="N120" i="1" a="1"/>
  <c r="N120" i="1" s="1"/>
  <c r="N128" i="1" a="1"/>
  <c r="N128" i="1" s="1"/>
  <c r="N136" i="1" a="1"/>
  <c r="N136" i="1" s="1"/>
  <c r="N144" i="1" a="1"/>
  <c r="N144" i="1" s="1"/>
  <c r="N152" i="1" a="1"/>
  <c r="N152" i="1" s="1"/>
  <c r="N160" i="1" a="1"/>
  <c r="N160" i="1" s="1"/>
  <c r="N168" i="1" a="1"/>
  <c r="N168" i="1" s="1"/>
  <c r="N176" i="1" a="1"/>
  <c r="N176" i="1" s="1"/>
  <c r="N184" i="1" a="1"/>
  <c r="N184" i="1" s="1"/>
  <c r="N192" i="1" a="1"/>
  <c r="N192" i="1" s="1"/>
  <c r="N200" i="1" a="1"/>
  <c r="N200" i="1" s="1"/>
  <c r="N208" i="1" a="1"/>
  <c r="N208" i="1" s="1"/>
  <c r="N216" i="1" a="1"/>
  <c r="N216" i="1" s="1"/>
  <c r="N224" i="1" a="1"/>
  <c r="N224" i="1" s="1"/>
  <c r="N232" i="1" a="1"/>
  <c r="N232" i="1" s="1"/>
  <c r="N240" i="1" a="1"/>
  <c r="N240" i="1" s="1"/>
  <c r="N248" i="1" a="1"/>
  <c r="N248" i="1" s="1"/>
  <c r="N256" i="1" a="1"/>
  <c r="N256" i="1" s="1"/>
  <c r="N264" i="1" a="1"/>
  <c r="N264" i="1" s="1"/>
  <c r="N328" i="1" a="1"/>
  <c r="N328" i="1" s="1"/>
  <c r="N386" i="1" a="1"/>
  <c r="N386" i="1" s="1"/>
  <c r="N413" i="1" a="1"/>
  <c r="N413" i="1" s="1"/>
  <c r="N442" i="1" a="1"/>
  <c r="N442" i="1" s="1"/>
  <c r="N463" i="1" a="1"/>
  <c r="N463" i="1" s="1"/>
  <c r="N483" i="1" a="1"/>
  <c r="N483" i="1" s="1"/>
  <c r="N501" i="1" a="1"/>
  <c r="N501" i="1" s="1"/>
  <c r="N529" i="1" a="1"/>
  <c r="N529" i="1" s="1"/>
  <c r="N542" i="1" a="1"/>
  <c r="N542" i="1" s="1"/>
  <c r="N555" i="1" a="1"/>
  <c r="N555" i="1" s="1"/>
  <c r="N567" i="1" a="1"/>
  <c r="N567" i="1" s="1"/>
  <c r="N579" i="1" a="1"/>
  <c r="N579" i="1" s="1"/>
  <c r="N591" i="1" a="1"/>
  <c r="N591" i="1" s="1"/>
  <c r="N601" i="1" a="1"/>
  <c r="N601" i="1" s="1"/>
  <c r="N610" i="1" a="1"/>
  <c r="N610" i="1" s="1"/>
  <c r="N619" i="1" a="1"/>
  <c r="N619" i="1" s="1"/>
  <c r="N628" i="1" a="1"/>
  <c r="N628" i="1" s="1"/>
  <c r="N637" i="1" a="1"/>
  <c r="N637" i="1" s="1"/>
  <c r="N645" i="1" a="1"/>
  <c r="N645" i="1" s="1"/>
  <c r="N652" i="1" a="1"/>
  <c r="N652" i="1" s="1"/>
  <c r="N659" i="1" a="1"/>
  <c r="N659" i="1" s="1"/>
  <c r="N667" i="1" a="1"/>
  <c r="N667" i="1" s="1"/>
  <c r="N674" i="1" a="1"/>
  <c r="N674" i="1" s="1"/>
  <c r="N681" i="1" a="1"/>
  <c r="N681" i="1" s="1"/>
  <c r="N689" i="1" a="1"/>
  <c r="N689" i="1" s="1"/>
  <c r="N697" i="1" a="1"/>
  <c r="N697" i="1" s="1"/>
  <c r="N705" i="1" a="1"/>
  <c r="N705" i="1" s="1"/>
  <c r="N713" i="1" a="1"/>
  <c r="N713" i="1" s="1"/>
  <c r="N720" i="1" a="1"/>
  <c r="N720" i="1" s="1"/>
  <c r="N727" i="1" a="1"/>
  <c r="N727" i="1" s="1"/>
  <c r="N734" i="1" a="1"/>
  <c r="N734" i="1" s="1"/>
  <c r="N742" i="1" a="1"/>
  <c r="N742" i="1" s="1"/>
  <c r="N749" i="1" a="1"/>
  <c r="N749" i="1" s="1"/>
  <c r="N757" i="1" a="1"/>
  <c r="N757" i="1" s="1"/>
  <c r="N765" i="1" a="1"/>
  <c r="N765" i="1" s="1"/>
  <c r="N773" i="1" a="1"/>
  <c r="N773" i="1" s="1"/>
  <c r="N780" i="1" a="1"/>
  <c r="N780" i="1" s="1"/>
  <c r="N788" i="1" a="1"/>
  <c r="N788" i="1" s="1"/>
  <c r="N795" i="1" a="1"/>
  <c r="N795" i="1" s="1"/>
  <c r="N802" i="1" a="1"/>
  <c r="N802" i="1" s="1"/>
  <c r="N809" i="1" a="1"/>
  <c r="N809" i="1" s="1"/>
  <c r="N816" i="1" a="1"/>
  <c r="N816" i="1" s="1"/>
  <c r="N824" i="1" a="1"/>
  <c r="N824" i="1" s="1"/>
  <c r="N830" i="1" a="1"/>
  <c r="N830" i="1" s="1"/>
  <c r="N838" i="1" a="1"/>
  <c r="N838" i="1" s="1"/>
  <c r="N846" i="1" a="1"/>
  <c r="N846" i="1" s="1"/>
  <c r="N854" i="1" a="1"/>
  <c r="N854" i="1" s="1"/>
  <c r="N862" i="1" a="1"/>
  <c r="N862" i="1" s="1"/>
  <c r="N870" i="1" a="1"/>
  <c r="N870" i="1" s="1"/>
  <c r="N877" i="1" a="1"/>
  <c r="N877" i="1" s="1"/>
  <c r="N885" i="1" a="1"/>
  <c r="N885" i="1" s="1"/>
  <c r="N892" i="1" a="1"/>
  <c r="N892" i="1" s="1"/>
  <c r="N272" i="1" a="1"/>
  <c r="N272" i="1" s="1"/>
  <c r="N336" i="1" a="1"/>
  <c r="N336" i="1" s="1"/>
  <c r="N389" i="1" a="1"/>
  <c r="N389" i="1" s="1"/>
  <c r="N416" i="1" a="1"/>
  <c r="N416" i="1" s="1"/>
  <c r="N466" i="1" a="1"/>
  <c r="N466" i="1" s="1"/>
  <c r="N485" i="1" a="1"/>
  <c r="N485" i="1" s="1"/>
  <c r="N504" i="1" a="1"/>
  <c r="N504" i="1" s="1"/>
  <c r="N518" i="1" a="1"/>
  <c r="N518" i="1" s="1"/>
  <c r="N531" i="1" a="1"/>
  <c r="N531" i="1" s="1"/>
  <c r="N543" i="1" a="1"/>
  <c r="N543" i="1" s="1"/>
  <c r="N556" i="1" a="1"/>
  <c r="N556" i="1" s="1"/>
  <c r="N569" i="1" a="1"/>
  <c r="N569" i="1" s="1"/>
  <c r="N580" i="1" a="1"/>
  <c r="N580" i="1" s="1"/>
  <c r="N593" i="1" a="1"/>
  <c r="N593" i="1" s="1"/>
  <c r="N602" i="1" a="1"/>
  <c r="N602" i="1" s="1"/>
  <c r="N611" i="1" a="1"/>
  <c r="N611" i="1" s="1"/>
  <c r="N620" i="1" a="1"/>
  <c r="N620" i="1" s="1"/>
  <c r="N630" i="1" a="1"/>
  <c r="N630" i="1" s="1"/>
  <c r="N638" i="1" a="1"/>
  <c r="N638" i="1" s="1"/>
  <c r="N646" i="1" a="1"/>
  <c r="N646" i="1" s="1"/>
  <c r="N653" i="1" a="1"/>
  <c r="N653" i="1" s="1"/>
  <c r="N660" i="1" a="1"/>
  <c r="N660" i="1" s="1"/>
  <c r="N668" i="1" a="1"/>
  <c r="N668" i="1" s="1"/>
  <c r="N675" i="1" a="1"/>
  <c r="N675" i="1" s="1"/>
  <c r="N682" i="1" a="1"/>
  <c r="N682" i="1" s="1"/>
  <c r="N690" i="1" a="1"/>
  <c r="N690" i="1" s="1"/>
  <c r="N698" i="1" a="1"/>
  <c r="N698" i="1" s="1"/>
  <c r="N706" i="1" a="1"/>
  <c r="N706" i="1" s="1"/>
  <c r="N714" i="1" a="1"/>
  <c r="N714" i="1" s="1"/>
  <c r="N721" i="1" a="1"/>
  <c r="N721" i="1" s="1"/>
  <c r="N728" i="1" a="1"/>
  <c r="N728" i="1" s="1"/>
  <c r="N735" i="1" a="1"/>
  <c r="N735" i="1" s="1"/>
  <c r="N750" i="1" a="1"/>
  <c r="N750" i="1" s="1"/>
  <c r="N758" i="1" a="1"/>
  <c r="N758" i="1" s="1"/>
  <c r="N766" i="1" a="1"/>
  <c r="N766" i="1" s="1"/>
  <c r="N774" i="1" a="1"/>
  <c r="N774" i="1" s="1"/>
  <c r="N781" i="1" a="1"/>
  <c r="N781" i="1" s="1"/>
  <c r="N789" i="1" a="1"/>
  <c r="N789" i="1" s="1"/>
  <c r="N796" i="1" a="1"/>
  <c r="N796" i="1" s="1"/>
  <c r="N803" i="1" a="1"/>
  <c r="N803" i="1" s="1"/>
  <c r="N810" i="1" a="1"/>
  <c r="N810" i="1" s="1"/>
  <c r="N817" i="1" a="1"/>
  <c r="N817" i="1" s="1"/>
  <c r="N831" i="1" a="1"/>
  <c r="N831" i="1" s="1"/>
  <c r="N839" i="1" a="1"/>
  <c r="N839" i="1" s="1"/>
  <c r="N847" i="1" a="1"/>
  <c r="N847" i="1" s="1"/>
  <c r="N855" i="1" a="1"/>
  <c r="N855" i="1" s="1"/>
  <c r="N863" i="1" a="1"/>
  <c r="N863" i="1" s="1"/>
  <c r="N871" i="1" a="1"/>
  <c r="N871" i="1" s="1"/>
  <c r="N878" i="1" a="1"/>
  <c r="N878" i="1" s="1"/>
  <c r="N886" i="1" a="1"/>
  <c r="N886" i="1" s="1"/>
  <c r="N893" i="1" a="1"/>
  <c r="N893" i="1" s="1"/>
  <c r="N901" i="1" a="1"/>
  <c r="N901" i="1" s="1"/>
  <c r="N908" i="1" a="1"/>
  <c r="N908" i="1" s="1"/>
  <c r="N916" i="1" a="1"/>
  <c r="N916" i="1" s="1"/>
  <c r="N924" i="1" a="1"/>
  <c r="N924" i="1" s="1"/>
  <c r="N932" i="1" a="1"/>
  <c r="N932" i="1" s="1"/>
  <c r="N940" i="1" a="1"/>
  <c r="N940" i="1" s="1"/>
  <c r="N948" i="1" a="1"/>
  <c r="N948" i="1" s="1"/>
  <c r="N956" i="1" a="1"/>
  <c r="N956" i="1" s="1"/>
  <c r="N963" i="1" a="1"/>
  <c r="N963" i="1" s="1"/>
  <c r="N971" i="1" a="1"/>
  <c r="N971" i="1" s="1"/>
  <c r="N978" i="1" a="1"/>
  <c r="N978" i="1" s="1"/>
  <c r="N992" i="1" a="1"/>
  <c r="N992" i="1" s="1"/>
  <c r="N1000" i="1" a="1"/>
  <c r="N1000" i="1" s="1"/>
  <c r="N1008" i="1" a="1"/>
  <c r="N1008" i="1" s="1"/>
  <c r="N1016" i="1" a="1"/>
  <c r="N1016" i="1" s="1"/>
  <c r="N1023" i="1" a="1"/>
  <c r="N1023" i="1" s="1"/>
  <c r="N280" i="1" a="1"/>
  <c r="N280" i="1" s="1"/>
  <c r="N343" i="1" a="1"/>
  <c r="N343" i="1" s="1"/>
  <c r="N394" i="1" a="1"/>
  <c r="N394" i="1" s="1"/>
  <c r="N449" i="1" a="1"/>
  <c r="N449" i="1" s="1"/>
  <c r="N468" i="1" a="1"/>
  <c r="N468" i="1" s="1"/>
  <c r="N488" i="1" a="1"/>
  <c r="N488" i="1" s="1"/>
  <c r="N505" i="1" a="1"/>
  <c r="N505" i="1" s="1"/>
  <c r="N519" i="1" a="1"/>
  <c r="N519" i="1" s="1"/>
  <c r="N532" i="1" a="1"/>
  <c r="N532" i="1" s="1"/>
  <c r="N545" i="1" a="1"/>
  <c r="N545" i="1" s="1"/>
  <c r="N558" i="1" a="1"/>
  <c r="N558" i="1" s="1"/>
  <c r="N571" i="1" a="1"/>
  <c r="N571" i="1" s="1"/>
  <c r="N581" i="1" a="1"/>
  <c r="N581" i="1" s="1"/>
  <c r="N594" i="1" a="1"/>
  <c r="N594" i="1" s="1"/>
  <c r="N612" i="1" a="1"/>
  <c r="N612" i="1" s="1"/>
  <c r="N622" i="1" a="1"/>
  <c r="N622" i="1" s="1"/>
  <c r="N631" i="1" a="1"/>
  <c r="N631" i="1" s="1"/>
  <c r="N639" i="1" a="1"/>
  <c r="N639" i="1" s="1"/>
  <c r="N647" i="1" a="1"/>
  <c r="N647" i="1" s="1"/>
  <c r="N654" i="1" a="1"/>
  <c r="N654" i="1" s="1"/>
  <c r="N661" i="1" a="1"/>
  <c r="N661" i="1" s="1"/>
  <c r="N669" i="1" a="1"/>
  <c r="N669" i="1" s="1"/>
  <c r="N676" i="1" a="1"/>
  <c r="N676" i="1" s="1"/>
  <c r="N683" i="1" a="1"/>
  <c r="N683" i="1" s="1"/>
  <c r="N691" i="1" a="1"/>
  <c r="N691" i="1" s="1"/>
  <c r="N699" i="1" a="1"/>
  <c r="N699" i="1" s="1"/>
  <c r="N707" i="1" a="1"/>
  <c r="N707" i="1" s="1"/>
  <c r="N715" i="1" a="1"/>
  <c r="N715" i="1" s="1"/>
  <c r="N722" i="1" a="1"/>
  <c r="N722" i="1" s="1"/>
  <c r="N729" i="1" a="1"/>
  <c r="N729" i="1" s="1"/>
  <c r="N736" i="1" a="1"/>
  <c r="N736" i="1" s="1"/>
  <c r="N743" i="1" a="1"/>
  <c r="N743" i="1" s="1"/>
  <c r="N751" i="1" a="1"/>
  <c r="N751" i="1" s="1"/>
  <c r="N759" i="1" a="1"/>
  <c r="N759" i="1" s="1"/>
  <c r="N767" i="1" a="1"/>
  <c r="N767" i="1" s="1"/>
  <c r="N775" i="1" a="1"/>
  <c r="N775" i="1" s="1"/>
  <c r="N782" i="1" a="1"/>
  <c r="N782" i="1" s="1"/>
  <c r="N790" i="1" a="1"/>
  <c r="N790" i="1" s="1"/>
  <c r="N804" i="1" a="1"/>
  <c r="N804" i="1" s="1"/>
  <c r="N811" i="1" a="1"/>
  <c r="N811" i="1" s="1"/>
  <c r="N818" i="1" a="1"/>
  <c r="N818" i="1" s="1"/>
  <c r="N825" i="1" a="1"/>
  <c r="N825" i="1" s="1"/>
  <c r="N832" i="1" a="1"/>
  <c r="N832" i="1" s="1"/>
  <c r="N840" i="1" a="1"/>
  <c r="N840" i="1" s="1"/>
  <c r="N848" i="1" a="1"/>
  <c r="N848" i="1" s="1"/>
  <c r="N856" i="1" a="1"/>
  <c r="N856" i="1" s="1"/>
  <c r="N864" i="1" a="1"/>
  <c r="N864" i="1" s="1"/>
  <c r="N872" i="1" a="1"/>
  <c r="N872" i="1" s="1"/>
  <c r="N879" i="1" a="1"/>
  <c r="N879" i="1" s="1"/>
  <c r="N894" i="1" a="1"/>
  <c r="N894" i="1" s="1"/>
  <c r="N902" i="1" a="1"/>
  <c r="N902" i="1" s="1"/>
  <c r="N909" i="1" a="1"/>
  <c r="N909" i="1" s="1"/>
  <c r="N917" i="1" a="1"/>
  <c r="N917" i="1" s="1"/>
  <c r="N925" i="1" a="1"/>
  <c r="N925" i="1" s="1"/>
  <c r="N933" i="1" a="1"/>
  <c r="N933" i="1" s="1"/>
  <c r="N941" i="1" a="1"/>
  <c r="N941" i="1" s="1"/>
  <c r="N949" i="1" a="1"/>
  <c r="N949" i="1" s="1"/>
  <c r="N957" i="1" a="1"/>
  <c r="N957" i="1" s="1"/>
  <c r="N964" i="1" a="1"/>
  <c r="N964" i="1" s="1"/>
  <c r="N972" i="1" a="1"/>
  <c r="N972" i="1" s="1"/>
  <c r="N979" i="1" a="1"/>
  <c r="N979" i="1" s="1"/>
  <c r="N986" i="1" a="1"/>
  <c r="N986" i="1" s="1"/>
  <c r="N993" i="1" a="1"/>
  <c r="N993" i="1" s="1"/>
  <c r="N1001" i="1" a="1"/>
  <c r="N1001" i="1" s="1"/>
  <c r="N1009" i="1" a="1"/>
  <c r="N1009" i="1" s="1"/>
  <c r="N1017" i="1" a="1"/>
  <c r="N1017" i="1" s="1"/>
  <c r="N1024" i="1" a="1"/>
  <c r="N1024" i="1" s="1"/>
  <c r="N1032" i="1" a="1"/>
  <c r="N1032" i="1" s="1"/>
  <c r="N1040" i="1" a="1"/>
  <c r="N1040" i="1" s="1"/>
  <c r="N1048" i="1" a="1"/>
  <c r="N1048" i="1" s="1"/>
  <c r="N1055" i="1" a="1"/>
  <c r="N1055" i="1" s="1"/>
  <c r="N1069" i="1" a="1"/>
  <c r="N1069" i="1" s="1"/>
  <c r="N1077" i="1" a="1"/>
  <c r="N1077" i="1" s="1"/>
  <c r="N1092" i="1" a="1"/>
  <c r="N1092" i="1" s="1"/>
  <c r="N1100" i="1" a="1"/>
  <c r="N1100" i="1" s="1"/>
  <c r="N1108" i="1" a="1"/>
  <c r="N1108" i="1" s="1"/>
  <c r="N288" i="1" a="1"/>
  <c r="N288" i="1" s="1"/>
  <c r="N350" i="1" a="1"/>
  <c r="N350" i="1" s="1"/>
  <c r="N396" i="1" a="1"/>
  <c r="N396" i="1" s="1"/>
  <c r="N423" i="1" a="1"/>
  <c r="N423" i="1" s="1"/>
  <c r="N451" i="1" a="1"/>
  <c r="N451" i="1" s="1"/>
  <c r="N470" i="1" a="1"/>
  <c r="N470" i="1" s="1"/>
  <c r="N491" i="1" a="1"/>
  <c r="N491" i="1" s="1"/>
  <c r="N507" i="1" a="1"/>
  <c r="N507" i="1" s="1"/>
  <c r="N521" i="1" a="1"/>
  <c r="N521" i="1" s="1"/>
  <c r="N534" i="1" a="1"/>
  <c r="N534" i="1" s="1"/>
  <c r="N547" i="1" a="1"/>
  <c r="N547" i="1" s="1"/>
  <c r="N559" i="1" a="1"/>
  <c r="N559" i="1" s="1"/>
  <c r="N572" i="1" a="1"/>
  <c r="N572" i="1" s="1"/>
  <c r="N583" i="1" a="1"/>
  <c r="N583" i="1" s="1"/>
  <c r="N595" i="1" a="1"/>
  <c r="N595" i="1" s="1"/>
  <c r="N604" i="1" a="1"/>
  <c r="N604" i="1" s="1"/>
  <c r="N614" i="1" a="1"/>
  <c r="N614" i="1" s="1"/>
  <c r="N623" i="1" a="1"/>
  <c r="N623" i="1" s="1"/>
  <c r="N632" i="1" a="1"/>
  <c r="N632" i="1" s="1"/>
  <c r="N640" i="1" a="1"/>
  <c r="N640" i="1" s="1"/>
  <c r="N648" i="1" a="1"/>
  <c r="N648" i="1" s="1"/>
  <c r="N655" i="1" a="1"/>
  <c r="N655" i="1" s="1"/>
  <c r="N662" i="1" a="1"/>
  <c r="N662" i="1" s="1"/>
  <c r="N670" i="1" a="1"/>
  <c r="N670" i="1" s="1"/>
  <c r="N684" i="1" a="1"/>
  <c r="N684" i="1" s="1"/>
  <c r="N692" i="1" a="1"/>
  <c r="N692" i="1" s="1"/>
  <c r="N700" i="1" a="1"/>
  <c r="N700" i="1" s="1"/>
  <c r="N708" i="1" a="1"/>
  <c r="N708" i="1" s="1"/>
  <c r="N716" i="1" a="1"/>
  <c r="N716" i="1" s="1"/>
  <c r="N723" i="1" a="1"/>
  <c r="N723" i="1" s="1"/>
  <c r="N730" i="1" a="1"/>
  <c r="N730" i="1" s="1"/>
  <c r="N737" i="1" a="1"/>
  <c r="N737" i="1" s="1"/>
  <c r="N744" i="1" a="1"/>
  <c r="N744" i="1" s="1"/>
  <c r="N752" i="1" a="1"/>
  <c r="N752" i="1" s="1"/>
  <c r="N760" i="1" a="1"/>
  <c r="N760" i="1" s="1"/>
  <c r="N768" i="1" a="1"/>
  <c r="N768" i="1" s="1"/>
  <c r="N776" i="1" a="1"/>
  <c r="N776" i="1" s="1"/>
  <c r="N783" i="1" a="1"/>
  <c r="N783" i="1" s="1"/>
  <c r="N791" i="1" a="1"/>
  <c r="N791" i="1" s="1"/>
  <c r="N797" i="1" a="1"/>
  <c r="N797" i="1" s="1"/>
  <c r="N805" i="1" a="1"/>
  <c r="N805" i="1" s="1"/>
  <c r="N819" i="1" a="1"/>
  <c r="N819" i="1" s="1"/>
  <c r="N826" i="1" a="1"/>
  <c r="N826" i="1" s="1"/>
  <c r="N833" i="1" a="1"/>
  <c r="N833" i="1" s="1"/>
  <c r="N841" i="1" a="1"/>
  <c r="N841" i="1" s="1"/>
  <c r="N849" i="1" a="1"/>
  <c r="N849" i="1" s="1"/>
  <c r="N857" i="1" a="1"/>
  <c r="N857" i="1" s="1"/>
  <c r="N865" i="1" a="1"/>
  <c r="N865" i="1" s="1"/>
  <c r="N873" i="1" a="1"/>
  <c r="N873" i="1" s="1"/>
  <c r="N880" i="1" a="1"/>
  <c r="N880" i="1" s="1"/>
  <c r="N887" i="1" a="1"/>
  <c r="N887" i="1" s="1"/>
  <c r="N895" i="1" a="1"/>
  <c r="N895" i="1" s="1"/>
  <c r="N910" i="1" a="1"/>
  <c r="N910" i="1" s="1"/>
  <c r="N918" i="1" a="1"/>
  <c r="N918" i="1" s="1"/>
  <c r="N926" i="1" a="1"/>
  <c r="N926" i="1" s="1"/>
  <c r="N934" i="1" a="1"/>
  <c r="N934" i="1" s="1"/>
  <c r="N942" i="1" a="1"/>
  <c r="N942" i="1" s="1"/>
  <c r="N950" i="1" a="1"/>
  <c r="N950" i="1" s="1"/>
  <c r="N958" i="1" a="1"/>
  <c r="N958" i="1" s="1"/>
  <c r="N965" i="1" a="1"/>
  <c r="N965" i="1" s="1"/>
  <c r="N980" i="1" a="1"/>
  <c r="N980" i="1" s="1"/>
  <c r="N987" i="1" a="1"/>
  <c r="N987" i="1" s="1"/>
  <c r="N994" i="1" a="1"/>
  <c r="N994" i="1" s="1"/>
  <c r="N296" i="1" a="1"/>
  <c r="N296" i="1" s="1"/>
  <c r="N358" i="1" a="1"/>
  <c r="N358" i="1" s="1"/>
  <c r="N401" i="1" a="1"/>
  <c r="N401" i="1" s="1"/>
  <c r="N454" i="1" a="1"/>
  <c r="N454" i="1" s="1"/>
  <c r="N473" i="1" a="1"/>
  <c r="N473" i="1" s="1"/>
  <c r="N493" i="1" a="1"/>
  <c r="N493" i="1" s="1"/>
  <c r="N523" i="1" a="1"/>
  <c r="N523" i="1" s="1"/>
  <c r="N535" i="1" a="1"/>
  <c r="N535" i="1" s="1"/>
  <c r="N548" i="1" a="1"/>
  <c r="N548" i="1" s="1"/>
  <c r="N561" i="1" a="1"/>
  <c r="N561" i="1" s="1"/>
  <c r="N573" i="1" a="1"/>
  <c r="N573" i="1" s="1"/>
  <c r="N585" i="1" a="1"/>
  <c r="N585" i="1" s="1"/>
  <c r="N606" i="1" a="1"/>
  <c r="N606" i="1" s="1"/>
  <c r="N615" i="1" a="1"/>
  <c r="N615" i="1" s="1"/>
  <c r="N624" i="1" a="1"/>
  <c r="N624" i="1" s="1"/>
  <c r="N633" i="1" a="1"/>
  <c r="N633" i="1" s="1"/>
  <c r="N641" i="1" a="1"/>
  <c r="N641" i="1" s="1"/>
  <c r="N649" i="1" a="1"/>
  <c r="N649" i="1" s="1"/>
  <c r="N656" i="1" a="1"/>
  <c r="N656" i="1" s="1"/>
  <c r="N663" i="1" a="1"/>
  <c r="N663" i="1" s="1"/>
  <c r="N671" i="1" a="1"/>
  <c r="N671" i="1" s="1"/>
  <c r="N677" i="1" a="1"/>
  <c r="N677" i="1" s="1"/>
  <c r="N685" i="1" a="1"/>
  <c r="N685" i="1" s="1"/>
  <c r="N693" i="1" a="1"/>
  <c r="N693" i="1" s="1"/>
  <c r="N701" i="1" a="1"/>
  <c r="N701" i="1" s="1"/>
  <c r="N709" i="1" a="1"/>
  <c r="N709" i="1" s="1"/>
  <c r="N717" i="1" a="1"/>
  <c r="N717" i="1" s="1"/>
  <c r="N731" i="1" a="1"/>
  <c r="N731" i="1" s="1"/>
  <c r="N738" i="1" a="1"/>
  <c r="N738" i="1" s="1"/>
  <c r="N745" i="1" a="1"/>
  <c r="N745" i="1" s="1"/>
  <c r="N753" i="1" a="1"/>
  <c r="N753" i="1" s="1"/>
  <c r="N761" i="1" a="1"/>
  <c r="N761" i="1" s="1"/>
  <c r="N769" i="1" a="1"/>
  <c r="N769" i="1" s="1"/>
  <c r="N777" i="1" a="1"/>
  <c r="N777" i="1" s="1"/>
  <c r="N784" i="1" a="1"/>
  <c r="N784" i="1" s="1"/>
  <c r="N792" i="1" a="1"/>
  <c r="N792" i="1" s="1"/>
  <c r="N798" i="1" a="1"/>
  <c r="N798" i="1" s="1"/>
  <c r="N806" i="1" a="1"/>
  <c r="N806" i="1" s="1"/>
  <c r="N812" i="1" a="1"/>
  <c r="N812" i="1" s="1"/>
  <c r="N820" i="1" a="1"/>
  <c r="N820" i="1" s="1"/>
  <c r="N827" i="1" a="1"/>
  <c r="N827" i="1" s="1"/>
  <c r="N834" i="1" a="1"/>
  <c r="N834" i="1" s="1"/>
  <c r="N842" i="1" a="1"/>
  <c r="N842" i="1" s="1"/>
  <c r="N850" i="1" a="1"/>
  <c r="N850" i="1" s="1"/>
  <c r="N858" i="1" a="1"/>
  <c r="N858" i="1" s="1"/>
  <c r="N866" i="1" a="1"/>
  <c r="N866" i="1" s="1"/>
  <c r="N874" i="1" a="1"/>
  <c r="N874" i="1" s="1"/>
  <c r="N881" i="1" a="1"/>
  <c r="N881" i="1" s="1"/>
  <c r="N888" i="1" a="1"/>
  <c r="N888" i="1" s="1"/>
  <c r="N896" i="1" a="1"/>
  <c r="N896" i="1" s="1"/>
  <c r="N903" i="1" a="1"/>
  <c r="N903" i="1" s="1"/>
  <c r="N911" i="1" a="1"/>
  <c r="N911" i="1" s="1"/>
  <c r="N919" i="1" a="1"/>
  <c r="N919" i="1" s="1"/>
  <c r="N927" i="1" a="1"/>
  <c r="N927" i="1" s="1"/>
  <c r="N935" i="1" a="1"/>
  <c r="N935" i="1" s="1"/>
  <c r="N943" i="1" a="1"/>
  <c r="N943" i="1" s="1"/>
  <c r="N951" i="1" a="1"/>
  <c r="N951" i="1" s="1"/>
  <c r="N959" i="1" a="1"/>
  <c r="N959" i="1" s="1"/>
  <c r="N966" i="1" a="1"/>
  <c r="N966" i="1" s="1"/>
  <c r="N973" i="1" a="1"/>
  <c r="N973" i="1" s="1"/>
  <c r="N981" i="1" a="1"/>
  <c r="N981" i="1" s="1"/>
  <c r="N988" i="1" a="1"/>
  <c r="N988" i="1" s="1"/>
  <c r="N995" i="1" a="1"/>
  <c r="N995" i="1" s="1"/>
  <c r="N1003" i="1" a="1"/>
  <c r="N1003" i="1" s="1"/>
  <c r="N304" i="1" a="1"/>
  <c r="N304" i="1" s="1"/>
  <c r="N366" i="1" a="1"/>
  <c r="N366" i="1" s="1"/>
  <c r="N403" i="1" a="1"/>
  <c r="N403" i="1" s="1"/>
  <c r="N430" i="1" a="1"/>
  <c r="N430" i="1" s="1"/>
  <c r="N456" i="1" a="1"/>
  <c r="N456" i="1" s="1"/>
  <c r="N496" i="1" a="1"/>
  <c r="N496" i="1" s="1"/>
  <c r="N511" i="1" a="1"/>
  <c r="N511" i="1" s="1"/>
  <c r="N524" i="1" a="1"/>
  <c r="N524" i="1" s="1"/>
  <c r="N537" i="1" a="1"/>
  <c r="N537" i="1" s="1"/>
  <c r="N550" i="1" a="1"/>
  <c r="N550" i="1" s="1"/>
  <c r="N563" i="1" a="1"/>
  <c r="N563" i="1" s="1"/>
  <c r="N574" i="1" a="1"/>
  <c r="N574" i="1" s="1"/>
  <c r="N586" i="1" a="1"/>
  <c r="N586" i="1" s="1"/>
  <c r="N597" i="1" a="1"/>
  <c r="N597" i="1" s="1"/>
  <c r="N607" i="1" a="1"/>
  <c r="N607" i="1" s="1"/>
  <c r="N616" i="1" a="1"/>
  <c r="N616" i="1" s="1"/>
  <c r="N625" i="1" a="1"/>
  <c r="N625" i="1" s="1"/>
  <c r="N634" i="1" a="1"/>
  <c r="N634" i="1" s="1"/>
  <c r="N642" i="1" a="1"/>
  <c r="N642" i="1" s="1"/>
  <c r="N650" i="1" a="1"/>
  <c r="N650" i="1" s="1"/>
  <c r="N657" i="1" a="1"/>
  <c r="N657" i="1" s="1"/>
  <c r="N664" i="1" a="1"/>
  <c r="N664" i="1" s="1"/>
  <c r="N678" i="1" a="1"/>
  <c r="N678" i="1" s="1"/>
  <c r="N686" i="1" a="1"/>
  <c r="N686" i="1" s="1"/>
  <c r="N694" i="1" a="1"/>
  <c r="N694" i="1" s="1"/>
  <c r="N702" i="1" a="1"/>
  <c r="N702" i="1" s="1"/>
  <c r="N710" i="1" a="1"/>
  <c r="N710" i="1" s="1"/>
  <c r="N718" i="1" a="1"/>
  <c r="N718" i="1" s="1"/>
  <c r="N724" i="1" a="1"/>
  <c r="N724" i="1" s="1"/>
  <c r="N732" i="1" a="1"/>
  <c r="N732" i="1" s="1"/>
  <c r="N739" i="1" a="1"/>
  <c r="N739" i="1" s="1"/>
  <c r="N746" i="1" a="1"/>
  <c r="N746" i="1" s="1"/>
  <c r="N754" i="1" a="1"/>
  <c r="N754" i="1" s="1"/>
  <c r="N762" i="1" a="1"/>
  <c r="N762" i="1" s="1"/>
  <c r="N770" i="1" a="1"/>
  <c r="N770" i="1" s="1"/>
  <c r="N778" i="1" a="1"/>
  <c r="N778" i="1" s="1"/>
  <c r="N785" i="1" a="1"/>
  <c r="N785" i="1" s="1"/>
  <c r="N793" i="1" a="1"/>
  <c r="N793" i="1" s="1"/>
  <c r="N799" i="1" a="1"/>
  <c r="N799" i="1" s="1"/>
  <c r="N807" i="1" a="1"/>
  <c r="N807" i="1" s="1"/>
  <c r="N813" i="1" a="1"/>
  <c r="N813" i="1" s="1"/>
  <c r="N821" i="1" a="1"/>
  <c r="N821" i="1" s="1"/>
  <c r="N835" i="1" a="1"/>
  <c r="N835" i="1" s="1"/>
  <c r="N843" i="1" a="1"/>
  <c r="N843" i="1" s="1"/>
  <c r="N851" i="1" a="1"/>
  <c r="N851" i="1" s="1"/>
  <c r="N859" i="1" a="1"/>
  <c r="N859" i="1" s="1"/>
  <c r="N867" i="1" a="1"/>
  <c r="N867" i="1" s="1"/>
  <c r="N312" i="1" a="1"/>
  <c r="N312" i="1" s="1"/>
  <c r="N374" i="1" a="1"/>
  <c r="N374" i="1" s="1"/>
  <c r="N407" i="1" a="1"/>
  <c r="N407" i="1" s="1"/>
  <c r="N435" i="1" a="1"/>
  <c r="N435" i="1" s="1"/>
  <c r="N477" i="1" a="1"/>
  <c r="N477" i="1" s="1"/>
  <c r="N497" i="1" a="1"/>
  <c r="N497" i="1" s="1"/>
  <c r="N512" i="1" a="1"/>
  <c r="N512" i="1" s="1"/>
  <c r="N526" i="1" a="1"/>
  <c r="N526" i="1" s="1"/>
  <c r="N539" i="1" a="1"/>
  <c r="N539" i="1" s="1"/>
  <c r="N551" i="1" a="1"/>
  <c r="N551" i="1" s="1"/>
  <c r="N564" i="1" a="1"/>
  <c r="N564" i="1" s="1"/>
  <c r="N576" i="1" a="1"/>
  <c r="N576" i="1" s="1"/>
  <c r="N588" i="1" a="1"/>
  <c r="N588" i="1" s="1"/>
  <c r="N599" i="1" a="1"/>
  <c r="N599" i="1" s="1"/>
  <c r="N608" i="1" a="1"/>
  <c r="N608" i="1" s="1"/>
  <c r="N617" i="1" a="1"/>
  <c r="N617" i="1" s="1"/>
  <c r="N626" i="1" a="1"/>
  <c r="N626" i="1" s="1"/>
  <c r="N635" i="1" a="1"/>
  <c r="N635" i="1" s="1"/>
  <c r="N643" i="1" a="1"/>
  <c r="N643" i="1" s="1"/>
  <c r="N658" i="1" a="1"/>
  <c r="N658" i="1" s="1"/>
  <c r="N665" i="1" a="1"/>
  <c r="N665" i="1" s="1"/>
  <c r="N672" i="1" a="1"/>
  <c r="N672" i="1" s="1"/>
  <c r="N679" i="1" a="1"/>
  <c r="N679" i="1" s="1"/>
  <c r="N687" i="1" a="1"/>
  <c r="N687" i="1" s="1"/>
  <c r="N695" i="1" a="1"/>
  <c r="N695" i="1" s="1"/>
  <c r="N703" i="1" a="1"/>
  <c r="N703" i="1" s="1"/>
  <c r="N711" i="1" a="1"/>
  <c r="N711" i="1" s="1"/>
  <c r="N719" i="1" a="1"/>
  <c r="N719" i="1" s="1"/>
  <c r="N725" i="1" a="1"/>
  <c r="N725" i="1" s="1"/>
  <c r="N740" i="1" a="1"/>
  <c r="N740" i="1" s="1"/>
  <c r="N747" i="1" a="1"/>
  <c r="N747" i="1" s="1"/>
  <c r="N755" i="1" a="1"/>
  <c r="N755" i="1" s="1"/>
  <c r="N763" i="1" a="1"/>
  <c r="N763" i="1" s="1"/>
  <c r="N771" i="1" a="1"/>
  <c r="N771" i="1" s="1"/>
  <c r="N779" i="1" a="1"/>
  <c r="N779" i="1" s="1"/>
  <c r="N786" i="1" a="1"/>
  <c r="N786" i="1" s="1"/>
  <c r="N794" i="1" a="1"/>
  <c r="N794" i="1" s="1"/>
  <c r="N800" i="1" a="1"/>
  <c r="N800" i="1" s="1"/>
  <c r="N808" i="1" a="1"/>
  <c r="N808" i="1" s="1"/>
  <c r="N814" i="1" a="1"/>
  <c r="N814" i="1" s="1"/>
  <c r="N822" i="1" a="1"/>
  <c r="N822" i="1" s="1"/>
  <c r="N828" i="1" a="1"/>
  <c r="N828" i="1" s="1"/>
  <c r="N836" i="1" a="1"/>
  <c r="N836" i="1" s="1"/>
  <c r="N844" i="1" a="1"/>
  <c r="N844" i="1" s="1"/>
  <c r="N852" i="1" a="1"/>
  <c r="N852" i="1" s="1"/>
  <c r="N860" i="1" a="1"/>
  <c r="N860" i="1" s="1"/>
  <c r="N868" i="1" a="1"/>
  <c r="N868" i="1" s="1"/>
  <c r="N876" i="1" a="1"/>
  <c r="N876" i="1" s="1"/>
  <c r="N883" i="1" a="1"/>
  <c r="N883" i="1" s="1"/>
  <c r="N890" i="1" a="1"/>
  <c r="N890" i="1" s="1"/>
  <c r="N898" i="1" a="1"/>
  <c r="N898" i="1" s="1"/>
  <c r="N320" i="1" a="1"/>
  <c r="N320" i="1" s="1"/>
  <c r="N381" i="1" a="1"/>
  <c r="N381" i="1" s="1"/>
  <c r="N410" i="1" a="1"/>
  <c r="N410" i="1" s="1"/>
  <c r="N437" i="1" a="1"/>
  <c r="N437" i="1" s="1"/>
  <c r="N461" i="1" a="1"/>
  <c r="N461" i="1" s="1"/>
  <c r="N480" i="1" a="1"/>
  <c r="N480" i="1" s="1"/>
  <c r="N499" i="1" a="1"/>
  <c r="N499" i="1" s="1"/>
  <c r="N514" i="1" a="1"/>
  <c r="N514" i="1" s="1"/>
  <c r="N527" i="1" a="1"/>
  <c r="N527" i="1" s="1"/>
  <c r="N540" i="1" a="1"/>
  <c r="N540" i="1" s="1"/>
  <c r="N553" i="1" a="1"/>
  <c r="N553" i="1" s="1"/>
  <c r="N566" i="1" a="1"/>
  <c r="N566" i="1" s="1"/>
  <c r="N578" i="1" a="1"/>
  <c r="N578" i="1" s="1"/>
  <c r="N589" i="1" a="1"/>
  <c r="N589" i="1" s="1"/>
  <c r="N600" i="1" a="1"/>
  <c r="N600" i="1" s="1"/>
  <c r="N609" i="1" a="1"/>
  <c r="N609" i="1" s="1"/>
  <c r="N618" i="1" a="1"/>
  <c r="N618" i="1" s="1"/>
  <c r="N627" i="1" a="1"/>
  <c r="N627" i="1" s="1"/>
  <c r="N644" i="1" a="1"/>
  <c r="N644" i="1" s="1"/>
  <c r="N651" i="1" a="1"/>
  <c r="N651" i="1" s="1"/>
  <c r="N666" i="1" a="1"/>
  <c r="N666" i="1" s="1"/>
  <c r="N673" i="1" a="1"/>
  <c r="N673" i="1" s="1"/>
  <c r="N680" i="1" a="1"/>
  <c r="N680" i="1" s="1"/>
  <c r="N688" i="1" a="1"/>
  <c r="N688" i="1" s="1"/>
  <c r="N696" i="1" a="1"/>
  <c r="N696" i="1" s="1"/>
  <c r="N704" i="1" a="1"/>
  <c r="N704" i="1" s="1"/>
  <c r="N712" i="1" a="1"/>
  <c r="N712" i="1" s="1"/>
  <c r="N726" i="1" a="1"/>
  <c r="N726" i="1" s="1"/>
  <c r="N733" i="1" a="1"/>
  <c r="N733" i="1" s="1"/>
  <c r="N741" i="1" a="1"/>
  <c r="N741" i="1" s="1"/>
  <c r="N748" i="1" a="1"/>
  <c r="N748" i="1" s="1"/>
  <c r="N756" i="1" a="1"/>
  <c r="N756" i="1" s="1"/>
  <c r="N764" i="1" a="1"/>
  <c r="N764" i="1" s="1"/>
  <c r="N772" i="1" a="1"/>
  <c r="N772" i="1" s="1"/>
  <c r="N787" i="1" a="1"/>
  <c r="N787" i="1" s="1"/>
  <c r="N801" i="1" a="1"/>
  <c r="N801" i="1" s="1"/>
  <c r="N815" i="1" a="1"/>
  <c r="N815" i="1" s="1"/>
  <c r="N823" i="1" a="1"/>
  <c r="N823" i="1" s="1"/>
  <c r="N829" i="1" a="1"/>
  <c r="N829" i="1" s="1"/>
  <c r="N837" i="1" a="1"/>
  <c r="N837" i="1" s="1"/>
  <c r="N845" i="1" a="1"/>
  <c r="N845" i="1" s="1"/>
  <c r="N853" i="1" a="1"/>
  <c r="N853" i="1" s="1"/>
  <c r="N861" i="1" a="1"/>
  <c r="N861" i="1" s="1"/>
  <c r="N869" i="1" a="1"/>
  <c r="N869" i="1" s="1"/>
  <c r="N884" i="1" a="1"/>
  <c r="N884" i="1" s="1"/>
  <c r="N891" i="1" a="1"/>
  <c r="N891" i="1" s="1"/>
  <c r="N899" i="1" a="1"/>
  <c r="N899" i="1" s="1"/>
  <c r="N906" i="1" a="1"/>
  <c r="N906" i="1" s="1"/>
  <c r="N914" i="1" a="1"/>
  <c r="N914" i="1" s="1"/>
  <c r="N922" i="1" a="1"/>
  <c r="N922" i="1" s="1"/>
  <c r="N930" i="1" a="1"/>
  <c r="N930" i="1" s="1"/>
  <c r="N938" i="1" a="1"/>
  <c r="N938" i="1" s="1"/>
  <c r="N946" i="1" a="1"/>
  <c r="N946" i="1" s="1"/>
  <c r="N954" i="1" a="1"/>
  <c r="N954" i="1" s="1"/>
  <c r="N962" i="1" a="1"/>
  <c r="N962" i="1" s="1"/>
  <c r="N969" i="1" a="1"/>
  <c r="N969" i="1" s="1"/>
  <c r="N907" i="1" a="1"/>
  <c r="N907" i="1" s="1"/>
  <c r="N929" i="1" a="1"/>
  <c r="N929" i="1" s="1"/>
  <c r="N952" i="1" a="1"/>
  <c r="N952" i="1" s="1"/>
  <c r="N970" i="1" a="1"/>
  <c r="N970" i="1" s="1"/>
  <c r="N985" i="1" a="1"/>
  <c r="N985" i="1" s="1"/>
  <c r="N999" i="1" a="1"/>
  <c r="N999" i="1" s="1"/>
  <c r="N1012" i="1" a="1"/>
  <c r="N1012" i="1" s="1"/>
  <c r="N1021" i="1" a="1"/>
  <c r="N1021" i="1" s="1"/>
  <c r="N1031" i="1" a="1"/>
  <c r="N1031" i="1" s="1"/>
  <c r="N1041" i="1" a="1"/>
  <c r="N1041" i="1" s="1"/>
  <c r="N1057" i="1" a="1"/>
  <c r="N1057" i="1" s="1"/>
  <c r="N1065" i="1" a="1"/>
  <c r="N1065" i="1" s="1"/>
  <c r="N1074" i="1" a="1"/>
  <c r="N1074" i="1" s="1"/>
  <c r="N1083" i="1" a="1"/>
  <c r="N1083" i="1" s="1"/>
  <c r="N1091" i="1" a="1"/>
  <c r="N1091" i="1" s="1"/>
  <c r="N1101" i="1" a="1"/>
  <c r="N1101" i="1" s="1"/>
  <c r="N1110" i="1" a="1"/>
  <c r="N1110" i="1" s="1"/>
  <c r="N1118" i="1" a="1"/>
  <c r="N1118" i="1" s="1"/>
  <c r="N1126" i="1" a="1"/>
  <c r="N1126" i="1" s="1"/>
  <c r="N1133" i="1" a="1"/>
  <c r="N1133" i="1" s="1"/>
  <c r="N1141" i="1" a="1"/>
  <c r="N1141" i="1" s="1"/>
  <c r="N1155" i="1" a="1"/>
  <c r="N1155" i="1" s="1"/>
  <c r="N1162" i="1" a="1"/>
  <c r="N1162" i="1" s="1"/>
  <c r="N1170" i="1" a="1"/>
  <c r="N1170" i="1" s="1"/>
  <c r="N1177" i="1" a="1"/>
  <c r="N1177" i="1" s="1"/>
  <c r="N1184" i="1" a="1"/>
  <c r="N1184" i="1" s="1"/>
  <c r="N1192" i="1" a="1"/>
  <c r="N1192" i="1" s="1"/>
  <c r="N1199" i="1" a="1"/>
  <c r="N1199" i="1" s="1"/>
  <c r="N1205" i="1" a="1"/>
  <c r="N1205" i="1" s="1"/>
  <c r="N1212" i="1" a="1"/>
  <c r="N1212" i="1" s="1"/>
  <c r="N1219" i="1" a="1"/>
  <c r="N1219" i="1" s="1"/>
  <c r="N1225" i="1" a="1"/>
  <c r="N1225" i="1" s="1"/>
  <c r="N1233" i="1" a="1"/>
  <c r="N1233" i="1" s="1"/>
  <c r="N1247" i="1" a="1"/>
  <c r="N1247" i="1" s="1"/>
  <c r="N1255" i="1" a="1"/>
  <c r="N1255" i="1" s="1"/>
  <c r="N1262" i="1" a="1"/>
  <c r="N1262" i="1" s="1"/>
  <c r="N1270" i="1" a="1"/>
  <c r="N1270" i="1" s="1"/>
  <c r="N1277" i="1" a="1"/>
  <c r="N1277" i="1" s="1"/>
  <c r="N1284" i="1" a="1"/>
  <c r="N1284" i="1" s="1"/>
  <c r="N1291" i="1" a="1"/>
  <c r="N1291" i="1" s="1"/>
  <c r="N1298" i="1" a="1"/>
  <c r="N1298" i="1" s="1"/>
  <c r="N1306" i="1" a="1"/>
  <c r="N1306" i="1" s="1"/>
  <c r="N1314" i="1" a="1"/>
  <c r="N1314" i="1" s="1"/>
  <c r="N1321" i="1" a="1"/>
  <c r="N1321" i="1" s="1"/>
  <c r="N1328" i="1" a="1"/>
  <c r="N1328" i="1" s="1"/>
  <c r="N1334" i="1" a="1"/>
  <c r="N1334" i="1" s="1"/>
  <c r="N1342" i="1" a="1"/>
  <c r="N1342" i="1" s="1"/>
  <c r="N1350" i="1" a="1"/>
  <c r="N1350" i="1" s="1"/>
  <c r="N1357" i="1" a="1"/>
  <c r="N1357" i="1" s="1"/>
  <c r="N1365" i="1" a="1"/>
  <c r="N1365" i="1" s="1"/>
  <c r="N1373" i="1" a="1"/>
  <c r="N1373" i="1" s="1"/>
  <c r="N1380" i="1" a="1"/>
  <c r="N1380" i="1" s="1"/>
  <c r="N1387" i="1" a="1"/>
  <c r="N1387" i="1" s="1"/>
  <c r="N1394" i="1" a="1"/>
  <c r="N1394" i="1" s="1"/>
  <c r="N1402" i="1" a="1"/>
  <c r="N1402" i="1" s="1"/>
  <c r="N1410" i="1" a="1"/>
  <c r="N1410" i="1" s="1"/>
  <c r="N1417" i="1" a="1"/>
  <c r="N1417" i="1" s="1"/>
  <c r="N1425" i="1" a="1"/>
  <c r="N1425" i="1" s="1"/>
  <c r="N1433" i="1" a="1"/>
  <c r="N1433" i="1" s="1"/>
  <c r="N1441" i="1" a="1"/>
  <c r="N1441" i="1" s="1"/>
  <c r="N1449" i="1" a="1"/>
  <c r="N1449" i="1" s="1"/>
  <c r="N1457" i="1" a="1"/>
  <c r="N1457" i="1" s="1"/>
  <c r="N1464" i="1" a="1"/>
  <c r="N1464" i="1" s="1"/>
  <c r="N1472" i="1" a="1"/>
  <c r="N1472" i="1" s="1"/>
  <c r="N1479" i="1" a="1"/>
  <c r="N1479" i="1" s="1"/>
  <c r="N1487" i="1" a="1"/>
  <c r="N1487" i="1" s="1"/>
  <c r="N1495" i="1" a="1"/>
  <c r="N1495" i="1" s="1"/>
  <c r="N1503" i="1" a="1"/>
  <c r="N1503" i="1" s="1"/>
  <c r="N1511" i="1" a="1"/>
  <c r="N1511" i="1" s="1"/>
  <c r="N1518" i="1" a="1"/>
  <c r="N1518" i="1" s="1"/>
  <c r="N1526" i="1" a="1"/>
  <c r="N1526" i="1" s="1"/>
  <c r="N1533" i="1" a="1"/>
  <c r="N1533" i="1" s="1"/>
  <c r="N1540" i="1" a="1"/>
  <c r="N1540" i="1" s="1"/>
  <c r="N1546" i="1" a="1"/>
  <c r="N1546" i="1" s="1"/>
  <c r="N875" i="1" a="1"/>
  <c r="N875" i="1" s="1"/>
  <c r="N912" i="1" a="1"/>
  <c r="N912" i="1" s="1"/>
  <c r="N931" i="1" a="1"/>
  <c r="N931" i="1" s="1"/>
  <c r="N953" i="1" a="1"/>
  <c r="N953" i="1" s="1"/>
  <c r="N974" i="1" a="1"/>
  <c r="N974" i="1" s="1"/>
  <c r="N989" i="1" a="1"/>
  <c r="N989" i="1" s="1"/>
  <c r="N1002" i="1" a="1"/>
  <c r="N1002" i="1" s="1"/>
  <c r="N1013" i="1" a="1"/>
  <c r="N1013" i="1" s="1"/>
  <c r="N1022" i="1" a="1"/>
  <c r="N1022" i="1" s="1"/>
  <c r="N1033" i="1" a="1"/>
  <c r="N1033" i="1" s="1"/>
  <c r="N1042" i="1" a="1"/>
  <c r="N1042" i="1" s="1"/>
  <c r="N1050" i="1" a="1"/>
  <c r="N1050" i="1" s="1"/>
  <c r="N1058" i="1" a="1"/>
  <c r="N1058" i="1" s="1"/>
  <c r="N1066" i="1" a="1"/>
  <c r="N1066" i="1" s="1"/>
  <c r="N1075" i="1" a="1"/>
  <c r="N1075" i="1" s="1"/>
  <c r="N1084" i="1" a="1"/>
  <c r="N1084" i="1" s="1"/>
  <c r="N1093" i="1" a="1"/>
  <c r="N1093" i="1" s="1"/>
  <c r="N1102" i="1" a="1"/>
  <c r="N1102" i="1" s="1"/>
  <c r="N1111" i="1" a="1"/>
  <c r="N1111" i="1" s="1"/>
  <c r="N1119" i="1" a="1"/>
  <c r="N1119" i="1" s="1"/>
  <c r="N1127" i="1" a="1"/>
  <c r="N1127" i="1" s="1"/>
  <c r="N1134" i="1" a="1"/>
  <c r="N1134" i="1" s="1"/>
  <c r="N1142" i="1" a="1"/>
  <c r="N1142" i="1" s="1"/>
  <c r="N1149" i="1" a="1"/>
  <c r="N1149" i="1" s="1"/>
  <c r="N1156" i="1" a="1"/>
  <c r="N1156" i="1" s="1"/>
  <c r="N1163" i="1" a="1"/>
  <c r="N1163" i="1" s="1"/>
  <c r="N1171" i="1" a="1"/>
  <c r="N1171" i="1" s="1"/>
  <c r="N1178" i="1" a="1"/>
  <c r="N1178" i="1" s="1"/>
  <c r="N1185" i="1" a="1"/>
  <c r="N1185" i="1" s="1"/>
  <c r="N1193" i="1" a="1"/>
  <c r="N1193" i="1" s="1"/>
  <c r="N1200" i="1" a="1"/>
  <c r="N1200" i="1" s="1"/>
  <c r="N1206" i="1" a="1"/>
  <c r="N1206" i="1" s="1"/>
  <c r="N1213" i="1" a="1"/>
  <c r="N1213" i="1" s="1"/>
  <c r="N1220" i="1" a="1"/>
  <c r="N1220" i="1" s="1"/>
  <c r="N1226" i="1" a="1"/>
  <c r="N1226" i="1" s="1"/>
  <c r="N1240" i="1" a="1"/>
  <c r="N1240" i="1" s="1"/>
  <c r="N1248" i="1" a="1"/>
  <c r="N1248" i="1" s="1"/>
  <c r="N1256" i="1" a="1"/>
  <c r="N1256" i="1" s="1"/>
  <c r="N1263" i="1" a="1"/>
  <c r="N1263" i="1" s="1"/>
  <c r="N1271" i="1" a="1"/>
  <c r="N1271" i="1" s="1"/>
  <c r="N1278" i="1" a="1"/>
  <c r="N1278" i="1" s="1"/>
  <c r="N1285" i="1" a="1"/>
  <c r="N1285" i="1" s="1"/>
  <c r="N1292" i="1" a="1"/>
  <c r="N1292" i="1" s="1"/>
  <c r="N1299" i="1" a="1"/>
  <c r="N1299" i="1" s="1"/>
  <c r="N1307" i="1" a="1"/>
  <c r="N1307" i="1" s="1"/>
  <c r="N1315" i="1" a="1"/>
  <c r="N1315" i="1" s="1"/>
  <c r="N1335" i="1" a="1"/>
  <c r="N1335" i="1" s="1"/>
  <c r="N1343" i="1" a="1"/>
  <c r="N1343" i="1" s="1"/>
  <c r="N1351" i="1" a="1"/>
  <c r="N1351" i="1" s="1"/>
  <c r="N1358" i="1" a="1"/>
  <c r="N1358" i="1" s="1"/>
  <c r="N1366" i="1" a="1"/>
  <c r="N1366" i="1" s="1"/>
  <c r="N1374" i="1" a="1"/>
  <c r="N1374" i="1" s="1"/>
  <c r="N1381" i="1" a="1"/>
  <c r="N1381" i="1" s="1"/>
  <c r="N1388" i="1" a="1"/>
  <c r="N1388" i="1" s="1"/>
  <c r="N1395" i="1" a="1"/>
  <c r="N1395" i="1" s="1"/>
  <c r="N1403" i="1" a="1"/>
  <c r="N1403" i="1" s="1"/>
  <c r="N1411" i="1" a="1"/>
  <c r="N1411" i="1" s="1"/>
  <c r="N1418" i="1" a="1"/>
  <c r="N1418" i="1" s="1"/>
  <c r="N1426" i="1" a="1"/>
  <c r="N1426" i="1" s="1"/>
  <c r="N1434" i="1" a="1"/>
  <c r="N1434" i="1" s="1"/>
  <c r="N1442" i="1" a="1"/>
  <c r="N1442" i="1" s="1"/>
  <c r="N1450" i="1" a="1"/>
  <c r="N1450" i="1" s="1"/>
  <c r="N1465" i="1" a="1"/>
  <c r="N1465" i="1" s="1"/>
  <c r="N1473" i="1" a="1"/>
  <c r="N1473" i="1" s="1"/>
  <c r="N1480" i="1" a="1"/>
  <c r="N1480" i="1" s="1"/>
  <c r="N1488" i="1" a="1"/>
  <c r="N1488" i="1" s="1"/>
  <c r="N1496" i="1" a="1"/>
  <c r="N1496" i="1" s="1"/>
  <c r="N1504" i="1" a="1"/>
  <c r="N1504" i="1" s="1"/>
  <c r="N1512" i="1" a="1"/>
  <c r="N1512" i="1" s="1"/>
  <c r="N1519" i="1" a="1"/>
  <c r="N1519" i="1" s="1"/>
  <c r="N1527" i="1" a="1"/>
  <c r="N1527" i="1" s="1"/>
  <c r="N1534" i="1" a="1"/>
  <c r="N1534" i="1" s="1"/>
  <c r="N1541" i="1" a="1"/>
  <c r="N1541" i="1" s="1"/>
  <c r="N1547" i="1" a="1"/>
  <c r="N1547" i="1" s="1"/>
  <c r="N1553" i="1" a="1"/>
  <c r="N1553" i="1" s="1"/>
  <c r="N882" i="1" a="1"/>
  <c r="N882" i="1" s="1"/>
  <c r="N913" i="1" a="1"/>
  <c r="N913" i="1" s="1"/>
  <c r="N936" i="1" a="1"/>
  <c r="N936" i="1" s="1"/>
  <c r="N955" i="1" a="1"/>
  <c r="N955" i="1" s="1"/>
  <c r="N975" i="1" a="1"/>
  <c r="N975" i="1" s="1"/>
  <c r="N990" i="1" a="1"/>
  <c r="N990" i="1" s="1"/>
  <c r="N1004" i="1" a="1"/>
  <c r="N1004" i="1" s="1"/>
  <c r="N1014" i="1" a="1"/>
  <c r="N1014" i="1" s="1"/>
  <c r="N1025" i="1" a="1"/>
  <c r="N1025" i="1" s="1"/>
  <c r="N1034" i="1" a="1"/>
  <c r="N1034" i="1" s="1"/>
  <c r="N1043" i="1" a="1"/>
  <c r="N1043" i="1" s="1"/>
  <c r="N1051" i="1" a="1"/>
  <c r="N1051" i="1" s="1"/>
  <c r="N1059" i="1" a="1"/>
  <c r="N1059" i="1" s="1"/>
  <c r="N1067" i="1" a="1"/>
  <c r="N1067" i="1" s="1"/>
  <c r="N1076" i="1" a="1"/>
  <c r="N1076" i="1" s="1"/>
  <c r="N1085" i="1" a="1"/>
  <c r="N1085" i="1" s="1"/>
  <c r="N1094" i="1" a="1"/>
  <c r="N1094" i="1" s="1"/>
  <c r="N1103" i="1" a="1"/>
  <c r="N1103" i="1" s="1"/>
  <c r="N1112" i="1" a="1"/>
  <c r="N1112" i="1" s="1"/>
  <c r="N1120" i="1" a="1"/>
  <c r="N1120" i="1" s="1"/>
  <c r="N1135" i="1" a="1"/>
  <c r="N1135" i="1" s="1"/>
  <c r="N1143" i="1" a="1"/>
  <c r="N1143" i="1" s="1"/>
  <c r="N1150" i="1" a="1"/>
  <c r="N1150" i="1" s="1"/>
  <c r="N1157" i="1" a="1"/>
  <c r="N1157" i="1" s="1"/>
  <c r="N1164" i="1" a="1"/>
  <c r="N1164" i="1" s="1"/>
  <c r="N1172" i="1" a="1"/>
  <c r="N1172" i="1" s="1"/>
  <c r="N1179" i="1" a="1"/>
  <c r="N1179" i="1" s="1"/>
  <c r="N1186" i="1" a="1"/>
  <c r="N1186" i="1" s="1"/>
  <c r="N1207" i="1" a="1"/>
  <c r="N1207" i="1" s="1"/>
  <c r="N1214" i="1" a="1"/>
  <c r="N1214" i="1" s="1"/>
  <c r="N1221" i="1" a="1"/>
  <c r="N1221" i="1" s="1"/>
  <c r="N1227" i="1" a="1"/>
  <c r="N1227" i="1" s="1"/>
  <c r="N1234" i="1" a="1"/>
  <c r="N1234" i="1" s="1"/>
  <c r="N1241" i="1" a="1"/>
  <c r="N1241" i="1" s="1"/>
  <c r="N1249" i="1" a="1"/>
  <c r="N1249" i="1" s="1"/>
  <c r="N1264" i="1" a="1"/>
  <c r="N1264" i="1" s="1"/>
  <c r="N1279" i="1" a="1"/>
  <c r="N1279" i="1" s="1"/>
  <c r="N1286" i="1" a="1"/>
  <c r="N1286" i="1" s="1"/>
  <c r="N1293" i="1" a="1"/>
  <c r="N1293" i="1" s="1"/>
  <c r="N1300" i="1" a="1"/>
  <c r="N1300" i="1" s="1"/>
  <c r="N1308" i="1" a="1"/>
  <c r="N1308" i="1" s="1"/>
  <c r="N1316" i="1" a="1"/>
  <c r="N1316" i="1" s="1"/>
  <c r="N1322" i="1" a="1"/>
  <c r="N1322" i="1" s="1"/>
  <c r="N1329" i="1" a="1"/>
  <c r="N1329" i="1" s="1"/>
  <c r="N1336" i="1" a="1"/>
  <c r="N1336" i="1" s="1"/>
  <c r="N1344" i="1" a="1"/>
  <c r="N1344" i="1" s="1"/>
  <c r="N1352" i="1" a="1"/>
  <c r="N1352" i="1" s="1"/>
  <c r="N1359" i="1" a="1"/>
  <c r="N1359" i="1" s="1"/>
  <c r="N1367" i="1" a="1"/>
  <c r="N1367" i="1" s="1"/>
  <c r="N1375" i="1" a="1"/>
  <c r="N1375" i="1" s="1"/>
  <c r="N1382" i="1" a="1"/>
  <c r="N1382" i="1" s="1"/>
  <c r="N1389" i="1" a="1"/>
  <c r="N1389" i="1" s="1"/>
  <c r="N1396" i="1" a="1"/>
  <c r="N1396" i="1" s="1"/>
  <c r="N1404" i="1" a="1"/>
  <c r="N1404" i="1" s="1"/>
  <c r="N1412" i="1" a="1"/>
  <c r="N1412" i="1" s="1"/>
  <c r="N1419" i="1" a="1"/>
  <c r="N1419" i="1" s="1"/>
  <c r="N1427" i="1" a="1"/>
  <c r="N1427" i="1" s="1"/>
  <c r="N1435" i="1" a="1"/>
  <c r="N1435" i="1" s="1"/>
  <c r="N1443" i="1" a="1"/>
  <c r="N1443" i="1" s="1"/>
  <c r="N1451" i="1" a="1"/>
  <c r="N1451" i="1" s="1"/>
  <c r="N1458" i="1" a="1"/>
  <c r="N1458" i="1" s="1"/>
  <c r="N1466" i="1" a="1"/>
  <c r="N1466" i="1" s="1"/>
  <c r="N1474" i="1" a="1"/>
  <c r="N1474" i="1" s="1"/>
  <c r="N1481" i="1" a="1"/>
  <c r="N1481" i="1" s="1"/>
  <c r="N1489" i="1" a="1"/>
  <c r="N1489" i="1" s="1"/>
  <c r="N1497" i="1" a="1"/>
  <c r="N1497" i="1" s="1"/>
  <c r="N1505" i="1" a="1"/>
  <c r="N1505" i="1" s="1"/>
  <c r="N1513" i="1" a="1"/>
  <c r="N1513" i="1" s="1"/>
  <c r="N1520" i="1" a="1"/>
  <c r="N1520" i="1" s="1"/>
  <c r="N1528" i="1" a="1"/>
  <c r="N1528" i="1" s="1"/>
  <c r="N1535" i="1" a="1"/>
  <c r="N1535" i="1" s="1"/>
  <c r="N1548" i="1" a="1"/>
  <c r="N1548" i="1" s="1"/>
  <c r="N1554" i="1" a="1"/>
  <c r="N1554" i="1" s="1"/>
  <c r="N1562" i="1" a="1"/>
  <c r="N1562" i="1" s="1"/>
  <c r="N1570" i="1" a="1"/>
  <c r="N1570" i="1" s="1"/>
  <c r="N1578" i="1" a="1"/>
  <c r="N1578" i="1" s="1"/>
  <c r="N1585" i="1" a="1"/>
  <c r="N1585" i="1" s="1"/>
  <c r="N1593" i="1" a="1"/>
  <c r="N1593" i="1" s="1"/>
  <c r="N889" i="1" a="1"/>
  <c r="N889" i="1" s="1"/>
  <c r="N915" i="1" a="1"/>
  <c r="N915" i="1" s="1"/>
  <c r="N937" i="1" a="1"/>
  <c r="N937" i="1" s="1"/>
  <c r="N960" i="1" a="1"/>
  <c r="N960" i="1" s="1"/>
  <c r="N976" i="1" a="1"/>
  <c r="N976" i="1" s="1"/>
  <c r="N991" i="1" a="1"/>
  <c r="N991" i="1" s="1"/>
  <c r="N1005" i="1" a="1"/>
  <c r="N1005" i="1" s="1"/>
  <c r="N1015" i="1" a="1"/>
  <c r="N1015" i="1" s="1"/>
  <c r="N1026" i="1" a="1"/>
  <c r="N1026" i="1" s="1"/>
  <c r="N1035" i="1" a="1"/>
  <c r="N1035" i="1" s="1"/>
  <c r="N1044" i="1" a="1"/>
  <c r="N1044" i="1" s="1"/>
  <c r="N1052" i="1" a="1"/>
  <c r="N1052" i="1" s="1"/>
  <c r="N1060" i="1" a="1"/>
  <c r="N1060" i="1" s="1"/>
  <c r="N1068" i="1" a="1"/>
  <c r="N1068" i="1" s="1"/>
  <c r="N1078" i="1" a="1"/>
  <c r="N1078" i="1" s="1"/>
  <c r="N1086" i="1" a="1"/>
  <c r="N1086" i="1" s="1"/>
  <c r="N1095" i="1" a="1"/>
  <c r="N1095" i="1" s="1"/>
  <c r="N1104" i="1" a="1"/>
  <c r="N1104" i="1" s="1"/>
  <c r="N1113" i="1" a="1"/>
  <c r="N1113" i="1" s="1"/>
  <c r="N1121" i="1" a="1"/>
  <c r="N1121" i="1" s="1"/>
  <c r="N1128" i="1" a="1"/>
  <c r="N1128" i="1" s="1"/>
  <c r="N1136" i="1" a="1"/>
  <c r="N1136" i="1" s="1"/>
  <c r="N1144" i="1" a="1"/>
  <c r="N1144" i="1" s="1"/>
  <c r="N1151" i="1" a="1"/>
  <c r="N1151" i="1" s="1"/>
  <c r="N1158" i="1" a="1"/>
  <c r="N1158" i="1" s="1"/>
  <c r="N1165" i="1" a="1"/>
  <c r="N1165" i="1" s="1"/>
  <c r="N1173" i="1" a="1"/>
  <c r="N1173" i="1" s="1"/>
  <c r="N1180" i="1" a="1"/>
  <c r="N1180" i="1" s="1"/>
  <c r="N1187" i="1" a="1"/>
  <c r="N1187" i="1" s="1"/>
  <c r="N1194" i="1" a="1"/>
  <c r="N1194" i="1" s="1"/>
  <c r="N1201" i="1" a="1"/>
  <c r="N1201" i="1" s="1"/>
  <c r="N1215" i="1" a="1"/>
  <c r="N1215" i="1" s="1"/>
  <c r="N1222" i="1" a="1"/>
  <c r="N1222" i="1" s="1"/>
  <c r="N1228" i="1" a="1"/>
  <c r="N1228" i="1" s="1"/>
  <c r="N1235" i="1" a="1"/>
  <c r="N1235" i="1" s="1"/>
  <c r="N1242" i="1" a="1"/>
  <c r="N1242" i="1" s="1"/>
  <c r="N1250" i="1" a="1"/>
  <c r="N1250" i="1" s="1"/>
  <c r="N1257" i="1" a="1"/>
  <c r="N1257" i="1" s="1"/>
  <c r="N1265" i="1" a="1"/>
  <c r="N1265" i="1" s="1"/>
  <c r="N1272" i="1" a="1"/>
  <c r="N1272" i="1" s="1"/>
  <c r="N1280" i="1" a="1"/>
  <c r="N1280" i="1" s="1"/>
  <c r="N1287" i="1" a="1"/>
  <c r="N1287" i="1" s="1"/>
  <c r="N1294" i="1" a="1"/>
  <c r="N1294" i="1" s="1"/>
  <c r="N1301" i="1" a="1"/>
  <c r="N1301" i="1" s="1"/>
  <c r="N1309" i="1" a="1"/>
  <c r="N1309" i="1" s="1"/>
  <c r="N1317" i="1" a="1"/>
  <c r="N1317" i="1" s="1"/>
  <c r="N1323" i="1" a="1"/>
  <c r="N1323" i="1" s="1"/>
  <c r="N1337" i="1" a="1"/>
  <c r="N1337" i="1" s="1"/>
  <c r="N1345" i="1" a="1"/>
  <c r="N1345" i="1" s="1"/>
  <c r="N1360" i="1" a="1"/>
  <c r="N1360" i="1" s="1"/>
  <c r="N1368" i="1" a="1"/>
  <c r="N1368" i="1" s="1"/>
  <c r="N1376" i="1" a="1"/>
  <c r="N1376" i="1" s="1"/>
  <c r="N1383" i="1" a="1"/>
  <c r="N1383" i="1" s="1"/>
  <c r="N1390" i="1" a="1"/>
  <c r="N1390" i="1" s="1"/>
  <c r="N1397" i="1" a="1"/>
  <c r="N1397" i="1" s="1"/>
  <c r="N1405" i="1" a="1"/>
  <c r="N1405" i="1" s="1"/>
  <c r="N1413" i="1" a="1"/>
  <c r="N1413" i="1" s="1"/>
  <c r="N1420" i="1" a="1"/>
  <c r="N1420" i="1" s="1"/>
  <c r="N1428" i="1" a="1"/>
  <c r="N1428" i="1" s="1"/>
  <c r="N1436" i="1" a="1"/>
  <c r="N1436" i="1" s="1"/>
  <c r="N1444" i="1" a="1"/>
  <c r="N1444" i="1" s="1"/>
  <c r="N1452" i="1" a="1"/>
  <c r="N1452" i="1" s="1"/>
  <c r="N1459" i="1" a="1"/>
  <c r="N1459" i="1" s="1"/>
  <c r="N1467" i="1" a="1"/>
  <c r="N1467" i="1" s="1"/>
  <c r="N1475" i="1" a="1"/>
  <c r="N1475" i="1" s="1"/>
  <c r="N1482" i="1" a="1"/>
  <c r="N1482" i="1" s="1"/>
  <c r="N1490" i="1" a="1"/>
  <c r="N1490" i="1" s="1"/>
  <c r="N1498" i="1" a="1"/>
  <c r="N1498" i="1" s="1"/>
  <c r="N1506" i="1" a="1"/>
  <c r="N1506" i="1" s="1"/>
  <c r="N1521" i="1" a="1"/>
  <c r="N1521" i="1" s="1"/>
  <c r="N1529" i="1" a="1"/>
  <c r="N1529" i="1" s="1"/>
  <c r="N1536" i="1" a="1"/>
  <c r="N1536" i="1" s="1"/>
  <c r="N1542" i="1" a="1"/>
  <c r="N1542" i="1" s="1"/>
  <c r="N1549" i="1" a="1"/>
  <c r="N1549" i="1" s="1"/>
  <c r="N1555" i="1" a="1"/>
  <c r="N1555" i="1" s="1"/>
  <c r="N1563" i="1" a="1"/>
  <c r="N1563" i="1" s="1"/>
  <c r="N1571" i="1" a="1"/>
  <c r="N1571" i="1" s="1"/>
  <c r="N1579" i="1" a="1"/>
  <c r="N1579" i="1" s="1"/>
  <c r="N1586" i="1" a="1"/>
  <c r="N1586" i="1" s="1"/>
  <c r="N1594" i="1" a="1"/>
  <c r="N1594" i="1" s="1"/>
  <c r="N1602" i="1" a="1"/>
  <c r="N1602" i="1" s="1"/>
  <c r="N897" i="1" a="1"/>
  <c r="N897" i="1" s="1"/>
  <c r="N920" i="1" a="1"/>
  <c r="N920" i="1" s="1"/>
  <c r="N939" i="1" a="1"/>
  <c r="N939" i="1" s="1"/>
  <c r="N961" i="1" a="1"/>
  <c r="N961" i="1" s="1"/>
  <c r="N977" i="1" a="1"/>
  <c r="N977" i="1" s="1"/>
  <c r="N1006" i="1" a="1"/>
  <c r="N1006" i="1" s="1"/>
  <c r="N1018" i="1" a="1"/>
  <c r="N1018" i="1" s="1"/>
  <c r="N1027" i="1" a="1"/>
  <c r="N1027" i="1" s="1"/>
  <c r="N1036" i="1" a="1"/>
  <c r="N1036" i="1" s="1"/>
  <c r="N1045" i="1" a="1"/>
  <c r="N1045" i="1" s="1"/>
  <c r="N1053" i="1" a="1"/>
  <c r="N1053" i="1" s="1"/>
  <c r="N1061" i="1" a="1"/>
  <c r="N1061" i="1" s="1"/>
  <c r="N1070" i="1" a="1"/>
  <c r="N1070" i="1" s="1"/>
  <c r="N1079" i="1" a="1"/>
  <c r="N1079" i="1" s="1"/>
  <c r="N1087" i="1" a="1"/>
  <c r="N1087" i="1" s="1"/>
  <c r="N1096" i="1" a="1"/>
  <c r="N1096" i="1" s="1"/>
  <c r="N1105" i="1" a="1"/>
  <c r="N1105" i="1" s="1"/>
  <c r="N1114" i="1" a="1"/>
  <c r="N1114" i="1" s="1"/>
  <c r="N1122" i="1" a="1"/>
  <c r="N1122" i="1" s="1"/>
  <c r="N1129" i="1" a="1"/>
  <c r="N1129" i="1" s="1"/>
  <c r="N1137" i="1" a="1"/>
  <c r="N1137" i="1" s="1"/>
  <c r="N1145" i="1" a="1"/>
  <c r="N1145" i="1" s="1"/>
  <c r="N1152" i="1" a="1"/>
  <c r="N1152" i="1" s="1"/>
  <c r="N1159" i="1" a="1"/>
  <c r="N1159" i="1" s="1"/>
  <c r="N1166" i="1" a="1"/>
  <c r="N1166" i="1" s="1"/>
  <c r="N1174" i="1" a="1"/>
  <c r="N1174" i="1" s="1"/>
  <c r="N1188" i="1" a="1"/>
  <c r="N1188" i="1" s="1"/>
  <c r="N1195" i="1" a="1"/>
  <c r="N1195" i="1" s="1"/>
  <c r="N1208" i="1" a="1"/>
  <c r="N1208" i="1" s="1"/>
  <c r="N1223" i="1" a="1"/>
  <c r="N1223" i="1" s="1"/>
  <c r="N1229" i="1" a="1"/>
  <c r="N1229" i="1" s="1"/>
  <c r="N1236" i="1" a="1"/>
  <c r="N1236" i="1" s="1"/>
  <c r="N1243" i="1" a="1"/>
  <c r="N1243" i="1" s="1"/>
  <c r="N1251" i="1" a="1"/>
  <c r="N1251" i="1" s="1"/>
  <c r="N1258" i="1" a="1"/>
  <c r="N1258" i="1" s="1"/>
  <c r="N1266" i="1" a="1"/>
  <c r="N1266" i="1" s="1"/>
  <c r="N1273" i="1" a="1"/>
  <c r="N1273" i="1" s="1"/>
  <c r="N1288" i="1" a="1"/>
  <c r="N1288" i="1" s="1"/>
  <c r="N1295" i="1" a="1"/>
  <c r="N1295" i="1" s="1"/>
  <c r="N1302" i="1" a="1"/>
  <c r="N1302" i="1" s="1"/>
  <c r="N1310" i="1" a="1"/>
  <c r="N1310" i="1" s="1"/>
  <c r="N1318" i="1" a="1"/>
  <c r="N1318" i="1" s="1"/>
  <c r="N1324" i="1" a="1"/>
  <c r="N1324" i="1" s="1"/>
  <c r="N1330" i="1" a="1"/>
  <c r="N1330" i="1" s="1"/>
  <c r="N1338" i="1" a="1"/>
  <c r="N1338" i="1" s="1"/>
  <c r="N1346" i="1" a="1"/>
  <c r="N1346" i="1" s="1"/>
  <c r="N1353" i="1" a="1"/>
  <c r="N1353" i="1" s="1"/>
  <c r="N1361" i="1" a="1"/>
  <c r="N1361" i="1" s="1"/>
  <c r="N1369" i="1" a="1"/>
  <c r="N1369" i="1" s="1"/>
  <c r="N1391" i="1" a="1"/>
  <c r="N1391" i="1" s="1"/>
  <c r="N1398" i="1" a="1"/>
  <c r="N1398" i="1" s="1"/>
  <c r="N1406" i="1" a="1"/>
  <c r="N1406" i="1" s="1"/>
  <c r="N1414" i="1" a="1"/>
  <c r="N1414" i="1" s="1"/>
  <c r="N1421" i="1" a="1"/>
  <c r="N1421" i="1" s="1"/>
  <c r="N1429" i="1" a="1"/>
  <c r="N1429" i="1" s="1"/>
  <c r="N1437" i="1" a="1"/>
  <c r="N1437" i="1" s="1"/>
  <c r="N1445" i="1" a="1"/>
  <c r="N1445" i="1" s="1"/>
  <c r="N1453" i="1" a="1"/>
  <c r="N1453" i="1" s="1"/>
  <c r="N1460" i="1" a="1"/>
  <c r="N1460" i="1" s="1"/>
  <c r="N1468" i="1" a="1"/>
  <c r="N1468" i="1" s="1"/>
  <c r="N1483" i="1" a="1"/>
  <c r="N1483" i="1" s="1"/>
  <c r="N1491" i="1" a="1"/>
  <c r="N1491" i="1" s="1"/>
  <c r="N1499" i="1" a="1"/>
  <c r="N1499" i="1" s="1"/>
  <c r="N1507" i="1" a="1"/>
  <c r="N1507" i="1" s="1"/>
  <c r="N1514" i="1" a="1"/>
  <c r="N1514" i="1" s="1"/>
  <c r="N1522" i="1" a="1"/>
  <c r="N1522" i="1" s="1"/>
  <c r="N1530" i="1" a="1"/>
  <c r="N1530" i="1" s="1"/>
  <c r="N1543" i="1" a="1"/>
  <c r="N1543" i="1" s="1"/>
  <c r="N1556" i="1" a="1"/>
  <c r="N1556" i="1" s="1"/>
  <c r="N1564" i="1" a="1"/>
  <c r="N1564" i="1" s="1"/>
  <c r="N1572" i="1" a="1"/>
  <c r="N1572" i="1" s="1"/>
  <c r="N1580" i="1" a="1"/>
  <c r="N1580" i="1" s="1"/>
  <c r="N1587" i="1" a="1"/>
  <c r="N1587" i="1" s="1"/>
  <c r="N1595" i="1" a="1"/>
  <c r="N1595" i="1" s="1"/>
  <c r="N1603" i="1" a="1"/>
  <c r="N1603" i="1" s="1"/>
  <c r="N900" i="1" a="1"/>
  <c r="N900" i="1" s="1"/>
  <c r="N921" i="1" a="1"/>
  <c r="N921" i="1" s="1"/>
  <c r="N944" i="1" a="1"/>
  <c r="N944" i="1" s="1"/>
  <c r="N982" i="1" a="1"/>
  <c r="N982" i="1" s="1"/>
  <c r="N996" i="1" a="1"/>
  <c r="N996" i="1" s="1"/>
  <c r="N1007" i="1" a="1"/>
  <c r="N1007" i="1" s="1"/>
  <c r="N1019" i="1" a="1"/>
  <c r="N1019" i="1" s="1"/>
  <c r="N1028" i="1" a="1"/>
  <c r="N1028" i="1" s="1"/>
  <c r="N1037" i="1" a="1"/>
  <c r="N1037" i="1" s="1"/>
  <c r="N1046" i="1" a="1"/>
  <c r="N1046" i="1" s="1"/>
  <c r="N1054" i="1" a="1"/>
  <c r="N1054" i="1" s="1"/>
  <c r="N1062" i="1" a="1"/>
  <c r="N1062" i="1" s="1"/>
  <c r="N1071" i="1" a="1"/>
  <c r="N1071" i="1" s="1"/>
  <c r="N1080" i="1" a="1"/>
  <c r="N1080" i="1" s="1"/>
  <c r="N1088" i="1" a="1"/>
  <c r="N1088" i="1" s="1"/>
  <c r="N1097" i="1" a="1"/>
  <c r="N1097" i="1" s="1"/>
  <c r="N1106" i="1" a="1"/>
  <c r="N1106" i="1" s="1"/>
  <c r="N1115" i="1" a="1"/>
  <c r="N1115" i="1" s="1"/>
  <c r="N1123" i="1" a="1"/>
  <c r="N1123" i="1" s="1"/>
  <c r="N1130" i="1" a="1"/>
  <c r="N1130" i="1" s="1"/>
  <c r="N1138" i="1" a="1"/>
  <c r="N1138" i="1" s="1"/>
  <c r="N1146" i="1" a="1"/>
  <c r="N1146" i="1" s="1"/>
  <c r="N1167" i="1" a="1"/>
  <c r="N1167" i="1" s="1"/>
  <c r="N1175" i="1" a="1"/>
  <c r="N1175" i="1" s="1"/>
  <c r="N1181" i="1" a="1"/>
  <c r="N1181" i="1" s="1"/>
  <c r="N1189" i="1" a="1"/>
  <c r="N1189" i="1" s="1"/>
  <c r="N1196" i="1" a="1"/>
  <c r="N1196" i="1" s="1"/>
  <c r="N1202" i="1" a="1"/>
  <c r="N1202" i="1" s="1"/>
  <c r="N1209" i="1" a="1"/>
  <c r="N1209" i="1" s="1"/>
  <c r="N1216" i="1" a="1"/>
  <c r="N1216" i="1" s="1"/>
  <c r="N1230" i="1" a="1"/>
  <c r="N1230" i="1" s="1"/>
  <c r="N1237" i="1" a="1"/>
  <c r="N1237" i="1" s="1"/>
  <c r="N1244" i="1" a="1"/>
  <c r="N1244" i="1" s="1"/>
  <c r="N1252" i="1" a="1"/>
  <c r="N1252" i="1" s="1"/>
  <c r="N1259" i="1" a="1"/>
  <c r="N1259" i="1" s="1"/>
  <c r="N1267" i="1" a="1"/>
  <c r="N1267" i="1" s="1"/>
  <c r="N1274" i="1" a="1"/>
  <c r="N1274" i="1" s="1"/>
  <c r="N1281" i="1" a="1"/>
  <c r="N1281" i="1" s="1"/>
  <c r="N1289" i="1" a="1"/>
  <c r="N1289" i="1" s="1"/>
  <c r="N1296" i="1" a="1"/>
  <c r="N1296" i="1" s="1"/>
  <c r="N1303" i="1" a="1"/>
  <c r="N1303" i="1" s="1"/>
  <c r="N1311" i="1" a="1"/>
  <c r="N1311" i="1" s="1"/>
  <c r="N1319" i="1" a="1"/>
  <c r="N1319" i="1" s="1"/>
  <c r="N1325" i="1" a="1"/>
  <c r="N1325" i="1" s="1"/>
  <c r="N1331" i="1" a="1"/>
  <c r="N1331" i="1" s="1"/>
  <c r="N1339" i="1" a="1"/>
  <c r="N1339" i="1" s="1"/>
  <c r="N1347" i="1" a="1"/>
  <c r="N1347" i="1" s="1"/>
  <c r="N1354" i="1" a="1"/>
  <c r="N1354" i="1" s="1"/>
  <c r="N1362" i="1" a="1"/>
  <c r="N1362" i="1" s="1"/>
  <c r="N1370" i="1" a="1"/>
  <c r="N1370" i="1" s="1"/>
  <c r="N1377" i="1" a="1"/>
  <c r="N1377" i="1" s="1"/>
  <c r="N1384" i="1" a="1"/>
  <c r="N1384" i="1" s="1"/>
  <c r="N1392" i="1" a="1"/>
  <c r="N1392" i="1" s="1"/>
  <c r="N1399" i="1" a="1"/>
  <c r="N1399" i="1" s="1"/>
  <c r="N1407" i="1" a="1"/>
  <c r="N1407" i="1" s="1"/>
  <c r="N1415" i="1" a="1"/>
  <c r="N1415" i="1" s="1"/>
  <c r="N1422" i="1" a="1"/>
  <c r="N1422" i="1" s="1"/>
  <c r="N1430" i="1" a="1"/>
  <c r="N1430" i="1" s="1"/>
  <c r="N1438" i="1" a="1"/>
  <c r="N1438" i="1" s="1"/>
  <c r="N1446" i="1" a="1"/>
  <c r="N1446" i="1" s="1"/>
  <c r="N1454" i="1" a="1"/>
  <c r="N1454" i="1" s="1"/>
  <c r="N1461" i="1" a="1"/>
  <c r="N1461" i="1" s="1"/>
  <c r="N1469" i="1" a="1"/>
  <c r="N1469" i="1" s="1"/>
  <c r="N1476" i="1" a="1"/>
  <c r="N1476" i="1" s="1"/>
  <c r="N1484" i="1" a="1"/>
  <c r="N1484" i="1" s="1"/>
  <c r="N1492" i="1" a="1"/>
  <c r="N1492" i="1" s="1"/>
  <c r="N1500" i="1" a="1"/>
  <c r="N1500" i="1" s="1"/>
  <c r="N1508" i="1" a="1"/>
  <c r="N1508" i="1" s="1"/>
  <c r="N1515" i="1" a="1"/>
  <c r="N1515" i="1" s="1"/>
  <c r="N1523" i="1" a="1"/>
  <c r="N1523" i="1" s="1"/>
  <c r="N1531" i="1" a="1"/>
  <c r="N1531" i="1" s="1"/>
  <c r="N1537" i="1" a="1"/>
  <c r="N1537" i="1" s="1"/>
  <c r="N1544" i="1" a="1"/>
  <c r="N1544" i="1" s="1"/>
  <c r="N1550" i="1" a="1"/>
  <c r="N1550" i="1" s="1"/>
  <c r="N1557" i="1" a="1"/>
  <c r="N1557" i="1" s="1"/>
  <c r="N1565" i="1" a="1"/>
  <c r="N1565" i="1" s="1"/>
  <c r="N1573" i="1" a="1"/>
  <c r="N1573" i="1" s="1"/>
  <c r="N904" i="1" a="1"/>
  <c r="N904" i="1" s="1"/>
  <c r="N923" i="1" a="1"/>
  <c r="N923" i="1" s="1"/>
  <c r="N945" i="1" a="1"/>
  <c r="N945" i="1" s="1"/>
  <c r="N967" i="1" a="1"/>
  <c r="N967" i="1" s="1"/>
  <c r="N983" i="1" a="1"/>
  <c r="N983" i="1" s="1"/>
  <c r="N997" i="1" a="1"/>
  <c r="N997" i="1" s="1"/>
  <c r="N1010" i="1" a="1"/>
  <c r="N1010" i="1" s="1"/>
  <c r="N1020" i="1" a="1"/>
  <c r="N1020" i="1" s="1"/>
  <c r="N1029" i="1" a="1"/>
  <c r="N1029" i="1" s="1"/>
  <c r="N1038" i="1" a="1"/>
  <c r="N1038" i="1" s="1"/>
  <c r="N1047" i="1" a="1"/>
  <c r="N1047" i="1" s="1"/>
  <c r="N1063" i="1" a="1"/>
  <c r="N1063" i="1" s="1"/>
  <c r="N1072" i="1" a="1"/>
  <c r="N1072" i="1" s="1"/>
  <c r="N1081" i="1" a="1"/>
  <c r="N1081" i="1" s="1"/>
  <c r="N1089" i="1" a="1"/>
  <c r="N1089" i="1" s="1"/>
  <c r="N1098" i="1" a="1"/>
  <c r="N1098" i="1" s="1"/>
  <c r="N1107" i="1" a="1"/>
  <c r="N1107" i="1" s="1"/>
  <c r="N1116" i="1" a="1"/>
  <c r="N1116" i="1" s="1"/>
  <c r="N1124" i="1" a="1"/>
  <c r="N1124" i="1" s="1"/>
  <c r="N1131" i="1" a="1"/>
  <c r="N1131" i="1" s="1"/>
  <c r="N1139" i="1" a="1"/>
  <c r="N1139" i="1" s="1"/>
  <c r="N1147" i="1" a="1"/>
  <c r="N1147" i="1" s="1"/>
  <c r="N1153" i="1" a="1"/>
  <c r="N1153" i="1" s="1"/>
  <c r="N1160" i="1" a="1"/>
  <c r="N1160" i="1" s="1"/>
  <c r="N1168" i="1" a="1"/>
  <c r="N1168" i="1" s="1"/>
  <c r="N1182" i="1" a="1"/>
  <c r="N1182" i="1" s="1"/>
  <c r="N1190" i="1" a="1"/>
  <c r="N1190" i="1" s="1"/>
  <c r="N1197" i="1" a="1"/>
  <c r="N1197" i="1" s="1"/>
  <c r="N1203" i="1" a="1"/>
  <c r="N1203" i="1" s="1"/>
  <c r="N1210" i="1" a="1"/>
  <c r="N1210" i="1" s="1"/>
  <c r="N1217" i="1" a="1"/>
  <c r="N1217" i="1" s="1"/>
  <c r="N1224" i="1" a="1"/>
  <c r="N1224" i="1" s="1"/>
  <c r="N1231" i="1" a="1"/>
  <c r="N1231" i="1" s="1"/>
  <c r="N1238" i="1" a="1"/>
  <c r="N1238" i="1" s="1"/>
  <c r="N1245" i="1" a="1"/>
  <c r="N1245" i="1" s="1"/>
  <c r="N1253" i="1" a="1"/>
  <c r="N1253" i="1" s="1"/>
  <c r="N1260" i="1" a="1"/>
  <c r="N1260" i="1" s="1"/>
  <c r="N1268" i="1" a="1"/>
  <c r="N1268" i="1" s="1"/>
  <c r="N1275" i="1" a="1"/>
  <c r="N1275" i="1" s="1"/>
  <c r="N1282" i="1" a="1"/>
  <c r="N1282" i="1" s="1"/>
  <c r="N1304" i="1" a="1"/>
  <c r="N1304" i="1" s="1"/>
  <c r="N1312" i="1" a="1"/>
  <c r="N1312" i="1" s="1"/>
  <c r="N1326" i="1" a="1"/>
  <c r="N1326" i="1" s="1"/>
  <c r="N1332" i="1" a="1"/>
  <c r="N1332" i="1" s="1"/>
  <c r="N1340" i="1" a="1"/>
  <c r="N1340" i="1" s="1"/>
  <c r="N1348" i="1" a="1"/>
  <c r="N1348" i="1" s="1"/>
  <c r="N1355" i="1" a="1"/>
  <c r="N1355" i="1" s="1"/>
  <c r="N1363" i="1" a="1"/>
  <c r="N1363" i="1" s="1"/>
  <c r="N1371" i="1" a="1"/>
  <c r="N1371" i="1" s="1"/>
  <c r="N1378" i="1" a="1"/>
  <c r="N1378" i="1" s="1"/>
  <c r="N1385" i="1" a="1"/>
  <c r="N1385" i="1" s="1"/>
  <c r="N1393" i="1" a="1"/>
  <c r="N1393" i="1" s="1"/>
  <c r="N1400" i="1" a="1"/>
  <c r="N1400" i="1" s="1"/>
  <c r="N1408" i="1" a="1"/>
  <c r="N1408" i="1" s="1"/>
  <c r="N1416" i="1" a="1"/>
  <c r="N1416" i="1" s="1"/>
  <c r="N1423" i="1" a="1"/>
  <c r="N1423" i="1" s="1"/>
  <c r="N1431" i="1" a="1"/>
  <c r="N1431" i="1" s="1"/>
  <c r="N1439" i="1" a="1"/>
  <c r="N1439" i="1" s="1"/>
  <c r="N1447" i="1" a="1"/>
  <c r="N1447" i="1" s="1"/>
  <c r="N1455" i="1" a="1"/>
  <c r="N1455" i="1" s="1"/>
  <c r="N1462" i="1" a="1"/>
  <c r="N1462" i="1" s="1"/>
  <c r="N1470" i="1" a="1"/>
  <c r="N1470" i="1" s="1"/>
  <c r="N1477" i="1" a="1"/>
  <c r="N1477" i="1" s="1"/>
  <c r="N1485" i="1" a="1"/>
  <c r="N1485" i="1" s="1"/>
  <c r="N1493" i="1" a="1"/>
  <c r="N1493" i="1" s="1"/>
  <c r="N1501" i="1" a="1"/>
  <c r="N1501" i="1" s="1"/>
  <c r="N1509" i="1" a="1"/>
  <c r="N1509" i="1" s="1"/>
  <c r="N1516" i="1" a="1"/>
  <c r="N1516" i="1" s="1"/>
  <c r="N1524" i="1" a="1"/>
  <c r="N1524" i="1" s="1"/>
  <c r="N1538" i="1" a="1"/>
  <c r="N1538" i="1" s="1"/>
  <c r="N1551" i="1" a="1"/>
  <c r="N1551" i="1" s="1"/>
  <c r="N1558" i="1" a="1"/>
  <c r="N1558" i="1" s="1"/>
  <c r="N1566" i="1" a="1"/>
  <c r="N1566" i="1" s="1"/>
  <c r="N1574" i="1" a="1"/>
  <c r="N1574" i="1" s="1"/>
  <c r="N1582" i="1" a="1"/>
  <c r="N1582" i="1" s="1"/>
  <c r="N1589" i="1" a="1"/>
  <c r="N1589" i="1" s="1"/>
  <c r="N1597" i="1" a="1"/>
  <c r="N1597" i="1" s="1"/>
  <c r="N1605" i="1" a="1"/>
  <c r="N1605" i="1" s="1"/>
  <c r="N1612" i="1" a="1"/>
  <c r="N1612" i="1" s="1"/>
  <c r="N1620" i="1" a="1"/>
  <c r="N1620" i="1" s="1"/>
  <c r="N1626" i="1" a="1"/>
  <c r="N1626" i="1" s="1"/>
  <c r="N905" i="1" a="1"/>
  <c r="N905" i="1" s="1"/>
  <c r="N928" i="1" a="1"/>
  <c r="N928" i="1" s="1"/>
  <c r="N947" i="1" a="1"/>
  <c r="N947" i="1" s="1"/>
  <c r="N968" i="1" a="1"/>
  <c r="N968" i="1" s="1"/>
  <c r="N984" i="1" a="1"/>
  <c r="N984" i="1" s="1"/>
  <c r="N998" i="1" a="1"/>
  <c r="N998" i="1" s="1"/>
  <c r="N1011" i="1" a="1"/>
  <c r="N1011" i="1" s="1"/>
  <c r="N1030" i="1" a="1"/>
  <c r="N1030" i="1" s="1"/>
  <c r="N1039" i="1" a="1"/>
  <c r="N1039" i="1" s="1"/>
  <c r="N1049" i="1" a="1"/>
  <c r="N1049" i="1" s="1"/>
  <c r="N1056" i="1" a="1"/>
  <c r="N1056" i="1" s="1"/>
  <c r="N1064" i="1" a="1"/>
  <c r="N1064" i="1" s="1"/>
  <c r="N1073" i="1" a="1"/>
  <c r="N1073" i="1" s="1"/>
  <c r="N1082" i="1" a="1"/>
  <c r="N1082" i="1" s="1"/>
  <c r="N1090" i="1" a="1"/>
  <c r="N1090" i="1" s="1"/>
  <c r="N1099" i="1" a="1"/>
  <c r="N1099" i="1" s="1"/>
  <c r="N1109" i="1" a="1"/>
  <c r="N1109" i="1" s="1"/>
  <c r="N1117" i="1" a="1"/>
  <c r="N1117" i="1" s="1"/>
  <c r="N1125" i="1" a="1"/>
  <c r="N1125" i="1" s="1"/>
  <c r="N1132" i="1" a="1"/>
  <c r="N1132" i="1" s="1"/>
  <c r="N1140" i="1" a="1"/>
  <c r="N1140" i="1" s="1"/>
  <c r="N1148" i="1" a="1"/>
  <c r="N1148" i="1" s="1"/>
  <c r="N1154" i="1" a="1"/>
  <c r="N1154" i="1" s="1"/>
  <c r="N1161" i="1" a="1"/>
  <c r="N1161" i="1" s="1"/>
  <c r="N1169" i="1" a="1"/>
  <c r="N1169" i="1" s="1"/>
  <c r="N1176" i="1" a="1"/>
  <c r="N1176" i="1" s="1"/>
  <c r="N1183" i="1" a="1"/>
  <c r="N1183" i="1" s="1"/>
  <c r="N1191" i="1" a="1"/>
  <c r="N1191" i="1" s="1"/>
  <c r="N1198" i="1" a="1"/>
  <c r="N1198" i="1" s="1"/>
  <c r="N1204" i="1" a="1"/>
  <c r="N1204" i="1" s="1"/>
  <c r="N1211" i="1" a="1"/>
  <c r="N1211" i="1" s="1"/>
  <c r="N1218" i="1" a="1"/>
  <c r="N1218" i="1" s="1"/>
  <c r="N1232" i="1" a="1"/>
  <c r="N1232" i="1" s="1"/>
  <c r="N1239" i="1" a="1"/>
  <c r="N1239" i="1" s="1"/>
  <c r="N1246" i="1" a="1"/>
  <c r="N1246" i="1" s="1"/>
  <c r="N1254" i="1" a="1"/>
  <c r="N1254" i="1" s="1"/>
  <c r="N1261" i="1" a="1"/>
  <c r="N1261" i="1" s="1"/>
  <c r="N1269" i="1" a="1"/>
  <c r="N1269" i="1" s="1"/>
  <c r="N1276" i="1" a="1"/>
  <c r="N1276" i="1" s="1"/>
  <c r="N1283" i="1" a="1"/>
  <c r="N1283" i="1" s="1"/>
  <c r="N1290" i="1" a="1"/>
  <c r="N1290" i="1" s="1"/>
  <c r="N2073" i="1" a="1"/>
  <c r="N2073" i="1" s="1"/>
  <c r="N2" i="1" a="1"/>
  <c r="N2" i="1" s="1"/>
  <c r="N2063" i="1" a="1"/>
  <c r="N2063" i="1" s="1"/>
  <c r="N2023" i="1" a="1"/>
  <c r="N2023" i="1" s="1"/>
  <c r="N1999" i="1" a="1"/>
  <c r="N1999" i="1" s="1"/>
  <c r="N1992" i="1" a="1"/>
  <c r="N1992" i="1" s="1"/>
  <c r="N1985" i="1" a="1"/>
  <c r="N1985" i="1" s="1"/>
  <c r="N1978" i="1" a="1"/>
  <c r="N1978" i="1" s="1"/>
  <c r="N1970" i="1" a="1"/>
  <c r="N1970" i="1" s="1"/>
  <c r="N1964" i="1" a="1"/>
  <c r="N1964" i="1" s="1"/>
  <c r="N1957" i="1" a="1"/>
  <c r="N1957" i="1" s="1"/>
  <c r="N1951" i="1" a="1"/>
  <c r="N1951" i="1" s="1"/>
  <c r="N1944" i="1" a="1"/>
  <c r="N1944" i="1" s="1"/>
  <c r="N1937" i="1" a="1"/>
  <c r="N1937" i="1" s="1"/>
  <c r="N1931" i="1" a="1"/>
  <c r="N1931" i="1" s="1"/>
  <c r="N1916" i="1" a="1"/>
  <c r="N1916" i="1" s="1"/>
  <c r="N1910" i="1" a="1"/>
  <c r="N1910" i="1" s="1"/>
  <c r="N1904" i="1" a="1"/>
  <c r="N1904" i="1" s="1"/>
  <c r="N1897" i="1" a="1"/>
  <c r="N1897" i="1" s="1"/>
  <c r="N1884" i="1" a="1"/>
  <c r="N1884" i="1" s="1"/>
  <c r="N1876" i="1" a="1"/>
  <c r="N1876" i="1" s="1"/>
  <c r="N1869" i="1" a="1"/>
  <c r="N1869" i="1" s="1"/>
  <c r="N1862" i="1" a="1"/>
  <c r="N1862" i="1" s="1"/>
  <c r="N1854" i="1" a="1"/>
  <c r="N1854" i="1" s="1"/>
  <c r="N1846" i="1" a="1"/>
  <c r="N1846" i="1" s="1"/>
  <c r="N1838" i="1" a="1"/>
  <c r="N1838" i="1" s="1"/>
  <c r="N1831" i="1" a="1"/>
  <c r="N1831" i="1" s="1"/>
  <c r="N1824" i="1" a="1"/>
  <c r="N1824" i="1" s="1"/>
  <c r="N1816" i="1" a="1"/>
  <c r="N1816" i="1" s="1"/>
  <c r="N1809" i="1" a="1"/>
  <c r="N1809" i="1" s="1"/>
  <c r="N1801" i="1" a="1"/>
  <c r="N1801" i="1" s="1"/>
  <c r="N1786" i="1" a="1"/>
  <c r="N1786" i="1" s="1"/>
  <c r="N1778" i="1" a="1"/>
  <c r="N1778" i="1" s="1"/>
  <c r="N1771" i="1" a="1"/>
  <c r="N1771" i="1" s="1"/>
  <c r="N1764" i="1" a="1"/>
  <c r="N1764" i="1" s="1"/>
  <c r="N1757" i="1" a="1"/>
  <c r="N1757" i="1" s="1"/>
  <c r="N1749" i="1" a="1"/>
  <c r="N1749" i="1" s="1"/>
  <c r="N1741" i="1" a="1"/>
  <c r="N1741" i="1" s="1"/>
  <c r="N1733" i="1" a="1"/>
  <c r="N1733" i="1" s="1"/>
  <c r="N1725" i="1" a="1"/>
  <c r="N1725" i="1" s="1"/>
  <c r="N1718" i="1" a="1"/>
  <c r="N1718" i="1" s="1"/>
  <c r="N1711" i="1" a="1"/>
  <c r="N1711" i="1" s="1"/>
  <c r="N1703" i="1" a="1"/>
  <c r="N1703" i="1" s="1"/>
  <c r="N1696" i="1" a="1"/>
  <c r="N1696" i="1" s="1"/>
  <c r="N1688" i="1" a="1"/>
  <c r="N1688" i="1" s="1"/>
  <c r="N1681" i="1" a="1"/>
  <c r="N1681" i="1" s="1"/>
  <c r="N1674" i="1" a="1"/>
  <c r="N1674" i="1" s="1"/>
  <c r="N1667" i="1" a="1"/>
  <c r="N1667" i="1" s="1"/>
  <c r="N1659" i="1" a="1"/>
  <c r="N1659" i="1" s="1"/>
  <c r="N1653" i="1" a="1"/>
  <c r="N1653" i="1" s="1"/>
  <c r="N1647" i="1" a="1"/>
  <c r="N1647" i="1" s="1"/>
  <c r="N1639" i="1" a="1"/>
  <c r="N1639" i="1" s="1"/>
  <c r="N1632" i="1" a="1"/>
  <c r="N1632" i="1" s="1"/>
  <c r="N1625" i="1" a="1"/>
  <c r="N1625" i="1" s="1"/>
  <c r="N1617" i="1" a="1"/>
  <c r="N1617" i="1" s="1"/>
  <c r="N1608" i="1" a="1"/>
  <c r="N1608" i="1" s="1"/>
  <c r="N1598" i="1" a="1"/>
  <c r="N1598" i="1" s="1"/>
  <c r="N1583" i="1" a="1"/>
  <c r="N1583" i="1" s="1"/>
  <c r="N1561" i="1" a="1"/>
  <c r="N1561" i="1" s="1"/>
  <c r="N1525" i="1" a="1"/>
  <c r="N1525" i="1" s="1"/>
  <c r="N1463" i="1" a="1"/>
  <c r="N1463" i="1" s="1"/>
  <c r="N1401" i="1" a="1"/>
  <c r="N1401" i="1" s="1"/>
  <c r="N1341" i="1" a="1"/>
  <c r="N1341" i="1" s="1"/>
  <c r="N2103" i="1" a="1"/>
  <c r="N2103" i="1" s="1"/>
  <c r="N2055" i="1" a="1"/>
  <c r="N2055" i="1" s="1"/>
  <c r="N2007" i="1" a="1"/>
  <c r="N2007" i="1" s="1"/>
  <c r="N2102" i="1" a="1"/>
  <c r="N2102" i="1" s="1"/>
  <c r="N2094" i="1" a="1"/>
  <c r="N2094" i="1" s="1"/>
  <c r="N2086" i="1" a="1"/>
  <c r="N2086" i="1" s="1"/>
  <c r="N2078" i="1" a="1"/>
  <c r="N2078" i="1" s="1"/>
  <c r="N2070" i="1" a="1"/>
  <c r="N2070" i="1" s="1"/>
  <c r="N2062" i="1" a="1"/>
  <c r="N2062" i="1" s="1"/>
  <c r="N2054" i="1" a="1"/>
  <c r="N2054" i="1" s="1"/>
  <c r="N2046" i="1" a="1"/>
  <c r="N2046" i="1" s="1"/>
  <c r="N2038" i="1" a="1"/>
  <c r="N2038" i="1" s="1"/>
  <c r="N2030" i="1" a="1"/>
  <c r="N2030" i="1" s="1"/>
  <c r="N2022" i="1" a="1"/>
  <c r="N2022" i="1" s="1"/>
  <c r="N2014" i="1" a="1"/>
  <c r="N2014" i="1" s="1"/>
  <c r="N2006" i="1" a="1"/>
  <c r="N2006" i="1" s="1"/>
  <c r="N1998" i="1" a="1"/>
  <c r="N1998" i="1" s="1"/>
  <c r="N1991" i="1" a="1"/>
  <c r="N1991" i="1" s="1"/>
  <c r="N1984" i="1" a="1"/>
  <c r="N1984" i="1" s="1"/>
  <c r="N1977" i="1" a="1"/>
  <c r="N1977" i="1" s="1"/>
  <c r="N1969" i="1" a="1"/>
  <c r="N1969" i="1" s="1"/>
  <c r="N1950" i="1" a="1"/>
  <c r="N1950" i="1" s="1"/>
  <c r="N1936" i="1" a="1"/>
  <c r="N1936" i="1" s="1"/>
  <c r="N1930" i="1" a="1"/>
  <c r="N1930" i="1" s="1"/>
  <c r="N1923" i="1" a="1"/>
  <c r="N1923" i="1" s="1"/>
  <c r="N1915" i="1" a="1"/>
  <c r="N1915" i="1" s="1"/>
  <c r="N1909" i="1" a="1"/>
  <c r="N1909" i="1" s="1"/>
  <c r="N1903" i="1" a="1"/>
  <c r="N1903" i="1" s="1"/>
  <c r="N1896" i="1" a="1"/>
  <c r="N1896" i="1" s="1"/>
  <c r="N1890" i="1" a="1"/>
  <c r="N1890" i="1" s="1"/>
  <c r="N1883" i="1" a="1"/>
  <c r="N1883" i="1" s="1"/>
  <c r="N1875" i="1" a="1"/>
  <c r="N1875" i="1" s="1"/>
  <c r="N1868" i="1" a="1"/>
  <c r="N1868" i="1" s="1"/>
  <c r="N1861" i="1" a="1"/>
  <c r="N1861" i="1" s="1"/>
  <c r="N1853" i="1" a="1"/>
  <c r="N1853" i="1" s="1"/>
  <c r="N1845" i="1" a="1"/>
  <c r="N1845" i="1" s="1"/>
  <c r="N1837" i="1" a="1"/>
  <c r="N1837" i="1" s="1"/>
  <c r="N1830" i="1" a="1"/>
  <c r="N1830" i="1" s="1"/>
  <c r="N1823" i="1" a="1"/>
  <c r="N1823" i="1" s="1"/>
  <c r="N1815" i="1" a="1"/>
  <c r="N1815" i="1" s="1"/>
  <c r="N1808" i="1" a="1"/>
  <c r="N1808" i="1" s="1"/>
  <c r="N1800" i="1" a="1"/>
  <c r="N1800" i="1" s="1"/>
  <c r="N1793" i="1" a="1"/>
  <c r="N1793" i="1" s="1"/>
  <c r="N1785" i="1" a="1"/>
  <c r="N1785" i="1" s="1"/>
  <c r="N1756" i="1" a="1"/>
  <c r="N1756" i="1" s="1"/>
  <c r="N1748" i="1" a="1"/>
  <c r="N1748" i="1" s="1"/>
  <c r="N1740" i="1" a="1"/>
  <c r="N1740" i="1" s="1"/>
  <c r="N1732" i="1" a="1"/>
  <c r="N1732" i="1" s="1"/>
  <c r="N1724" i="1" a="1"/>
  <c r="N1724" i="1" s="1"/>
  <c r="N1717" i="1" a="1"/>
  <c r="N1717" i="1" s="1"/>
  <c r="N1710" i="1" a="1"/>
  <c r="N1710" i="1" s="1"/>
  <c r="N1702" i="1" a="1"/>
  <c r="N1702" i="1" s="1"/>
  <c r="N1695" i="1" a="1"/>
  <c r="N1695" i="1" s="1"/>
  <c r="N1687" i="1" a="1"/>
  <c r="N1687" i="1" s="1"/>
  <c r="N1673" i="1" a="1"/>
  <c r="N1673" i="1" s="1"/>
  <c r="N1666" i="1" a="1"/>
  <c r="N1666" i="1" s="1"/>
  <c r="N1658" i="1" a="1"/>
  <c r="N1658" i="1" s="1"/>
  <c r="N1652" i="1" a="1"/>
  <c r="N1652" i="1" s="1"/>
  <c r="N1646" i="1" a="1"/>
  <c r="N1646" i="1" s="1"/>
  <c r="N1638" i="1" a="1"/>
  <c r="N1638" i="1" s="1"/>
  <c r="N1631" i="1" a="1"/>
  <c r="N1631" i="1" s="1"/>
  <c r="N1616" i="1" a="1"/>
  <c r="N1616" i="1" s="1"/>
  <c r="N1596" i="1" a="1"/>
  <c r="N1596" i="1" s="1"/>
  <c r="N1581" i="1" a="1"/>
  <c r="N1581" i="1" s="1"/>
  <c r="N1560" i="1" a="1"/>
  <c r="N1560" i="1" s="1"/>
  <c r="N1517" i="1" a="1"/>
  <c r="N1517" i="1" s="1"/>
  <c r="N1456" i="1" a="1"/>
  <c r="N1456" i="1" s="1"/>
  <c r="N1333" i="1" a="1"/>
  <c r="N1333" i="1" s="1"/>
  <c r="N2065" i="1" a="1"/>
  <c r="N2065" i="1" s="1"/>
  <c r="N2071" i="1" a="1"/>
  <c r="N2071" i="1" s="1"/>
  <c r="N2015" i="1" a="1"/>
  <c r="N2015" i="1" s="1"/>
  <c r="N2109" i="1" a="1"/>
  <c r="N2109" i="1" s="1"/>
  <c r="N2093" i="1" a="1"/>
  <c r="N2093" i="1" s="1"/>
  <c r="N2085" i="1" a="1"/>
  <c r="N2085" i="1" s="1"/>
  <c r="N2077" i="1" a="1"/>
  <c r="N2077" i="1" s="1"/>
  <c r="N2069" i="1" a="1"/>
  <c r="N2069" i="1" s="1"/>
  <c r="N2061" i="1" a="1"/>
  <c r="N2061" i="1" s="1"/>
  <c r="N2053" i="1" a="1"/>
  <c r="N2053" i="1" s="1"/>
  <c r="N2045" i="1" a="1"/>
  <c r="N2045" i="1" s="1"/>
  <c r="N2037" i="1" a="1"/>
  <c r="N2037" i="1" s="1"/>
  <c r="N2029" i="1" a="1"/>
  <c r="N2029" i="1" s="1"/>
  <c r="N2021" i="1" a="1"/>
  <c r="N2021" i="1" s="1"/>
  <c r="N2013" i="1" a="1"/>
  <c r="N2013" i="1" s="1"/>
  <c r="N2005" i="1" a="1"/>
  <c r="N2005" i="1" s="1"/>
  <c r="N1997" i="1" a="1"/>
  <c r="N1997" i="1" s="1"/>
  <c r="N1990" i="1" a="1"/>
  <c r="N1990" i="1" s="1"/>
  <c r="N1976" i="1" a="1"/>
  <c r="N1976" i="1" s="1"/>
  <c r="N1963" i="1" a="1"/>
  <c r="N1963" i="1" s="1"/>
  <c r="N1956" i="1" a="1"/>
  <c r="N1956" i="1" s="1"/>
  <c r="N1949" i="1" a="1"/>
  <c r="N1949" i="1" s="1"/>
  <c r="N1943" i="1" a="1"/>
  <c r="N1943" i="1" s="1"/>
  <c r="N1935" i="1" a="1"/>
  <c r="N1935" i="1" s="1"/>
  <c r="N1929" i="1" a="1"/>
  <c r="N1929" i="1" s="1"/>
  <c r="N1922" i="1" a="1"/>
  <c r="N1922" i="1" s="1"/>
  <c r="N1914" i="1" a="1"/>
  <c r="N1914" i="1" s="1"/>
  <c r="N1908" i="1" a="1"/>
  <c r="N1908" i="1" s="1"/>
  <c r="N1902" i="1" a="1"/>
  <c r="N1902" i="1" s="1"/>
  <c r="N1895" i="1" a="1"/>
  <c r="N1895" i="1" s="1"/>
  <c r="N1882" i="1" a="1"/>
  <c r="N1882" i="1" s="1"/>
  <c r="N1874" i="1" a="1"/>
  <c r="N1874" i="1" s="1"/>
  <c r="N1860" i="1" a="1"/>
  <c r="N1860" i="1" s="1"/>
  <c r="N1852" i="1" a="1"/>
  <c r="N1852" i="1" s="1"/>
  <c r="N1844" i="1" a="1"/>
  <c r="N1844" i="1" s="1"/>
  <c r="N1836" i="1" a="1"/>
  <c r="N1836" i="1" s="1"/>
  <c r="N1829" i="1" a="1"/>
  <c r="N1829" i="1" s="1"/>
  <c r="N1822" i="1" a="1"/>
  <c r="N1822" i="1" s="1"/>
  <c r="N1814" i="1" a="1"/>
  <c r="N1814" i="1" s="1"/>
  <c r="N1807" i="1" a="1"/>
  <c r="N1807" i="1" s="1"/>
  <c r="N1799" i="1" a="1"/>
  <c r="N1799" i="1" s="1"/>
  <c r="N1792" i="1" a="1"/>
  <c r="N1792" i="1" s="1"/>
  <c r="N1784" i="1" a="1"/>
  <c r="N1784" i="1" s="1"/>
  <c r="N1777" i="1" a="1"/>
  <c r="N1777" i="1" s="1"/>
  <c r="N1770" i="1" a="1"/>
  <c r="N1770" i="1" s="1"/>
  <c r="N1763" i="1" a="1"/>
  <c r="N1763" i="1" s="1"/>
  <c r="N1755" i="1" a="1"/>
  <c r="N1755" i="1" s="1"/>
  <c r="N1747" i="1" a="1"/>
  <c r="N1747" i="1" s="1"/>
  <c r="N1739" i="1" a="1"/>
  <c r="N1739" i="1" s="1"/>
  <c r="N1731" i="1" a="1"/>
  <c r="N1731" i="1" s="1"/>
  <c r="N1723" i="1" a="1"/>
  <c r="N1723" i="1" s="1"/>
  <c r="N1716" i="1" a="1"/>
  <c r="N1716" i="1" s="1"/>
  <c r="N1709" i="1" a="1"/>
  <c r="N1709" i="1" s="1"/>
  <c r="N1701" i="1" a="1"/>
  <c r="N1701" i="1" s="1"/>
  <c r="N1694" i="1" a="1"/>
  <c r="N1694" i="1" s="1"/>
  <c r="N1686" i="1" a="1"/>
  <c r="N1686" i="1" s="1"/>
  <c r="N1680" i="1" a="1"/>
  <c r="N1680" i="1" s="1"/>
  <c r="N1672" i="1" a="1"/>
  <c r="N1672" i="1" s="1"/>
  <c r="N1665" i="1" a="1"/>
  <c r="N1665" i="1" s="1"/>
  <c r="N1645" i="1" a="1"/>
  <c r="N1645" i="1" s="1"/>
  <c r="N1630" i="1" a="1"/>
  <c r="N1630" i="1" s="1"/>
  <c r="N1624" i="1" a="1"/>
  <c r="N1624" i="1" s="1"/>
  <c r="N1615" i="1" a="1"/>
  <c r="N1615" i="1" s="1"/>
  <c r="N1607" i="1" a="1"/>
  <c r="N1607" i="1" s="1"/>
  <c r="N1592" i="1" a="1"/>
  <c r="N1592" i="1" s="1"/>
  <c r="N1577" i="1" a="1"/>
  <c r="N1577" i="1" s="1"/>
  <c r="N1559" i="1" a="1"/>
  <c r="N1559" i="1" s="1"/>
  <c r="N1510" i="1" a="1"/>
  <c r="N1510" i="1" s="1"/>
  <c r="N1448" i="1" a="1"/>
  <c r="N1448" i="1" s="1"/>
  <c r="N1386" i="1" a="1"/>
  <c r="N1386" i="1" s="1"/>
  <c r="N1327" i="1" a="1"/>
  <c r="N1327" i="1" s="1"/>
  <c r="N2105" i="1" a="1"/>
  <c r="N2105" i="1" s="1"/>
  <c r="N2057" i="1" a="1"/>
  <c r="N2057" i="1" s="1"/>
  <c r="N2079" i="1" a="1"/>
  <c r="N2079" i="1" s="1"/>
  <c r="N2031" i="1" a="1"/>
  <c r="N2031" i="1" s="1"/>
  <c r="N2110" i="1" a="1"/>
  <c r="N2110" i="1" s="1"/>
  <c r="N2101" i="1" a="1"/>
  <c r="N2101" i="1" s="1"/>
  <c r="N2108" i="1" a="1"/>
  <c r="N2108" i="1" s="1"/>
  <c r="N2100" i="1" a="1"/>
  <c r="N2100" i="1" s="1"/>
  <c r="N2092" i="1" a="1"/>
  <c r="N2092" i="1" s="1"/>
  <c r="N2084" i="1" a="1"/>
  <c r="N2084" i="1" s="1"/>
  <c r="N2076" i="1" a="1"/>
  <c r="N2076" i="1" s="1"/>
  <c r="N2068" i="1" a="1"/>
  <c r="N2068" i="1" s="1"/>
  <c r="N2060" i="1" a="1"/>
  <c r="N2060" i="1" s="1"/>
  <c r="N2052" i="1" a="1"/>
  <c r="N2052" i="1" s="1"/>
  <c r="N2044" i="1" a="1"/>
  <c r="N2044" i="1" s="1"/>
  <c r="N2036" i="1" a="1"/>
  <c r="N2036" i="1" s="1"/>
  <c r="N2028" i="1" a="1"/>
  <c r="N2028" i="1" s="1"/>
  <c r="N2020" i="1" a="1"/>
  <c r="N2020" i="1" s="1"/>
  <c r="N2012" i="1" a="1"/>
  <c r="N2012" i="1" s="1"/>
  <c r="N2004" i="1" a="1"/>
  <c r="N2004" i="1" s="1"/>
  <c r="N1996" i="1" a="1"/>
  <c r="N1996" i="1" s="1"/>
  <c r="N1989" i="1" a="1"/>
  <c r="N1989" i="1" s="1"/>
  <c r="N1983" i="1" a="1"/>
  <c r="N1983" i="1" s="1"/>
  <c r="N1975" i="1" a="1"/>
  <c r="N1975" i="1" s="1"/>
  <c r="N1968" i="1" a="1"/>
  <c r="N1968" i="1" s="1"/>
  <c r="N1962" i="1" a="1"/>
  <c r="N1962" i="1" s="1"/>
  <c r="N1948" i="1" a="1"/>
  <c r="N1948" i="1" s="1"/>
  <c r="N1942" i="1" a="1"/>
  <c r="N1942" i="1" s="1"/>
  <c r="N1928" i="1" a="1"/>
  <c r="N1928" i="1" s="1"/>
  <c r="N1921" i="1" a="1"/>
  <c r="N1921" i="1" s="1"/>
  <c r="N1901" i="1" a="1"/>
  <c r="N1901" i="1" s="1"/>
  <c r="N1894" i="1" a="1"/>
  <c r="N1894" i="1" s="1"/>
  <c r="N1889" i="1" a="1"/>
  <c r="N1889" i="1" s="1"/>
  <c r="N1881" i="1" a="1"/>
  <c r="N1881" i="1" s="1"/>
  <c r="N1867" i="1" a="1"/>
  <c r="N1867" i="1" s="1"/>
  <c r="N1859" i="1" a="1"/>
  <c r="N1859" i="1" s="1"/>
  <c r="N1851" i="1" a="1"/>
  <c r="N1851" i="1" s="1"/>
  <c r="N1843" i="1" a="1"/>
  <c r="N1843" i="1" s="1"/>
  <c r="N1835" i="1" a="1"/>
  <c r="N1835" i="1" s="1"/>
  <c r="N1828" i="1" a="1"/>
  <c r="N1828" i="1" s="1"/>
  <c r="N1821" i="1" a="1"/>
  <c r="N1821" i="1" s="1"/>
  <c r="N1813" i="1" a="1"/>
  <c r="N1813" i="1" s="1"/>
  <c r="N1806" i="1" a="1"/>
  <c r="N1806" i="1" s="1"/>
  <c r="N1798" i="1" a="1"/>
  <c r="N1798" i="1" s="1"/>
  <c r="N1791" i="1" a="1"/>
  <c r="N1791" i="1" s="1"/>
  <c r="N1783" i="1" a="1"/>
  <c r="N1783" i="1" s="1"/>
  <c r="N1776" i="1" a="1"/>
  <c r="N1776" i="1" s="1"/>
  <c r="N1769" i="1" a="1"/>
  <c r="N1769" i="1" s="1"/>
  <c r="N1762" i="1" a="1"/>
  <c r="N1762" i="1" s="1"/>
  <c r="N1754" i="1" a="1"/>
  <c r="N1754" i="1" s="1"/>
  <c r="N1746" i="1" a="1"/>
  <c r="N1746" i="1" s="1"/>
  <c r="N1738" i="1" a="1"/>
  <c r="N1738" i="1" s="1"/>
  <c r="N1730" i="1" a="1"/>
  <c r="N1730" i="1" s="1"/>
  <c r="N1708" i="1" a="1"/>
  <c r="N1708" i="1" s="1"/>
  <c r="N1700" i="1" a="1"/>
  <c r="N1700" i="1" s="1"/>
  <c r="N1693" i="1" a="1"/>
  <c r="N1693" i="1" s="1"/>
  <c r="N1685" i="1" a="1"/>
  <c r="N1685" i="1" s="1"/>
  <c r="N1679" i="1" a="1"/>
  <c r="N1679" i="1" s="1"/>
  <c r="N1671" i="1" a="1"/>
  <c r="N1671" i="1" s="1"/>
  <c r="N1664" i="1" a="1"/>
  <c r="N1664" i="1" s="1"/>
  <c r="N1657" i="1" a="1"/>
  <c r="N1657" i="1" s="1"/>
  <c r="N1651" i="1" a="1"/>
  <c r="N1651" i="1" s="1"/>
  <c r="N1644" i="1" a="1"/>
  <c r="N1644" i="1" s="1"/>
  <c r="N1637" i="1" a="1"/>
  <c r="N1637" i="1" s="1"/>
  <c r="N1629" i="1" a="1"/>
  <c r="N1629" i="1" s="1"/>
  <c r="N1623" i="1" a="1"/>
  <c r="N1623" i="1" s="1"/>
  <c r="N1614" i="1" a="1"/>
  <c r="N1614" i="1" s="1"/>
  <c r="N1606" i="1" a="1"/>
  <c r="N1606" i="1" s="1"/>
  <c r="N1591" i="1" a="1"/>
  <c r="N1591" i="1" s="1"/>
  <c r="N1576" i="1" a="1"/>
  <c r="N1576" i="1" s="1"/>
  <c r="N1502" i="1" a="1"/>
  <c r="N1502" i="1" s="1"/>
  <c r="N1440" i="1" a="1"/>
  <c r="N1440" i="1" s="1"/>
  <c r="N1379" i="1" a="1"/>
  <c r="N1379" i="1" s="1"/>
  <c r="N1320" i="1" a="1"/>
  <c r="N1320" i="1" s="1"/>
  <c r="N2097" i="1" a="1"/>
  <c r="N2097" i="1" s="1"/>
  <c r="N2095" i="1" a="1"/>
  <c r="N2095" i="1" s="1"/>
  <c r="N2047" i="1" a="1"/>
  <c r="N2047" i="1" s="1"/>
  <c r="N2099" i="1" a="1"/>
  <c r="N2099" i="1" s="1"/>
  <c r="N2083" i="1" a="1"/>
  <c r="N2083" i="1" s="1"/>
  <c r="N2067" i="1" a="1"/>
  <c r="N2067" i="1" s="1"/>
  <c r="N2051" i="1" a="1"/>
  <c r="N2051" i="1" s="1"/>
  <c r="N2043" i="1" a="1"/>
  <c r="N2043" i="1" s="1"/>
  <c r="N2035" i="1" a="1"/>
  <c r="N2035" i="1" s="1"/>
  <c r="N2027" i="1" a="1"/>
  <c r="N2027" i="1" s="1"/>
  <c r="N2019" i="1" a="1"/>
  <c r="N2019" i="1" s="1"/>
  <c r="N2011" i="1" a="1"/>
  <c r="N2011" i="1" s="1"/>
  <c r="N2003" i="1" a="1"/>
  <c r="N2003" i="1" s="1"/>
  <c r="N1988" i="1" a="1"/>
  <c r="N1988" i="1" s="1"/>
  <c r="N1982" i="1" a="1"/>
  <c r="N1982" i="1" s="1"/>
  <c r="N1974" i="1" a="1"/>
  <c r="N1974" i="1" s="1"/>
  <c r="N1967" i="1" a="1"/>
  <c r="N1967" i="1" s="1"/>
  <c r="N1961" i="1" a="1"/>
  <c r="N1961" i="1" s="1"/>
  <c r="N1955" i="1" a="1"/>
  <c r="N1955" i="1" s="1"/>
  <c r="N1947" i="1" a="1"/>
  <c r="N1947" i="1" s="1"/>
  <c r="N1941" i="1" a="1"/>
  <c r="N1941" i="1" s="1"/>
  <c r="N1934" i="1" a="1"/>
  <c r="N1934" i="1" s="1"/>
  <c r="N1927" i="1" a="1"/>
  <c r="N1927" i="1" s="1"/>
  <c r="N1920" i="1" a="1"/>
  <c r="N1920" i="1" s="1"/>
  <c r="N1913" i="1" a="1"/>
  <c r="N1913" i="1" s="1"/>
  <c r="N1907" i="1" a="1"/>
  <c r="N1907" i="1" s="1"/>
  <c r="N1900" i="1" a="1"/>
  <c r="N1900" i="1" s="1"/>
  <c r="N1893" i="1" a="1"/>
  <c r="N1893" i="1" s="1"/>
  <c r="N1888" i="1" a="1"/>
  <c r="N1888" i="1" s="1"/>
  <c r="N1880" i="1" a="1"/>
  <c r="N1880" i="1" s="1"/>
  <c r="N1873" i="1" a="1"/>
  <c r="N1873" i="1" s="1"/>
  <c r="N1866" i="1" a="1"/>
  <c r="N1866" i="1" s="1"/>
  <c r="N1858" i="1" a="1"/>
  <c r="N1858" i="1" s="1"/>
  <c r="N1850" i="1" a="1"/>
  <c r="N1850" i="1" s="1"/>
  <c r="N1842" i="1" a="1"/>
  <c r="N1842" i="1" s="1"/>
  <c r="N1820" i="1" a="1"/>
  <c r="N1820" i="1" s="1"/>
  <c r="N1812" i="1" a="1"/>
  <c r="N1812" i="1" s="1"/>
  <c r="N1805" i="1" a="1"/>
  <c r="N1805" i="1" s="1"/>
  <c r="N1797" i="1" a="1"/>
  <c r="N1797" i="1" s="1"/>
  <c r="N1790" i="1" a="1"/>
  <c r="N1790" i="1" s="1"/>
  <c r="N1782" i="1" a="1"/>
  <c r="N1782" i="1" s="1"/>
  <c r="N1775" i="1" a="1"/>
  <c r="N1775" i="1" s="1"/>
  <c r="N1768" i="1" a="1"/>
  <c r="N1768" i="1" s="1"/>
  <c r="N1761" i="1" a="1"/>
  <c r="N1761" i="1" s="1"/>
  <c r="N1753" i="1" a="1"/>
  <c r="N1753" i="1" s="1"/>
  <c r="N1745" i="1" a="1"/>
  <c r="N1745" i="1" s="1"/>
  <c r="N1737" i="1" a="1"/>
  <c r="N1737" i="1" s="1"/>
  <c r="N1729" i="1" a="1"/>
  <c r="N1729" i="1" s="1"/>
  <c r="N1722" i="1" a="1"/>
  <c r="N1722" i="1" s="1"/>
  <c r="N1715" i="1" a="1"/>
  <c r="N1715" i="1" s="1"/>
  <c r="N1707" i="1" a="1"/>
  <c r="N1707" i="1" s="1"/>
  <c r="N1699" i="1" a="1"/>
  <c r="N1699" i="1" s="1"/>
  <c r="N1692" i="1" a="1"/>
  <c r="N1692" i="1" s="1"/>
  <c r="N1684" i="1" a="1"/>
  <c r="N1684" i="1" s="1"/>
  <c r="N1678" i="1" a="1"/>
  <c r="N1678" i="1" s="1"/>
  <c r="N1670" i="1" a="1"/>
  <c r="N1670" i="1" s="1"/>
  <c r="N1663" i="1" a="1"/>
  <c r="N1663" i="1" s="1"/>
  <c r="N1650" i="1" a="1"/>
  <c r="N1650" i="1" s="1"/>
  <c r="N1643" i="1" a="1"/>
  <c r="N1643" i="1" s="1"/>
  <c r="N1636" i="1" a="1"/>
  <c r="N1636" i="1" s="1"/>
  <c r="N1622" i="1" a="1"/>
  <c r="N1622" i="1" s="1"/>
  <c r="N1613" i="1" a="1"/>
  <c r="N1613" i="1" s="1"/>
  <c r="N1604" i="1" a="1"/>
  <c r="N1604" i="1" s="1"/>
  <c r="N1590" i="1" a="1"/>
  <c r="N1590" i="1" s="1"/>
  <c r="N1575" i="1" a="1"/>
  <c r="N1575" i="1" s="1"/>
  <c r="N1552" i="1" a="1"/>
  <c r="N1552" i="1" s="1"/>
  <c r="N1494" i="1" a="1"/>
  <c r="N1494" i="1" s="1"/>
  <c r="N1432" i="1" a="1"/>
  <c r="N1432" i="1" s="1"/>
  <c r="N1372" i="1" a="1"/>
  <c r="N1372" i="1" s="1"/>
  <c r="N1313" i="1" a="1"/>
  <c r="N1313" i="1" s="1"/>
  <c r="N2081" i="1" a="1"/>
  <c r="N2081" i="1" s="1"/>
  <c r="N2087" i="1" a="1"/>
  <c r="N2087" i="1" s="1"/>
  <c r="N2039" i="1" a="1"/>
  <c r="N2039" i="1" s="1"/>
  <c r="N2107" i="1" a="1"/>
  <c r="N2107" i="1" s="1"/>
  <c r="N2091" i="1" a="1"/>
  <c r="N2091" i="1" s="1"/>
  <c r="N2075" i="1" a="1"/>
  <c r="N2075" i="1" s="1"/>
  <c r="N2059" i="1" a="1"/>
  <c r="N2059" i="1" s="1"/>
  <c r="N2106" i="1" a="1"/>
  <c r="N2106" i="1" s="1"/>
  <c r="N2098" i="1" a="1"/>
  <c r="N2098" i="1" s="1"/>
  <c r="N2090" i="1" a="1"/>
  <c r="N2090" i="1" s="1"/>
  <c r="N2082" i="1" a="1"/>
  <c r="N2082" i="1" s="1"/>
  <c r="N2074" i="1" a="1"/>
  <c r="N2074" i="1" s="1"/>
  <c r="N2066" i="1" a="1"/>
  <c r="N2066" i="1" s="1"/>
  <c r="N2058" i="1" a="1"/>
  <c r="N2058" i="1" s="1"/>
  <c r="N2050" i="1" a="1"/>
  <c r="N2050" i="1" s="1"/>
  <c r="N2042" i="1" a="1"/>
  <c r="N2042" i="1" s="1"/>
  <c r="N2034" i="1" a="1"/>
  <c r="N2034" i="1" s="1"/>
  <c r="N2026" i="1" a="1"/>
  <c r="N2026" i="1" s="1"/>
  <c r="N2018" i="1" a="1"/>
  <c r="N2018" i="1" s="1"/>
  <c r="N2010" i="1" a="1"/>
  <c r="N2010" i="1" s="1"/>
  <c r="N2002" i="1" a="1"/>
  <c r="N2002" i="1" s="1"/>
  <c r="N1995" i="1" a="1"/>
  <c r="N1995" i="1" s="1"/>
  <c r="N1981" i="1" a="1"/>
  <c r="N1981" i="1" s="1"/>
  <c r="N1973" i="1" a="1"/>
  <c r="N1973" i="1" s="1"/>
  <c r="N1966" i="1" a="1"/>
  <c r="N1966" i="1" s="1"/>
  <c r="N1960" i="1" a="1"/>
  <c r="N1960" i="1" s="1"/>
  <c r="N1954" i="1" a="1"/>
  <c r="N1954" i="1" s="1"/>
  <c r="N1946" i="1" a="1"/>
  <c r="N1946" i="1" s="1"/>
  <c r="N1940" i="1" a="1"/>
  <c r="N1940" i="1" s="1"/>
  <c r="N1933" i="1" a="1"/>
  <c r="N1933" i="1" s="1"/>
  <c r="N1926" i="1" a="1"/>
  <c r="N1926" i="1" s="1"/>
  <c r="N1919" i="1" a="1"/>
  <c r="N1919" i="1" s="1"/>
  <c r="N1912" i="1" a="1"/>
  <c r="N1912" i="1" s="1"/>
  <c r="N1906" i="1" a="1"/>
  <c r="N1906" i="1" s="1"/>
  <c r="N1899" i="1" a="1"/>
  <c r="N1899" i="1" s="1"/>
  <c r="N1892" i="1" a="1"/>
  <c r="N1892" i="1" s="1"/>
  <c r="N1887" i="1" a="1"/>
  <c r="N1887" i="1" s="1"/>
  <c r="N1879" i="1" a="1"/>
  <c r="N1879" i="1" s="1"/>
  <c r="N1872" i="1" a="1"/>
  <c r="N1872" i="1" s="1"/>
  <c r="N1865" i="1" a="1"/>
  <c r="N1865" i="1" s="1"/>
  <c r="N1857" i="1" a="1"/>
  <c r="N1857" i="1" s="1"/>
  <c r="N1849" i="1" a="1"/>
  <c r="N1849" i="1" s="1"/>
  <c r="N1841" i="1" a="1"/>
  <c r="N1841" i="1" s="1"/>
  <c r="N1834" i="1" a="1"/>
  <c r="N1834" i="1" s="1"/>
  <c r="N1827" i="1" a="1"/>
  <c r="N1827" i="1" s="1"/>
  <c r="N1819" i="1" a="1"/>
  <c r="N1819" i="1" s="1"/>
  <c r="N1811" i="1" a="1"/>
  <c r="N1811" i="1" s="1"/>
  <c r="N1804" i="1" a="1"/>
  <c r="N1804" i="1" s="1"/>
  <c r="N1796" i="1" a="1"/>
  <c r="N1796" i="1" s="1"/>
  <c r="N1789" i="1" a="1"/>
  <c r="N1789" i="1" s="1"/>
  <c r="N1781" i="1" a="1"/>
  <c r="N1781" i="1" s="1"/>
  <c r="N1774" i="1" a="1"/>
  <c r="N1774" i="1" s="1"/>
  <c r="N1767" i="1" a="1"/>
  <c r="N1767" i="1" s="1"/>
  <c r="N1760" i="1" a="1"/>
  <c r="N1760" i="1" s="1"/>
  <c r="N1752" i="1" a="1"/>
  <c r="N1752" i="1" s="1"/>
  <c r="N1744" i="1" a="1"/>
  <c r="N1744" i="1" s="1"/>
  <c r="N1736" i="1" a="1"/>
  <c r="N1736" i="1" s="1"/>
  <c r="N1728" i="1" a="1"/>
  <c r="N1728" i="1" s="1"/>
  <c r="N1721" i="1" a="1"/>
  <c r="N1721" i="1" s="1"/>
  <c r="N1714" i="1" a="1"/>
  <c r="N1714" i="1" s="1"/>
  <c r="N1706" i="1" a="1"/>
  <c r="N1706" i="1" s="1"/>
  <c r="N1698" i="1" a="1"/>
  <c r="N1698" i="1" s="1"/>
  <c r="N1691" i="1" a="1"/>
  <c r="N1691" i="1" s="1"/>
  <c r="N1677" i="1" a="1"/>
  <c r="N1677" i="1" s="1"/>
  <c r="N1662" i="1" a="1"/>
  <c r="N1662" i="1" s="1"/>
  <c r="N1656" i="1" a="1"/>
  <c r="N1656" i="1" s="1"/>
  <c r="N1649" i="1" a="1"/>
  <c r="N1649" i="1" s="1"/>
  <c r="N1642" i="1" a="1"/>
  <c r="N1642" i="1" s="1"/>
  <c r="N1635" i="1" a="1"/>
  <c r="N1635" i="1" s="1"/>
  <c r="N1628" i="1" a="1"/>
  <c r="N1628" i="1" s="1"/>
  <c r="N1621" i="1" a="1"/>
  <c r="N1621" i="1" s="1"/>
  <c r="N1611" i="1" a="1"/>
  <c r="N1611" i="1" s="1"/>
  <c r="N1601" i="1" a="1"/>
  <c r="N1601" i="1" s="1"/>
  <c r="N1588" i="1" a="1"/>
  <c r="N1588" i="1" s="1"/>
  <c r="N1569" i="1" a="1"/>
  <c r="N1569" i="1" s="1"/>
  <c r="N1545" i="1" a="1"/>
  <c r="N1545" i="1" s="1"/>
  <c r="N1486" i="1" a="1"/>
  <c r="N1486" i="1" s="1"/>
  <c r="N1424" i="1" a="1"/>
  <c r="N1424" i="1" s="1"/>
  <c r="N1364" i="1" a="1"/>
  <c r="N1364" i="1" s="1"/>
  <c r="N1305" i="1" a="1"/>
  <c r="N1305" i="1" s="1"/>
  <c r="N2001" i="1" a="1"/>
  <c r="N2001" i="1" s="1"/>
  <c r="N1994" i="1" a="1"/>
  <c r="N1994" i="1" s="1"/>
  <c r="N1987" i="1" a="1"/>
  <c r="N1987" i="1" s="1"/>
  <c r="N1980" i="1" a="1"/>
  <c r="N1980" i="1" s="1"/>
  <c r="N1972" i="1" a="1"/>
  <c r="N1972" i="1" s="1"/>
  <c r="N1965" i="1" a="1"/>
  <c r="N1965" i="1" s="1"/>
  <c r="N1959" i="1" a="1"/>
  <c r="N1959" i="1" s="1"/>
  <c r="N1953" i="1" a="1"/>
  <c r="N1953" i="1" s="1"/>
  <c r="N1939" i="1" a="1"/>
  <c r="N1939" i="1" s="1"/>
  <c r="N1932" i="1" a="1"/>
  <c r="N1932" i="1" s="1"/>
  <c r="N1925" i="1" a="1"/>
  <c r="N1925" i="1" s="1"/>
  <c r="N1918" i="1" a="1"/>
  <c r="N1918" i="1" s="1"/>
  <c r="N1886" i="1" a="1"/>
  <c r="N1886" i="1" s="1"/>
  <c r="N1878" i="1" a="1"/>
  <c r="N1878" i="1" s="1"/>
  <c r="N1871" i="1" a="1"/>
  <c r="N1871" i="1" s="1"/>
  <c r="N1864" i="1" a="1"/>
  <c r="N1864" i="1" s="1"/>
  <c r="N1856" i="1" a="1"/>
  <c r="N1856" i="1" s="1"/>
  <c r="N1848" i="1" a="1"/>
  <c r="N1848" i="1" s="1"/>
  <c r="N1840" i="1" a="1"/>
  <c r="N1840" i="1" s="1"/>
  <c r="N1833" i="1" a="1"/>
  <c r="N1833" i="1" s="1"/>
  <c r="N1826" i="1" a="1"/>
  <c r="N1826" i="1" s="1"/>
  <c r="N1818" i="1" a="1"/>
  <c r="N1818" i="1" s="1"/>
  <c r="N1810" i="1" a="1"/>
  <c r="N1810" i="1" s="1"/>
  <c r="N1803" i="1" a="1"/>
  <c r="N1803" i="1" s="1"/>
  <c r="N1795" i="1" a="1"/>
  <c r="N1795" i="1" s="1"/>
  <c r="N1788" i="1" a="1"/>
  <c r="N1788" i="1" s="1"/>
  <c r="N1780" i="1" a="1"/>
  <c r="N1780" i="1" s="1"/>
  <c r="N1773" i="1" a="1"/>
  <c r="N1773" i="1" s="1"/>
  <c r="N1766" i="1" a="1"/>
  <c r="N1766" i="1" s="1"/>
  <c r="N1759" i="1" a="1"/>
  <c r="N1759" i="1" s="1"/>
  <c r="N1751" i="1" a="1"/>
  <c r="N1751" i="1" s="1"/>
  <c r="N1743" i="1" a="1"/>
  <c r="N1743" i="1" s="1"/>
  <c r="N1735" i="1" a="1"/>
  <c r="N1735" i="1" s="1"/>
  <c r="N1727" i="1" a="1"/>
  <c r="N1727" i="1" s="1"/>
  <c r="N1720" i="1" a="1"/>
  <c r="N1720" i="1" s="1"/>
  <c r="N1713" i="1" a="1"/>
  <c r="N1713" i="1" s="1"/>
  <c r="N1705" i="1" a="1"/>
  <c r="N1705" i="1" s="1"/>
  <c r="N1690" i="1" a="1"/>
  <c r="N1690" i="1" s="1"/>
  <c r="N1683" i="1" a="1"/>
  <c r="N1683" i="1" s="1"/>
  <c r="N1676" i="1" a="1"/>
  <c r="N1676" i="1" s="1"/>
  <c r="N1669" i="1" a="1"/>
  <c r="N1669" i="1" s="1"/>
  <c r="N1661" i="1" a="1"/>
  <c r="N1661" i="1" s="1"/>
  <c r="N1655" i="1" a="1"/>
  <c r="N1655" i="1" s="1"/>
  <c r="N1641" i="1" a="1"/>
  <c r="N1641" i="1" s="1"/>
  <c r="N1634" i="1" a="1"/>
  <c r="N1634" i="1" s="1"/>
  <c r="N1627" i="1" a="1"/>
  <c r="N1627" i="1" s="1"/>
  <c r="N1619" i="1" a="1"/>
  <c r="N1619" i="1" s="1"/>
  <c r="N1610" i="1" a="1"/>
  <c r="N1610" i="1" s="1"/>
  <c r="N1600" i="1" a="1"/>
  <c r="N1600" i="1" s="1"/>
  <c r="N1584" i="1" a="1"/>
  <c r="N1584" i="1" s="1"/>
  <c r="N1568" i="1" a="1"/>
  <c r="N1568" i="1" s="1"/>
  <c r="N1539" i="1" a="1"/>
  <c r="N1539" i="1" s="1"/>
  <c r="N1478" i="1" a="1"/>
  <c r="N1478" i="1" s="1"/>
  <c r="N1356" i="1" a="1"/>
  <c r="N1356" i="1" s="1"/>
  <c r="N1297" i="1" a="1"/>
  <c r="N1297" i="1" s="1"/>
  <c r="N2089" i="1" a="1"/>
  <c r="N2089" i="1" s="1"/>
  <c r="N2049" i="1" a="1"/>
  <c r="N2049" i="1" s="1"/>
  <c r="N2041" i="1" a="1"/>
  <c r="N2041" i="1" s="1"/>
  <c r="N2033" i="1" a="1"/>
  <c r="N2033" i="1" s="1"/>
  <c r="N2025" i="1" a="1"/>
  <c r="N2025" i="1" s="1"/>
  <c r="N2017" i="1" a="1"/>
  <c r="N2017" i="1" s="1"/>
  <c r="N2009" i="1" a="1"/>
  <c r="N2009" i="1" s="1"/>
  <c r="N2104" i="1" a="1"/>
  <c r="N2104" i="1" s="1"/>
  <c r="N2096" i="1" a="1"/>
  <c r="N2096" i="1" s="1"/>
  <c r="N2088" i="1" a="1"/>
  <c r="N2088" i="1" s="1"/>
  <c r="N2080" i="1" a="1"/>
  <c r="N2080" i="1" s="1"/>
  <c r="N2072" i="1" a="1"/>
  <c r="N2072" i="1" s="1"/>
  <c r="N2064" i="1" a="1"/>
  <c r="N2064" i="1" s="1"/>
  <c r="N2056" i="1" a="1"/>
  <c r="N2056" i="1" s="1"/>
  <c r="N2048" i="1" a="1"/>
  <c r="N2048" i="1" s="1"/>
  <c r="N2040" i="1" a="1"/>
  <c r="N2040" i="1" s="1"/>
  <c r="N2032" i="1" a="1"/>
  <c r="N2032" i="1" s="1"/>
  <c r="N2024" i="1" a="1"/>
  <c r="N2024" i="1" s="1"/>
  <c r="N2016" i="1" a="1"/>
  <c r="N2016" i="1" s="1"/>
  <c r="N2008" i="1" a="1"/>
  <c r="N2008" i="1" s="1"/>
  <c r="N2000" i="1" a="1"/>
  <c r="N2000" i="1" s="1"/>
  <c r="N1993" i="1" a="1"/>
  <c r="N1993" i="1" s="1"/>
  <c r="N1986" i="1" a="1"/>
  <c r="N1986" i="1" s="1"/>
  <c r="N1979" i="1" a="1"/>
  <c r="N1979" i="1" s="1"/>
  <c r="N1971" i="1" a="1"/>
  <c r="N1971" i="1" s="1"/>
  <c r="N1958" i="1" a="1"/>
  <c r="N1958" i="1" s="1"/>
  <c r="N1952" i="1" a="1"/>
  <c r="N1952" i="1" s="1"/>
  <c r="N1945" i="1" a="1"/>
  <c r="N1945" i="1" s="1"/>
  <c r="N1938" i="1" a="1"/>
  <c r="N1938" i="1" s="1"/>
  <c r="N1924" i="1" a="1"/>
  <c r="N1924" i="1" s="1"/>
  <c r="N1917" i="1" a="1"/>
  <c r="N1917" i="1" s="1"/>
  <c r="N1911" i="1" a="1"/>
  <c r="N1911" i="1" s="1"/>
  <c r="N1905" i="1" a="1"/>
  <c r="N1905" i="1" s="1"/>
  <c r="N1898" i="1" a="1"/>
  <c r="N1898" i="1" s="1"/>
  <c r="N1891" i="1" a="1"/>
  <c r="N1891" i="1" s="1"/>
  <c r="N1885" i="1" a="1"/>
  <c r="N1885" i="1" s="1"/>
  <c r="N1877" i="1" a="1"/>
  <c r="N1877" i="1" s="1"/>
  <c r="N1870" i="1" a="1"/>
  <c r="N1870" i="1" s="1"/>
  <c r="N1863" i="1" a="1"/>
  <c r="N1863" i="1" s="1"/>
  <c r="N1855" i="1" a="1"/>
  <c r="N1855" i="1" s="1"/>
  <c r="N1847" i="1" a="1"/>
  <c r="N1847" i="1" s="1"/>
  <c r="N1839" i="1" a="1"/>
  <c r="N1839" i="1" s="1"/>
  <c r="N1832" i="1" a="1"/>
  <c r="N1832" i="1" s="1"/>
  <c r="N1825" i="1" a="1"/>
  <c r="N1825" i="1" s="1"/>
  <c r="N1817" i="1" a="1"/>
  <c r="N1817" i="1" s="1"/>
  <c r="N1802" i="1" a="1"/>
  <c r="N1802" i="1" s="1"/>
  <c r="N1794" i="1" a="1"/>
  <c r="N1794" i="1" s="1"/>
  <c r="N1787" i="1" a="1"/>
  <c r="N1787" i="1" s="1"/>
  <c r="N1779" i="1" a="1"/>
  <c r="N1779" i="1" s="1"/>
  <c r="N1772" i="1" a="1"/>
  <c r="N1772" i="1" s="1"/>
  <c r="N1765" i="1" a="1"/>
  <c r="N1765" i="1" s="1"/>
  <c r="N1758" i="1" a="1"/>
  <c r="N1758" i="1" s="1"/>
  <c r="N1750" i="1" a="1"/>
  <c r="N1750" i="1" s="1"/>
  <c r="N1742" i="1" a="1"/>
  <c r="N1742" i="1" s="1"/>
  <c r="N1734" i="1" a="1"/>
  <c r="N1734" i="1" s="1"/>
  <c r="N1726" i="1" a="1"/>
  <c r="N1726" i="1" s="1"/>
  <c r="N1719" i="1" a="1"/>
  <c r="N1719" i="1" s="1"/>
  <c r="N1712" i="1" a="1"/>
  <c r="N1712" i="1" s="1"/>
  <c r="N1704" i="1" a="1"/>
  <c r="N1704" i="1" s="1"/>
  <c r="N1697" i="1" a="1"/>
  <c r="N1697" i="1" s="1"/>
  <c r="N1689" i="1" a="1"/>
  <c r="N1689" i="1" s="1"/>
  <c r="N1682" i="1" a="1"/>
  <c r="N1682" i="1" s="1"/>
  <c r="N1675" i="1" a="1"/>
  <c r="N1675" i="1" s="1"/>
  <c r="N1668" i="1" a="1"/>
  <c r="N1668" i="1" s="1"/>
  <c r="N1660" i="1" a="1"/>
  <c r="N1660" i="1" s="1"/>
  <c r="N1654" i="1" a="1"/>
  <c r="N1654" i="1" s="1"/>
  <c r="N1648" i="1" a="1"/>
  <c r="N1648" i="1" s="1"/>
  <c r="N1640" i="1" a="1"/>
  <c r="N1640" i="1" s="1"/>
  <c r="N1633" i="1" a="1"/>
  <c r="N1633" i="1" s="1"/>
  <c r="N1618" i="1" a="1"/>
  <c r="N1618" i="1" s="1"/>
  <c r="N1609" i="1" a="1"/>
  <c r="N1609" i="1" s="1"/>
  <c r="N1599" i="1" a="1"/>
  <c r="N1599" i="1" s="1"/>
  <c r="N1567" i="1" a="1"/>
  <c r="N1567" i="1" s="1"/>
  <c r="N1532" i="1" a="1"/>
  <c r="N1532" i="1" s="1"/>
  <c r="N1471" i="1" a="1"/>
  <c r="N1471" i="1" s="1"/>
  <c r="N1409" i="1" a="1"/>
  <c r="N1409" i="1" s="1"/>
  <c r="N1349" i="1" a="1"/>
  <c r="N1349" i="1" s="1"/>
  <c r="N236" i="1" a="1"/>
  <c r="N236" i="1" s="1"/>
  <c r="N228" i="1" a="1"/>
  <c r="N228" i="1" s="1"/>
  <c r="N220" i="1" a="1"/>
  <c r="N220" i="1" s="1"/>
  <c r="N212" i="1" a="1"/>
  <c r="N212" i="1" s="1"/>
  <c r="N204" i="1" a="1"/>
  <c r="N204" i="1" s="1"/>
  <c r="N196" i="1" a="1"/>
  <c r="N196" i="1" s="1"/>
  <c r="N188" i="1" a="1"/>
  <c r="N188" i="1" s="1"/>
  <c r="N180" i="1" a="1"/>
  <c r="N180" i="1" s="1"/>
  <c r="N172" i="1" a="1"/>
  <c r="N172" i="1" s="1"/>
  <c r="N164" i="1" a="1"/>
  <c r="N164" i="1" s="1"/>
  <c r="N156" i="1" a="1"/>
  <c r="N156" i="1" s="1"/>
  <c r="N148" i="1" a="1"/>
  <c r="N148" i="1" s="1"/>
  <c r="N140" i="1" a="1"/>
  <c r="N140" i="1" s="1"/>
  <c r="N132" i="1" a="1"/>
  <c r="N132" i="1" s="1"/>
  <c r="N124" i="1" a="1"/>
  <c r="N124" i="1" s="1"/>
  <c r="N116" i="1" a="1"/>
  <c r="N116" i="1" s="1"/>
  <c r="N108" i="1" a="1"/>
  <c r="N108" i="1" s="1"/>
  <c r="N100" i="1" a="1"/>
  <c r="N100" i="1" s="1"/>
  <c r="N92" i="1" a="1"/>
  <c r="N92" i="1" s="1"/>
  <c r="N84" i="1" a="1"/>
  <c r="N84" i="1" s="1"/>
  <c r="N76" i="1" a="1"/>
  <c r="N76" i="1" s="1"/>
  <c r="N68" i="1" a="1"/>
  <c r="N68" i="1" s="1"/>
  <c r="N60" i="1" a="1"/>
  <c r="N60" i="1" s="1"/>
  <c r="N52" i="1" a="1"/>
  <c r="N52" i="1" s="1"/>
  <c r="N44" i="1" a="1"/>
  <c r="N44" i="1" s="1"/>
  <c r="N36" i="1" a="1"/>
  <c r="N36" i="1" s="1"/>
  <c r="N28" i="1" a="1"/>
  <c r="N28" i="1" s="1"/>
  <c r="N20" i="1" a="1"/>
  <c r="N20" i="1" s="1"/>
  <c r="N12" i="1" a="1"/>
  <c r="N12" i="1" s="1"/>
  <c r="N9" i="1" a="1"/>
  <c r="N9" i="1" s="1"/>
  <c r="N2209" i="1" a="1"/>
  <c r="N2209" i="1" s="1"/>
  <c r="N2185" i="1" a="1"/>
  <c r="N2185" i="1" s="1"/>
  <c r="N16" i="1" a="1"/>
  <c r="N16" i="1" s="1"/>
  <c r="N8" i="1" a="1"/>
  <c r="N8" i="1" s="1"/>
  <c r="N2192" i="1" a="1"/>
  <c r="N2192" i="1" s="1"/>
  <c r="N2204" i="1" a="1"/>
  <c r="N2204" i="1" s="1"/>
  <c r="N2196" i="1" a="1"/>
  <c r="N2196" i="1" s="1"/>
  <c r="N2188" i="1" a="1"/>
  <c r="N2188" i="1" s="1"/>
  <c r="N2180" i="1" a="1"/>
  <c r="N2180" i="1" s="1"/>
  <c r="N2172" i="1" a="1"/>
  <c r="N2172" i="1" s="1"/>
  <c r="N2156" i="1" a="1"/>
  <c r="N2156" i="1" s="1"/>
  <c r="N2124" i="1" a="1"/>
  <c r="N2124" i="1" s="1"/>
  <c r="N2111" i="1" a="1"/>
  <c r="N2111" i="1" s="1"/>
  <c r="N2208" i="1" a="1"/>
  <c r="N2208" i="1" s="1"/>
  <c r="N2200" i="1" a="1"/>
  <c r="N2200" i="1" s="1"/>
  <c r="N2194" i="1" a="1"/>
  <c r="N2194" i="1" s="1"/>
  <c r="N2187" i="1" a="1"/>
  <c r="N2187" i="1" s="1"/>
  <c r="N2178" i="1" a="1"/>
  <c r="N2178" i="1" s="1"/>
  <c r="N2169" i="1" a="1"/>
  <c r="N2169" i="1" s="1"/>
  <c r="N2157" i="1" a="1"/>
  <c r="N2157" i="1" s="1"/>
  <c r="N2138" i="1" a="1"/>
  <c r="N2138" i="1" s="1"/>
  <c r="N21" i="1" a="1"/>
  <c r="N21" i="1" s="1"/>
  <c r="N2207" i="1" a="1"/>
  <c r="N2207" i="1" s="1"/>
  <c r="N2199" i="1" a="1"/>
  <c r="N2199" i="1" s="1"/>
  <c r="N2193" i="1" a="1"/>
  <c r="N2193" i="1" s="1"/>
  <c r="N2186" i="1" a="1"/>
  <c r="N2186" i="1" s="1"/>
  <c r="N2176" i="1" a="1"/>
  <c r="N2176" i="1" s="1"/>
  <c r="N2167" i="1" a="1"/>
  <c r="N2167" i="1" s="1"/>
  <c r="N2137" i="1" a="1"/>
  <c r="N2137" i="1" s="1"/>
  <c r="N5" i="1" a="1"/>
  <c r="N5" i="1" s="1"/>
  <c r="N2205" i="1" a="1"/>
  <c r="N2205" i="1" s="1"/>
  <c r="N2198" i="1" a="1"/>
  <c r="N2198" i="1" s="1"/>
  <c r="N2191" i="1" a="1"/>
  <c r="N2191" i="1" s="1"/>
  <c r="N2184" i="1" a="1"/>
  <c r="N2184" i="1" s="1"/>
  <c r="N2174" i="1" a="1"/>
  <c r="N2174" i="1" s="1"/>
  <c r="N2166" i="1" a="1"/>
  <c r="N2166" i="1" s="1"/>
  <c r="N2152" i="1" a="1"/>
  <c r="N2152" i="1" s="1"/>
  <c r="N2125" i="1" a="1"/>
  <c r="N2125" i="1" s="1"/>
  <c r="N26" i="1" a="1"/>
  <c r="N26" i="1" s="1"/>
  <c r="N18" i="1" a="1"/>
  <c r="N18" i="1" s="1"/>
  <c r="N11" i="1" a="1"/>
  <c r="N11" i="1" s="1"/>
  <c r="N4" i="1" a="1"/>
  <c r="N4" i="1" s="1"/>
  <c r="N2197" i="1" a="1"/>
  <c r="N2197" i="1" s="1"/>
  <c r="N2183" i="1" a="1"/>
  <c r="N2183" i="1" s="1"/>
  <c r="N2173" i="1" a="1"/>
  <c r="N2173" i="1" s="1"/>
  <c r="N2165" i="1" a="1"/>
  <c r="N2165" i="1" s="1"/>
  <c r="N2150" i="1" a="1"/>
  <c r="N2150" i="1" s="1"/>
  <c r="N17" i="1" a="1"/>
  <c r="N17" i="1" s="1"/>
  <c r="N10" i="1" a="1"/>
  <c r="N10" i="1" s="1"/>
  <c r="N3" i="1" a="1"/>
  <c r="N3" i="1" s="1"/>
  <c r="N2203" i="1" a="1"/>
  <c r="N2203" i="1" s="1"/>
  <c r="N2190" i="1" a="1"/>
  <c r="N2190" i="1" s="1"/>
  <c r="N2182" i="1" a="1"/>
  <c r="N2182" i="1" s="1"/>
  <c r="N2163" i="1" a="1"/>
  <c r="N2163" i="1" s="1"/>
  <c r="N2146" i="1" a="1"/>
  <c r="N2146" i="1" s="1"/>
  <c r="N2118" i="1" a="1"/>
  <c r="N2118" i="1" s="1"/>
  <c r="N2202" i="1" a="1"/>
  <c r="N2202" i="1" s="1"/>
  <c r="N2195" i="1" a="1"/>
  <c r="N2195" i="1" s="1"/>
  <c r="N2189" i="1" a="1"/>
  <c r="N2189" i="1" s="1"/>
  <c r="N2171" i="1" a="1"/>
  <c r="N2171" i="1" s="1"/>
  <c r="N2160" i="1" a="1"/>
  <c r="N2160" i="1" s="1"/>
  <c r="N2144" i="1" a="1"/>
  <c r="N2144" i="1" s="1"/>
  <c r="N2112" i="1" a="1"/>
  <c r="N2112" i="1" s="1"/>
  <c r="N2161" i="1" a="1"/>
  <c r="N2161" i="1" s="1"/>
  <c r="N2147" i="1" a="1"/>
  <c r="N2147" i="1" s="1"/>
  <c r="N2201" i="1" a="1"/>
  <c r="N2201" i="1" s="1"/>
  <c r="N2179" i="1" a="1"/>
  <c r="N2179" i="1" s="1"/>
  <c r="N2170" i="1" a="1"/>
  <c r="N2170" i="1" s="1"/>
  <c r="N2159" i="1" a="1"/>
  <c r="N2159" i="1" s="1"/>
  <c r="N2143" i="1" a="1"/>
  <c r="N2143" i="1" s="1"/>
  <c r="N2181" i="1" a="1"/>
  <c r="N2181" i="1" s="1"/>
  <c r="N2121" i="1" a="1"/>
  <c r="N2121" i="1" s="1"/>
  <c r="N2139" i="1" a="1"/>
  <c r="N2139" i="1" s="1"/>
  <c r="N2133" i="1" a="1"/>
  <c r="N2133" i="1" s="1"/>
  <c r="N2120" i="1" a="1"/>
  <c r="N2120" i="1" s="1"/>
  <c r="N2114" i="1" a="1"/>
  <c r="N2114" i="1" s="1"/>
  <c r="N2177" i="1" a="1"/>
  <c r="N2177" i="1" s="1"/>
  <c r="N2164" i="1" a="1"/>
  <c r="N2164" i="1" s="1"/>
  <c r="N2158" i="1" a="1"/>
  <c r="N2158" i="1" s="1"/>
  <c r="N2151" i="1" a="1"/>
  <c r="N2151" i="1" s="1"/>
  <c r="N2145" i="1" a="1"/>
  <c r="N2145" i="1" s="1"/>
  <c r="N2132" i="1" a="1"/>
  <c r="N2132" i="1" s="1"/>
  <c r="N2126" i="1" a="1"/>
  <c r="N2126" i="1" s="1"/>
  <c r="N2119" i="1" a="1"/>
  <c r="N2119" i="1" s="1"/>
  <c r="N2113" i="1" a="1"/>
  <c r="N2113" i="1" s="1"/>
  <c r="N2168" i="1" a="1"/>
  <c r="N2168" i="1" s="1"/>
  <c r="N2162" i="1" a="1"/>
  <c r="N2162" i="1" s="1"/>
  <c r="N2155" i="1" a="1"/>
  <c r="N2155" i="1" s="1"/>
  <c r="N2149" i="1" a="1"/>
  <c r="N2149" i="1" s="1"/>
  <c r="N2136" i="1" a="1"/>
  <c r="N2136" i="1" s="1"/>
  <c r="N2130" i="1" a="1"/>
  <c r="N2130" i="1" s="1"/>
  <c r="N2123" i="1" a="1"/>
  <c r="N2123" i="1" s="1"/>
  <c r="N2117" i="1" a="1"/>
  <c r="N2117" i="1" s="1"/>
  <c r="N2148" i="1" a="1"/>
  <c r="N2148" i="1" s="1"/>
  <c r="N2142" i="1" a="1"/>
  <c r="N2142" i="1" s="1"/>
  <c r="N2135" i="1" a="1"/>
  <c r="N2135" i="1" s="1"/>
  <c r="N2129" i="1" a="1"/>
  <c r="N2129" i="1" s="1"/>
  <c r="N2116" i="1" a="1"/>
  <c r="N2116" i="1" s="1"/>
  <c r="N2141" i="1" a="1"/>
  <c r="N2141" i="1" s="1"/>
  <c r="N2128" i="1" a="1"/>
  <c r="N2128" i="1" s="1"/>
  <c r="N2122" i="1" a="1"/>
  <c r="N2122" i="1" s="1"/>
  <c r="N2115" i="1" a="1"/>
  <c r="N2115" i="1" s="1"/>
  <c r="N2153" i="1" a="1"/>
  <c r="N2153" i="1" s="1"/>
  <c r="N2140" i="1" a="1"/>
  <c r="N2140" i="1" s="1"/>
  <c r="N2134" i="1" a="1"/>
  <c r="N2134" i="1" s="1"/>
  <c r="N2127" i="1" a="1"/>
  <c r="N212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<sst xmlns="http://schemas.openxmlformats.org/spreadsheetml/2006/main" count="8882" uniqueCount="1751">
  <si>
    <t>duration</t>
  </si>
  <si>
    <t>nthlatest</t>
  </si>
  <si>
    <t>role</t>
  </si>
  <si>
    <t>tenure_months</t>
  </si>
  <si>
    <t>JobCategory</t>
  </si>
  <si>
    <t>Situation</t>
  </si>
  <si>
    <t>All</t>
  </si>
  <si>
    <t>At least 1yr</t>
  </si>
  <si>
    <t>At least 2yrs</t>
  </si>
  <si>
    <t>At least 3yrs</t>
  </si>
  <si>
    <t>At least 4yrs</t>
  </si>
  <si>
    <t>At least 5yrs</t>
  </si>
  <si>
    <t>At least 10yrs</t>
  </si>
  <si>
    <t xml:space="preserve">Jun 2020 - Aug 2020 </t>
  </si>
  <si>
    <t>Data Analyst</t>
  </si>
  <si>
    <t>Data Analyst - No stated seniority/mid-level</t>
  </si>
  <si>
    <t>Left job</t>
  </si>
  <si>
    <t xml:space="preserve">Oct 2020 - Present </t>
  </si>
  <si>
    <t>Business Data Analyst</t>
  </si>
  <si>
    <t>Present Role</t>
  </si>
  <si>
    <t xml:space="preserve">Functional Data Analyst - Leader Specialist </t>
  </si>
  <si>
    <t xml:space="preserve">Jul 2020 - Nov 2021 </t>
  </si>
  <si>
    <t>Specialkonsulent (Senior Data Analyst)</t>
  </si>
  <si>
    <t>Data Analyst - Senior Level</t>
  </si>
  <si>
    <t xml:space="preserve">Jul 2018 - Jul 2020 </t>
  </si>
  <si>
    <t>Analytiker (Data Analyst)</t>
  </si>
  <si>
    <t xml:space="preserve">Feb 2017 - Jun 2018 </t>
  </si>
  <si>
    <t xml:space="preserve">Mar 2021 - Present </t>
  </si>
  <si>
    <t xml:space="preserve">Jul 2019 - Present </t>
  </si>
  <si>
    <t xml:space="preserve">Aug 2015 - Nov 2018 </t>
  </si>
  <si>
    <t xml:space="preserve">Oct 2021 - Present </t>
  </si>
  <si>
    <t xml:space="preserve">May 2021 - Oct 2021 </t>
  </si>
  <si>
    <t>Reporting Analyst</t>
  </si>
  <si>
    <t xml:space="preserve">Jul 2020 - Present </t>
  </si>
  <si>
    <t>Data Analyst Student</t>
  </si>
  <si>
    <t xml:space="preserve">Apr 2019 - Present </t>
  </si>
  <si>
    <t>Senior Data Analyst</t>
  </si>
  <si>
    <t xml:space="preserve">Sep 2016 - Feb 2019 </t>
  </si>
  <si>
    <t xml:space="preserve">Aug 2019 - Oct 2020 </t>
  </si>
  <si>
    <t xml:space="preserve">Nov 2017 - Aug 2019 </t>
  </si>
  <si>
    <t xml:space="preserve">Jul 2021 - Sep 2021 </t>
  </si>
  <si>
    <t xml:space="preserve">Dec 2020 - Jan 2021 </t>
  </si>
  <si>
    <t xml:space="preserve">Sep 2016 - Jul 2018 </t>
  </si>
  <si>
    <t xml:space="preserve">Oct 2019 - Present </t>
  </si>
  <si>
    <t xml:space="preserve">Jan 2022 - Present </t>
  </si>
  <si>
    <t>CRM and Data Analyst</t>
  </si>
  <si>
    <t xml:space="preserve">Jan 2020 - Present </t>
  </si>
  <si>
    <t>Business Intelligence Analyst / Data Analyst</t>
  </si>
  <si>
    <t xml:space="preserve">Mar 2016 - May 2018 </t>
  </si>
  <si>
    <t xml:space="preserve">Jan 2021 - Present </t>
  </si>
  <si>
    <t>Business Intelligence Analyst</t>
  </si>
  <si>
    <t xml:space="preserve">Jun 2019 - Jul 2020 </t>
  </si>
  <si>
    <t>Business &amp; Data Analyst</t>
  </si>
  <si>
    <t xml:space="preserve">May 2021 - Present </t>
  </si>
  <si>
    <t xml:space="preserve">Aug 2021 - Present </t>
  </si>
  <si>
    <t xml:space="preserve">Apr 2021 - May 2021 </t>
  </si>
  <si>
    <t>Data Analyst Trainee</t>
  </si>
  <si>
    <t>Data Analyst - Junior Level</t>
  </si>
  <si>
    <t xml:space="preserve">Nov 2019 - Present </t>
  </si>
  <si>
    <t xml:space="preserve">Jun 2021 - Present </t>
  </si>
  <si>
    <t xml:space="preserve">Dec 2019 - Jun 2021 </t>
  </si>
  <si>
    <t xml:space="preserve">Jul 2021 - Present </t>
  </si>
  <si>
    <t>Data Analyst - Professional Services Specialist II</t>
  </si>
  <si>
    <t xml:space="preserve">Mar 2019 - Apr 2020 </t>
  </si>
  <si>
    <t xml:space="preserve">Jun 2020 - Oct 2020 </t>
  </si>
  <si>
    <t xml:space="preserve">Oct 2019 - Mar 2022 </t>
  </si>
  <si>
    <t>BA/Data Analyst</t>
  </si>
  <si>
    <t xml:space="preserve">Jul 2018 - Sep 2019 </t>
  </si>
  <si>
    <t>Lead Data Analyst</t>
  </si>
  <si>
    <t xml:space="preserve">Sep 2020 - Dec 2020 </t>
  </si>
  <si>
    <t xml:space="preserve">Nov 2021 - Present </t>
  </si>
  <si>
    <t xml:space="preserve">Aug 2016 - Aug 2017 </t>
  </si>
  <si>
    <t xml:space="preserve">Sep 2021 - Present </t>
  </si>
  <si>
    <t xml:space="preserve">Sep 2020 - Mar 2021 </t>
  </si>
  <si>
    <t>Senior Statistician</t>
  </si>
  <si>
    <t>Statistician</t>
  </si>
  <si>
    <t xml:space="preserve">Sep 2017 - Nov 2019 </t>
  </si>
  <si>
    <t xml:space="preserve">Jun 2018 - Nov 2020 </t>
  </si>
  <si>
    <t>Insights Analyst</t>
  </si>
  <si>
    <t xml:space="preserve">Jan 2015 - Oct 2018 </t>
  </si>
  <si>
    <t xml:space="preserve">Jan 2017 - Present </t>
  </si>
  <si>
    <t xml:space="preserve">Feb 2022 - Present </t>
  </si>
  <si>
    <t xml:space="preserve">Jun 2018 - Mar 2019 </t>
  </si>
  <si>
    <t xml:space="preserve">Aug 2017 - May 2019 </t>
  </si>
  <si>
    <t xml:space="preserve">Oct 2016 - Present </t>
  </si>
  <si>
    <t xml:space="preserve"> data analyst &amp; Business Intelligence Specialist </t>
  </si>
  <si>
    <t xml:space="preserve">Sep 2020 - Present </t>
  </si>
  <si>
    <t xml:space="preserve">Feb 2017 - Feb 2018 </t>
  </si>
  <si>
    <t xml:space="preserve">Apr 2021 - Present </t>
  </si>
  <si>
    <t xml:space="preserve">Feb 2000 - Aug 2001 </t>
  </si>
  <si>
    <t xml:space="preserve">Jul 2018 - Oct 2019 </t>
  </si>
  <si>
    <t xml:space="preserve">Feb 2017 - Jul 2018 </t>
  </si>
  <si>
    <t xml:space="preserve">Oct 2020 - Nov 2021 </t>
  </si>
  <si>
    <t>JUNIOR DATA ANALYST</t>
  </si>
  <si>
    <t xml:space="preserve">Mar 2022 - Present </t>
  </si>
  <si>
    <t xml:space="preserve">Oct 2020 - Mar 2022 </t>
  </si>
  <si>
    <t>Data Analyst - VA Palo Alto HCS (Patient Experience)</t>
  </si>
  <si>
    <t xml:space="preserve">Nov 2017 - Nov 2018 </t>
  </si>
  <si>
    <t>Sr Data Analytics</t>
  </si>
  <si>
    <t xml:space="preserve">Jan 2015 - Nov 2017 </t>
  </si>
  <si>
    <t xml:space="preserve">Feb 2020 - Present </t>
  </si>
  <si>
    <t xml:space="preserve">Mar 2020 - Sep 2021 </t>
  </si>
  <si>
    <t xml:space="preserve">Dec 2013 - Dec 2014 </t>
  </si>
  <si>
    <t>data analyst</t>
  </si>
  <si>
    <t xml:space="preserve">Apr 2022 - Present </t>
  </si>
  <si>
    <t xml:space="preserve">Mar 2020 - Jun 2020 </t>
  </si>
  <si>
    <t xml:space="preserve">May 2022 - Present </t>
  </si>
  <si>
    <t>Sr. Data Analyst</t>
  </si>
  <si>
    <t xml:space="preserve">Dec 2021 - Present </t>
  </si>
  <si>
    <t xml:space="preserve">May 2019 - Sep 2020 </t>
  </si>
  <si>
    <t xml:space="preserve">Apr 2020 - Mar 2021 </t>
  </si>
  <si>
    <t xml:space="preserve">May 2015 - Present </t>
  </si>
  <si>
    <t>Junior Statistician</t>
  </si>
  <si>
    <t>BI Analyst | Big Data Engineer | Data Analyst</t>
  </si>
  <si>
    <t xml:space="preserve">May 2020 - Mar 2021 </t>
  </si>
  <si>
    <t>statistician, data analyst, and data reporter</t>
  </si>
  <si>
    <t xml:space="preserve">Dec 2019 - Present </t>
  </si>
  <si>
    <t xml:space="preserve">Nov 2020 - Present </t>
  </si>
  <si>
    <t xml:space="preserve">Feb 2019 - Nov 2020 </t>
  </si>
  <si>
    <t xml:space="preserve">Feb 2007 - Aug 2007 </t>
  </si>
  <si>
    <t xml:space="preserve">Sep 2017 - Apr 2019 </t>
  </si>
  <si>
    <t xml:space="preserve">Jun 2015 - Aug 2017 </t>
  </si>
  <si>
    <t xml:space="preserve">Nov 2019 - Oct 2021 </t>
  </si>
  <si>
    <t xml:space="preserve">Jul 2016 - Jul 2019 </t>
  </si>
  <si>
    <t>Data Analyst and Back Office Manage</t>
  </si>
  <si>
    <t xml:space="preserve">Jan 2020 - Apr 2020 </t>
  </si>
  <si>
    <t xml:space="preserve">May 2021 - Dec 2021 </t>
  </si>
  <si>
    <t xml:space="preserve">Jun 2021 - Dec 2021 </t>
  </si>
  <si>
    <t xml:space="preserve">Sep 2018 - May 2021 </t>
  </si>
  <si>
    <t xml:space="preserve">Apr 2021 - Aug 2021 </t>
  </si>
  <si>
    <t xml:space="preserve">Jul 2016 - Sep 2020 </t>
  </si>
  <si>
    <t xml:space="preserve">Jul 2017 - Jul 2018 </t>
  </si>
  <si>
    <t xml:space="preserve">Sep 2019 - Sep 2021 </t>
  </si>
  <si>
    <t xml:space="preserve">Jun 2020 - May 2021 </t>
  </si>
  <si>
    <t>Data Analyst Co-op, People Analytics</t>
  </si>
  <si>
    <t xml:space="preserve">May 2019 - Aug 2021 </t>
  </si>
  <si>
    <t>Business Intelligence Analyst (consultant)</t>
  </si>
  <si>
    <t xml:space="preserve">Jun 2015 - Aug 2016 </t>
  </si>
  <si>
    <t xml:space="preserve">Oct 2019 - May 2021 </t>
  </si>
  <si>
    <t>Junior Business Data Analyst</t>
  </si>
  <si>
    <t xml:space="preserve">Jul 2018 - Jan 2020 </t>
  </si>
  <si>
    <t xml:space="preserve">Oct 2019 - Jun 2020 </t>
  </si>
  <si>
    <t xml:space="preserve">May 2020 - Sep 2021 </t>
  </si>
  <si>
    <t xml:space="preserve">Apr 2018 - Jun 2019 </t>
  </si>
  <si>
    <t xml:space="preserve">Sep 2018 - Present </t>
  </si>
  <si>
    <t xml:space="preserve">Nov 2021 - Dec 2021 </t>
  </si>
  <si>
    <t xml:space="preserve">Sep 2019 - Jan 2021 </t>
  </si>
  <si>
    <t xml:space="preserve">Sep 2020 - Sep 2021 </t>
  </si>
  <si>
    <t xml:space="preserve">Oct 2019 - Mar 2020 </t>
  </si>
  <si>
    <t>Junior Data Analyst at RJC soft S.r.l, Pisa, IT</t>
  </si>
  <si>
    <t>Data Reporting Analyst</t>
  </si>
  <si>
    <t xml:space="preserve">Jul 2018 - Aug 2019 </t>
  </si>
  <si>
    <t>SQL Developer/ Data Reporting Analyst</t>
  </si>
  <si>
    <t xml:space="preserve">Apr 2020 - Nov 2020 </t>
  </si>
  <si>
    <t xml:space="preserve">May 2019 - Present </t>
  </si>
  <si>
    <t>Fixed line Access Performance Engineer/ Data Analyst.</t>
  </si>
  <si>
    <t xml:space="preserve">Jan 2019 - Nov 2019 </t>
  </si>
  <si>
    <t xml:space="preserve">Mar 2020 - Present </t>
  </si>
  <si>
    <t xml:space="preserve">Oct 2016 - Mar 2020 </t>
  </si>
  <si>
    <t xml:space="preserve">Customer Data Analyst Assistant </t>
  </si>
  <si>
    <t>Principal Data Analyst</t>
  </si>
  <si>
    <t xml:space="preserve">Nov 2016 - Oct 2021 </t>
  </si>
  <si>
    <t xml:space="preserve">Aug 2019 - Oct 2021 </t>
  </si>
  <si>
    <t xml:space="preserve">Mar 2018 - Aug 2019 </t>
  </si>
  <si>
    <t xml:space="preserve">Jun 2020 - Mar 2021 </t>
  </si>
  <si>
    <t xml:space="preserve">Feb 2016 - May 2017 </t>
  </si>
  <si>
    <t xml:space="preserve">Aug 2014 - Feb 2016 </t>
  </si>
  <si>
    <t xml:space="preserve">Jan 2016 - May 2018 </t>
  </si>
  <si>
    <t>SQL data analyst</t>
  </si>
  <si>
    <t xml:space="preserve">Feb 2019 - Present </t>
  </si>
  <si>
    <t>Data Analyst IT SPM Telkomsel Project</t>
  </si>
  <si>
    <t xml:space="preserve">Aug 2021 - Dec 2021 </t>
  </si>
  <si>
    <t>Data Analyst/ Visualisation</t>
  </si>
  <si>
    <t xml:space="preserve">Feb 2021 - Jul 2021 </t>
  </si>
  <si>
    <t>Data Entry Specialist</t>
  </si>
  <si>
    <t xml:space="preserve">Feb 2017 - Mar 2020 </t>
  </si>
  <si>
    <t xml:space="preserve">02/2017 Ã¢Â€Â“ 03/2020      Administrative Assistant/Entry Level Data Analyst </t>
  </si>
  <si>
    <t xml:space="preserve">Dec 2016 - Jun 2019 </t>
  </si>
  <si>
    <t>Senior Data Analyst, Cost Control, &amp; Coordinator Data Center Dept.</t>
  </si>
  <si>
    <t xml:space="preserve">May 2019 - Feb 2020 </t>
  </si>
  <si>
    <t>Research Assistant and Data Analyst</t>
  </si>
  <si>
    <t xml:space="preserve">Jul 2016 - Oct 2016 </t>
  </si>
  <si>
    <t xml:space="preserve">Jun 2022 - Present </t>
  </si>
  <si>
    <t xml:space="preserve">Sep 2019 - Present </t>
  </si>
  <si>
    <t xml:space="preserve">Marketing Data Analyst </t>
  </si>
  <si>
    <t>Contract Services Data Analyst</t>
  </si>
  <si>
    <t xml:space="preserve">May 2020 - Dec 2020 </t>
  </si>
  <si>
    <t>HR Data Analyst</t>
  </si>
  <si>
    <t xml:space="preserve">Dec 2019 - May 2020 </t>
  </si>
  <si>
    <t>Data Analyst and Visualization Specialist</t>
  </si>
  <si>
    <t xml:space="preserve">Nov 2021 - Mar 2022 </t>
  </si>
  <si>
    <t xml:space="preserve">Feb 2012 - Present </t>
  </si>
  <si>
    <t>IT Helpdesk /Data Analyst</t>
  </si>
  <si>
    <t xml:space="preserve">Dec 2011 - Dec 2013 </t>
  </si>
  <si>
    <t>Data Analyst, Department of Technological Solutions</t>
  </si>
  <si>
    <t xml:space="preserve">Apr 2019 - Mar 2021 </t>
  </si>
  <si>
    <t xml:space="preserve">Aug 2016 - Mar 2019 </t>
  </si>
  <si>
    <t xml:space="preserve">Sep 2018 - May 2020 </t>
  </si>
  <si>
    <t xml:space="preserve">Sep 2019 - Apr 2022 </t>
  </si>
  <si>
    <t>Data Specialist</t>
  </si>
  <si>
    <t xml:space="preserve">Jul 2019 - Dec 2019 </t>
  </si>
  <si>
    <t>Business Intelligence Analyst Co-op</t>
  </si>
  <si>
    <t xml:space="preserve">Feb 2018 - Aug 2018 </t>
  </si>
  <si>
    <t xml:space="preserve">Aug 2020 - Present </t>
  </si>
  <si>
    <t xml:space="preserve">Mar 2017 - Mar 2020 </t>
  </si>
  <si>
    <t xml:space="preserve">Data Analyst/Scientist </t>
  </si>
  <si>
    <t xml:space="preserve">Feb 2021 - Jan 2022 </t>
  </si>
  <si>
    <t xml:space="preserve">Jan 2019 - Jan 2021 </t>
  </si>
  <si>
    <t xml:space="preserve">Apr 2017 - Nov 2020 </t>
  </si>
  <si>
    <t xml:space="preserve">Feb 2022 - Mar 2022 </t>
  </si>
  <si>
    <t xml:space="preserve">Aug 2020 - Mar 2021 </t>
  </si>
  <si>
    <t>Data Scientist | Data Analyst</t>
  </si>
  <si>
    <t>Prospective IT Data Analyst</t>
  </si>
  <si>
    <t xml:space="preserve">2016 - 2019 </t>
  </si>
  <si>
    <t>Customer data analyst</t>
  </si>
  <si>
    <t xml:space="preserve">Jan 2017 - May 2021 </t>
  </si>
  <si>
    <t>Commercial Data Analyst</t>
  </si>
  <si>
    <t>Data Analyst II</t>
  </si>
  <si>
    <t xml:space="preserve">Jul 2016 - Aug 2018 </t>
  </si>
  <si>
    <t xml:space="preserve">Oct 2020 - May 2022 </t>
  </si>
  <si>
    <t xml:space="preserve">Jan 2018 - Aug 2020 </t>
  </si>
  <si>
    <t xml:space="preserve">Nov 2018 - Present </t>
  </si>
  <si>
    <t>Senior Software Engineer/Data enginner/Senior Data Analyst/ETL Developer</t>
  </si>
  <si>
    <t xml:space="preserve">Apr 2020 - Mar 2022 </t>
  </si>
  <si>
    <t xml:space="preserve">Dec 2015 - Mar 2020 </t>
  </si>
  <si>
    <t>Data Analyst - ETL</t>
  </si>
  <si>
    <t xml:space="preserve">Nov 2016 - Present </t>
  </si>
  <si>
    <t xml:space="preserve">Data Analyst (Fibre Networks Design) </t>
  </si>
  <si>
    <t xml:space="preserve">Dec 2015 - Oct 2016 </t>
  </si>
  <si>
    <t>Data Analyst (Data Management and Planning)</t>
  </si>
  <si>
    <t>Junior Data Analyst - C24 Kreditservice</t>
  </si>
  <si>
    <t xml:space="preserve">Feb 2022 - May 2022 </t>
  </si>
  <si>
    <t>Product &amp; Data Analyst</t>
  </si>
  <si>
    <t xml:space="preserve">Jun 2018 - Aug 2018 </t>
  </si>
  <si>
    <t>Data Analyst (Student Worker)</t>
  </si>
  <si>
    <t>Data and Reporting analyst</t>
  </si>
  <si>
    <t xml:space="preserve">May 2017 - Jan 2019 </t>
  </si>
  <si>
    <t>Data Scientist / Data Analyst</t>
  </si>
  <si>
    <t>POS Database Analyst</t>
  </si>
  <si>
    <t xml:space="preserve">Apr 2020 - Oct 2020 </t>
  </si>
  <si>
    <t xml:space="preserve">Nov 2015 - May 2018 </t>
  </si>
  <si>
    <t xml:space="preserve">Aug 2016 - Oct 2017 </t>
  </si>
  <si>
    <t>Data Analyst/Business Systems Analyst</t>
  </si>
  <si>
    <t xml:space="preserve">Feb 2019 - Jan 2020 </t>
  </si>
  <si>
    <t xml:space="preserve">Mar 2018 - Jan 2019 </t>
  </si>
  <si>
    <t xml:space="preserve">Nov 2017 - Feb 2018 </t>
  </si>
  <si>
    <t xml:space="preserve">Aug 2014 - Jul 2017 </t>
  </si>
  <si>
    <t xml:space="preserve">Sep 2017 - Oct 2019 </t>
  </si>
  <si>
    <t xml:space="preserve">Feb 2017 - Jun 2019 </t>
  </si>
  <si>
    <t>Associate Data Analyst - Product Analytics</t>
  </si>
  <si>
    <t xml:space="preserve">Mar 2020 - Jun 2021 </t>
  </si>
  <si>
    <t xml:space="preserve">Aug 2019 - Nov 2020 </t>
  </si>
  <si>
    <t>SQL Developer - Data Analyst</t>
  </si>
  <si>
    <t xml:space="preserve">May 2020 - Present </t>
  </si>
  <si>
    <t xml:space="preserve">Mar 2017 - Apr 2020 </t>
  </si>
  <si>
    <t>Data Analyst Production</t>
  </si>
  <si>
    <t xml:space="preserve">Oct 2019 - Jan 2020 </t>
  </si>
  <si>
    <t xml:space="preserve">Feb 2015 - Mar 2017 </t>
  </si>
  <si>
    <t>Data Analyst II (Aeries Technologies)</t>
  </si>
  <si>
    <t xml:space="preserve">May 2013 - Jan 2020 </t>
  </si>
  <si>
    <t>Data Analyst (Sr. Report Analyst)</t>
  </si>
  <si>
    <t xml:space="preserve">Oct 2006 - Jan 2014 </t>
  </si>
  <si>
    <t>PeopleSoft Data Specialist</t>
  </si>
  <si>
    <t xml:space="preserve">Jul 2010 - Oct 2015 </t>
  </si>
  <si>
    <t xml:space="preserve"> Data Analyst / IT Support Specialist</t>
  </si>
  <si>
    <t xml:space="preserve">Apr 2017 - Apr 2018 </t>
  </si>
  <si>
    <t>Data Analyst Trainee at ITI</t>
  </si>
  <si>
    <t xml:space="preserve">Aug 2003 - May 2006 </t>
  </si>
  <si>
    <t>Client Data Analyst</t>
  </si>
  <si>
    <t xml:space="preserve">Jul 2019 - Jul 2021 </t>
  </si>
  <si>
    <t>Insight Manager / Senior Insights Analyst</t>
  </si>
  <si>
    <t xml:space="preserve">Jul 2018 - Oct 2021 </t>
  </si>
  <si>
    <t xml:space="preserve">Aug 2019 - Aug 2021 </t>
  </si>
  <si>
    <t xml:space="preserve">Jan 2013 - Feb 2019 </t>
  </si>
  <si>
    <t xml:space="preserve">Jun 2017 - Jul 2019 </t>
  </si>
  <si>
    <t>Senior Process Data Analyst</t>
  </si>
  <si>
    <t xml:space="preserve">Jun 2018 - Present </t>
  </si>
  <si>
    <t>Data Analyst - Student Recruitment Support</t>
  </si>
  <si>
    <t>Senior Reporting Specialist at AVT Logistics</t>
  </si>
  <si>
    <t xml:space="preserve">Sep 2021 - Apr 2022 </t>
  </si>
  <si>
    <t xml:space="preserve">Jan 2013 - Apr 2019 </t>
  </si>
  <si>
    <t xml:space="preserve">Oct 2017 - Present </t>
  </si>
  <si>
    <t>Business Intelligence Analyst III</t>
  </si>
  <si>
    <t xml:space="preserve">Aug 2014 - Mar 2017 </t>
  </si>
  <si>
    <t>Reporting and Insights Data Analyst (Performance &amp; Insights - Roundel)</t>
  </si>
  <si>
    <t xml:space="preserve">Feb 2021 - May 2021 </t>
  </si>
  <si>
    <t xml:space="preserve">Jan 2019 - Feb 2022 </t>
  </si>
  <si>
    <t>Data Analyst -- Contractor via Collabera</t>
  </si>
  <si>
    <t xml:space="preserve">May 2018 - Present </t>
  </si>
  <si>
    <t xml:space="preserve">Aug 2019 - Dec 2021 </t>
  </si>
  <si>
    <t xml:space="preserve">Sep 2020 - May 2021 </t>
  </si>
  <si>
    <t xml:space="preserve">Aug 2019 - Dec 2020 </t>
  </si>
  <si>
    <t>Optimization Data Analyst</t>
  </si>
  <si>
    <t xml:space="preserve">Mar 2021 - Aug 2021 </t>
  </si>
  <si>
    <t xml:space="preserve">Sep 2020 - Jul 2021 </t>
  </si>
  <si>
    <t>Contact Center Reporting Analyst</t>
  </si>
  <si>
    <t xml:space="preserve">Jul 2020 - Aug 2020 </t>
  </si>
  <si>
    <t>Virtual Data Analyst</t>
  </si>
  <si>
    <t xml:space="preserve">Mar 2008 - Feb 2009 </t>
  </si>
  <si>
    <t>Data Analyst and BI Reporting Specialist</t>
  </si>
  <si>
    <t xml:space="preserve">Jan 2018 - Present </t>
  </si>
  <si>
    <t xml:space="preserve">Jul 2012 - Feb 2014 </t>
  </si>
  <si>
    <t>Data Analyst and BI Consultant</t>
  </si>
  <si>
    <t xml:space="preserve">Aug 2018 - Present </t>
  </si>
  <si>
    <t>ISG Data Quality Business/Data Analyst</t>
  </si>
  <si>
    <t xml:space="preserve">Sep 2014 - Mar 2015 </t>
  </si>
  <si>
    <t>Data Analyst - HR/Payroll</t>
  </si>
  <si>
    <t xml:space="preserve">Nov 2013 - Feb 2014 </t>
  </si>
  <si>
    <t xml:space="preserve">Dec 2020 - Dec 2021 </t>
  </si>
  <si>
    <t xml:space="preserve">Aug 2012 - Sep 2013 </t>
  </si>
  <si>
    <t xml:space="preserve">Jan 2022 - May 2022 </t>
  </si>
  <si>
    <t xml:space="preserve">May 2021 - Sep 2021 </t>
  </si>
  <si>
    <t>Data Analyst, partnerships</t>
  </si>
  <si>
    <t xml:space="preserve">Sep 2016 - Present </t>
  </si>
  <si>
    <t xml:space="preserve">Dec 2020 - Present </t>
  </si>
  <si>
    <t xml:space="preserve">Dec 2018 - Dec 2020 </t>
  </si>
  <si>
    <t xml:space="preserve">Apr 2019 - Sep 2019 </t>
  </si>
  <si>
    <t xml:space="preserve">Aug 2021 - May 2022 </t>
  </si>
  <si>
    <t xml:space="preserve">2012 - 2014 </t>
  </si>
  <si>
    <t>Data Analyst And Tableau Developer</t>
  </si>
  <si>
    <t xml:space="preserve">Aug 2021 - Sep 2021 </t>
  </si>
  <si>
    <t xml:space="preserve">Aug 2017 - Feb 2018 </t>
  </si>
  <si>
    <t xml:space="preserve">Jul 2020 - Jan 2021 </t>
  </si>
  <si>
    <t xml:space="preserve">Mar 2014 - May 2015 </t>
  </si>
  <si>
    <t xml:space="preserve">May 2020 - Apr 2022 </t>
  </si>
  <si>
    <t>Merchandising Operations Data Analyst</t>
  </si>
  <si>
    <t xml:space="preserve">Mar 2020 - Apr 2020 </t>
  </si>
  <si>
    <t>Revenue Management Data Analyst</t>
  </si>
  <si>
    <t xml:space="preserve">May 2022 - Jun 2022 </t>
  </si>
  <si>
    <t xml:space="preserve">Mar 2019 - Present </t>
  </si>
  <si>
    <t xml:space="preserve">Data Analyst </t>
  </si>
  <si>
    <t xml:space="preserve">Jun 2020 - Present </t>
  </si>
  <si>
    <t>Marketing Data Analyst</t>
  </si>
  <si>
    <t>Master Data Analyst</t>
  </si>
  <si>
    <t xml:space="preserve">Jul 2013 - Jan 2019 </t>
  </si>
  <si>
    <t>Web Data Analyst</t>
  </si>
  <si>
    <t xml:space="preserve">Nov 2016 - Mar 2017 </t>
  </si>
  <si>
    <t>Research Assistant/Data Analyst</t>
  </si>
  <si>
    <t xml:space="preserve">Jul 2020 - Sep 2020 </t>
  </si>
  <si>
    <t>Senior Data Specialist</t>
  </si>
  <si>
    <t xml:space="preserve">Sep 2021 - Dec 2021 </t>
  </si>
  <si>
    <t xml:space="preserve">Oct 2021 - Jan 2022 </t>
  </si>
  <si>
    <t xml:space="preserve">Feb 2020 - Aug 2020 </t>
  </si>
  <si>
    <t>Jr. Data Analyst</t>
  </si>
  <si>
    <t>BUSINESS DATA ANALYST - PURCHASING PERFORMANCE</t>
  </si>
  <si>
    <t xml:space="preserve">Dec 2018 - May 2019 </t>
  </si>
  <si>
    <t>Data Analyst, Research Assistant</t>
  </si>
  <si>
    <t>MIS Reporting / Data Analyst / Credit Support Analyst</t>
  </si>
  <si>
    <t xml:space="preserve">Apr 2012 - Dec 2016 </t>
  </si>
  <si>
    <t>MIS Reporting / Data Analyst</t>
  </si>
  <si>
    <t xml:space="preserve">Nov 2008 - Jan 2012 </t>
  </si>
  <si>
    <t>MIS Reporting / Data Analyst (Rejection Review / Reinstate Unit)</t>
  </si>
  <si>
    <t xml:space="preserve">Nov 2006 - Nov 2008 </t>
  </si>
  <si>
    <t>MIS Reporting / Data Analyst / RRU Officer (Rejection Review / Reinstate Unit)</t>
  </si>
  <si>
    <t xml:space="preserve">Nov 2004 - Nov 2006 </t>
  </si>
  <si>
    <t xml:space="preserve">May 2003 - Oct 2004 </t>
  </si>
  <si>
    <t>MIS Reporting / Data Analyst / Supervisor (Sercice Support Unit)</t>
  </si>
  <si>
    <t>DATA ANALYST</t>
  </si>
  <si>
    <t xml:space="preserve">May 2020 - Jun 2020 </t>
  </si>
  <si>
    <t xml:space="preserve">Feb 2021 - Present </t>
  </si>
  <si>
    <t>Data Analyst Virtual Experience Program</t>
  </si>
  <si>
    <t xml:space="preserve">Jul 2020 - Oct 2020 </t>
  </si>
  <si>
    <t xml:space="preserve">Apr 2020 - Present </t>
  </si>
  <si>
    <t>Report Production Data Analyst, Client Reporting Development &amp; Production</t>
  </si>
  <si>
    <t xml:space="preserve">Feb 2019 - Apr 2020 </t>
  </si>
  <si>
    <t xml:space="preserve">Dec 2018 - Apr 2020 </t>
  </si>
  <si>
    <t xml:space="preserve">Feb 2018 - Present </t>
  </si>
  <si>
    <t>Lead Master Data Analyst</t>
  </si>
  <si>
    <t xml:space="preserve">Sep 2016 - Feb 2018 </t>
  </si>
  <si>
    <t>Sr. Master Data Analyst</t>
  </si>
  <si>
    <t xml:space="preserve">Jan 2020 - Dec 2021 </t>
  </si>
  <si>
    <t>Associate Data Analyst</t>
  </si>
  <si>
    <t xml:space="preserve">Mar 2022 - Apr 2022 </t>
  </si>
  <si>
    <t xml:space="preserve">Oct 2018 - Jun 2019 </t>
  </si>
  <si>
    <t>Business Intelligence &amp; Data Analyst</t>
  </si>
  <si>
    <t xml:space="preserve">Jul 2019 - Nov 2019 </t>
  </si>
  <si>
    <t xml:space="preserve">Jan 2015 - May 2015 </t>
  </si>
  <si>
    <t>Data Analyst/SQL Developer</t>
  </si>
  <si>
    <t xml:space="preserve">Oct 2020 - Nov 2020 </t>
  </si>
  <si>
    <t xml:space="preserve">May 2020 - Jul 2020 </t>
  </si>
  <si>
    <t xml:space="preserve">Nov 2017 - May 2020 </t>
  </si>
  <si>
    <t xml:space="preserve">Mar 2015 - Oct 2015 </t>
  </si>
  <si>
    <t xml:space="preserve">Sep 2018 - Dec 2019 </t>
  </si>
  <si>
    <t xml:space="preserve">Aug 2019 - Feb 2021 </t>
  </si>
  <si>
    <t>Data Analyst II (Contract)</t>
  </si>
  <si>
    <t xml:space="preserve">Jan 2019 - Aug 2019 </t>
  </si>
  <si>
    <t xml:space="preserve">Sep 2019 - Nov 2019 </t>
  </si>
  <si>
    <t>Logistics Data Analyst</t>
  </si>
  <si>
    <t>Data Analyst Consultant</t>
  </si>
  <si>
    <t xml:space="preserve">Oct 2013 - Present </t>
  </si>
  <si>
    <t>Data Scientist, Data Analyst, Cybersecurity learner as a hobbie.</t>
  </si>
  <si>
    <t xml:space="preserve">Apr 2007 - Oct 2019 </t>
  </si>
  <si>
    <t>Data Analyst and Data Scientist Engineer</t>
  </si>
  <si>
    <t xml:space="preserve">Jul 2021 - Dec 2021 </t>
  </si>
  <si>
    <t xml:space="preserve">Jun 2020 - Jun 2022 </t>
  </si>
  <si>
    <t>EDI Data Analyst/Coordinator</t>
  </si>
  <si>
    <t xml:space="preserve">Sep 2019 - Jul 2020 </t>
  </si>
  <si>
    <t>Business Intelligence Analyst, Canada (PayBright)</t>
  </si>
  <si>
    <t xml:space="preserve">Jan 2021 - Jun 2021 </t>
  </si>
  <si>
    <t xml:space="preserve">Feb 2016 - Jul 2017 </t>
  </si>
  <si>
    <t xml:space="preserve">Nov 2019 - Mar 2022 </t>
  </si>
  <si>
    <t>Technical Data Analyst</t>
  </si>
  <si>
    <t xml:space="preserve">Dec 2018 - Nov 2019 </t>
  </si>
  <si>
    <t xml:space="preserve">Jun 2016 - Dec 2018 </t>
  </si>
  <si>
    <t xml:space="preserve">Jun 2021 - Feb 2022 </t>
  </si>
  <si>
    <t xml:space="preserve">Nov 2020 - Jun 2021 </t>
  </si>
  <si>
    <t xml:space="preserve">2019 - Nov 2020 </t>
  </si>
  <si>
    <t xml:space="preserve">Aug 2019 - May 2021 </t>
  </si>
  <si>
    <t xml:space="preserve">Sep 2019 - Aug 2020 </t>
  </si>
  <si>
    <t>Senior Data Analyst || Business Transformation</t>
  </si>
  <si>
    <t xml:space="preserve">Apr 2019 - Aug 2019 </t>
  </si>
  <si>
    <t xml:space="preserve">Jan 2017 - Apr 2019 </t>
  </si>
  <si>
    <t>Sr. Data Analyst || Retail &amp; Marketing Analysis</t>
  </si>
  <si>
    <t xml:space="preserve">Jul 2019 - Mar 2020 </t>
  </si>
  <si>
    <t xml:space="preserve">Trainee Data Analyst </t>
  </si>
  <si>
    <t xml:space="preserve">Jan 2018 - Jan 2019 </t>
  </si>
  <si>
    <t>Junior Data Analyst</t>
  </si>
  <si>
    <t xml:space="preserve">Mar 2021 - Apr 2022 </t>
  </si>
  <si>
    <t>Junior Planner / Data Analyst</t>
  </si>
  <si>
    <t xml:space="preserve">Oct 2019 - Feb 2021 </t>
  </si>
  <si>
    <t xml:space="preserve">Jun 2019 - Dec 2021 </t>
  </si>
  <si>
    <t xml:space="preserve">Mar 2017 - Jan 2022 </t>
  </si>
  <si>
    <t>Data Analyst (team leader)</t>
  </si>
  <si>
    <t xml:space="preserve"> Data Analyst</t>
  </si>
  <si>
    <t xml:space="preserve">Jul 2019 - Feb 2021 </t>
  </si>
  <si>
    <t xml:space="preserve">Dec 2019 - May 2021 </t>
  </si>
  <si>
    <t xml:space="preserve">May 2018 - Jun 2019 </t>
  </si>
  <si>
    <t xml:space="preserve">Aug 2013 - Jun 2016 </t>
  </si>
  <si>
    <t xml:space="preserve">Nov 2016 - Oct 2019 </t>
  </si>
  <si>
    <t xml:space="preserve">Data analyst - Associate professional </t>
  </si>
  <si>
    <t>Customer Data Analyst</t>
  </si>
  <si>
    <t xml:space="preserve">Feb 2018 - Jul 2020 </t>
  </si>
  <si>
    <t>Data Administrator</t>
  </si>
  <si>
    <t xml:space="preserve">Apr 2015 - Mar 2020 </t>
  </si>
  <si>
    <t>Licensing Data Analyst</t>
  </si>
  <si>
    <t xml:space="preserve">Jan 2018 - Mar 2020 </t>
  </si>
  <si>
    <t xml:space="preserve">Apr 2022 - May 2022 </t>
  </si>
  <si>
    <t xml:space="preserve">Aug 2018 - Mar 2020 </t>
  </si>
  <si>
    <t>Business Operations Data Analyst</t>
  </si>
  <si>
    <t>Data Analyst Tutor (Nanodegree)</t>
  </si>
  <si>
    <t xml:space="preserve">Jul 2021 - Mar 2022 </t>
  </si>
  <si>
    <t xml:space="preserve">Mar 2021 - Jun 2021 </t>
  </si>
  <si>
    <t>Financial Data Analyst</t>
  </si>
  <si>
    <t xml:space="preserve">Jan 2021 - Mar 2021 </t>
  </si>
  <si>
    <t>Business and Data Analyst</t>
  </si>
  <si>
    <t xml:space="preserve">May 2012 - Present </t>
  </si>
  <si>
    <t>Chief reporting specialist</t>
  </si>
  <si>
    <t xml:space="preserve">Jan 2020 - May 2021 </t>
  </si>
  <si>
    <t xml:space="preserve">Nov 2016 - Jun 2019 </t>
  </si>
  <si>
    <t>Senior ERP Finance data analyst</t>
  </si>
  <si>
    <t xml:space="preserve">Feb 2017 - Jan 2022 </t>
  </si>
  <si>
    <t xml:space="preserve">Dec 2012 - Jul 2014 </t>
  </si>
  <si>
    <t>Data Analyst (Contract)</t>
  </si>
  <si>
    <t>Data specialist</t>
  </si>
  <si>
    <t xml:space="preserve">Nov 2019 - Apr 2020 </t>
  </si>
  <si>
    <t xml:space="preserve">Nov 2017 - Jun 2019 </t>
  </si>
  <si>
    <t xml:space="preserve">Apr 2016 - Mar 2017 </t>
  </si>
  <si>
    <t>Sr Data Analyst</t>
  </si>
  <si>
    <t xml:space="preserve">Dec 2020 - Aug 2021 </t>
  </si>
  <si>
    <t xml:space="preserve">Jan 2021 - Apr 2021 </t>
  </si>
  <si>
    <t xml:space="preserve">Jul 2016 - Jun 2019 </t>
  </si>
  <si>
    <t>Senior Business Intelligence Analyst</t>
  </si>
  <si>
    <t xml:space="preserve">Sep 2020 - Aug 2021 </t>
  </si>
  <si>
    <t>Business Reporting Analyst</t>
  </si>
  <si>
    <t xml:space="preserve">Oct 2016 - May 2019 </t>
  </si>
  <si>
    <t xml:space="preserve">Mar 2021 - Jan 2022 </t>
  </si>
  <si>
    <t>Business Insights Analyst</t>
  </si>
  <si>
    <t xml:space="preserve">Feb 2021 - Apr 2022 </t>
  </si>
  <si>
    <t xml:space="preserve">Feb 2021 - Oct 2021 </t>
  </si>
  <si>
    <t>Assistant Statistician</t>
  </si>
  <si>
    <t xml:space="preserve">Aug 2015 - Oct 2020 </t>
  </si>
  <si>
    <t>Supply Chain Data Analyst - Intermediate</t>
  </si>
  <si>
    <t xml:space="preserve">Aug 2020 - Jan 2021 </t>
  </si>
  <si>
    <t xml:space="preserve">Jul 2019 - Jun 2020 </t>
  </si>
  <si>
    <t xml:space="preserve">Apr 2019 - Jul 2019 </t>
  </si>
  <si>
    <t>Data Analyst - Python - SQL - Excel -Power Bi</t>
  </si>
  <si>
    <t>Senior Specialist 1 - Data Analyst</t>
  </si>
  <si>
    <t xml:space="preserve">May 2018 - Nov 2020 </t>
  </si>
  <si>
    <t xml:space="preserve">Nov 2020 - Apr 2021 </t>
  </si>
  <si>
    <t xml:space="preserve">May 2019 - Oct 2021 </t>
  </si>
  <si>
    <t xml:space="preserve">Jan 2018 - Apr 2019 </t>
  </si>
  <si>
    <t>Data analyst student</t>
  </si>
  <si>
    <t>Data Analyst Associate</t>
  </si>
  <si>
    <t xml:space="preserve">Jul 2015 - Oct 2020 </t>
  </si>
  <si>
    <t xml:space="preserve">Mar 2020 - Sep 2020 </t>
  </si>
  <si>
    <t>Data Analyst Brand Operations</t>
  </si>
  <si>
    <t>Data analyst</t>
  </si>
  <si>
    <t xml:space="preserve">Dec 2020 - Nov 2021 </t>
  </si>
  <si>
    <t xml:space="preserve">Jun 2019 - Jun 2021 </t>
  </si>
  <si>
    <t xml:space="preserve">Jan 2019 - May 2019 </t>
  </si>
  <si>
    <t>Data Analyst | Capstone Project</t>
  </si>
  <si>
    <t xml:space="preserve">Oct 2015 - Feb 2018 </t>
  </si>
  <si>
    <t>Delivery Associate Software Engineer (Developer/ Data Analyst)</t>
  </si>
  <si>
    <t>MDM Data Analyst</t>
  </si>
  <si>
    <t xml:space="preserve">Dec 2020 - Jun 2022 </t>
  </si>
  <si>
    <t>Supply Chain Data Analyst II (Oracle Cloud ERP)</t>
  </si>
  <si>
    <t>Oracle Database Analyst</t>
  </si>
  <si>
    <t xml:space="preserve">Sep 2019 - Apr 2020 </t>
  </si>
  <si>
    <t>Supply Chain Data Analyst II (Oracle ERP Cloud)</t>
  </si>
  <si>
    <t xml:space="preserve">Dec 2018 - Jul 2019 </t>
  </si>
  <si>
    <t>Supply Chain Data Analyst I</t>
  </si>
  <si>
    <t xml:space="preserve">Jul 2019 - Sep 2020 </t>
  </si>
  <si>
    <t>Data and Reporting Analyst</t>
  </si>
  <si>
    <t xml:space="preserve">Sep 2019 - Apr 2021 </t>
  </si>
  <si>
    <t>Investment Data Analyst</t>
  </si>
  <si>
    <t xml:space="preserve">Mar 2015 - Oct 2019 </t>
  </si>
  <si>
    <t xml:space="preserve">Aug 2012 - Dec 2014 </t>
  </si>
  <si>
    <t>Big Data Analyst</t>
  </si>
  <si>
    <t xml:space="preserve">Feb 2021 - Mar 2022 </t>
  </si>
  <si>
    <t>Data Analyst - Remote</t>
  </si>
  <si>
    <t xml:space="preserve">Data Statistician </t>
  </si>
  <si>
    <t xml:space="preserve">Nov 2018 - Dec 2021 </t>
  </si>
  <si>
    <t xml:space="preserve">Senior Data Analyst | Distribution and Logistics Analyst </t>
  </si>
  <si>
    <t>Data Analyst | SSIS, SQL and Power BI</t>
  </si>
  <si>
    <t xml:space="preserve">Oct 2019 - Apr 2020 </t>
  </si>
  <si>
    <t xml:space="preserve">Jan 2016 - Mar 2017 </t>
  </si>
  <si>
    <t xml:space="preserve">Aug 2017 - Aug 2018 </t>
  </si>
  <si>
    <t>Senior BI Analyst</t>
  </si>
  <si>
    <t xml:space="preserve">Aug 2015 - Aug 2017 </t>
  </si>
  <si>
    <t>Junior BI Analyst</t>
  </si>
  <si>
    <t xml:space="preserve">Mar 2014 - Jun 2015 </t>
  </si>
  <si>
    <t xml:space="preserve">May 2021 - May 2022 </t>
  </si>
  <si>
    <t xml:space="preserve">Aug 2019 - Apr 2021 </t>
  </si>
  <si>
    <t xml:space="preserve">Dec 2014 - Mar 2016 </t>
  </si>
  <si>
    <t xml:space="preserve">Jan 2019 - Jun 2020 </t>
  </si>
  <si>
    <t xml:space="preserve">Sep 2020 - Feb 2021 </t>
  </si>
  <si>
    <t xml:space="preserve">Jan 2016 - Sep 2020 </t>
  </si>
  <si>
    <t xml:space="preserve">Jul 2021 - Oct 2021 </t>
  </si>
  <si>
    <t xml:space="preserve">Mar 2017 - Nov 2019 </t>
  </si>
  <si>
    <t xml:space="preserve">Sep 2014 - Mar 2017 </t>
  </si>
  <si>
    <t xml:space="preserve">Jul 2020 - Sep 2021 </t>
  </si>
  <si>
    <t>The Statistician</t>
  </si>
  <si>
    <t xml:space="preserve">Nov 2020 - Jan 2022 </t>
  </si>
  <si>
    <t xml:space="preserve">Jan 2020 - May 2020 </t>
  </si>
  <si>
    <t xml:space="preserve">Mar 2020 - Oct 2020 </t>
  </si>
  <si>
    <t xml:space="preserve">Finance and Business Operations Data Analyst </t>
  </si>
  <si>
    <t xml:space="preserve">Jun 2019 - Aug 2019 </t>
  </si>
  <si>
    <t xml:space="preserve">Dec 2018 - Present </t>
  </si>
  <si>
    <t xml:space="preserve">Jan 2022 - Mar 2022 </t>
  </si>
  <si>
    <t xml:space="preserve">Jul 2021 - Nov 2021 </t>
  </si>
  <si>
    <t xml:space="preserve">Apr 2020 - Apr 2021 </t>
  </si>
  <si>
    <t>Business Intelligence Analyst II</t>
  </si>
  <si>
    <t>IT data analyst</t>
  </si>
  <si>
    <t xml:space="preserve">Mar 2020 - Jul 2020 </t>
  </si>
  <si>
    <t>Data Analyst Apprenticeship</t>
  </si>
  <si>
    <t xml:space="preserve">Mar 2018 - Aug 2018 </t>
  </si>
  <si>
    <t xml:space="preserve">Sep 2019 - Nov 2020 </t>
  </si>
  <si>
    <t xml:space="preserve">Apr 2019 - Jun 2021 </t>
  </si>
  <si>
    <t xml:space="preserve">Mar 2022 - May 2022 </t>
  </si>
  <si>
    <t xml:space="preserve">Apr 2019 - Nov 2021 </t>
  </si>
  <si>
    <t xml:space="preserve">Jan 2020 - Mar 2021 </t>
  </si>
  <si>
    <t xml:space="preserve">Oct 2003 - Present </t>
  </si>
  <si>
    <t xml:space="preserve">Nov 2017 - Apr 2018 </t>
  </si>
  <si>
    <t>Admission Data Analyst</t>
  </si>
  <si>
    <t>Data Analyst - Business Performance</t>
  </si>
  <si>
    <t xml:space="preserve">Jul 2020 - Mar 2022 </t>
  </si>
  <si>
    <t>Market insights analyst</t>
  </si>
  <si>
    <t xml:space="preserve">Aug 2017 - Sep 2020 </t>
  </si>
  <si>
    <t>Data Analyst/office administrator</t>
  </si>
  <si>
    <t xml:space="preserve">Aug 2019 - Feb 2020 </t>
  </si>
  <si>
    <t>Reporting Specialist</t>
  </si>
  <si>
    <t xml:space="preserve">Jan 2016 - Present </t>
  </si>
  <si>
    <t>Business Support Manager cum Business Intelligence Analyst</t>
  </si>
  <si>
    <t xml:space="preserve">Aug 2016 - Dec 2018 </t>
  </si>
  <si>
    <t xml:space="preserve">Nov 2010 - Jan 2016 </t>
  </si>
  <si>
    <t>Senior Data Analyst/Software Engineer</t>
  </si>
  <si>
    <t xml:space="preserve">Mar 2018 - Jul 2019 </t>
  </si>
  <si>
    <t>Economic Data Analyst</t>
  </si>
  <si>
    <t xml:space="preserve">Sep 2019 - Jun 2021 </t>
  </si>
  <si>
    <t xml:space="preserve">Aug 2020 - Oct 2020 </t>
  </si>
  <si>
    <t>BI Analytics and reporting specialist</t>
  </si>
  <si>
    <t xml:space="preserve">Sep 2019 - Jun 2022 </t>
  </si>
  <si>
    <t xml:space="preserve">Mar 2020 - Aug 2020 </t>
  </si>
  <si>
    <t>Data Analyst, Payment Operations</t>
  </si>
  <si>
    <t xml:space="preserve">Nov 2018 - Apr 2020 </t>
  </si>
  <si>
    <t>Data Analyst - Directorate-General for Communication (via Intrasoft Intl.)</t>
  </si>
  <si>
    <t xml:space="preserve">Jul 2018 - Mar 2019 </t>
  </si>
  <si>
    <t xml:space="preserve">Mar 2017 - Jun 2018 </t>
  </si>
  <si>
    <t>Data Analyst - Mobile and Web Platform</t>
  </si>
  <si>
    <t xml:space="preserve">Jul 2016 - Mar 2017 </t>
  </si>
  <si>
    <t>Reporting and Data Analyst</t>
  </si>
  <si>
    <t xml:space="preserve">Jun 2008 - Present </t>
  </si>
  <si>
    <t xml:space="preserve">Aug 2004 - May 2008 </t>
  </si>
  <si>
    <t xml:space="preserve">Data Analyst Consultant Kemper Insurance </t>
  </si>
  <si>
    <t xml:space="preserve">2015 - Present </t>
  </si>
  <si>
    <t xml:space="preserve">Flight Data Specialist </t>
  </si>
  <si>
    <t xml:space="preserve">Apr 2017 - Apr 2019 </t>
  </si>
  <si>
    <t>Farm Supervisor/Data Analyst</t>
  </si>
  <si>
    <t xml:space="preserve">Jan 2018 - Feb 2021 </t>
  </si>
  <si>
    <t>Operations Data Analyst</t>
  </si>
  <si>
    <t xml:space="preserve">Oct 2019 - Sep 2020 </t>
  </si>
  <si>
    <t>Data analyst junior</t>
  </si>
  <si>
    <t xml:space="preserve">Jul 2022 - Present </t>
  </si>
  <si>
    <t>Associate Business Intelligence Analyst</t>
  </si>
  <si>
    <t xml:space="preserve">May 2019 - Dec 2021 </t>
  </si>
  <si>
    <t xml:space="preserve">Jun 2014 - Oct 2016 </t>
  </si>
  <si>
    <t xml:space="preserve">Dec 2006 - Oct 2009 </t>
  </si>
  <si>
    <t>Data Analyst/ Marketer</t>
  </si>
  <si>
    <t xml:space="preserve">Jan 2021 - Sep 2021 </t>
  </si>
  <si>
    <t>Data &amp; Insights Analyst</t>
  </si>
  <si>
    <t>FHIR/HL7 Business Data Analyst</t>
  </si>
  <si>
    <t>Senior Data Analyst - FHIR/HL7</t>
  </si>
  <si>
    <t xml:space="preserve">Jan 2020 - Feb 2021 </t>
  </si>
  <si>
    <t>Business Data Analyst - FHIR</t>
  </si>
  <si>
    <t xml:space="preserve">Jul 2021 - Jun 2022 </t>
  </si>
  <si>
    <t xml:space="preserve">Apr 2019 - Jun 2022 </t>
  </si>
  <si>
    <t xml:space="preserve">Oct 2019 - Dec 2019 </t>
  </si>
  <si>
    <t xml:space="preserve">Jul 2018 - May 2020 </t>
  </si>
  <si>
    <t xml:space="preserve">Mar 2021 - Oct 2021 </t>
  </si>
  <si>
    <t>Data Analyst | Participant</t>
  </si>
  <si>
    <t xml:space="preserve">Feb 2018 - Jan 2020 </t>
  </si>
  <si>
    <t xml:space="preserve">Jan 2011 - Jun 2014 </t>
  </si>
  <si>
    <t xml:space="preserve">Jul 2018 - Feb 2019 </t>
  </si>
  <si>
    <t xml:space="preserve">Jul 2016 - Jul 2018 </t>
  </si>
  <si>
    <t xml:space="preserve">Jan 2015 - Aug 2021 </t>
  </si>
  <si>
    <t>Business Analyst/Data Analyst</t>
  </si>
  <si>
    <t xml:space="preserve">Dec 2011 - Feb 2013 </t>
  </si>
  <si>
    <t xml:space="preserve">2020 - 2021 </t>
  </si>
  <si>
    <t>BI Analyst</t>
  </si>
  <si>
    <t xml:space="preserve">Jan 2020 - Apr 2021 </t>
  </si>
  <si>
    <t xml:space="preserve">Aug 2022 - Present </t>
  </si>
  <si>
    <t xml:space="preserve">Jun 2022 - Jul 2022 </t>
  </si>
  <si>
    <t xml:space="preserve">Oct 2018 - May 2022 </t>
  </si>
  <si>
    <t xml:space="preserve">Jul 2011 - Oct 2018 </t>
  </si>
  <si>
    <t>Data Analyst / Associate Professor</t>
  </si>
  <si>
    <t xml:space="preserve">Jul 2016 - Jan 2019 </t>
  </si>
  <si>
    <t>Big Data Specialist</t>
  </si>
  <si>
    <t xml:space="preserve">Nov 2021 - Jan 2022 </t>
  </si>
  <si>
    <t xml:space="preserve">Jan 2019 - Aug 2021 </t>
  </si>
  <si>
    <t>BI analyst and data migration</t>
  </si>
  <si>
    <t xml:space="preserve">Oct 2018 - Jun 2021 </t>
  </si>
  <si>
    <t>Database Analyst</t>
  </si>
  <si>
    <t xml:space="preserve">Mar 2020 - May 2022 </t>
  </si>
  <si>
    <t xml:space="preserve">Aug 2019 - Mar 2020 </t>
  </si>
  <si>
    <t xml:space="preserve">Jan 2022 - Jun 2022 </t>
  </si>
  <si>
    <t>Translation Data Analyst</t>
  </si>
  <si>
    <t xml:space="preserve">Feb 2022 - Aug 2022 </t>
  </si>
  <si>
    <t xml:space="preserve">Nov 2015 - Apr 2017 </t>
  </si>
  <si>
    <t>Audit Data Analyst</t>
  </si>
  <si>
    <t xml:space="preserve">Jun 2017 - Present </t>
  </si>
  <si>
    <t>Associate Consultant- Data Analyst</t>
  </si>
  <si>
    <t>Sr. Data Analyst/ BI Consultant</t>
  </si>
  <si>
    <t xml:space="preserve">Feb 2018 - Aug 2020 </t>
  </si>
  <si>
    <t>BI Developer/ Data Analyst</t>
  </si>
  <si>
    <t xml:space="preserve">Feb 2014 - Present </t>
  </si>
  <si>
    <t xml:space="preserve">Apr 2022 - Jun 2022 </t>
  </si>
  <si>
    <t>Quantitative Data Analyst</t>
  </si>
  <si>
    <t xml:space="preserve">May 2015 - Feb 2018 </t>
  </si>
  <si>
    <t xml:space="preserve">Apr 2021 - Jun 2021 </t>
  </si>
  <si>
    <t>Data Analyst, Data Engineer</t>
  </si>
  <si>
    <t xml:space="preserve">2018 - 2019 </t>
  </si>
  <si>
    <t xml:space="preserve">Jan 2019 - Jun 2021 </t>
  </si>
  <si>
    <t xml:space="preserve">Jun 2017 - May 2018 </t>
  </si>
  <si>
    <t xml:space="preserve">Jun 2016 - May 2017 </t>
  </si>
  <si>
    <t xml:space="preserve">Sep 2020 - Apr 2021 </t>
  </si>
  <si>
    <t>Senior Sales Data Analyst</t>
  </si>
  <si>
    <t xml:space="preserve">Feb 2013 - Jan 2019 </t>
  </si>
  <si>
    <t>Data Analyst Ã¢Â€Â“ Data Stewardship</t>
  </si>
  <si>
    <t xml:space="preserve">2019 - 2020 </t>
  </si>
  <si>
    <t xml:space="preserve">Aug 2020 - Jul 2022 </t>
  </si>
  <si>
    <t xml:space="preserve">Nov 2017 - Mar 2018 </t>
  </si>
  <si>
    <t>Senior Data Analyst and Business Reporting Analyst</t>
  </si>
  <si>
    <t xml:space="preserve">Sep 2019 - Dec 2021 </t>
  </si>
  <si>
    <t xml:space="preserve">May 2015 - Nov 2016 </t>
  </si>
  <si>
    <t xml:space="preserve">Jan 2018 - Aug 2019 </t>
  </si>
  <si>
    <t>Junior data analyst</t>
  </si>
  <si>
    <t xml:space="preserve">Sep 2021 - Feb 2022 </t>
  </si>
  <si>
    <t xml:space="preserve">Jul 2020 - Oct 2021 </t>
  </si>
  <si>
    <t xml:space="preserve">Jan 2019 - Apr 2019 </t>
  </si>
  <si>
    <t>Data Analyst (Capstone Project)</t>
  </si>
  <si>
    <t>Senior Software Engineer and Business Intelligence Analyst</t>
  </si>
  <si>
    <t xml:space="preserve">Aug 2020 - Jun 2021 </t>
  </si>
  <si>
    <t xml:space="preserve">Lead BI Analyst - Technology Consultant </t>
  </si>
  <si>
    <t>data analyst trainee</t>
  </si>
  <si>
    <t xml:space="preserve">Jul 2019 - Sep 2021 </t>
  </si>
  <si>
    <t xml:space="preserve">Sep 2018 - Feb 2020 </t>
  </si>
  <si>
    <t xml:space="preserve">Mar 2014 - Present </t>
  </si>
  <si>
    <t xml:space="preserve">Sep 2016 - Nov 2017 </t>
  </si>
  <si>
    <t xml:space="preserve">Mar 2018 - Jul 2021 </t>
  </si>
  <si>
    <t>Data Analyst I</t>
  </si>
  <si>
    <t xml:space="preserve"> Business Intelligence Analyst</t>
  </si>
  <si>
    <t xml:space="preserve">Jan 2021 - May 2021 </t>
  </si>
  <si>
    <t xml:space="preserve">Jul 2020 - Dec 2020 </t>
  </si>
  <si>
    <t xml:space="preserve">Oct 2020 - Feb 2022 </t>
  </si>
  <si>
    <t xml:space="preserve">Oct 2018 - Oct 2020 </t>
  </si>
  <si>
    <t>Senior Data and BI Analyst</t>
  </si>
  <si>
    <t xml:space="preserve">Feb 2017 - Oct 2018 </t>
  </si>
  <si>
    <t xml:space="preserve">Dec 2011 - Aug 2014 </t>
  </si>
  <si>
    <t xml:space="preserve">Sep 2017 - Mar 2022 </t>
  </si>
  <si>
    <t xml:space="preserve">Jun 2010 - Nov 2010 </t>
  </si>
  <si>
    <t>HRIS Data Analyst</t>
  </si>
  <si>
    <t>Spacial data specialist ll</t>
  </si>
  <si>
    <t>Full Master Data Analyst</t>
  </si>
  <si>
    <t xml:space="preserve">Jan 2020 - Dec 2020 </t>
  </si>
  <si>
    <t>Junior Master Data Analyst</t>
  </si>
  <si>
    <t xml:space="preserve">Apr 2018 - Oct 2019 </t>
  </si>
  <si>
    <t xml:space="preserve">Apr 2021 - Mar 2022 </t>
  </si>
  <si>
    <t>Data Analyst (Tableau Developer)  - Business Intelligence</t>
  </si>
  <si>
    <t xml:space="preserve">Dec 2018 - Mar 2021 </t>
  </si>
  <si>
    <t xml:space="preserve">Jan 2013 - May 2015 </t>
  </si>
  <si>
    <t xml:space="preserve">Jun 2021 - Aug 2021 </t>
  </si>
  <si>
    <t xml:space="preserve">Nov 2019 - Mar 2021 </t>
  </si>
  <si>
    <t xml:space="preserve">Dec 2019 - Mar 2021 </t>
  </si>
  <si>
    <t>Group Data Analyst</t>
  </si>
  <si>
    <t xml:space="preserve">Apr 2018 - Present </t>
  </si>
  <si>
    <t>Project Manager and Lead Data Analyst</t>
  </si>
  <si>
    <t>Senior Data Analyst/SAP Consultant/UAT Lead</t>
  </si>
  <si>
    <t xml:space="preserve">Dec 2018 - Oct 2019 </t>
  </si>
  <si>
    <t xml:space="preserve">Feb 2020 - Jan 2021 </t>
  </si>
  <si>
    <t xml:space="preserve">Apr 2020 - Jun 2020 </t>
  </si>
  <si>
    <t xml:space="preserve">Jan 2019 - Jul 2020 </t>
  </si>
  <si>
    <t xml:space="preserve">Mar 2018 - Mar 2021 </t>
  </si>
  <si>
    <t xml:space="preserve">Data Analyst Trainee </t>
  </si>
  <si>
    <t xml:space="preserve">Oct 2021 - Jun 2022 </t>
  </si>
  <si>
    <t xml:space="preserve">Aug 2019 - Jun 2020 </t>
  </si>
  <si>
    <t xml:space="preserve">May 2018 - Apr 2019 </t>
  </si>
  <si>
    <t>Data Analyst, Mergers and Acquisitions</t>
  </si>
  <si>
    <t xml:space="preserve">Jan 2021 - Apr 2022 </t>
  </si>
  <si>
    <t xml:space="preserve">Mar 2019 - Feb 2020 </t>
  </si>
  <si>
    <t xml:space="preserve">Feb 2015 - Feb 2017 </t>
  </si>
  <si>
    <t xml:space="preserve">Sep 2020 - Oct 2021 </t>
  </si>
  <si>
    <t>Senior Quality and Governance Reporting Analyst - Program Delivery Enablement</t>
  </si>
  <si>
    <t xml:space="preserve">Feb 2018 - Sep 2020 </t>
  </si>
  <si>
    <t>Senior Business Data Analyst - Product Portfolio Management</t>
  </si>
  <si>
    <t xml:space="preserve">Apr 2019 - Apr 2020 </t>
  </si>
  <si>
    <t xml:space="preserve">May 2021 - Aug 2021 </t>
  </si>
  <si>
    <t xml:space="preserve">Trainee Junior Data analyst </t>
  </si>
  <si>
    <t>Business Data Analyst/BI Developer</t>
  </si>
  <si>
    <t xml:space="preserve">Nov 2021 - May 2022 </t>
  </si>
  <si>
    <t xml:space="preserve">Jul 2020 - Nov 2020 </t>
  </si>
  <si>
    <t xml:space="preserve">Jan 2019 - Dec 2020 </t>
  </si>
  <si>
    <t xml:space="preserve">Sep 2014 - Oct 2015 </t>
  </si>
  <si>
    <t>Formation Data Analyst</t>
  </si>
  <si>
    <t xml:space="preserve">Nov 2020 - Sep 2021 </t>
  </si>
  <si>
    <t xml:space="preserve">Feb 2020 - Jul 2020 </t>
  </si>
  <si>
    <t xml:space="preserve">Jun 2020 - Jun 2021 </t>
  </si>
  <si>
    <t xml:space="preserve">Mar 2021 - Mar 2022 </t>
  </si>
  <si>
    <t xml:space="preserve">Sep 2019 - Oct 2020 </t>
  </si>
  <si>
    <t xml:space="preserve">Nov 2019 - Mar 2020 </t>
  </si>
  <si>
    <t>Power BI Analyst</t>
  </si>
  <si>
    <t xml:space="preserve">Feb 2019 - Nov 2021 </t>
  </si>
  <si>
    <t xml:space="preserve">Nov 2019 - Dec 2019 </t>
  </si>
  <si>
    <t xml:space="preserve">Jan 2019 - Jun 2022 </t>
  </si>
  <si>
    <t xml:space="preserve">Feb 2017 - Jan 2019 </t>
  </si>
  <si>
    <t>Data Analyst/Data Scientist</t>
  </si>
  <si>
    <t xml:space="preserve">Jan 2022 - Apr 2022 </t>
  </si>
  <si>
    <t xml:space="preserve">Jun 2019 - Present </t>
  </si>
  <si>
    <t xml:space="preserve">Sep 2014 - Aug 2015 </t>
  </si>
  <si>
    <t xml:space="preserve">Aug 2011 - Sep 2014 </t>
  </si>
  <si>
    <t>Data Analyst - MIS and Research</t>
  </si>
  <si>
    <t xml:space="preserve">Oct 2007 - Sep 2010 </t>
  </si>
  <si>
    <t>Pharmacy Health Data Analyst</t>
  </si>
  <si>
    <t xml:space="preserve">Aug 2020 - Dec 2020 </t>
  </si>
  <si>
    <t>Data Analyst (IE Project)</t>
  </si>
  <si>
    <t xml:space="preserve">May 2022 - Jul 2022 </t>
  </si>
  <si>
    <t>Data Analyst (Visualisation Power BI)</t>
  </si>
  <si>
    <t xml:space="preserve">Feb 2017 - Present </t>
  </si>
  <si>
    <t>Entry Level Data Analyst</t>
  </si>
  <si>
    <t xml:space="preserve">Aug 2018 - Jul 2021 </t>
  </si>
  <si>
    <t xml:space="preserve">May 2019 - Aug 2019 </t>
  </si>
  <si>
    <t>Policy/Data Analyst</t>
  </si>
  <si>
    <t xml:space="preserve">May 2018 - Aug 2018 </t>
  </si>
  <si>
    <t xml:space="preserve">Sep 2018 - Aug 2020 </t>
  </si>
  <si>
    <t>Data Analyst / Software Developer | @Department of Software Engineering</t>
  </si>
  <si>
    <t xml:space="preserve">Apr 2021 - Sep 2021 </t>
  </si>
  <si>
    <t>Senior Customs Officer &amp; Data Analyst</t>
  </si>
  <si>
    <t>Data Analyst (Customs)</t>
  </si>
  <si>
    <t xml:space="preserve">Aug 2018 - Apr 2021 </t>
  </si>
  <si>
    <t xml:space="preserve">Dec 2013 - Mar 2018 </t>
  </si>
  <si>
    <t xml:space="preserve">Nov 2019 - Oct 2020 </t>
  </si>
  <si>
    <t xml:space="preserve">Oct 2014 - Mar 2018 </t>
  </si>
  <si>
    <t xml:space="preserve">Global Procurement Senior Data Analyst </t>
  </si>
  <si>
    <t xml:space="preserve">Jun 2011 - Sep 2014 </t>
  </si>
  <si>
    <t>Regional Procurement Senior Data Analyst</t>
  </si>
  <si>
    <t xml:space="preserve">Dec 2020 - Apr 2022 </t>
  </si>
  <si>
    <t xml:space="preserve">Jan 2018 - Mar 2021 </t>
  </si>
  <si>
    <t>Performance Reporting Specialist</t>
  </si>
  <si>
    <t xml:space="preserve">Aug 2019 - May 2020 </t>
  </si>
  <si>
    <t xml:space="preserve">Aug 2013 - Aug 2016 </t>
  </si>
  <si>
    <t>Research Data Analyst/Graduate Research Assistant</t>
  </si>
  <si>
    <t xml:space="preserve">Project Data Analyst </t>
  </si>
  <si>
    <t xml:space="preserve">Dec 2019 - Jul 2020 </t>
  </si>
  <si>
    <t xml:space="preserve">Junior Data Analyst </t>
  </si>
  <si>
    <t xml:space="preserve">Dec 2014 - Jan 2021 </t>
  </si>
  <si>
    <t xml:space="preserve">Nov 2021 - Feb 2022 </t>
  </si>
  <si>
    <t xml:space="preserve">May 2016 - Nov 2019 </t>
  </si>
  <si>
    <t xml:space="preserve">Aug 2017 - Nov 2018 </t>
  </si>
  <si>
    <t>Data Analyst &amp; Quote Controller</t>
  </si>
  <si>
    <t>Data Administrator and Project Coordinator</t>
  </si>
  <si>
    <t xml:space="preserve">May 2020 - Sep 2020 </t>
  </si>
  <si>
    <t>Ship Maintenance &amp; Modernization Data Analyst</t>
  </si>
  <si>
    <t xml:space="preserve">Oct 2017 - Dec 2019 </t>
  </si>
  <si>
    <t xml:space="preserve">Jan 2015 - Jan 2018 </t>
  </si>
  <si>
    <t>ETL Developer || Data Analyst</t>
  </si>
  <si>
    <t xml:space="preserve">Jun 2014 - Aug 2017 </t>
  </si>
  <si>
    <t>Business Developer/Data Analyst</t>
  </si>
  <si>
    <t>Data Analyst Apprentice (Remote)</t>
  </si>
  <si>
    <t xml:space="preserve">Mar 2020 - Jul 2021 </t>
  </si>
  <si>
    <t xml:space="preserve">Feb 2021 - Dec 2021 </t>
  </si>
  <si>
    <t xml:space="preserve">Apr 2020 - Feb 2021 </t>
  </si>
  <si>
    <t>Jr. Marketing Database Analyst</t>
  </si>
  <si>
    <t>Data Analyst Apprentice</t>
  </si>
  <si>
    <t xml:space="preserve">Nov 2015 - Aug 2016 </t>
  </si>
  <si>
    <t xml:space="preserve">May 2013 - Jun 2015 </t>
  </si>
  <si>
    <t xml:space="preserve">Aug 2018 - Jun 2021 </t>
  </si>
  <si>
    <t xml:space="preserve">Aug 2018 - May 2019 </t>
  </si>
  <si>
    <t xml:space="preserve">Risk data analyst </t>
  </si>
  <si>
    <t xml:space="preserve">Dec 2019 - Nov 2020 </t>
  </si>
  <si>
    <t xml:space="preserve">Aug 2015 - May 2017 </t>
  </si>
  <si>
    <t>Sr.Data Analyst</t>
  </si>
  <si>
    <t xml:space="preserve">Jan 2010 - Sep 2019 </t>
  </si>
  <si>
    <t xml:space="preserve">Nov 2012 - Dec 2015 </t>
  </si>
  <si>
    <t>Project Reporting  Data Analyst</t>
  </si>
  <si>
    <t xml:space="preserve">Mar 2017 - Aug 2019 </t>
  </si>
  <si>
    <t>Data Analyst(part time)</t>
  </si>
  <si>
    <t xml:space="preserve">Feb 1998 - Feb 1999 </t>
  </si>
  <si>
    <t>Trainee bio statistician</t>
  </si>
  <si>
    <t xml:space="preserve">Apr 2016 - Nov 2021 </t>
  </si>
  <si>
    <t xml:space="preserve">Aug 2019 - Mar 2022 </t>
  </si>
  <si>
    <t>Data analyst and Researcher</t>
  </si>
  <si>
    <t xml:space="preserve">Jun 2020 - Dec 2021 </t>
  </si>
  <si>
    <t xml:space="preserve">Nov 2017 - Present </t>
  </si>
  <si>
    <t xml:space="preserve">Apr 2010 - Nov 2017 </t>
  </si>
  <si>
    <t xml:space="preserve">Nov 2018 - Jan 2020 </t>
  </si>
  <si>
    <t xml:space="preserve">2019 - Nov 2019 </t>
  </si>
  <si>
    <t xml:space="preserve">2014 - 2017 </t>
  </si>
  <si>
    <t xml:space="preserve">Jan 2019 - Jul 2022 </t>
  </si>
  <si>
    <t xml:space="preserve">Jan 2017 - Jan 2019 </t>
  </si>
  <si>
    <t xml:space="preserve">Nov 2019 - Jan 2020 </t>
  </si>
  <si>
    <t xml:space="preserve">Oct 2014 - Jun 2015 </t>
  </si>
  <si>
    <t xml:space="preserve">Oct 2019 - Dec 2020 </t>
  </si>
  <si>
    <t xml:space="preserve">Nov 2019 - May 2020 </t>
  </si>
  <si>
    <t xml:space="preserve">Jan 2017 - Feb 2020 </t>
  </si>
  <si>
    <t xml:space="preserve">Sr.Data Analyst </t>
  </si>
  <si>
    <t xml:space="preserve">Aug 2018 - Dec 2020 </t>
  </si>
  <si>
    <t>Data Analyst Gr.1 - Python, SQL, Tableau, Machine Learning, Business Intelligence</t>
  </si>
  <si>
    <t xml:space="preserve">Jan 2016 - Feb 2017 </t>
  </si>
  <si>
    <t xml:space="preserve">Oct 2018 - Present </t>
  </si>
  <si>
    <t xml:space="preserve">Oct 2021 - Apr 2022 </t>
  </si>
  <si>
    <t xml:space="preserve">Oct 2018 - Apr 2020 </t>
  </si>
  <si>
    <t>Data Engineer/Data Analyst/Technical Lead</t>
  </si>
  <si>
    <t>Stagiaire Data Analyst</t>
  </si>
  <si>
    <t>Consultant stagiaire Data Analyst</t>
  </si>
  <si>
    <t>Trained Data Analyst</t>
  </si>
  <si>
    <t xml:space="preserve">Nov 2019 - Jul 2021 </t>
  </si>
  <si>
    <t xml:space="preserve">Sep 2022 - Present </t>
  </si>
  <si>
    <t xml:space="preserve">Apr 2008 - Dec 2012 </t>
  </si>
  <si>
    <t>Geology Technician | Data Analyst</t>
  </si>
  <si>
    <t xml:space="preserve">Nov 2005 - Mar 2008 </t>
  </si>
  <si>
    <t xml:space="preserve">Mar 2021 - Dec 2021 </t>
  </si>
  <si>
    <t>Production Data analyst</t>
  </si>
  <si>
    <t xml:space="preserve">Sep 2011 - Jan 2013 </t>
  </si>
  <si>
    <t xml:space="preserve">Nov 2020 - Oct 2021 </t>
  </si>
  <si>
    <t xml:space="preserve">Feb 2020 - Feb 2022 </t>
  </si>
  <si>
    <t>Marketing /Data Analyst Contractor</t>
  </si>
  <si>
    <t xml:space="preserve">Mar 2018 - Jun 2020 </t>
  </si>
  <si>
    <t xml:space="preserve">Aug 2015 - Jan 2018 </t>
  </si>
  <si>
    <t xml:space="preserve">Jan 2019 - Oct 2021 </t>
  </si>
  <si>
    <t>Senior Data Analyst /Software Engineer</t>
  </si>
  <si>
    <t xml:space="preserve">Apr 2022 - Jul 2022 </t>
  </si>
  <si>
    <t xml:space="preserve">Aug 2020 - Dec 2021 </t>
  </si>
  <si>
    <t xml:space="preserve">Jan 2018 - Apr 2020 </t>
  </si>
  <si>
    <t xml:space="preserve">Crew Data Analyst </t>
  </si>
  <si>
    <t xml:space="preserve">Sep 2013 - Jan 2018 </t>
  </si>
  <si>
    <t>Clinical Research Data Analyst</t>
  </si>
  <si>
    <t xml:space="preserve">Jun 2019 - Aug 2021 </t>
  </si>
  <si>
    <t xml:space="preserve">Operations data Analyst </t>
  </si>
  <si>
    <t xml:space="preserve">Feb 2020 - Mar 2021 </t>
  </si>
  <si>
    <t xml:space="preserve">Aug 2019 - Jan 2020 </t>
  </si>
  <si>
    <t xml:space="preserve">Apr 2019 - Mar 2022 </t>
  </si>
  <si>
    <t xml:space="preserve">Researcher/Data Analyst </t>
  </si>
  <si>
    <t>Data Analyst - Lead</t>
  </si>
  <si>
    <t xml:space="preserve">Aug 2021 - Feb 2022 </t>
  </si>
  <si>
    <t xml:space="preserve">Aug 2020 - Jul 2021 </t>
  </si>
  <si>
    <t>Data Analyst - Marketplace Selection (via TeamLease)</t>
  </si>
  <si>
    <t xml:space="preserve">May 2013 - Aug 2016 </t>
  </si>
  <si>
    <t>Data Analyst - Procurement and Logistics</t>
  </si>
  <si>
    <t xml:space="preserve">Jun 2019 - Sep 2019 </t>
  </si>
  <si>
    <t xml:space="preserve">Jul 2011 - May 2019 </t>
  </si>
  <si>
    <t xml:space="preserve">Jun 2019 - Nov 2019 </t>
  </si>
  <si>
    <t xml:space="preserve">Oct 2018 - Mar 2019 </t>
  </si>
  <si>
    <t xml:space="preserve">Nov 2018 - Nov 2019 </t>
  </si>
  <si>
    <t xml:space="preserve">Nov 2016 - Oct 2017 </t>
  </si>
  <si>
    <t xml:space="preserve">Sep 2020 - Apr 2022 </t>
  </si>
  <si>
    <t xml:space="preserve">Jul 2015 - Mar 2016 </t>
  </si>
  <si>
    <t>Data Analyst (Contractual)</t>
  </si>
  <si>
    <t xml:space="preserve">Nov 2019 - Dec 2020 </t>
  </si>
  <si>
    <t xml:space="preserve">Mar 2019 - Jul 2019 </t>
  </si>
  <si>
    <t>Student Data Analyst</t>
  </si>
  <si>
    <t xml:space="preserve">Feb 2019 - Jun 2022 </t>
  </si>
  <si>
    <t xml:space="preserve">Mar 2021 - Nov 2021 </t>
  </si>
  <si>
    <t>Systems/Data Analyst For Digital Channels</t>
  </si>
  <si>
    <t xml:space="preserve">Nov 2019 - Feb 2022 </t>
  </si>
  <si>
    <t>MT Data Analyst</t>
  </si>
  <si>
    <t>BI Developer and Data Analyst Expert</t>
  </si>
  <si>
    <t xml:space="preserve">Jan 2017 - Jan 2020 </t>
  </si>
  <si>
    <t xml:space="preserve">Nov 2016 - Jul 2017 </t>
  </si>
  <si>
    <t>Trainee Data Analyst</t>
  </si>
  <si>
    <t xml:space="preserve">Aug 2017 - Present </t>
  </si>
  <si>
    <t>Senior Data Analyst and Economic Researcher</t>
  </si>
  <si>
    <t xml:space="preserve">Dec 2016 - Aug 2017 </t>
  </si>
  <si>
    <t xml:space="preserve">Oct 2018 - Oct 2019 </t>
  </si>
  <si>
    <t xml:space="preserve">Oct 2017 - Sep 2018 </t>
  </si>
  <si>
    <t>Data Analyst Expert</t>
  </si>
  <si>
    <t xml:space="preserve">Dec 2016 - Dec 2017 </t>
  </si>
  <si>
    <t xml:space="preserve">Oct 2011 - Dec 2016 </t>
  </si>
  <si>
    <t>Senior data analyst/ Sub-regional operations manager CE</t>
  </si>
  <si>
    <t xml:space="preserve">Jun 2006 - Sep 2008 </t>
  </si>
  <si>
    <t xml:space="preserve">Nov 2020 - May 2022 </t>
  </si>
  <si>
    <t xml:space="preserve">Jun 2016 - Aug 2018 </t>
  </si>
  <si>
    <t>Engineering Data Analyst</t>
  </si>
  <si>
    <t xml:space="preserve">Mar 2017 - Aug 2020 </t>
  </si>
  <si>
    <t>Strategic Data Analyst</t>
  </si>
  <si>
    <t xml:space="preserve">Sep 2019 - Dec 2019 </t>
  </si>
  <si>
    <t>Healthcare Data Analyst</t>
  </si>
  <si>
    <t xml:space="preserve">Aug 2016 - Sep 2018 </t>
  </si>
  <si>
    <t xml:space="preserve">Aug 2019 - Present </t>
  </si>
  <si>
    <t xml:space="preserve">Oct 2021 - Aug 2022 </t>
  </si>
  <si>
    <t xml:space="preserve">Oct 2020 - Oct 2021 </t>
  </si>
  <si>
    <t xml:space="preserve">May 2019 - May 2021 </t>
  </si>
  <si>
    <t xml:space="preserve">Oct 2009 - Jun 2012 </t>
  </si>
  <si>
    <t>BI Data Analyst</t>
  </si>
  <si>
    <t xml:space="preserve">Aug 2017 - Feb 2019 </t>
  </si>
  <si>
    <t>Data Analyst Developer</t>
  </si>
  <si>
    <t xml:space="preserve">Jan 2019 - Feb 2021 </t>
  </si>
  <si>
    <t xml:space="preserve">Nov 2013 - Feb 2017 </t>
  </si>
  <si>
    <t>Data Entry Associate</t>
  </si>
  <si>
    <t xml:space="preserve">Data Analyst student </t>
  </si>
  <si>
    <t xml:space="preserve">Sep 1990 - Aug 1999 </t>
  </si>
  <si>
    <t>Lead Statistician &amp; Statistical Consultancy Services Manager</t>
  </si>
  <si>
    <t xml:space="preserve">Sep 1988 - Aug 1990 </t>
  </si>
  <si>
    <t xml:space="preserve">Jun 2019 - Mar 2021 </t>
  </si>
  <si>
    <t xml:space="preserve">Jul 2016 - Apr 2018 </t>
  </si>
  <si>
    <t>Data Analyst (Part-time)</t>
  </si>
  <si>
    <t xml:space="preserve">Sep 2017 - Dec 2019 </t>
  </si>
  <si>
    <t>Online Data Analyst</t>
  </si>
  <si>
    <t>Data Analyst - Chief</t>
  </si>
  <si>
    <t xml:space="preserve">Sep 2020 - Nov 2020 </t>
  </si>
  <si>
    <t xml:space="preserve">Sep 2020 - Oct 2020 </t>
  </si>
  <si>
    <t xml:space="preserve">Associate Data Analyst </t>
  </si>
  <si>
    <t xml:space="preserve">2019 - May 2021 </t>
  </si>
  <si>
    <t>Data Analyst Tutor</t>
  </si>
  <si>
    <t xml:space="preserve">Jan 2020 - Jun 2020 </t>
  </si>
  <si>
    <t xml:space="preserve">Oct 2020 - Jun 2021 </t>
  </si>
  <si>
    <t>Sales Data Analyst</t>
  </si>
  <si>
    <t xml:space="preserve">Mar 2019 - Oct 2020 </t>
  </si>
  <si>
    <t xml:space="preserve">Apr 2017 - Feb 2019 </t>
  </si>
  <si>
    <t>Data Collector and Data Analyst</t>
  </si>
  <si>
    <t xml:space="preserve">Jul 2018 - Apr 2020 </t>
  </si>
  <si>
    <t>Business Data Analyst Consultant</t>
  </si>
  <si>
    <t xml:space="preserve">Jun 2020 - Apr 2021 </t>
  </si>
  <si>
    <t xml:space="preserve">Apr 2018 - Nov 2021 </t>
  </si>
  <si>
    <t xml:space="preserve">Oct 2017 - Apr 2018 </t>
  </si>
  <si>
    <t xml:space="preserve">Aug 2021 - Jun 2022 </t>
  </si>
  <si>
    <t xml:space="preserve"> Data Analyst at Peer 39</t>
  </si>
  <si>
    <t xml:space="preserve">Nov 2017 - Jul 2019 </t>
  </si>
  <si>
    <t>Volunteer Data Analyst</t>
  </si>
  <si>
    <t>Ops Data Specialist</t>
  </si>
  <si>
    <t xml:space="preserve">Sep 2019 - May 2021 </t>
  </si>
  <si>
    <t>Senior CRM Analyst</t>
  </si>
  <si>
    <t xml:space="preserve">Jan 2020 - Mar 2020 </t>
  </si>
  <si>
    <t xml:space="preserve">Aug 2020 - May 2021 </t>
  </si>
  <si>
    <t xml:space="preserve">Dec 2021 - Feb 2022 </t>
  </si>
  <si>
    <t xml:space="preserve">Sep 2021 - Nov 2021 </t>
  </si>
  <si>
    <t>Data Analyst in Training</t>
  </si>
  <si>
    <t xml:space="preserve">May 2016 - Apr 2020 </t>
  </si>
  <si>
    <t xml:space="preserve">Mar 2013 - May 2016 </t>
  </si>
  <si>
    <t>Data Analyst and Data Entry</t>
  </si>
  <si>
    <t xml:space="preserve">Sep 2018 - Mar 2019 </t>
  </si>
  <si>
    <t xml:space="preserve">May 2016 - Mar 2019 </t>
  </si>
  <si>
    <t xml:space="preserve">Feb 2019 - May 2020 </t>
  </si>
  <si>
    <t xml:space="preserve">Mar 2016 - Feb 2019 </t>
  </si>
  <si>
    <t xml:space="preserve">Dec 2016 - Jun 2018 </t>
  </si>
  <si>
    <t xml:space="preserve">Sep 2015 - Nov 2016 </t>
  </si>
  <si>
    <t xml:space="preserve">Nov 2018 - Nov 2020 </t>
  </si>
  <si>
    <t xml:space="preserve">Apr 2018 - Nov 2018 </t>
  </si>
  <si>
    <t>Research &amp; Data Analyst</t>
  </si>
  <si>
    <t xml:space="preserve">Mar 2021 - Jul 2021 </t>
  </si>
  <si>
    <t>Supervising Data Analyst (Remote)</t>
  </si>
  <si>
    <t xml:space="preserve">Feb 2018 - Dec 2020 </t>
  </si>
  <si>
    <t xml:space="preserve">Dec 2019 - Aug 2021 </t>
  </si>
  <si>
    <t xml:space="preserve">Mar 2017 - 2019 </t>
  </si>
  <si>
    <t>Senior Reporting Analyst</t>
  </si>
  <si>
    <t>Senior Data Analyst &amp; Growth hacking &amp; Reporting and insightful dashboards</t>
  </si>
  <si>
    <t xml:space="preserve">Apr 2021 - Dec 2021 </t>
  </si>
  <si>
    <t xml:space="preserve">Mar 2021 - May 2021 </t>
  </si>
  <si>
    <t xml:space="preserve">Sep 2016 - Sep 2017 </t>
  </si>
  <si>
    <t xml:space="preserve">Dec 2017 - Jan 2020 </t>
  </si>
  <si>
    <t>Data Analyst and Digital Marketing Specialist at Iperius</t>
  </si>
  <si>
    <t xml:space="preserve">Jr Business Intelligence Analyst </t>
  </si>
  <si>
    <t xml:space="preserve">Feb 2020 - Sep 2020 </t>
  </si>
  <si>
    <t xml:space="preserve">Jr Data Analyst </t>
  </si>
  <si>
    <t xml:space="preserve">Jan 2018 - Feb 2019 </t>
  </si>
  <si>
    <t xml:space="preserve">Feb 2016 - Jan 2018 </t>
  </si>
  <si>
    <t xml:space="preserve">Feb 2017 - Feb 2021 </t>
  </si>
  <si>
    <t xml:space="preserve">Jun 2015 - Sep 2020 </t>
  </si>
  <si>
    <t xml:space="preserve">Jul 2020 - Apr 2021 </t>
  </si>
  <si>
    <t>Data Analyst Fellow</t>
  </si>
  <si>
    <t xml:space="preserve">2015 - 2021 </t>
  </si>
  <si>
    <t>Business &amp; Data Analyst, and Project Management</t>
  </si>
  <si>
    <t xml:space="preserve">Feb 2022 - Jul 2022 </t>
  </si>
  <si>
    <t xml:space="preserve">Aug 2015 - Jul 2018 </t>
  </si>
  <si>
    <t xml:space="preserve">Sr Regional Reporting Analyst </t>
  </si>
  <si>
    <t xml:space="preserve">Mar 2007 - Sep 2011 </t>
  </si>
  <si>
    <t>Database Application Developer / Data Analyst</t>
  </si>
  <si>
    <t xml:space="preserve">Jun 2018 - Oct 2019 </t>
  </si>
  <si>
    <t xml:space="preserve">Jan 2021 - Jan 2022 </t>
  </si>
  <si>
    <t>Data Analyst II - Risk Adjustment</t>
  </si>
  <si>
    <t xml:space="preserve">Feb 2020 - Nov 2020 </t>
  </si>
  <si>
    <t>Data Analyst II - Enterprise Data Services</t>
  </si>
  <si>
    <t xml:space="preserve">Sep 2020 - Nov 2021 </t>
  </si>
  <si>
    <t xml:space="preserve">Jan 2022 - Jul 2022 </t>
  </si>
  <si>
    <t xml:space="preserve">Dec 2014 - Feb 2016 </t>
  </si>
  <si>
    <t>Senior Data Analyst, Product Development</t>
  </si>
  <si>
    <t xml:space="preserve">2004 - 2014 </t>
  </si>
  <si>
    <t>Data Analyst /QA</t>
  </si>
  <si>
    <t>Data Analyst | Sales Funnels and Social media</t>
  </si>
  <si>
    <t xml:space="preserve">2013 - 2019 </t>
  </si>
  <si>
    <t xml:space="preserve">2008 - 2013 </t>
  </si>
  <si>
    <t xml:space="preserve">Jul 2019 - Feb 2020 </t>
  </si>
  <si>
    <t xml:space="preserve">May 2017 - Present </t>
  </si>
  <si>
    <t xml:space="preserve">Apr 2016 - Apr 2017 </t>
  </si>
  <si>
    <t xml:space="preserve">Dec 2015 - Mar 2019 </t>
  </si>
  <si>
    <t xml:space="preserve">Aug 2005 - Jun 2012 </t>
  </si>
  <si>
    <t xml:space="preserve">Aug 2020 - Sep 2021 </t>
  </si>
  <si>
    <t>Data Analyst, UTIVA TECH ACADEMY</t>
  </si>
  <si>
    <t xml:space="preserve">Sep 2019 - Sep 2020 </t>
  </si>
  <si>
    <t xml:space="preserve">Aug 2016 - Jul 2018 </t>
  </si>
  <si>
    <t>Completion Data Analyst</t>
  </si>
  <si>
    <t xml:space="preserve">Jun 2010 - Dec 2010 </t>
  </si>
  <si>
    <t>Business Intelligence Analyst - Strategic Insights</t>
  </si>
  <si>
    <t xml:space="preserve">Apr 2022 - Sep 2022 </t>
  </si>
  <si>
    <t>Business Data analyst &amp; internal controller</t>
  </si>
  <si>
    <t xml:space="preserve">Dec 2020 - Sep 2021 </t>
  </si>
  <si>
    <t>Business Data Analyst controller</t>
  </si>
  <si>
    <t>Assistant Finance Data Analyst</t>
  </si>
  <si>
    <t xml:space="preserve">Jan 2022 - Aug 2022 </t>
  </si>
  <si>
    <t xml:space="preserve">Mar 2017 - Present </t>
  </si>
  <si>
    <t xml:space="preserve">Nov 2015 - Mar 2017 </t>
  </si>
  <si>
    <t xml:space="preserve">Aug 2017 - Jul 2018 </t>
  </si>
  <si>
    <t>Data Analyst/ Data Scientist</t>
  </si>
  <si>
    <t xml:space="preserve">Apr 2019 - Oct 2021 </t>
  </si>
  <si>
    <t>Data Analyst - Guest Experience Intelligence</t>
  </si>
  <si>
    <t xml:space="preserve">Dec 2015 - Dec 2016 </t>
  </si>
  <si>
    <t xml:space="preserve">Jul 2022 - Aug 2022 </t>
  </si>
  <si>
    <t xml:space="preserve">Jun 2018 - Apr 2020 </t>
  </si>
  <si>
    <t>Data Analyst/Developer</t>
  </si>
  <si>
    <t xml:space="preserve">Mar 2019 - Jan 2020 </t>
  </si>
  <si>
    <t>SQL Developer/Data Analyst</t>
  </si>
  <si>
    <t xml:space="preserve">May 2017 - Mar 2019 </t>
  </si>
  <si>
    <t>Technical/Data Analyst</t>
  </si>
  <si>
    <t xml:space="preserve">Aug 2019 - May 2022 </t>
  </si>
  <si>
    <t xml:space="preserve">Sep 2018 - Dec 2021 </t>
  </si>
  <si>
    <t>Data Entry Clerk</t>
  </si>
  <si>
    <t xml:space="preserve">May 2020 - Oct 2021 </t>
  </si>
  <si>
    <t>Client Reporting Specialist</t>
  </si>
  <si>
    <t>Reporting Analyst II</t>
  </si>
  <si>
    <t xml:space="preserve">Oct 2019 - Feb 2020 </t>
  </si>
  <si>
    <t xml:space="preserve">Dec 2014 - May 2016 </t>
  </si>
  <si>
    <t xml:space="preserve">Feb 2019 - May 2021 </t>
  </si>
  <si>
    <t>Deputy Head _ Data Analyst</t>
  </si>
  <si>
    <t xml:space="preserve">Jun 2014 - Sep 2018 </t>
  </si>
  <si>
    <t xml:space="preserve">Nov 2019 - Apr 2022 </t>
  </si>
  <si>
    <t>Customer Insights Analyst</t>
  </si>
  <si>
    <t xml:space="preserve">Jan 2019 - Present </t>
  </si>
  <si>
    <t xml:space="preserve">Apr 2017 - Jan 2019 </t>
  </si>
  <si>
    <t xml:space="preserve">2010 - 2017 </t>
  </si>
  <si>
    <t>Market Research / Data Analyst</t>
  </si>
  <si>
    <t xml:space="preserve">Data Analyst en alternence </t>
  </si>
  <si>
    <t xml:space="preserve">Feb 2017 - Apr 2018 </t>
  </si>
  <si>
    <t>CRM data analyst</t>
  </si>
  <si>
    <t xml:space="preserve">Feb 2013 - Feb 2017 </t>
  </si>
  <si>
    <t>Leading Loan Monitoring and Reporting specialist</t>
  </si>
  <si>
    <t xml:space="preserve">Jun 2016 - Feb 2020 </t>
  </si>
  <si>
    <t>Senior Economist - Data Analyst - M&amp;E Specialist</t>
  </si>
  <si>
    <t xml:space="preserve">Jan 2017 - Aug 2019 </t>
  </si>
  <si>
    <t xml:space="preserve">Jun 2015 - Jan 2016 </t>
  </si>
  <si>
    <t>Freelance Data Analyst</t>
  </si>
  <si>
    <t>Cyber Threat Intelligence and Data Analyst</t>
  </si>
  <si>
    <t xml:space="preserve">Mar 2020 - Jan 2021 </t>
  </si>
  <si>
    <t xml:space="preserve">Aug 2021 - Aug 2022 </t>
  </si>
  <si>
    <t xml:space="preserve">Jan 2019 - Jan 2020 </t>
  </si>
  <si>
    <t xml:space="preserve">Jun 2019 - Mar 2020 </t>
  </si>
  <si>
    <t>Inventory Analyst/BI Analyst</t>
  </si>
  <si>
    <t xml:space="preserve">Feb 2019 - Sep 2019 </t>
  </si>
  <si>
    <t xml:space="preserve">Jun 2019 - Dec 2019 </t>
  </si>
  <si>
    <t xml:space="preserve">Aug 2013 - Oct 2016 </t>
  </si>
  <si>
    <t>Senior Accounting Assistant / Reporting Analyst</t>
  </si>
  <si>
    <t xml:space="preserve">Oct 2021 - Feb 2022 </t>
  </si>
  <si>
    <t>Sr Global Data Analyst (Quality Control)</t>
  </si>
  <si>
    <t xml:space="preserve">Apr 2019 - Sep 2021 </t>
  </si>
  <si>
    <t>Global Data Analyst (Quality Control)</t>
  </si>
  <si>
    <t xml:space="preserve">Apr 2016 - Oct 2016 </t>
  </si>
  <si>
    <t xml:space="preserve">Aug 2015 - Jan 2019 </t>
  </si>
  <si>
    <t xml:space="preserve">Jun 2011 - Mar 2012 </t>
  </si>
  <si>
    <t>Mentor/ Data Analyst for COME</t>
  </si>
  <si>
    <t xml:space="preserve">Data Analyst at Google </t>
  </si>
  <si>
    <t xml:space="preserve">Jul 2012 - May 2018 </t>
  </si>
  <si>
    <t xml:space="preserve">Dec 2010 - Apr 2012 </t>
  </si>
  <si>
    <t>Consultant Data Analyst &amp; Chief Digital Officer</t>
  </si>
  <si>
    <t>Database Analyst/ developer</t>
  </si>
  <si>
    <t>Sr. Business Intelligence Analyst</t>
  </si>
  <si>
    <t xml:space="preserve">Jul 2010 - Mar 2012 </t>
  </si>
  <si>
    <t xml:space="preserve">Feb 2001 - Nov 2002 </t>
  </si>
  <si>
    <t xml:space="preserve">Sep 2015 - Nov 2021 </t>
  </si>
  <si>
    <t xml:space="preserve">2021 - Present </t>
  </si>
  <si>
    <t>Research Assistant - Data Analyst</t>
  </si>
  <si>
    <t xml:space="preserve">Jan 2021 - Aug 2021 </t>
  </si>
  <si>
    <t xml:space="preserve">Jan 2017 - Jun 2020 </t>
  </si>
  <si>
    <t>Provisional Project Coordinator / Data Analyst</t>
  </si>
  <si>
    <t xml:space="preserve">Apr 2015 - Present </t>
  </si>
  <si>
    <t>Data Analyst ESG</t>
  </si>
  <si>
    <t xml:space="preserve">Associate Data Analyst (Compliance) </t>
  </si>
  <si>
    <t xml:space="preserve">Jul 2019 - Dec 2020 </t>
  </si>
  <si>
    <t>Junior Reporting Analyst</t>
  </si>
  <si>
    <t>Data Analyst/Customer Success Specialist</t>
  </si>
  <si>
    <t xml:space="preserve">Jul 2017 - Apr 2018 </t>
  </si>
  <si>
    <t xml:space="preserve">Oct 2019 - Aug 2021 </t>
  </si>
  <si>
    <t xml:space="preserve">2014 - 2015 </t>
  </si>
  <si>
    <t xml:space="preserve">2011 - 2012 </t>
  </si>
  <si>
    <t>Data and Reporting Specialist</t>
  </si>
  <si>
    <t xml:space="preserve">Mar 2019 - Oct 2019 </t>
  </si>
  <si>
    <t xml:space="preserve">Jan 2020 - Sep 2021 </t>
  </si>
  <si>
    <t xml:space="preserve">Associate Clinical Data Analyst </t>
  </si>
  <si>
    <t xml:space="preserve">Mar 2018 - Aug 2021 </t>
  </si>
  <si>
    <t xml:space="preserve">Jul 2017 - Jun 2019 </t>
  </si>
  <si>
    <t xml:space="preserve">Clinical Data Analyst </t>
  </si>
  <si>
    <t xml:space="preserve">Dec 2014 - Apr 2016 </t>
  </si>
  <si>
    <t xml:space="preserve">Data Analyst SR - On Time Performance Senior </t>
  </si>
  <si>
    <t xml:space="preserve">Apr 2013 - Dec 2014 </t>
  </si>
  <si>
    <t>Data Analyst - Operational Excellence and Management Control Analyst</t>
  </si>
  <si>
    <t xml:space="preserve">Nov 2020 - Jun 2022 </t>
  </si>
  <si>
    <t xml:space="preserve">Dec 2018 - Mar 2020 </t>
  </si>
  <si>
    <t>Business Intelligence Analyst (Lead)</t>
  </si>
  <si>
    <t xml:space="preserve">Jul 2016 - Jun 2022 </t>
  </si>
  <si>
    <t>Senior Statistician at National institute of Rwanda(N.I.S.R)</t>
  </si>
  <si>
    <t xml:space="preserve">May 2019 - Feb 2021 </t>
  </si>
  <si>
    <t xml:space="preserve">Jun 2021 - Jan 2022 </t>
  </si>
  <si>
    <t xml:space="preserve">Nov 2020 - May 2021 </t>
  </si>
  <si>
    <t>Data Analyst | Epidemiologist II</t>
  </si>
  <si>
    <t xml:space="preserve">Sep 2019 - May 2020 </t>
  </si>
  <si>
    <t>Data Analyst, Business Analyst</t>
  </si>
  <si>
    <t>Field Force Data Analyst</t>
  </si>
  <si>
    <t xml:space="preserve">Feb 2017 - Oct 2017 </t>
  </si>
  <si>
    <t>Data analyst and production  planner</t>
  </si>
  <si>
    <t>Data Analyst II/BI Developer - South Africa</t>
  </si>
  <si>
    <t xml:space="preserve">Nov 2019 - Nov 2021 </t>
  </si>
  <si>
    <t xml:space="preserve">Jun 2020 - Nov 2021 </t>
  </si>
  <si>
    <t>Performance Marketing Data Analyst</t>
  </si>
  <si>
    <t xml:space="preserve">May 2022 - Sep 2022 </t>
  </si>
  <si>
    <t xml:space="preserve">Jun 2021 - May 2022 </t>
  </si>
  <si>
    <t>CX Team Leader / Data Analyst</t>
  </si>
  <si>
    <t xml:space="preserve">Jan 2020 - Jun 2021 </t>
  </si>
  <si>
    <t xml:space="preserve">Sep 2017 - Present </t>
  </si>
  <si>
    <t>Product Data Analyst</t>
  </si>
  <si>
    <t xml:space="preserve">Sep 2018 - Sep 2019 </t>
  </si>
  <si>
    <t>Senior Product Data Analyst</t>
  </si>
  <si>
    <t xml:space="preserve">Jan 2010 - Dec 2012 </t>
  </si>
  <si>
    <t>Web Data Analyst - Ecommerce</t>
  </si>
  <si>
    <t xml:space="preserve">Jan 2019 - Sep 2021 </t>
  </si>
  <si>
    <t xml:space="preserve">Apr 2016 - Jan 2018 </t>
  </si>
  <si>
    <t>Senior Data Analyst, Data Governance</t>
  </si>
  <si>
    <t xml:space="preserve">May 2013 - Apr 2016 </t>
  </si>
  <si>
    <t xml:space="preserve">Aug 2012 - Apr 2013 </t>
  </si>
  <si>
    <t xml:space="preserve">Oct 2016 - Oct 2017 </t>
  </si>
  <si>
    <t xml:space="preserve">Jan 2021 - Oct 2021 </t>
  </si>
  <si>
    <t>Data Analyst (Freelance)</t>
  </si>
  <si>
    <t xml:space="preserve">Mar 2019 - Sep 2020 </t>
  </si>
  <si>
    <t>Data Analyst- Senior Associate</t>
  </si>
  <si>
    <t xml:space="preserve">Mar 2021 - May 2022 </t>
  </si>
  <si>
    <t xml:space="preserve">Dec 2021 - Mar 2022 </t>
  </si>
  <si>
    <t xml:space="preserve">Mar 2020 - Jun 2022 </t>
  </si>
  <si>
    <t xml:space="preserve">Aug 2021 - Sep 2022 </t>
  </si>
  <si>
    <t xml:space="preserve">Jan 2018 - Apr 2021 </t>
  </si>
  <si>
    <t xml:space="preserve">Apr 2017 - Jun 2017 </t>
  </si>
  <si>
    <t xml:space="preserve">Nov 2018 - Apr 2021 </t>
  </si>
  <si>
    <t xml:space="preserve">Jul 2017 - Present </t>
  </si>
  <si>
    <t xml:space="preserve">Oct 2018 - Dec 2019 </t>
  </si>
  <si>
    <t xml:space="preserve">Jan 2018 - Sep 2018 </t>
  </si>
  <si>
    <t xml:space="preserve">Feb 2019 - Aug 2022 </t>
  </si>
  <si>
    <t>Associate Senior Business Intelligence Analyst</t>
  </si>
  <si>
    <t xml:space="preserve">Dec 2017 - Jul 2020 </t>
  </si>
  <si>
    <t xml:space="preserve">Aug 2020 - Feb 2021 </t>
  </si>
  <si>
    <t>CMMS Enginner &amp; Data Analyst</t>
  </si>
  <si>
    <t>Python,data analyst trainer</t>
  </si>
  <si>
    <t xml:space="preserve">Jun 2021 - Mar 2022 </t>
  </si>
  <si>
    <t>Population Science Data Analyst</t>
  </si>
  <si>
    <t>People Analytics Data Analyst</t>
  </si>
  <si>
    <t>Data  &amp; Business Intelligence Analyst</t>
  </si>
  <si>
    <t xml:space="preserve">Statistician-National consultant </t>
  </si>
  <si>
    <t xml:space="preserve">Jan 2016 - Dec 2016 </t>
  </si>
  <si>
    <t xml:space="preserve">Jan 2013 - Feb 2018 </t>
  </si>
  <si>
    <t xml:space="preserve">Human Resources MIS &amp; Data Analyst </t>
  </si>
  <si>
    <t xml:space="preserve">Sep 2017 - Jan 2018 </t>
  </si>
  <si>
    <t>Master Data Specialist</t>
  </si>
  <si>
    <t xml:space="preserve">Jul 2018 - Present </t>
  </si>
  <si>
    <t xml:space="preserve">Jul 2013 - Mar 2014 </t>
  </si>
  <si>
    <t xml:space="preserve">Mar 2011 - May 2012 </t>
  </si>
  <si>
    <t xml:space="preserve">Jan 2021 - Dec 2021 </t>
  </si>
  <si>
    <t xml:space="preserve">Oct 2019 - Jan 2021 </t>
  </si>
  <si>
    <t xml:space="preserve">Nov 2020 - Nov 2021 </t>
  </si>
  <si>
    <t xml:space="preserve">Apr 2018 - Apr 2021 </t>
  </si>
  <si>
    <t>Data Analyst (Inside Sales &amp; Marketing)</t>
  </si>
  <si>
    <t>Lead Business Intelligence Analyst</t>
  </si>
  <si>
    <t xml:space="preserve">Oct 2014 - May 2015 </t>
  </si>
  <si>
    <t xml:space="preserve">Oct 2020 - Mar 2021 </t>
  </si>
  <si>
    <t xml:space="preserve">Nov 2020 - Jan 2021 </t>
  </si>
  <si>
    <t xml:space="preserve">Jan 2011 - Jun 2011 </t>
  </si>
  <si>
    <t xml:space="preserve">Jun 2010 - Jan 2011 </t>
  </si>
  <si>
    <t>Consultant - BI Analyst</t>
  </si>
  <si>
    <t>Ops Data Analyst</t>
  </si>
  <si>
    <t xml:space="preserve">Apr 2019 - May 2021 </t>
  </si>
  <si>
    <t xml:space="preserve">Mar 2017 - Jun 2019 </t>
  </si>
  <si>
    <t xml:space="preserve">Dec 2020 - Jun 2021 </t>
  </si>
  <si>
    <t xml:space="preserve">Dec 2016 - Jul 2021 </t>
  </si>
  <si>
    <t xml:space="preserve">Apr 2018 - Jan 2019 </t>
  </si>
  <si>
    <t xml:space="preserve">Jan 2016 - Mar 2018 </t>
  </si>
  <si>
    <t xml:space="preserve">Nov 2021 - Sep 2022 </t>
  </si>
  <si>
    <t xml:space="preserve">Nov 2018 - May 2021 </t>
  </si>
  <si>
    <t xml:space="preserve">Jul 2016 - Jun 2017 </t>
  </si>
  <si>
    <t xml:space="preserve">Aug 2020 - Apr 2021 </t>
  </si>
  <si>
    <t>Senior Program Analyst (Data Analyst)</t>
  </si>
  <si>
    <t xml:space="preserve">Nov 2019 - Aug 2020 </t>
  </si>
  <si>
    <t xml:space="preserve">Aug 2018 - May 2020 </t>
  </si>
  <si>
    <t xml:space="preserve">Nov 2016 - Aug 2018 </t>
  </si>
  <si>
    <t xml:space="preserve">Mar 2020 - Aug 2022 </t>
  </si>
  <si>
    <t xml:space="preserve">Jan 2017 - Jun 2017 </t>
  </si>
  <si>
    <t>Data Analyst Co-op</t>
  </si>
  <si>
    <t xml:space="preserve">Jul 2017 - Dec 2020 </t>
  </si>
  <si>
    <t xml:space="preserve">Nov 2018 - Sep 2021 </t>
  </si>
  <si>
    <t xml:space="preserve">May 2015 - May 2018 </t>
  </si>
  <si>
    <t xml:space="preserve">Jan 2016 - Jun 2017 </t>
  </si>
  <si>
    <t xml:space="preserve">Associate Consultant -BI Analyst </t>
  </si>
  <si>
    <t xml:space="preserve">Feb 2019 - Jan 2022 </t>
  </si>
  <si>
    <t>Senior Software Engineer -BI Analyst</t>
  </si>
  <si>
    <t xml:space="preserve">Sep 2015 - Mar 2019 </t>
  </si>
  <si>
    <t>Data Analyst | HR Strategy &amp; Data Analytics</t>
  </si>
  <si>
    <t xml:space="preserve">Nov 2016 - Jan 2019 </t>
  </si>
  <si>
    <t xml:space="preserve">Sep 2019 - Mar 2020 </t>
  </si>
  <si>
    <t>Sr Insights Analyst</t>
  </si>
  <si>
    <t xml:space="preserve">Oct 2014 - Nov 2016 </t>
  </si>
  <si>
    <t xml:space="preserve">May 2013 - Oct 2014 </t>
  </si>
  <si>
    <t xml:space="preserve">Jul 2020 - Jul 2022 </t>
  </si>
  <si>
    <t xml:space="preserve">Apr 2019 - Jun 2019 </t>
  </si>
  <si>
    <t xml:space="preserve">Aug 2019 - Jan 2022 </t>
  </si>
  <si>
    <t xml:space="preserve">Jun 2018 - Oct 2020 </t>
  </si>
  <si>
    <t xml:space="preserve">Oct 2017 - Dec 2020 </t>
  </si>
  <si>
    <t xml:space="preserve">Data Analyst &amp; Atlassian Administrator </t>
  </si>
  <si>
    <t xml:space="preserve">Jan 2020 - Aug 2021 </t>
  </si>
  <si>
    <t>Market Data Analyst</t>
  </si>
  <si>
    <t xml:space="preserve">Dec 2016 - Mar 2017 </t>
  </si>
  <si>
    <t xml:space="preserve">Jan 2014 - Jan 2015 </t>
  </si>
  <si>
    <t>Big Data Analyst Virtual</t>
  </si>
  <si>
    <t xml:space="preserve">Oct 2021 - May 2022 </t>
  </si>
  <si>
    <t xml:space="preserve">Aug 2021 - Mar 2022 </t>
  </si>
  <si>
    <t xml:space="preserve">Jan 2015 - Feb 2021 </t>
  </si>
  <si>
    <t>Senior Researcher/Data Analyst</t>
  </si>
  <si>
    <t xml:space="preserve">Aug 2016 - Jul 2017 </t>
  </si>
  <si>
    <t xml:space="preserve">Feb 2020 - Oct 2021 </t>
  </si>
  <si>
    <t xml:space="preserve">Jan 2016 - Nov 2019 </t>
  </si>
  <si>
    <t xml:space="preserve">Jan 2017 - Aug 2021 </t>
  </si>
  <si>
    <t>Lead-MIS/WFM/Data Analyst</t>
  </si>
  <si>
    <t xml:space="preserve">Jun 2016 - Jan 2017 </t>
  </si>
  <si>
    <t>MIS/WFM/Data Analyst</t>
  </si>
  <si>
    <t xml:space="preserve">Dec 2015 - Jun 2016 </t>
  </si>
  <si>
    <t>MIS/Data Analyst</t>
  </si>
  <si>
    <t>Business Intelligence Analyst(Radius Bank)</t>
  </si>
  <si>
    <t xml:space="preserve">Junior data analyst </t>
  </si>
  <si>
    <t xml:space="preserve">Dec 2018 - Jul 2022 </t>
  </si>
  <si>
    <t>Data Analyst (Contact Center)</t>
  </si>
  <si>
    <t xml:space="preserve">Dec 2020 - Jan 2022 </t>
  </si>
  <si>
    <t xml:space="preserve">Oct 2015 - Jan 2016 </t>
  </si>
  <si>
    <t xml:space="preserve">Sep 2018 - Jan 2019 </t>
  </si>
  <si>
    <t>Data analyst -Apprenticeship-</t>
  </si>
  <si>
    <t>Data analyst Trainee</t>
  </si>
  <si>
    <t xml:space="preserve">Jul 2018 - Dec 2019 </t>
  </si>
  <si>
    <t xml:space="preserve">Oct 2018 - Jan 2022 </t>
  </si>
  <si>
    <t xml:space="preserve">Mar 2019 - May 2019 </t>
  </si>
  <si>
    <t xml:space="preserve">Mar 2019 - Jan 2022 </t>
  </si>
  <si>
    <t xml:space="preserve">Oct 2011 - Jan 2014 </t>
  </si>
  <si>
    <t xml:space="preserve">Jan 2016 - Dec 2018 </t>
  </si>
  <si>
    <t xml:space="preserve">Jun 2017 - Oct 2020 </t>
  </si>
  <si>
    <t>Senior Insights Analyst</t>
  </si>
  <si>
    <t xml:space="preserve">Responsable Pilotage OpÃƒÂ©rationnel - Data Analyst BI </t>
  </si>
  <si>
    <t xml:space="preserve">Oct 2019 - Sep 2021 </t>
  </si>
  <si>
    <t>Data analyst BI junior</t>
  </si>
  <si>
    <t xml:space="preserve">Nov 2018 - Oct 2019 </t>
  </si>
  <si>
    <t>Senior Data Analyst - Product Management</t>
  </si>
  <si>
    <t>Business Intelligence Analyst - Operations</t>
  </si>
  <si>
    <t xml:space="preserve">Nov 2019 - Feb 2021 </t>
  </si>
  <si>
    <t>Data Analyst - Operations</t>
  </si>
  <si>
    <t xml:space="preserve">Mar 2022 - Jun 2022 </t>
  </si>
  <si>
    <t xml:space="preserve">Jun 2018 - Feb 2019 </t>
  </si>
  <si>
    <t xml:space="preserve">Jan 2016 - Jan 2020 </t>
  </si>
  <si>
    <t xml:space="preserve">Sr.BI Analyst </t>
  </si>
  <si>
    <t xml:space="preserve">Nov 2018 - Feb 2020 </t>
  </si>
  <si>
    <t xml:space="preserve">System and Data Analyst </t>
  </si>
  <si>
    <t>Statistician &amp; Data Analyst</t>
  </si>
  <si>
    <t xml:space="preserve">Temporary Data Administrator </t>
  </si>
  <si>
    <t xml:space="preserve">Aug 2018 - May 2022 </t>
  </si>
  <si>
    <t>TPM/Data Analyst</t>
  </si>
  <si>
    <t xml:space="preserve">Apr 2020 - Jul 2020 </t>
  </si>
  <si>
    <t xml:space="preserve">Oct 2018 - May 2019 </t>
  </si>
  <si>
    <t xml:space="preserve">Feb 2020 - Apr 2021 </t>
  </si>
  <si>
    <t>Sr Web Data Analyst</t>
  </si>
  <si>
    <t xml:space="preserve">Sep 2017 - Feb 2020 </t>
  </si>
  <si>
    <t>Sr Data Analyst / Business Operations Analyst</t>
  </si>
  <si>
    <t xml:space="preserve">Apr 2021 - Jul 2022 </t>
  </si>
  <si>
    <t xml:space="preserve">Sep 2013 - Present </t>
  </si>
  <si>
    <t xml:space="preserve">Mar 2019 - Jul 2021 </t>
  </si>
  <si>
    <t xml:space="preserve">May 2019 - Jul 2021 </t>
  </si>
  <si>
    <t>Data Analyst - R&amp;D</t>
  </si>
  <si>
    <t xml:space="preserve">Jul 2019 - Mar 2021 </t>
  </si>
  <si>
    <t xml:space="preserve">Feb 2014 - Feb 2019 </t>
  </si>
  <si>
    <t xml:space="preserve">Feb 2013 - Oct 2013 </t>
  </si>
  <si>
    <t xml:space="preserve">Mar 2021 - Sep 2021 </t>
  </si>
  <si>
    <t>Database Analyst at The Council Of Cooperative Health Insurance</t>
  </si>
  <si>
    <t xml:space="preserve">Oct 2018 - Dec 2018 </t>
  </si>
  <si>
    <t>Data Entry</t>
  </si>
  <si>
    <t>Azure Data Engineer and Data Analyst Engineer</t>
  </si>
  <si>
    <t xml:space="preserve">Mar 2020 - Nov 2021 </t>
  </si>
  <si>
    <t xml:space="preserve">Aug 2016 - May 2018 </t>
  </si>
  <si>
    <t xml:space="preserve">Sep 2016 - Jul 2017 </t>
  </si>
  <si>
    <t xml:space="preserve">Oct 2022 - Present </t>
  </si>
  <si>
    <t xml:space="preserve">Jan 2021 - May 2022 </t>
  </si>
  <si>
    <t xml:space="preserve">Dec 2021 - Jul 2022 </t>
  </si>
  <si>
    <t>Business Intelligence Analyst @Procter &amp; Gamble</t>
  </si>
  <si>
    <t>Business Intelligence Analyst @El Gam3aya</t>
  </si>
  <si>
    <t>Data Analyst Coordinator</t>
  </si>
  <si>
    <t xml:space="preserve">Jul 2016 - Jan 2020 </t>
  </si>
  <si>
    <t xml:space="preserve">Feb 2020 - Sep 2021 </t>
  </si>
  <si>
    <t>Data Engineer/Data Analyst</t>
  </si>
  <si>
    <t xml:space="preserve">Jul 2017 - Jan 2020 </t>
  </si>
  <si>
    <t xml:space="preserve">Jun 2009 - Sep 2015 </t>
  </si>
  <si>
    <t xml:space="preserve">Jan 2016 - Aug 2019 </t>
  </si>
  <si>
    <t xml:space="preserve">May 2020 - Mar 2022 </t>
  </si>
  <si>
    <t>Seniour Data Analyst-AI</t>
  </si>
  <si>
    <t xml:space="preserve">Oct 2020 - Dec 2020 </t>
  </si>
  <si>
    <t xml:space="preserve">Oct 2021 - Mar 2022 </t>
  </si>
  <si>
    <t xml:space="preserve">Nov 2016 - Aug 2022 </t>
  </si>
  <si>
    <t xml:space="preserve">Jun 2019 - Jul 2021 </t>
  </si>
  <si>
    <t xml:space="preserve">Mar 2022 - Sep 2022 </t>
  </si>
  <si>
    <t>Data Analyst - Retail</t>
  </si>
  <si>
    <t>Institutional Data Analyst</t>
  </si>
  <si>
    <t xml:space="preserve">Jan 2021 - Mar 2022 </t>
  </si>
  <si>
    <t>Research Data Analyst</t>
  </si>
  <si>
    <t xml:space="preserve">Mar 2019 - Jan 2021 </t>
  </si>
  <si>
    <t>Food Production Supervisor/Data Analyst</t>
  </si>
  <si>
    <t xml:space="preserve">Dec 2020 - Jul 2021 </t>
  </si>
  <si>
    <t xml:space="preserve">Jan 2019 - Apr 2022 </t>
  </si>
  <si>
    <t>Data Analyst @HCA</t>
  </si>
  <si>
    <t xml:space="preserve">Oct 2017 - May 2018 </t>
  </si>
  <si>
    <t>Mainframes Data Analyst @HCA</t>
  </si>
  <si>
    <t xml:space="preserve">Aug 2019 - Jul 2022 </t>
  </si>
  <si>
    <t xml:space="preserve"> Sales Data Analyst</t>
  </si>
  <si>
    <t>Health Data Analyst</t>
  </si>
  <si>
    <t xml:space="preserve">Jan 2018 - Jun 2018 </t>
  </si>
  <si>
    <t>Associate eCommerce Data Analyst</t>
  </si>
  <si>
    <t xml:space="preserve">Sep 2016 - May 2020 </t>
  </si>
  <si>
    <t xml:space="preserve">Jan 2010 - Dec 2013 </t>
  </si>
  <si>
    <t>Database Analyst - Product Development</t>
  </si>
  <si>
    <t>Python data analyst</t>
  </si>
  <si>
    <t xml:space="preserve">May 2018 - Nov 2019 </t>
  </si>
  <si>
    <t xml:space="preserve">Feb 2017 - Dec 2017 </t>
  </si>
  <si>
    <t>Trainee data analyst</t>
  </si>
  <si>
    <t xml:space="preserve">Aug 2016 - Present </t>
  </si>
  <si>
    <t>Client Reporting Analyst</t>
  </si>
  <si>
    <t xml:space="preserve">Oct 2013 - Jul 2014 </t>
  </si>
  <si>
    <t>Business / Data Analyst- Navy Mutual Aid Association</t>
  </si>
  <si>
    <t xml:space="preserve">May 2022 - Aug 2022 </t>
  </si>
  <si>
    <t xml:space="preserve">Jun 2020 - Aug 2021 </t>
  </si>
  <si>
    <t xml:space="preserve">Apr 2020 - Jan 2021 </t>
  </si>
  <si>
    <t xml:space="preserve">Jun 2018 - Jun 2019 </t>
  </si>
  <si>
    <t xml:space="preserve">Apr 2019 - Jun 2020 </t>
  </si>
  <si>
    <t xml:space="preserve">Nov 2018 - Mar 2019 </t>
  </si>
  <si>
    <t xml:space="preserve">Jun 2014 - Nov 2018 </t>
  </si>
  <si>
    <t xml:space="preserve">Jan 2015 - May 2016 </t>
  </si>
  <si>
    <t>Business Data Analyst - Digital Marketing &amp; Strategy</t>
  </si>
  <si>
    <t xml:space="preserve">May 2018 - Jul 2018 </t>
  </si>
  <si>
    <t>Data Analyst and Research Associate</t>
  </si>
  <si>
    <t xml:space="preserve">Jan 2019 - Jul 2019 </t>
  </si>
  <si>
    <t>Senior Business Intelligence Analyst - contract</t>
  </si>
  <si>
    <t xml:space="preserve">Aug 2018 - Sep 2020 </t>
  </si>
  <si>
    <t xml:space="preserve">Jan 2010 - Aug 2015 </t>
  </si>
  <si>
    <t xml:space="preserve">Jan 2006 - Dec 2009 </t>
  </si>
  <si>
    <t xml:space="preserve">Jan 2018 - Mar 2019 </t>
  </si>
  <si>
    <t>Senior Instrument Engineer and data analyst</t>
  </si>
  <si>
    <t xml:space="preserve">Feb 2019 - Mar 2020 </t>
  </si>
  <si>
    <t xml:space="preserve">Jun 2019 - Oct 2020 </t>
  </si>
  <si>
    <t xml:space="preserve">Jan 2020 - Apr 2022 </t>
  </si>
  <si>
    <t xml:space="preserve">DATA ANALYST </t>
  </si>
  <si>
    <t xml:space="preserve">Feb 2012 - Sep 2015 </t>
  </si>
  <si>
    <t xml:space="preserve">Feb 2020 - Jun 2020 </t>
  </si>
  <si>
    <t xml:space="preserve">May 2021 - Nov 2021 </t>
  </si>
  <si>
    <t>Formateur Data Analyst &amp; business Intelligence</t>
  </si>
  <si>
    <t xml:space="preserve">Jun 2010 - Sep 2015 </t>
  </si>
  <si>
    <t>Data Analyst - Telecom</t>
  </si>
  <si>
    <t xml:space="preserve">Aug 2008 - Mar 2012 </t>
  </si>
  <si>
    <t xml:space="preserve">Jan 2021 - Feb 2022 </t>
  </si>
  <si>
    <t xml:space="preserve">Jan 2014 - May 2015 </t>
  </si>
  <si>
    <t>Data analyst and Field Coordinator</t>
  </si>
  <si>
    <t xml:space="preserve">Nov 2017 - Feb 2021 </t>
  </si>
  <si>
    <t>Planning and Management Control Business Intelligence Analyst</t>
  </si>
  <si>
    <t xml:space="preserve">Data Analyst Engineer </t>
  </si>
  <si>
    <t xml:space="preserve">May 2017 - Aug 2019 </t>
  </si>
  <si>
    <t>Business Intelligence and Data Analyst</t>
  </si>
  <si>
    <t>Data Analyst Volunteer</t>
  </si>
  <si>
    <t>Data Analyst (Learner)</t>
  </si>
  <si>
    <t xml:space="preserve">Jun 2021 - Oct 2021 </t>
  </si>
  <si>
    <t xml:space="preserve">May 2019 - Nov 2019 </t>
  </si>
  <si>
    <t>Tableau Developer /Data Analyst</t>
  </si>
  <si>
    <t xml:space="preserve">Aug 2018 - Oct 2018 </t>
  </si>
  <si>
    <t xml:space="preserve">Apr 2022 - Oct 2022 </t>
  </si>
  <si>
    <t>Data analyst, management de projet | CEE, les certificats d'ÃƒÂ©conomies d'ÃƒÂ©nergie</t>
  </si>
  <si>
    <t>Senior Financial Analyst | Data Analyst</t>
  </si>
  <si>
    <t xml:space="preserve">Apr 2018 - Oct 2020 </t>
  </si>
  <si>
    <t xml:space="preserve">Apr 2018 - Feb 2020 </t>
  </si>
  <si>
    <t xml:space="preserve">Oct 2020 - Apr 2022 </t>
  </si>
  <si>
    <t xml:space="preserve"> MIS Data Analyst</t>
  </si>
  <si>
    <t xml:space="preserve">Aug 2021 - Apr 2022 </t>
  </si>
  <si>
    <t>Data Entry Operator</t>
  </si>
  <si>
    <t xml:space="preserve">Oct 2019 - Apr 2021 </t>
  </si>
  <si>
    <t xml:space="preserve">Jul 2019 - Nov 2021 </t>
  </si>
  <si>
    <t>WW Partner, Commercial Acceleration &amp; Analytics - Senior Data Analyst</t>
  </si>
  <si>
    <t xml:space="preserve">Oct 2016 - Jul 2022 </t>
  </si>
  <si>
    <t>Partner Business Operations &amp; Analytics - Senior Data Analyst</t>
  </si>
  <si>
    <t xml:space="preserve">Sep 2018 - Jun 2019 </t>
  </si>
  <si>
    <t xml:space="preserve">Sep 2015 - Dec 2018 </t>
  </si>
  <si>
    <t xml:space="preserve">Data Analyst - Anti-fraud expert in payment instruments - Finance Department </t>
  </si>
  <si>
    <t xml:space="preserve">Oct 2016 - Dec 2017 </t>
  </si>
  <si>
    <t xml:space="preserve">May 2020 - Aug 2020 </t>
  </si>
  <si>
    <t>Student Assistant - Data Analyst</t>
  </si>
  <si>
    <t xml:space="preserve">Sep 2021 - Jun 2022 </t>
  </si>
  <si>
    <t xml:space="preserve">Oct 2018 - Nov 2020 </t>
  </si>
  <si>
    <t xml:space="preserve">Jun 2018 - Jul 2018 </t>
  </si>
  <si>
    <t xml:space="preserve">Aug 2020 - Mar 2022 </t>
  </si>
  <si>
    <t xml:space="preserve">Sep 2017 - Dec 2018 </t>
  </si>
  <si>
    <t xml:space="preserve">Sep 2019 - Mar 2021 </t>
  </si>
  <si>
    <t xml:space="preserve">Jul 2017 - May 2019 </t>
  </si>
  <si>
    <t>Data Analyst Bootcamp</t>
  </si>
  <si>
    <t>Data Analyst (GEES ProtÃƒÂ©gÃƒÂ©)</t>
  </si>
  <si>
    <t xml:space="preserve">Mar 2019 - Dec 2020 </t>
  </si>
  <si>
    <t xml:space="preserve">May 2014 - Present </t>
  </si>
  <si>
    <t xml:space="preserve">Jun 2019 - Jul 2019 </t>
  </si>
  <si>
    <t xml:space="preserve">Aug 2018 - Aug 2019 </t>
  </si>
  <si>
    <t xml:space="preserve">Jun 2019 - Dec 2020 </t>
  </si>
  <si>
    <t>Ecommerce Data Analyst</t>
  </si>
  <si>
    <t>Power Bi and Reporting Analyst en Independiente</t>
  </si>
  <si>
    <t xml:space="preserve">May 2020 - Sep 2022 </t>
  </si>
  <si>
    <t xml:space="preserve">Feb 2019 - Aug 2019 </t>
  </si>
  <si>
    <t>Machine Learning Data Analyst</t>
  </si>
  <si>
    <t>Reporting Analyst | Statistical Information &amp; Lead Management</t>
  </si>
  <si>
    <t xml:space="preserve">Aug 2019 - Jul 2021 </t>
  </si>
  <si>
    <t xml:space="preserve">Aug 2018 - Sep 2018 </t>
  </si>
  <si>
    <t xml:space="preserve">May 2019 - Nov 2020 </t>
  </si>
  <si>
    <t xml:space="preserve">Aug 2009 - Jul 2015 </t>
  </si>
  <si>
    <t>Data Integration Analyst (Client Integration Data Analyst / Client Services Delivery Analyst)</t>
  </si>
  <si>
    <t xml:space="preserve">May 2020 - Jan 2022 </t>
  </si>
  <si>
    <t xml:space="preserve">Oct 2019 - May 2020 </t>
  </si>
  <si>
    <t xml:space="preserve">Apr 2019 - Apr 2022 </t>
  </si>
  <si>
    <t xml:space="preserve">Jul 2018 - Sep 2018 </t>
  </si>
  <si>
    <t>Lead Biomedical Statistician</t>
  </si>
  <si>
    <t xml:space="preserve">May 2018 - Mar 2021 </t>
  </si>
  <si>
    <t xml:space="preserve">Jul 2014 - Apr 2018 </t>
  </si>
  <si>
    <t>Biomedical Statistician</t>
  </si>
  <si>
    <t xml:space="preserve">Aug 2018 - Feb 2021 </t>
  </si>
  <si>
    <t>Sr Data Analyst and Business Intelligence</t>
  </si>
  <si>
    <t xml:space="preserve">Feb 2018 - Jul 2018 </t>
  </si>
  <si>
    <t>Data Analyst and Business Intelligence</t>
  </si>
  <si>
    <t xml:space="preserve">Dec 2014 - Dec 2017 </t>
  </si>
  <si>
    <t>Data Analyst and SQL Developer</t>
  </si>
  <si>
    <t xml:space="preserve">May 2019 - Sep 2021 </t>
  </si>
  <si>
    <t xml:space="preserve">Jan 2022 - Sep 2022 </t>
  </si>
  <si>
    <t>Data Analyst - Consumer Direct Analytics</t>
  </si>
  <si>
    <t xml:space="preserve">Aug 2019 - Jul 2020 </t>
  </si>
  <si>
    <t xml:space="preserve">May 2015 - Jul 2017 </t>
  </si>
  <si>
    <t xml:space="preserve">Aug 2016 - Jun 2019 </t>
  </si>
  <si>
    <t xml:space="preserve">Apr 2019 - Dec 2019 </t>
  </si>
  <si>
    <t xml:space="preserve">Dec 2015 - Apr 2018 </t>
  </si>
  <si>
    <t xml:space="preserve">Jun 2017 - Mar 2018 </t>
  </si>
  <si>
    <t>Business Data Analyst, Mail Entry &amp; Payment Technology</t>
  </si>
  <si>
    <t xml:space="preserve">Mar 2019 - Mar 2022 </t>
  </si>
  <si>
    <t xml:space="preserve">Dec 2017 - Present </t>
  </si>
  <si>
    <t xml:space="preserve">Dec 2021 - Aug 2022 </t>
  </si>
  <si>
    <t xml:space="preserve">Jun 2017 - Apr 2019 </t>
  </si>
  <si>
    <t xml:space="preserve">Research, Data analyst </t>
  </si>
  <si>
    <t xml:space="preserve">Oct 2019 - Oct 2020 </t>
  </si>
  <si>
    <t xml:space="preserve">Jun 2016 - Present </t>
  </si>
  <si>
    <t>Senior Manager - Senior Data Analyst  Nam AI Team</t>
  </si>
  <si>
    <t xml:space="preserve">Jan 2017 - Jun 2022 </t>
  </si>
  <si>
    <t>Technical Business Analyst / Data Analyst</t>
  </si>
  <si>
    <t xml:space="preserve">Apr 2019 - May 2019 </t>
  </si>
  <si>
    <t xml:space="preserve">Feb 2020 - Apr 2020 </t>
  </si>
  <si>
    <t xml:space="preserve">Data Analyst Traniee </t>
  </si>
  <si>
    <t xml:space="preserve">Jan 2012 - Jan 2018 </t>
  </si>
  <si>
    <t xml:space="preserve">Jul 2021 - Jul 2022 </t>
  </si>
  <si>
    <t>Data Analyst (MySQl &amp; QNXT)</t>
  </si>
  <si>
    <t>Data Analyst ( Oracle SQL &amp; Tableau)</t>
  </si>
  <si>
    <t xml:space="preserve">Jan 2013 - Dec 2016 </t>
  </si>
  <si>
    <t>Data Analyst and Visualization (Power BI &amp; Smartsheet)</t>
  </si>
  <si>
    <t>Data Specialist and Vahan SME</t>
  </si>
  <si>
    <t>Sr. Data and Reporting Analyst</t>
  </si>
  <si>
    <t xml:space="preserve">Dec 2020 - Oct 2021 </t>
  </si>
  <si>
    <t>Data Reporting Analyst II</t>
  </si>
  <si>
    <t>Assistant Data Analyst</t>
  </si>
  <si>
    <t xml:space="preserve">Jan 2019 - Apr 2020 </t>
  </si>
  <si>
    <t>Sr. Reporting Analyst</t>
  </si>
  <si>
    <t xml:space="preserve">Apr 2019 - Apr 2021 </t>
  </si>
  <si>
    <t xml:space="preserve">Sep 2015 - May 2018 </t>
  </si>
  <si>
    <t>SAP Data Analyst</t>
  </si>
  <si>
    <t>Data and Business Intelligence Analyst</t>
  </si>
  <si>
    <t xml:space="preserve">Jun 2021 - Sep 2021 </t>
  </si>
  <si>
    <t>Data Analyst / Data Scientist</t>
  </si>
  <si>
    <t>Data Analyst Junior</t>
  </si>
  <si>
    <t xml:space="preserve">Mar 2016 - Oct 2016 </t>
  </si>
  <si>
    <t xml:space="preserve">Nov 2019 - Aug 2021 </t>
  </si>
  <si>
    <t xml:space="preserve">Feb 2018 - Jun 2019 </t>
  </si>
  <si>
    <t xml:space="preserve">May 2020 - Nov 2020 </t>
  </si>
  <si>
    <t>Jr.Data Analyst</t>
  </si>
  <si>
    <t xml:space="preserve">Feb 2020 - May 2020 </t>
  </si>
  <si>
    <t xml:space="preserve">Jan 2020 - Feb 2022 </t>
  </si>
  <si>
    <t xml:space="preserve">Dec 2014 - Present </t>
  </si>
  <si>
    <t>Data Analyst, Data Engineer, Data Specialist (OneLink)</t>
  </si>
  <si>
    <t xml:space="preserve">Oct 2017 - Jan 2020 </t>
  </si>
  <si>
    <t xml:space="preserve">Jan 2020 - Jul 2020 </t>
  </si>
  <si>
    <t xml:space="preserve">Jul 2021 - Aug 2022 </t>
  </si>
  <si>
    <t xml:space="preserve">Apr 2019 - Sep 2020 </t>
  </si>
  <si>
    <t>Data Analyst for the Office of the University Registrar</t>
  </si>
  <si>
    <t xml:space="preserve">Jan 2021 - Jul 2022 </t>
  </si>
  <si>
    <t>Data Analyst/Scientist CRM</t>
  </si>
  <si>
    <t xml:space="preserve">Mar 2019 - May 2021 </t>
  </si>
  <si>
    <t xml:space="preserve">Feb 2011 - Jun 2020 </t>
  </si>
  <si>
    <t xml:space="preserve">Aug 2018 - Nov 2019 </t>
  </si>
  <si>
    <t>Business Intelligence/ DATA Analyst</t>
  </si>
  <si>
    <t xml:space="preserve">Feb 2018 - Apr 2018 </t>
  </si>
  <si>
    <t xml:space="preserve">Sep 2021 - Sep 2022 </t>
  </si>
  <si>
    <t xml:space="preserve">Dec 2017 - Feb 2018 </t>
  </si>
  <si>
    <t xml:space="preserve">Dec 2020 - Apr 2021 </t>
  </si>
  <si>
    <t>Data Analyst Student Consultant- Applied Capstone Project</t>
  </si>
  <si>
    <t xml:space="preserve">Nov 2020 - Dec 2020 </t>
  </si>
  <si>
    <t xml:space="preserve">Feb 2019 - Feb 2020 </t>
  </si>
  <si>
    <t xml:space="preserve">Jan 2019 - Apr 2021 </t>
  </si>
  <si>
    <t xml:space="preserve">May 2015 - Apr 2017 </t>
  </si>
  <si>
    <t xml:space="preserve">Aug 2018 - Sep 2019 </t>
  </si>
  <si>
    <t>Software Engineer (Data Analyst)</t>
  </si>
  <si>
    <t xml:space="preserve">Mar 2016 - Apr 2019 </t>
  </si>
  <si>
    <t xml:space="preserve">Jul 2021 - Apr 2022 </t>
  </si>
  <si>
    <t xml:space="preserve">Jun 2020 - Jul 2021 </t>
  </si>
  <si>
    <t xml:space="preserve">Oct 2018 - Jun 2020 </t>
  </si>
  <si>
    <t xml:space="preserve">Jul 2017 - Jan 2022 </t>
  </si>
  <si>
    <t>Machine learning Data Analyst at amazon alexa</t>
  </si>
  <si>
    <t xml:space="preserve">Jan 2020 - Jul 2021 </t>
  </si>
  <si>
    <t xml:space="preserve">Oct 2018 - Jan 2020 </t>
  </si>
  <si>
    <t xml:space="preserve">Sep 2017 - May 2018 </t>
  </si>
  <si>
    <t>Systems &amp; Data Analyst | Pro Bono Project</t>
  </si>
  <si>
    <t xml:space="preserve">Jun 2020 - Dec 2020 </t>
  </si>
  <si>
    <t xml:space="preserve">Mar 2020 - Dec 2020 </t>
  </si>
  <si>
    <t>Digital Payments Fraud Data Analyst</t>
  </si>
  <si>
    <t>eCommerce Data Analyst</t>
  </si>
  <si>
    <t xml:space="preserve">Feb 2020 - Jun 2021 </t>
  </si>
  <si>
    <t xml:space="preserve">Jul 2020 - Aug 2021 </t>
  </si>
  <si>
    <t xml:space="preserve">May 2019 - Jul 2020 </t>
  </si>
  <si>
    <t xml:space="preserve">May 2015 - Dec 2021 </t>
  </si>
  <si>
    <t>Data Analyst Working for Accenture</t>
  </si>
  <si>
    <t xml:space="preserve">Nov 2014 - Jul 2016 </t>
  </si>
  <si>
    <t xml:space="preserve">2013 - Sep 2020 </t>
  </si>
  <si>
    <t>Data Analyst / Developer / Junior Project Manager (CS)</t>
  </si>
  <si>
    <t>3 monthsÃ¢Â€Â™ Select Data Analyst Assignment with the Business Intelligence team</t>
  </si>
  <si>
    <t xml:space="preserve">Nov 2021 - Jul 2022 </t>
  </si>
  <si>
    <t>Data Analyst and modelling Associate.</t>
  </si>
  <si>
    <t xml:space="preserve">Nov 2017 - Nov 2019 </t>
  </si>
  <si>
    <t xml:space="preserve">Dec 2015 - Oct 2017 </t>
  </si>
  <si>
    <t xml:space="preserve">Apr 2019 - May 2022 </t>
  </si>
  <si>
    <t xml:space="preserve">Sr. Data Analyst </t>
  </si>
  <si>
    <t>Senior Health Data Analyst</t>
  </si>
  <si>
    <t>Data Analyst &amp; CFO</t>
  </si>
  <si>
    <t xml:space="preserve">Jun 2015 - Present </t>
  </si>
  <si>
    <t>Sr. Clinical Data Analyst</t>
  </si>
  <si>
    <t xml:space="preserve">2004 - Jan 2012 </t>
  </si>
  <si>
    <t>Sr. Database Analyst</t>
  </si>
  <si>
    <t xml:space="preserve">Jun 2021 - Jun 2022 </t>
  </si>
  <si>
    <t>Business Intelligence Analyst / Data Engineer</t>
  </si>
  <si>
    <t>Business Intelligence &amp; Reporting Analyst</t>
  </si>
  <si>
    <t xml:space="preserve">Mar 2018 - Apr 2019 </t>
  </si>
  <si>
    <t xml:space="preserve">May 2019 - Jul 2019 </t>
  </si>
  <si>
    <t>BI Developer/Data Analyst</t>
  </si>
  <si>
    <t xml:space="preserve">Apr 2015 - Aug 2017 </t>
  </si>
  <si>
    <t xml:space="preserve">Nov 2018 - May 2019 </t>
  </si>
  <si>
    <t>Sr. Data Analyst / Engineer</t>
  </si>
  <si>
    <t xml:space="preserve">May 2015 - Feb 2016 </t>
  </si>
  <si>
    <t xml:space="preserve">Oct 2016 - Aug 2019 </t>
  </si>
  <si>
    <t xml:space="preserve">Sep 2017 - Aug 2020 </t>
  </si>
  <si>
    <t xml:space="preserve">Data Analyst | DWH Product Owner | Technical Business Analyst </t>
  </si>
  <si>
    <t xml:space="preserve">Jun 2020 - Jan 2022 </t>
  </si>
  <si>
    <t xml:space="preserve">Jan 2017 - Jun 2018 </t>
  </si>
  <si>
    <t xml:space="preserve">Aug 2015 - Dec 2015 </t>
  </si>
  <si>
    <t xml:space="preserve">Nov 2020 - Dec 2021 </t>
  </si>
  <si>
    <t xml:space="preserve">Mar 2019 - Mar 2021 </t>
  </si>
  <si>
    <t xml:space="preserve">Jul 2012 - Nov 2013 </t>
  </si>
  <si>
    <t>Workforce Planning Lead/Reporting Analyst - Workforce Optimization - CRMA</t>
  </si>
  <si>
    <t xml:space="preserve">Apr 2017 - Sep 2019 </t>
  </si>
  <si>
    <t xml:space="preserve">Dec 2021 - Jun 2022 </t>
  </si>
  <si>
    <t xml:space="preserve">May 2020 - Nov 2021 </t>
  </si>
  <si>
    <t xml:space="preserve">Oct 2019 - Nov 2021 </t>
  </si>
  <si>
    <t xml:space="preserve">Oct 2016 - Nov 2019 </t>
  </si>
  <si>
    <t xml:space="preserve">Dec 2015 - Present </t>
  </si>
  <si>
    <t xml:space="preserve">Sep 2018 - Jul 2021 </t>
  </si>
  <si>
    <t>Business/Data Analyst</t>
  </si>
  <si>
    <t xml:space="preserve">Jul 2020 - Mar 2021 </t>
  </si>
  <si>
    <t xml:space="preserve">Jun 2019 - Jan 2020 </t>
  </si>
  <si>
    <t>Finance data analyst</t>
  </si>
  <si>
    <t>Shared Services Data Specialist</t>
  </si>
  <si>
    <t xml:space="preserve">Aug 2020 - Nov 2020 </t>
  </si>
  <si>
    <t xml:space="preserve">Mar 2010 - Jan 2015 </t>
  </si>
  <si>
    <t>STAFF IT &amp; DATA ANALYST</t>
  </si>
  <si>
    <t xml:space="preserve">Oct 2020 - Jan 2022 </t>
  </si>
  <si>
    <t xml:space="preserve">Dec 2021 - Apr 2022 </t>
  </si>
  <si>
    <t>DATA Analyst Executive</t>
  </si>
  <si>
    <t xml:space="preserve">May 2017 - Sep 2019 </t>
  </si>
  <si>
    <t xml:space="preserve"> IT Help Desk(Network Support), Data Administrator, Data Analyst</t>
  </si>
  <si>
    <t xml:space="preserve">Jun 2017 - Dec 2017 </t>
  </si>
  <si>
    <t>Senior Business Intelligence And Reporting Specialist</t>
  </si>
  <si>
    <t xml:space="preserve">May 2012 - Feb 2022 </t>
  </si>
  <si>
    <t>Business Intelligence Data Analyst</t>
  </si>
  <si>
    <t xml:space="preserve">Feb 2020 - May 2021 </t>
  </si>
  <si>
    <t>IBM Cognos Data Analyst</t>
  </si>
  <si>
    <t xml:space="preserve">Aug 2007 - Present </t>
  </si>
  <si>
    <t xml:space="preserve">Apr 2017 - Apr 2020 </t>
  </si>
  <si>
    <t xml:space="preserve">May 2016 - Jun 2017 </t>
  </si>
  <si>
    <t>Big Data Analyst/ Data Scientist</t>
  </si>
  <si>
    <t xml:space="preserve">Jun 2016 - Mar 2019 </t>
  </si>
  <si>
    <t>Big Data Analyst / Data Scientist</t>
  </si>
  <si>
    <t xml:space="preserve">Feb 2018 - Jan 2021 </t>
  </si>
  <si>
    <t xml:space="preserve">Nov 2015 - Jan 2018 </t>
  </si>
  <si>
    <t xml:space="preserve">Mar 2018 - Present </t>
  </si>
  <si>
    <t xml:space="preserve">Dec 2017 - Jan 2018 </t>
  </si>
  <si>
    <t xml:space="preserve">Data Analyst Manufacturing </t>
  </si>
  <si>
    <t xml:space="preserve">May 2021 - Jan 2022 </t>
  </si>
  <si>
    <t xml:space="preserve">Feb 2021 - Apr 2021 </t>
  </si>
  <si>
    <t xml:space="preserve">Feb 2018 - Feb 2020 </t>
  </si>
  <si>
    <t>Behavioral Data Analyst</t>
  </si>
  <si>
    <t xml:space="preserve">2013 - 2015 </t>
  </si>
  <si>
    <t>Procurement Senior Compliance &amp; Reporting Analyst</t>
  </si>
  <si>
    <t>TMS Support and Data Administrator</t>
  </si>
  <si>
    <t xml:space="preserve">Aug 2016 - Feb 2017 </t>
  </si>
  <si>
    <t xml:space="preserve">Aug 2020 - Feb 2022 </t>
  </si>
  <si>
    <t>Planning Data Analyst and Performance Specialist</t>
  </si>
  <si>
    <t xml:space="preserve">May 2017 - Aug 2020 </t>
  </si>
  <si>
    <t xml:space="preserve">Apr 2014 - Apr 2017 </t>
  </si>
  <si>
    <t xml:space="preserve">Jun 2017 - Dec 2019 </t>
  </si>
  <si>
    <t>Technology Data Management and Reporting Analyst</t>
  </si>
  <si>
    <t xml:space="preserve">Jun 2019 - Nov 2021 </t>
  </si>
  <si>
    <t>SQL Database Analyst</t>
  </si>
  <si>
    <t>Data analyst | Business Intelligence</t>
  </si>
  <si>
    <t xml:space="preserve">May 2021 - Feb 2022 </t>
  </si>
  <si>
    <t xml:space="preserve">Jan 2020 - Oct 2021 </t>
  </si>
  <si>
    <t>Senior Business Intelligence Analyst- Medicare Data</t>
  </si>
  <si>
    <t>Data Analyst - People Equity</t>
  </si>
  <si>
    <t>Quality Data Analyst, Consumer Affairs</t>
  </si>
  <si>
    <t xml:space="preserve">Aug 2020 - Apr 2022 </t>
  </si>
  <si>
    <t xml:space="preserve">Apr 2017 - Present </t>
  </si>
  <si>
    <t>Agriculture Officer/Data Analyst</t>
  </si>
  <si>
    <t xml:space="preserve">Jun 2017 - Sep 2020 </t>
  </si>
  <si>
    <t xml:space="preserve">Sep 2013 - Aug 2015 </t>
  </si>
  <si>
    <t xml:space="preserve">Jun 2020 - Nov 2020 </t>
  </si>
  <si>
    <t xml:space="preserve">Feb 2019 - Dec 2019 </t>
  </si>
  <si>
    <t xml:space="preserve">Oct 2020 - Jun 2022 </t>
  </si>
  <si>
    <t>Research and Data Analyst</t>
  </si>
  <si>
    <t xml:space="preserve">May 2020 - Feb 2022 </t>
  </si>
  <si>
    <t xml:space="preserve">Mar 2017 - Feb 2018 </t>
  </si>
  <si>
    <t>Data Analyst at Corporate Sustainability</t>
  </si>
  <si>
    <t>Row Labels</t>
  </si>
  <si>
    <t>Grand Total</t>
  </si>
  <si>
    <t>Sum of At least 1yr</t>
  </si>
  <si>
    <t>Sum of All</t>
  </si>
  <si>
    <t>Sum of At least 2yrs</t>
  </si>
  <si>
    <t>Sum of At least 3yrs</t>
  </si>
  <si>
    <t>Sum of At least 4yrs</t>
  </si>
  <si>
    <t>Sum of At least 5yrs</t>
  </si>
  <si>
    <t>Sum of At least 10yrs</t>
  </si>
  <si>
    <t>(Multiple Items)</t>
  </si>
  <si>
    <t>MedianTenure</t>
  </si>
  <si>
    <t>Mid and Senior Level</t>
  </si>
  <si>
    <t>Average Tenure in months</t>
  </si>
  <si>
    <t>Median tenure in months</t>
  </si>
  <si>
    <t>All jobs</t>
  </si>
  <si>
    <t>Stayed at least 1 yr</t>
  </si>
  <si>
    <t>Stayed at least 2 yrs</t>
  </si>
  <si>
    <t>at least 3 yrs</t>
  </si>
  <si>
    <t>at least 4 yrs</t>
  </si>
  <si>
    <t>at least 5 yrs</t>
  </si>
  <si>
    <t>at least 10 yrs</t>
  </si>
  <si>
    <t>Data Scientist</t>
  </si>
  <si>
    <t>Associate Data Scientist</t>
  </si>
  <si>
    <t xml:space="preserve">Aug 2019 - Dec 2019 </t>
  </si>
  <si>
    <t>Junior Data Scientist</t>
  </si>
  <si>
    <t xml:space="preserve">Apr 2021 - Apr 2022 </t>
  </si>
  <si>
    <t>Data Scientist, Department of Strategy and Development</t>
  </si>
  <si>
    <t xml:space="preserve">Dec 2013 - Dec 2016 </t>
  </si>
  <si>
    <t>Data Scientist, Department of Innovation Technologies</t>
  </si>
  <si>
    <t xml:space="preserve">Data Scientist </t>
  </si>
  <si>
    <t>Data Scientist junior</t>
  </si>
  <si>
    <t>Data Scientist Intern</t>
  </si>
  <si>
    <t xml:space="preserve">May 2017 - Jun 2019 </t>
  </si>
  <si>
    <t>Machine Learning Engineer</t>
  </si>
  <si>
    <t xml:space="preserve">Apr 2021 - Feb 2022 </t>
  </si>
  <si>
    <t>Market Data Scientist &amp; Analyst</t>
  </si>
  <si>
    <t xml:space="preserve">Jan 2019 - Feb 2019 </t>
  </si>
  <si>
    <t>Senior Data Scientist</t>
  </si>
  <si>
    <t>Machine Learning Research Intern</t>
  </si>
  <si>
    <t>Principal Data Scientist</t>
  </si>
  <si>
    <t>Data Scientist II</t>
  </si>
  <si>
    <t>Sr. Data Scientist</t>
  </si>
  <si>
    <t>Chief Data Scientist</t>
  </si>
  <si>
    <t xml:space="preserve">May 2018 - Jun 2018 </t>
  </si>
  <si>
    <t>Machine Learning Intern</t>
  </si>
  <si>
    <t>Data Scientist, Product Analytics</t>
  </si>
  <si>
    <t xml:space="preserve">Consulting Business Analyst | Data Scientist </t>
  </si>
  <si>
    <t>Stagiaire Data Scientist</t>
  </si>
  <si>
    <t>Lead Data Scientist</t>
  </si>
  <si>
    <t xml:space="preserve">Chief Data Scientist Officer, Co-founder </t>
  </si>
  <si>
    <t>Machine learning</t>
  </si>
  <si>
    <t xml:space="preserve">Oct 2020 - Sep 2021 </t>
  </si>
  <si>
    <t xml:space="preserve">Junior Data Scientist </t>
  </si>
  <si>
    <t xml:space="preserve">Apr 2019 - Dec 2020 </t>
  </si>
  <si>
    <t>Data Scientist | Predictive Machine learning Models for marketing and customer targeting</t>
  </si>
  <si>
    <t xml:space="preserve">Apr 2020 - Aug 2021 </t>
  </si>
  <si>
    <t xml:space="preserve">2019 - Present </t>
  </si>
  <si>
    <t xml:space="preserve">Jun 2022 - Aug 2022 </t>
  </si>
  <si>
    <t xml:space="preserve">Nov 2007 - May 2014 </t>
  </si>
  <si>
    <t>Quantitative Analyst / Data Scientist</t>
  </si>
  <si>
    <t xml:space="preserve">Feb 2020 - Dec 2020 </t>
  </si>
  <si>
    <t>Health Data Scientist Intern</t>
  </si>
  <si>
    <t xml:space="preserve">Sep 2020 - Feb 2022 </t>
  </si>
  <si>
    <t xml:space="preserve">May 2015 - Sep 2018 </t>
  </si>
  <si>
    <t xml:space="preserve">Feb 2021 - Nov 2021 </t>
  </si>
  <si>
    <t xml:space="preserve">Aug 2018 - Sep 2021 </t>
  </si>
  <si>
    <t>Decision Scientist</t>
  </si>
  <si>
    <t xml:space="preserve">Jan 2020 - Sep 2020 </t>
  </si>
  <si>
    <t xml:space="preserve">May 2016 - Aug 2018 </t>
  </si>
  <si>
    <t xml:space="preserve">Jul 2021 - Jan 2022 </t>
  </si>
  <si>
    <t>Data Scientist - Internship</t>
  </si>
  <si>
    <t xml:space="preserve">Oct 2021 - Dec 2021 </t>
  </si>
  <si>
    <t xml:space="preserve">[Capstone] Data Scientist </t>
  </si>
  <si>
    <t>Data Scientist and Product Owner</t>
  </si>
  <si>
    <t>Data Scientist/Analyst</t>
  </si>
  <si>
    <t xml:space="preserve">Jun 2021 - Jul 2021 </t>
  </si>
  <si>
    <t xml:space="preserve">Nov 2020 - Aug 2022 </t>
  </si>
  <si>
    <t>Data Scientist and Analyst</t>
  </si>
  <si>
    <t>Contributes to average in white paper</t>
  </si>
  <si>
    <t>Figures on white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</si>
</sst>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118"/>
      <name val="Nunito San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1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" fontId="0" fillId="0" borderId="0" xfId="0" applyNumberFormat="1"/>
    <xf numFmtId="0" fontId="0" fillId="0" borderId="0" xfId="0" applyNumberFormat="1"/>
    <xf numFmtId="9" fontId="0" fillId="0" borderId="0" xfId="42" applyFont="1"/>
    <xf numFmtId="1" fontId="0" fillId="33" borderId="0" xfId="0" applyNumberFormat="1" applyFill="1"/>
    <xf numFmtId="0" fontId="0" fillId="33" borderId="0" xfId="0" applyFill="1"/>
    <xf numFmtId="0" fontId="0" fillId="34" borderId="0" xfId="0" applyFill="1"/>
    <xf numFmtId="0" fontId="17" fillId="34" borderId="0" xfId="0" applyFont="1" applyFill="1"/>
    <xf numFmtId="9" fontId="17" fillId="34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7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2.xml"/><Relationship Id="rId9" Type="http://schemas.microsoft.com/office/2017/10/relationships/person" Target="persons/perso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_xlchart.v2.2</cx:f>
      </cx:strDim>
      <cx:numDim type="val">
        <cx:f dir="row">_xlchart.v2.3</cx:f>
      </cx:numDim>
    </cx:data>
  </cx:chartData>
  <cx:chart>
    <cx:title pos="t" align="ctr" overlay="0">
      <cx:tx>
        <cx:txData>
          <cx:v>Left role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Left role</a:t>
          </a:r>
        </a:p>
      </cx:txPr>
    </cx:title>
    <cx:plotArea>
      <cx:plotAreaRegion>
        <cx:series layoutId="funnel" uniqueId="{E345B0C0-A768-4C74-9A65-5227EC72D228}"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_xlchart.v2.4</cx:f>
      </cx:strDim>
      <cx:numDim type="val">
        <cx:f dir="row">_xlchart.v2.5</cx:f>
      </cx:numDim>
    </cx:data>
  </cx:chartData>
  <cx:chart>
    <cx:title pos="t" align="ctr" overlay="0">
      <cx:tx>
        <cx:txData>
          <cx:v>Still in role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Still in role</a:t>
          </a:r>
        </a:p>
      </cx:txPr>
    </cx:title>
    <cx:plotArea>
      <cx:plotAreaRegion>
        <cx:series layoutId="funnel" uniqueId="{08171CB7-A17F-4609-949E-7738EA3FD6DF}">
          <cx:spPr>
            <a:solidFill>
              <a:schemeClr val="accent2"/>
            </a:solidFill>
          </cx:spPr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_xlchart.v2.6</cx:f>
      </cx:strDim>
      <cx:numDim type="val">
        <cx:f dir="row">_xlchart.v2.7</cx:f>
      </cx:numDim>
    </cx:data>
  </cx:chartData>
  <cx:chart>
    <cx:plotArea>
      <cx:plotAreaRegion>
        <cx:series layoutId="funnel" uniqueId="{AD6E5264-D2E7-47FD-AC8D-BE881A4E79A4}">
          <cx:dataLabels>
            <cx:visibility seriesName="0" categoryName="0" value="1"/>
          </cx:dataLabels>
          <cx:dataId val="0"/>
        </cx:series>
      </cx:plotAreaRegion>
      <cx:axis id="1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763905</xdr:colOff>
      <xdr:row>18</xdr:row>
      <xdr:rowOff>92392</xdr:rowOff>
    </xdr:from>
    <xdr:to>
      <xdr:col>5</xdr:col>
      <xdr:colOff>133350</xdr:colOff>
      <xdr:row>33</xdr:row>
      <xdr:rowOff>117157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A6CFE02-9522-137B-2498-AAC06C3C8A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3905" y="3353752"/>
              <a:ext cx="5090160" cy="27355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148590</xdr:colOff>
      <xdr:row>18</xdr:row>
      <xdr:rowOff>98105</xdr:rowOff>
    </xdr:from>
    <xdr:to>
      <xdr:col>8</xdr:col>
      <xdr:colOff>262890</xdr:colOff>
      <xdr:row>33</xdr:row>
      <xdr:rowOff>114299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B68D0FF-5754-C8F9-9F08-DCDA18B020D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73115" y="3351845"/>
              <a:ext cx="3895725" cy="273462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335280</xdr:colOff>
      <xdr:row>18</xdr:row>
      <xdr:rowOff>102870</xdr:rowOff>
    </xdr:from>
    <xdr:to>
      <xdr:col>12</xdr:col>
      <xdr:colOff>205740</xdr:colOff>
      <xdr:row>33</xdr:row>
      <xdr:rowOff>102870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221FA1B-7643-243F-6055-62917CBFAF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24060" y="33947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d Stratton" refreshedDate="45159.488961921299" createdVersion="8" refreshedVersion="8" minRefreshableVersion="3" recordCount="2210" xr:uid="{00000000-000A-0000-FFFF-FFFF1C000000}">
  <cacheSource type="worksheet">
    <worksheetSource ref="A1:M1048576" sheet="AnalystScientistTenures20230821"/>
  </cacheSource>
  <cacheFields count="13">
    <cacheField name="duration" numFmtId="0">
      <sharedItems containsDate="1" containsBlank="1" containsMixedTypes="1" minDate="2011-02-01T00:00:00" maxDate="2022-08-02T00:00:00"/>
    </cacheField>
    <cacheField name="nthlatest" numFmtId="0">
      <sharedItems containsString="0" containsBlank="1" containsNumber="1" containsInteger="1" minValue="0" maxValue="8"/>
    </cacheField>
    <cacheField name="role" numFmtId="0">
      <sharedItems containsBlank="1"/>
    </cacheField>
    <cacheField name="tenure_months" numFmtId="0">
      <sharedItems containsString="0" containsBlank="1" containsNumber="1" containsInteger="1" minValue="1" maxValue="225"/>
    </cacheField>
    <cacheField name="JobCategory" numFmtId="0">
      <sharedItems containsBlank="1" count="6">
        <s v="Data Analyst - No stated seniority/mid-level"/>
        <s v="Data Scientist"/>
        <s v="Data Analyst - Senior Level"/>
        <s v="Data Analyst - Junior Level"/>
        <s v="Statistician"/>
        <m/>
      </sharedItems>
    </cacheField>
    <cacheField name="Situation" numFmtId="0">
      <sharedItems containsBlank="1" count="3">
        <s v="Left job"/>
        <s v="Present Role"/>
        <m/>
      </sharedItems>
    </cacheField>
    <cacheField name="All" numFmtId="0">
      <sharedItems containsString="0" containsBlank="1" containsNumber="1" containsInteger="1" minValue="1" maxValue="1"/>
    </cacheField>
    <cacheField name="At least 1yr" numFmtId="0">
      <sharedItems containsString="0" containsBlank="1" containsNumber="1" containsInteger="1" minValue="0" maxValue="1"/>
    </cacheField>
    <cacheField name="At least 2yrs" numFmtId="0">
      <sharedItems containsString="0" containsBlank="1" containsNumber="1" containsInteger="1" minValue="0" maxValue="1"/>
    </cacheField>
    <cacheField name="At least 3yrs" numFmtId="0">
      <sharedItems containsString="0" containsBlank="1" containsNumber="1" containsInteger="1" minValue="0" maxValue="1"/>
    </cacheField>
    <cacheField name="At least 4yrs" numFmtId="0">
      <sharedItems containsString="0" containsBlank="1" containsNumber="1" containsInteger="1" minValue="0" maxValue="1"/>
    </cacheField>
    <cacheField name="At least 5yrs" numFmtId="0">
      <sharedItems containsString="0" containsBlank="1" containsNumber="1" containsInteger="1" minValue="0" maxValue="1"/>
    </cacheField>
    <cacheField name="At least 10yrs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d Stratton" refreshedDate="45159.489279050926" createdVersion="8" refreshedVersion="8" minRefreshableVersion="3" recordCount="2210" xr:uid="{00000000-000A-0000-FFFF-FFFF24000000}">
  <cacheSource type="worksheet">
    <worksheetSource ref="A1:N1048576" sheet="AnalystScientistTenures20230821"/>
  </cacheSource>
  <cacheFields count="15">
    <cacheField name="duration" numFmtId="0">
      <sharedItems containsDate="1" containsBlank="1" containsMixedTypes="1" minDate="2011-02-01T00:00:00" maxDate="2022-08-02T00:00:00"/>
    </cacheField>
    <cacheField name="nthlatest" numFmtId="0">
      <sharedItems containsString="0" containsBlank="1" containsNumber="1" containsInteger="1" minValue="0" maxValue="8"/>
    </cacheField>
    <cacheField name="role" numFmtId="0">
      <sharedItems containsBlank="1"/>
    </cacheField>
    <cacheField name="tenure_months" numFmtId="0">
      <sharedItems containsString="0" containsBlank="1" containsNumber="1" containsInteger="1" minValue="1" maxValue="225"/>
    </cacheField>
    <cacheField name="JobCategory" numFmtId="0">
      <sharedItems containsBlank="1" count="6">
        <s v="Data Analyst - No stated seniority/mid-level"/>
        <s v="Data Scientist"/>
        <s v="Data Analyst - Senior Level"/>
        <s v="Data Analyst - Junior Level"/>
        <s v="Statistician"/>
        <m/>
      </sharedItems>
      <fieldGroup par="14"/>
    </cacheField>
    <cacheField name="Situation" numFmtId="0">
      <sharedItems containsBlank="1" count="3">
        <s v="Left job"/>
        <s v="Present Role"/>
        <m/>
      </sharedItems>
    </cacheField>
    <cacheField name="All" numFmtId="0">
      <sharedItems containsString="0" containsBlank="1" containsNumber="1" containsInteger="1" minValue="1" maxValue="1"/>
    </cacheField>
    <cacheField name="At least 1yr" numFmtId="0">
      <sharedItems containsString="0" containsBlank="1" containsNumber="1" containsInteger="1" minValue="0" maxValue="1"/>
    </cacheField>
    <cacheField name="At least 2yrs" numFmtId="0">
      <sharedItems containsString="0" containsBlank="1" containsNumber="1" containsInteger="1" minValue="0" maxValue="1"/>
    </cacheField>
    <cacheField name="At least 3yrs" numFmtId="0">
      <sharedItems containsString="0" containsBlank="1" containsNumber="1" containsInteger="1" minValue="0" maxValue="1"/>
    </cacheField>
    <cacheField name="At least 4yrs" numFmtId="0">
      <sharedItems containsString="0" containsBlank="1" containsNumber="1" containsInteger="1" minValue="0" maxValue="1"/>
    </cacheField>
    <cacheField name="At least 5yrs" numFmtId="0">
      <sharedItems containsString="0" containsBlank="1" containsNumber="1" containsInteger="1" minValue="0" maxValue="1"/>
    </cacheField>
    <cacheField name="At least 10yrs" numFmtId="0">
      <sharedItems containsString="0" containsBlank="1" containsNumber="1" containsInteger="1" minValue="0" maxValue="1"/>
    </cacheField>
    <cacheField name="MedianTenure" numFmtId="0">
      <sharedItems containsString="0" containsBlank="1" containsNumber="1" minValue="5" maxValue="30"/>
    </cacheField>
    <cacheField name="JobCategory2" numFmtId="0" databaseField="0">
      <fieldGroup base="4">
        <discretePr count="6">
          <x v="3"/>
          <x v="4"/>
          <x v="3"/>
          <x v="0"/>
          <x v="1"/>
          <x v="2"/>
        </discretePr>
        <groupItems count="5">
          <s v="Data Analyst - Junior Level"/>
          <s v="Statistician"/>
          <m/>
          <s v="Group1"/>
          <s v="Data Scientist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10">
  <r>
    <s v="Jun 2020 - Aug 2020 "/>
    <n v="3"/>
    <s v="Data Analyst"/>
    <n v="2"/>
    <x v="0"/>
    <x v="0"/>
    <n v="1"/>
    <n v="0"/>
    <n v="0"/>
    <n v="0"/>
    <n v="0"/>
    <n v="0"/>
    <n v="0"/>
  </r>
  <r>
    <s v="Oct 2020 - Present "/>
    <n v="1"/>
    <s v="Business Data Analyst"/>
    <n v="19"/>
    <x v="0"/>
    <x v="1"/>
    <n v="1"/>
    <n v="1"/>
    <n v="0"/>
    <n v="0"/>
    <n v="0"/>
    <n v="0"/>
    <n v="0"/>
  </r>
  <r>
    <s v="Oct 2020 - Present "/>
    <n v="1"/>
    <s v="Functional Data Analyst - Leader Specialist "/>
    <n v="19"/>
    <x v="0"/>
    <x v="1"/>
    <n v="1"/>
    <n v="1"/>
    <n v="0"/>
    <n v="0"/>
    <n v="0"/>
    <n v="0"/>
    <n v="0"/>
  </r>
  <r>
    <s v="Sep 2021 - Present "/>
    <n v="1"/>
    <s v="Data Scientist"/>
    <n v="8"/>
    <x v="1"/>
    <x v="1"/>
    <n v="1"/>
    <n v="0"/>
    <n v="0"/>
    <n v="0"/>
    <n v="0"/>
    <n v="0"/>
    <n v="0"/>
  </r>
  <r>
    <s v="Jul 2020 - Nov 2021 "/>
    <n v="2"/>
    <s v="Specialkonsulent (Senior Data Analyst)"/>
    <n v="16"/>
    <x v="2"/>
    <x v="0"/>
    <n v="1"/>
    <n v="1"/>
    <n v="0"/>
    <n v="0"/>
    <n v="0"/>
    <n v="0"/>
    <n v="0"/>
  </r>
  <r>
    <s v="Jul 2018 - Jul 2020 "/>
    <n v="3"/>
    <s v="Analytiker (Data Analyst)"/>
    <n v="24"/>
    <x v="0"/>
    <x v="0"/>
    <n v="1"/>
    <n v="1"/>
    <n v="1"/>
    <n v="0"/>
    <n v="0"/>
    <n v="0"/>
    <n v="0"/>
  </r>
  <r>
    <s v="Feb 2017 - Jun 2018 "/>
    <n v="4"/>
    <s v="Analytiker (Data Analyst)"/>
    <n v="16"/>
    <x v="0"/>
    <x v="0"/>
    <n v="1"/>
    <n v="1"/>
    <n v="0"/>
    <n v="0"/>
    <n v="0"/>
    <n v="0"/>
    <n v="0"/>
  </r>
  <r>
    <s v="Mar 2021 - Present "/>
    <n v="1"/>
    <s v="Data Analyst"/>
    <n v="14"/>
    <x v="0"/>
    <x v="1"/>
    <n v="1"/>
    <n v="1"/>
    <n v="0"/>
    <n v="0"/>
    <n v="0"/>
    <n v="0"/>
    <n v="0"/>
  </r>
  <r>
    <s v="Jul 2019 - Present "/>
    <n v="1"/>
    <s v="Data Analyst"/>
    <n v="34"/>
    <x v="0"/>
    <x v="1"/>
    <n v="1"/>
    <n v="1"/>
    <n v="1"/>
    <n v="0"/>
    <n v="0"/>
    <n v="0"/>
    <n v="0"/>
  </r>
  <r>
    <s v="Aug 2015 - Nov 2018 "/>
    <n v="3"/>
    <s v="Data Analyst"/>
    <n v="39"/>
    <x v="0"/>
    <x v="0"/>
    <n v="1"/>
    <n v="1"/>
    <n v="1"/>
    <n v="1"/>
    <n v="0"/>
    <n v="0"/>
    <n v="0"/>
  </r>
  <r>
    <s v="Oct 2021 - Present "/>
    <n v="1"/>
    <s v="Data Analyst"/>
    <n v="7"/>
    <x v="0"/>
    <x v="1"/>
    <n v="1"/>
    <n v="0"/>
    <n v="0"/>
    <n v="0"/>
    <n v="0"/>
    <n v="0"/>
    <n v="0"/>
  </r>
  <r>
    <s v="Jul 2020 - Nov 2021 "/>
    <n v="2"/>
    <s v="Data Analyst"/>
    <n v="16"/>
    <x v="0"/>
    <x v="0"/>
    <n v="1"/>
    <n v="1"/>
    <n v="0"/>
    <n v="0"/>
    <n v="0"/>
    <n v="0"/>
    <n v="0"/>
  </r>
  <r>
    <s v="May 2021 - Oct 2021 "/>
    <n v="3"/>
    <s v="Reporting Analyst"/>
    <n v="5"/>
    <x v="0"/>
    <x v="0"/>
    <n v="1"/>
    <n v="0"/>
    <n v="0"/>
    <n v="0"/>
    <n v="0"/>
    <n v="0"/>
    <n v="0"/>
  </r>
  <r>
    <s v="Jul 2020 - Present "/>
    <n v="1"/>
    <s v="Data Analyst Student"/>
    <n v="22"/>
    <x v="0"/>
    <x v="1"/>
    <n v="1"/>
    <n v="1"/>
    <n v="0"/>
    <n v="0"/>
    <n v="0"/>
    <n v="0"/>
    <n v="0"/>
  </r>
  <r>
    <s v="Apr 2019 - Present "/>
    <n v="1"/>
    <s v="Senior Data Analyst"/>
    <n v="37"/>
    <x v="2"/>
    <x v="1"/>
    <n v="1"/>
    <n v="1"/>
    <n v="1"/>
    <n v="1"/>
    <n v="0"/>
    <n v="0"/>
    <n v="0"/>
  </r>
  <r>
    <s v="Sep 2016 - Feb 2019 "/>
    <n v="2"/>
    <s v="Data Analyst"/>
    <n v="29"/>
    <x v="0"/>
    <x v="0"/>
    <n v="1"/>
    <n v="1"/>
    <n v="1"/>
    <n v="0"/>
    <n v="0"/>
    <n v="0"/>
    <n v="0"/>
  </r>
  <r>
    <s v="Aug 2019 - Oct 2020 "/>
    <n v="2"/>
    <s v="Data Analyst"/>
    <n v="14"/>
    <x v="0"/>
    <x v="0"/>
    <n v="1"/>
    <n v="1"/>
    <n v="0"/>
    <n v="0"/>
    <n v="0"/>
    <n v="0"/>
    <n v="0"/>
  </r>
  <r>
    <s v="Nov 2017 - Aug 2019 "/>
    <n v="3"/>
    <s v="Data Analyst"/>
    <n v="21"/>
    <x v="0"/>
    <x v="0"/>
    <n v="1"/>
    <n v="1"/>
    <n v="0"/>
    <n v="0"/>
    <n v="0"/>
    <n v="0"/>
    <n v="0"/>
  </r>
  <r>
    <s v="Jul 2021 - Sep 2021 "/>
    <n v="1"/>
    <s v="Data Analyst"/>
    <n v="2"/>
    <x v="0"/>
    <x v="0"/>
    <n v="1"/>
    <n v="0"/>
    <n v="0"/>
    <n v="0"/>
    <n v="0"/>
    <n v="0"/>
    <n v="0"/>
  </r>
  <r>
    <s v="Dec 2020 - Jan 2021 "/>
    <n v="2"/>
    <s v="Data Analyst"/>
    <n v="1"/>
    <x v="0"/>
    <x v="0"/>
    <n v="1"/>
    <n v="0"/>
    <n v="0"/>
    <n v="0"/>
    <n v="0"/>
    <n v="0"/>
    <n v="0"/>
  </r>
  <r>
    <s v="Sep 2016 - Jul 2018 "/>
    <n v="5"/>
    <s v="Data Analyst"/>
    <n v="22"/>
    <x v="0"/>
    <x v="0"/>
    <n v="1"/>
    <n v="1"/>
    <n v="0"/>
    <n v="0"/>
    <n v="0"/>
    <n v="0"/>
    <n v="0"/>
  </r>
  <r>
    <s v="Oct 2019 - Present "/>
    <n v="1"/>
    <s v="Data Analyst"/>
    <n v="31"/>
    <x v="0"/>
    <x v="1"/>
    <n v="1"/>
    <n v="1"/>
    <n v="1"/>
    <n v="0"/>
    <n v="0"/>
    <n v="0"/>
    <n v="0"/>
  </r>
  <r>
    <s v="Jan 2022 - Present "/>
    <n v="1"/>
    <s v="CRM and Data Analyst"/>
    <n v="4"/>
    <x v="0"/>
    <x v="1"/>
    <n v="1"/>
    <n v="0"/>
    <n v="0"/>
    <n v="0"/>
    <n v="0"/>
    <n v="0"/>
    <n v="0"/>
  </r>
  <r>
    <s v="Jan 2020 - Present "/>
    <n v="2"/>
    <s v="Business Intelligence Analyst / Data Analyst"/>
    <n v="28"/>
    <x v="0"/>
    <x v="1"/>
    <n v="1"/>
    <n v="1"/>
    <n v="1"/>
    <n v="0"/>
    <n v="0"/>
    <n v="0"/>
    <n v="0"/>
  </r>
  <r>
    <s v="Mar 2016 - May 2018 "/>
    <n v="5"/>
    <s v="Data Analyst"/>
    <n v="26"/>
    <x v="0"/>
    <x v="0"/>
    <n v="1"/>
    <n v="1"/>
    <n v="1"/>
    <n v="0"/>
    <n v="0"/>
    <n v="0"/>
    <n v="0"/>
  </r>
  <r>
    <s v="Jan 2021 - Present "/>
    <n v="1"/>
    <s v="Business Intelligence Analyst"/>
    <n v="16"/>
    <x v="0"/>
    <x v="1"/>
    <n v="1"/>
    <n v="1"/>
    <n v="0"/>
    <n v="0"/>
    <n v="0"/>
    <n v="0"/>
    <n v="0"/>
  </r>
  <r>
    <s v="Jun 2019 - Jul 2020 "/>
    <n v="2"/>
    <s v="Business Intelligence Analyst"/>
    <n v="13"/>
    <x v="0"/>
    <x v="0"/>
    <n v="1"/>
    <n v="1"/>
    <n v="0"/>
    <n v="0"/>
    <n v="0"/>
    <n v="0"/>
    <n v="0"/>
  </r>
  <r>
    <s v="Oct 2021 - Present "/>
    <n v="0"/>
    <s v="Business &amp; Data Analyst"/>
    <n v="7"/>
    <x v="0"/>
    <x v="1"/>
    <n v="1"/>
    <n v="0"/>
    <n v="0"/>
    <n v="0"/>
    <n v="0"/>
    <n v="0"/>
    <n v="0"/>
  </r>
  <r>
    <s v="May 2021 - Present "/>
    <n v="0"/>
    <s v="Data Analyst"/>
    <n v="12"/>
    <x v="0"/>
    <x v="1"/>
    <n v="1"/>
    <n v="1"/>
    <n v="0"/>
    <n v="0"/>
    <n v="0"/>
    <n v="0"/>
    <n v="0"/>
  </r>
  <r>
    <s v="Aug 2021 - Present "/>
    <n v="0"/>
    <s v="Business Intelligence Analyst"/>
    <n v="9"/>
    <x v="0"/>
    <x v="1"/>
    <n v="1"/>
    <n v="0"/>
    <n v="0"/>
    <n v="0"/>
    <n v="0"/>
    <n v="0"/>
    <n v="0"/>
  </r>
  <r>
    <s v="Apr 2021 - May 2021 "/>
    <n v="1"/>
    <s v="Data Analyst Trainee"/>
    <n v="1"/>
    <x v="3"/>
    <x v="0"/>
    <n v="1"/>
    <n v="0"/>
    <n v="0"/>
    <n v="0"/>
    <n v="0"/>
    <n v="0"/>
    <n v="0"/>
  </r>
  <r>
    <s v="Nov 2019 - Present "/>
    <n v="0"/>
    <s v="Data Analyst"/>
    <n v="30"/>
    <x v="0"/>
    <x v="1"/>
    <n v="1"/>
    <n v="1"/>
    <n v="1"/>
    <n v="0"/>
    <n v="0"/>
    <n v="0"/>
    <n v="0"/>
  </r>
  <r>
    <s v="Jun 2021 - Present "/>
    <n v="0"/>
    <s v="Data Analyst"/>
    <n v="1"/>
    <x v="0"/>
    <x v="1"/>
    <n v="1"/>
    <n v="0"/>
    <n v="0"/>
    <n v="0"/>
    <n v="0"/>
    <n v="0"/>
    <n v="0"/>
  </r>
  <r>
    <s v="Dec 2019 - Jun 2021 "/>
    <n v="1"/>
    <s v="Data Analyst"/>
    <n v="18"/>
    <x v="0"/>
    <x v="0"/>
    <n v="1"/>
    <n v="1"/>
    <n v="0"/>
    <n v="0"/>
    <n v="0"/>
    <n v="0"/>
    <n v="0"/>
  </r>
  <r>
    <s v="Jul 2021 - Present "/>
    <n v="0"/>
    <s v="Data Analyst - Professional Services Specialist II"/>
    <n v="10"/>
    <x v="0"/>
    <x v="1"/>
    <n v="1"/>
    <n v="0"/>
    <n v="0"/>
    <n v="0"/>
    <n v="0"/>
    <n v="0"/>
    <n v="0"/>
  </r>
  <r>
    <s v="Mar 2019 - Apr 2020 "/>
    <n v="2"/>
    <s v="Data Analyst"/>
    <n v="13"/>
    <x v="0"/>
    <x v="0"/>
    <n v="1"/>
    <n v="1"/>
    <n v="0"/>
    <n v="0"/>
    <n v="0"/>
    <n v="0"/>
    <n v="0"/>
  </r>
  <r>
    <s v="Jun 2020 - Oct 2020 "/>
    <n v="2"/>
    <s v="Business Data Analyst"/>
    <n v="4"/>
    <x v="0"/>
    <x v="0"/>
    <n v="1"/>
    <n v="0"/>
    <n v="0"/>
    <n v="0"/>
    <n v="0"/>
    <n v="0"/>
    <n v="0"/>
  </r>
  <r>
    <s v="Oct 2019 - Mar 2022 "/>
    <n v="0"/>
    <s v="BA/Data Analyst"/>
    <n v="29"/>
    <x v="0"/>
    <x v="1"/>
    <n v="1"/>
    <n v="1"/>
    <n v="1"/>
    <n v="0"/>
    <n v="0"/>
    <n v="0"/>
    <n v="0"/>
  </r>
  <r>
    <s v="Jul 2018 - Sep 2019 "/>
    <n v="1"/>
    <s v="BA/Data Analyst"/>
    <n v="14"/>
    <x v="0"/>
    <x v="0"/>
    <n v="1"/>
    <n v="1"/>
    <n v="0"/>
    <n v="0"/>
    <n v="0"/>
    <n v="0"/>
    <n v="0"/>
  </r>
  <r>
    <s v="Aug 2021 - Present "/>
    <n v="0"/>
    <s v="Lead Data Analyst"/>
    <n v="9"/>
    <x v="2"/>
    <x v="1"/>
    <n v="1"/>
    <n v="0"/>
    <n v="0"/>
    <n v="0"/>
    <n v="0"/>
    <n v="0"/>
    <n v="0"/>
  </r>
  <r>
    <s v="Sep 2020 - Dec 2020 "/>
    <n v="1"/>
    <s v="Data Analyst"/>
    <n v="3"/>
    <x v="0"/>
    <x v="0"/>
    <n v="1"/>
    <n v="0"/>
    <n v="0"/>
    <n v="0"/>
    <n v="0"/>
    <n v="0"/>
    <n v="0"/>
  </r>
  <r>
    <s v="Nov 2021 - Present "/>
    <n v="0"/>
    <s v="Data Analyst"/>
    <n v="6"/>
    <x v="0"/>
    <x v="1"/>
    <n v="1"/>
    <n v="0"/>
    <n v="0"/>
    <n v="0"/>
    <n v="0"/>
    <n v="0"/>
    <n v="0"/>
  </r>
  <r>
    <s v="Aug 2016 - Aug 2017 "/>
    <n v="2"/>
    <s v="Business Data Analyst"/>
    <n v="12"/>
    <x v="0"/>
    <x v="0"/>
    <n v="1"/>
    <n v="1"/>
    <n v="0"/>
    <n v="0"/>
    <n v="0"/>
    <n v="0"/>
    <n v="0"/>
  </r>
  <r>
    <s v="Sep 2021 - Present "/>
    <n v="0"/>
    <s v="Data Analyst"/>
    <n v="8"/>
    <x v="0"/>
    <x v="1"/>
    <n v="1"/>
    <n v="0"/>
    <n v="0"/>
    <n v="0"/>
    <n v="0"/>
    <n v="0"/>
    <n v="0"/>
  </r>
  <r>
    <s v="Sep 2020 - Mar 2021 "/>
    <n v="2"/>
    <s v="Data Analyst"/>
    <n v="6"/>
    <x v="0"/>
    <x v="0"/>
    <n v="1"/>
    <n v="0"/>
    <n v="0"/>
    <n v="0"/>
    <n v="0"/>
    <n v="0"/>
    <n v="0"/>
  </r>
  <r>
    <s v="Nov 2019 - Present "/>
    <n v="0"/>
    <s v="Senior Statistician"/>
    <n v="30"/>
    <x v="4"/>
    <x v="1"/>
    <n v="1"/>
    <n v="1"/>
    <n v="1"/>
    <n v="0"/>
    <n v="0"/>
    <n v="0"/>
    <n v="0"/>
  </r>
  <r>
    <s v="Sep 2017 - Nov 2019 "/>
    <n v="1"/>
    <s v="Statistician"/>
    <n v="26"/>
    <x v="4"/>
    <x v="0"/>
    <n v="1"/>
    <n v="1"/>
    <n v="1"/>
    <n v="0"/>
    <n v="0"/>
    <n v="0"/>
    <n v="0"/>
  </r>
  <r>
    <s v="Jun 2018 - Nov 2020 "/>
    <n v="2"/>
    <s v="Insights Analyst"/>
    <n v="29"/>
    <x v="0"/>
    <x v="0"/>
    <n v="1"/>
    <n v="1"/>
    <n v="1"/>
    <n v="0"/>
    <n v="0"/>
    <n v="0"/>
    <n v="0"/>
  </r>
  <r>
    <s v="Jan 2015 - Oct 2018 "/>
    <n v="3"/>
    <s v="Data Analyst"/>
    <n v="45"/>
    <x v="0"/>
    <x v="0"/>
    <n v="1"/>
    <n v="1"/>
    <n v="1"/>
    <n v="1"/>
    <n v="0"/>
    <n v="0"/>
    <n v="0"/>
  </r>
  <r>
    <s v="Jan 2017 - Present "/>
    <n v="0"/>
    <s v="Senior Data Analyst"/>
    <n v="64"/>
    <x v="2"/>
    <x v="1"/>
    <n v="1"/>
    <n v="1"/>
    <n v="1"/>
    <n v="1"/>
    <n v="1"/>
    <n v="1"/>
    <n v="0"/>
  </r>
  <r>
    <s v="Feb 2022 - Present "/>
    <n v="0"/>
    <s v="Data Analyst"/>
    <n v="3"/>
    <x v="0"/>
    <x v="1"/>
    <n v="1"/>
    <n v="0"/>
    <n v="0"/>
    <n v="0"/>
    <n v="0"/>
    <n v="0"/>
    <n v="0"/>
  </r>
  <r>
    <s v="Jun 2018 - Mar 2019 "/>
    <n v="3"/>
    <s v="Data Analyst"/>
    <n v="9"/>
    <x v="0"/>
    <x v="0"/>
    <n v="1"/>
    <n v="0"/>
    <n v="0"/>
    <n v="0"/>
    <n v="0"/>
    <n v="0"/>
    <n v="0"/>
  </r>
  <r>
    <s v="Aug 2017 - May 2019 "/>
    <n v="1"/>
    <s v="Data Analyst"/>
    <n v="21"/>
    <x v="0"/>
    <x v="0"/>
    <n v="1"/>
    <n v="1"/>
    <n v="0"/>
    <n v="0"/>
    <n v="0"/>
    <n v="0"/>
    <n v="0"/>
  </r>
  <r>
    <s v="Oct 2016 - Present "/>
    <n v="2"/>
    <s v=" data analyst &amp; Business Intelligence Specialist "/>
    <n v="67"/>
    <x v="0"/>
    <x v="1"/>
    <n v="1"/>
    <n v="1"/>
    <n v="1"/>
    <n v="1"/>
    <n v="1"/>
    <n v="1"/>
    <n v="0"/>
  </r>
  <r>
    <s v="Sep 2020 - Present "/>
    <n v="0"/>
    <s v="Business Data Analyst"/>
    <n v="20"/>
    <x v="0"/>
    <x v="1"/>
    <n v="1"/>
    <n v="1"/>
    <n v="0"/>
    <n v="0"/>
    <n v="0"/>
    <n v="0"/>
    <n v="0"/>
  </r>
  <r>
    <s v="Feb 2017 - Feb 2018 "/>
    <n v="2"/>
    <s v="Data Analyst"/>
    <n v="12"/>
    <x v="0"/>
    <x v="0"/>
    <n v="1"/>
    <n v="1"/>
    <n v="0"/>
    <n v="0"/>
    <n v="0"/>
    <n v="0"/>
    <n v="0"/>
  </r>
  <r>
    <s v="Mar 2021 - Present "/>
    <n v="0"/>
    <s v="Data Analyst"/>
    <n v="14"/>
    <x v="0"/>
    <x v="1"/>
    <n v="1"/>
    <n v="1"/>
    <n v="0"/>
    <n v="0"/>
    <n v="0"/>
    <n v="0"/>
    <n v="0"/>
  </r>
  <r>
    <s v="Apr 2021 - Present "/>
    <n v="0"/>
    <s v="Senior Data Analyst"/>
    <n v="13"/>
    <x v="2"/>
    <x v="1"/>
    <n v="1"/>
    <n v="1"/>
    <n v="0"/>
    <n v="0"/>
    <n v="0"/>
    <n v="0"/>
    <n v="0"/>
  </r>
  <r>
    <s v="Feb 2000 - Aug 2001 "/>
    <n v="3"/>
    <s v="Data Analyst"/>
    <n v="18"/>
    <x v="0"/>
    <x v="0"/>
    <n v="1"/>
    <n v="1"/>
    <n v="0"/>
    <n v="0"/>
    <n v="0"/>
    <n v="0"/>
    <n v="0"/>
  </r>
  <r>
    <s v="Mar 2021 - Present "/>
    <n v="0"/>
    <s v="Data Analyst"/>
    <n v="14"/>
    <x v="0"/>
    <x v="1"/>
    <n v="1"/>
    <n v="1"/>
    <n v="0"/>
    <n v="0"/>
    <n v="0"/>
    <n v="0"/>
    <n v="0"/>
  </r>
  <r>
    <s v="Jul 2019 - Present "/>
    <n v="1"/>
    <s v="Data Scientist"/>
    <n v="34"/>
    <x v="1"/>
    <x v="1"/>
    <n v="1"/>
    <n v="1"/>
    <n v="1"/>
    <n v="0"/>
    <n v="0"/>
    <n v="0"/>
    <n v="0"/>
  </r>
  <r>
    <s v="Jul 2018 - Oct 2019 "/>
    <n v="3"/>
    <s v="Senior Data Analyst"/>
    <n v="15"/>
    <x v="2"/>
    <x v="0"/>
    <n v="1"/>
    <n v="1"/>
    <n v="0"/>
    <n v="0"/>
    <n v="0"/>
    <n v="0"/>
    <n v="0"/>
  </r>
  <r>
    <s v="Feb 2017 - Jul 2018 "/>
    <n v="4"/>
    <s v="Data Analyst"/>
    <n v="17"/>
    <x v="0"/>
    <x v="0"/>
    <n v="1"/>
    <n v="1"/>
    <n v="0"/>
    <n v="0"/>
    <n v="0"/>
    <n v="0"/>
    <n v="0"/>
  </r>
  <r>
    <s v="Oct 2020 - Nov 2021 "/>
    <n v="0"/>
    <s v="JUNIOR DATA ANALYST"/>
    <n v="13"/>
    <x v="3"/>
    <x v="1"/>
    <n v="1"/>
    <n v="1"/>
    <n v="0"/>
    <n v="0"/>
    <n v="0"/>
    <n v="0"/>
    <n v="0"/>
  </r>
  <r>
    <s v="Mar 2022 - Present "/>
    <n v="0"/>
    <s v="Data Analyst"/>
    <n v="2"/>
    <x v="0"/>
    <x v="1"/>
    <n v="1"/>
    <n v="0"/>
    <n v="0"/>
    <n v="0"/>
    <n v="0"/>
    <n v="0"/>
    <n v="0"/>
  </r>
  <r>
    <s v="Oct 2020 - Mar 2022 "/>
    <n v="1"/>
    <s v="Data Analyst - VA Palo Alto HCS (Patient Experience)"/>
    <n v="17"/>
    <x v="0"/>
    <x v="0"/>
    <n v="1"/>
    <n v="1"/>
    <n v="0"/>
    <n v="0"/>
    <n v="0"/>
    <n v="0"/>
    <n v="0"/>
  </r>
  <r>
    <s v="Jan 2021 - Present "/>
    <n v="0"/>
    <s v="Data Analyst"/>
    <n v="16"/>
    <x v="0"/>
    <x v="1"/>
    <n v="1"/>
    <n v="1"/>
    <n v="0"/>
    <n v="0"/>
    <n v="0"/>
    <n v="0"/>
    <n v="0"/>
  </r>
  <r>
    <s v="Nov 2017 - Nov 2018 "/>
    <n v="1"/>
    <s v="Sr Data Analytics"/>
    <n v="12"/>
    <x v="2"/>
    <x v="0"/>
    <n v="1"/>
    <n v="1"/>
    <n v="0"/>
    <n v="0"/>
    <n v="0"/>
    <n v="0"/>
    <n v="0"/>
  </r>
  <r>
    <s v="Jan 2015 - Nov 2017 "/>
    <n v="2"/>
    <s v="Data Analyst"/>
    <n v="34"/>
    <x v="0"/>
    <x v="0"/>
    <n v="1"/>
    <n v="1"/>
    <n v="1"/>
    <n v="0"/>
    <n v="0"/>
    <n v="0"/>
    <n v="0"/>
  </r>
  <r>
    <s v="Feb 2020 - Present "/>
    <n v="0"/>
    <s v="Data Analyst"/>
    <n v="27"/>
    <x v="0"/>
    <x v="1"/>
    <n v="1"/>
    <n v="1"/>
    <n v="1"/>
    <n v="0"/>
    <n v="0"/>
    <n v="0"/>
    <n v="0"/>
  </r>
  <r>
    <s v="Feb 2022 - Present "/>
    <n v="0"/>
    <s v="Data Analyst"/>
    <n v="3"/>
    <x v="0"/>
    <x v="1"/>
    <n v="1"/>
    <n v="0"/>
    <n v="0"/>
    <n v="0"/>
    <n v="0"/>
    <n v="0"/>
    <n v="0"/>
  </r>
  <r>
    <s v="Sep 2021 - Present "/>
    <n v="0"/>
    <s v="Senior Data Analyst"/>
    <n v="8"/>
    <x v="2"/>
    <x v="1"/>
    <n v="1"/>
    <n v="0"/>
    <n v="0"/>
    <n v="0"/>
    <n v="0"/>
    <n v="0"/>
    <n v="0"/>
  </r>
  <r>
    <s v="Mar 2020 - Sep 2021 "/>
    <n v="1"/>
    <s v="Data Analyst"/>
    <n v="18"/>
    <x v="0"/>
    <x v="0"/>
    <n v="1"/>
    <n v="1"/>
    <n v="0"/>
    <n v="0"/>
    <n v="0"/>
    <n v="0"/>
    <n v="0"/>
  </r>
  <r>
    <s v="Dec 2013 - Dec 2014 "/>
    <n v="4"/>
    <s v="Data Analyst"/>
    <n v="12"/>
    <x v="0"/>
    <x v="0"/>
    <n v="1"/>
    <n v="1"/>
    <n v="0"/>
    <n v="0"/>
    <n v="0"/>
    <n v="0"/>
    <n v="0"/>
  </r>
  <r>
    <s v="Apr 2022 - Present "/>
    <n v="0"/>
    <s v="Data Analyst"/>
    <n v="1"/>
    <x v="0"/>
    <x v="1"/>
    <n v="1"/>
    <n v="0"/>
    <n v="0"/>
    <n v="0"/>
    <n v="0"/>
    <n v="0"/>
    <n v="0"/>
  </r>
  <r>
    <s v="Apr 2022 - Present "/>
    <n v="0"/>
    <s v="Data Analyst"/>
    <n v="1"/>
    <x v="0"/>
    <x v="1"/>
    <n v="1"/>
    <n v="0"/>
    <n v="0"/>
    <n v="0"/>
    <n v="0"/>
    <n v="0"/>
    <n v="0"/>
  </r>
  <r>
    <s v="Mar 2020 - Jun 2020 "/>
    <n v="3"/>
    <s v="Data Analyst"/>
    <n v="3"/>
    <x v="0"/>
    <x v="0"/>
    <n v="1"/>
    <n v="0"/>
    <n v="0"/>
    <n v="0"/>
    <n v="0"/>
    <n v="0"/>
    <n v="0"/>
  </r>
  <r>
    <s v="Sep 2021 - Present "/>
    <n v="0"/>
    <s v="Data Analyst"/>
    <n v="8"/>
    <x v="0"/>
    <x v="1"/>
    <n v="1"/>
    <n v="0"/>
    <n v="0"/>
    <n v="0"/>
    <n v="0"/>
    <n v="0"/>
    <n v="0"/>
  </r>
  <r>
    <s v="May 2022 - Present "/>
    <n v="0"/>
    <s v="Sr. Data Analyst"/>
    <n v="1"/>
    <x v="2"/>
    <x v="1"/>
    <n v="1"/>
    <n v="0"/>
    <n v="0"/>
    <n v="0"/>
    <n v="0"/>
    <n v="0"/>
    <n v="0"/>
  </r>
  <r>
    <s v="Dec 2021 - Present "/>
    <n v="0"/>
    <s v="Business Data Analyst"/>
    <n v="5"/>
    <x v="0"/>
    <x v="1"/>
    <n v="1"/>
    <n v="0"/>
    <n v="0"/>
    <n v="0"/>
    <n v="0"/>
    <n v="0"/>
    <n v="0"/>
  </r>
  <r>
    <s v="Sep 2020 - Oct 2021 "/>
    <n v="1"/>
    <s v="Data Scientist"/>
    <n v="13"/>
    <x v="1"/>
    <x v="0"/>
    <n v="1"/>
    <n v="1"/>
    <n v="0"/>
    <n v="0"/>
    <n v="0"/>
    <n v="0"/>
    <n v="0"/>
  </r>
  <r>
    <s v="May 2019 - Sep 2020 "/>
    <n v="2"/>
    <s v="Data Analyst"/>
    <n v="16"/>
    <x v="0"/>
    <x v="0"/>
    <n v="1"/>
    <n v="1"/>
    <n v="0"/>
    <n v="0"/>
    <n v="0"/>
    <n v="0"/>
    <n v="0"/>
  </r>
  <r>
    <s v="Apr 2020 - Mar 2021 "/>
    <n v="1"/>
    <s v="Data Analyst"/>
    <n v="1"/>
    <x v="0"/>
    <x v="0"/>
    <n v="1"/>
    <n v="0"/>
    <n v="0"/>
    <n v="0"/>
    <n v="0"/>
    <n v="0"/>
    <n v="0"/>
  </r>
  <r>
    <s v="May 2015 - Present "/>
    <n v="3"/>
    <s v="Junior Statistician"/>
    <n v="84"/>
    <x v="4"/>
    <x v="1"/>
    <n v="1"/>
    <n v="1"/>
    <n v="1"/>
    <n v="1"/>
    <n v="1"/>
    <n v="1"/>
    <n v="0"/>
  </r>
  <r>
    <s v="Apr 2022 - Present "/>
    <n v="0"/>
    <s v="Data Analyst"/>
    <n v="1"/>
    <x v="0"/>
    <x v="1"/>
    <n v="1"/>
    <n v="0"/>
    <n v="0"/>
    <n v="0"/>
    <n v="0"/>
    <n v="0"/>
    <n v="0"/>
  </r>
  <r>
    <s v="Sep 2020 - Present "/>
    <n v="0"/>
    <s v="BI Analyst | Big Data Engineer | Data Analyst"/>
    <n v="20"/>
    <x v="0"/>
    <x v="1"/>
    <n v="1"/>
    <n v="1"/>
    <n v="0"/>
    <n v="0"/>
    <n v="0"/>
    <n v="0"/>
    <n v="0"/>
  </r>
  <r>
    <s v="Apr 2021 - Present "/>
    <n v="0"/>
    <s v="Business Intelligence Analyst"/>
    <n v="13"/>
    <x v="0"/>
    <x v="1"/>
    <n v="1"/>
    <n v="1"/>
    <n v="0"/>
    <n v="0"/>
    <n v="0"/>
    <n v="0"/>
    <n v="0"/>
  </r>
  <r>
    <s v="May 2020 - Mar 2021 "/>
    <n v="1"/>
    <s v="Data Analyst"/>
    <n v="10"/>
    <x v="0"/>
    <x v="0"/>
    <n v="1"/>
    <n v="0"/>
    <n v="0"/>
    <n v="0"/>
    <n v="0"/>
    <n v="0"/>
    <n v="0"/>
  </r>
  <r>
    <s v="Jan 2021 - Present "/>
    <n v="1"/>
    <s v="statistician, data analyst, and data reporter"/>
    <n v="16"/>
    <x v="0"/>
    <x v="1"/>
    <n v="1"/>
    <n v="1"/>
    <n v="0"/>
    <n v="0"/>
    <n v="0"/>
    <n v="0"/>
    <n v="0"/>
  </r>
  <r>
    <s v="Dec 2019 - Present "/>
    <n v="0"/>
    <s v="Data Analyst"/>
    <n v="29"/>
    <x v="0"/>
    <x v="1"/>
    <n v="1"/>
    <n v="1"/>
    <n v="1"/>
    <n v="0"/>
    <n v="0"/>
    <n v="0"/>
    <n v="0"/>
  </r>
  <r>
    <s v="Jun 2021 - Present "/>
    <n v="0"/>
    <s v="Data Analyst"/>
    <n v="1"/>
    <x v="0"/>
    <x v="1"/>
    <n v="1"/>
    <n v="0"/>
    <n v="0"/>
    <n v="0"/>
    <n v="0"/>
    <n v="0"/>
    <n v="0"/>
  </r>
  <r>
    <s v="Nov 2020 - Present "/>
    <n v="0"/>
    <s v="Senior Data Analyst"/>
    <n v="18"/>
    <x v="2"/>
    <x v="1"/>
    <n v="1"/>
    <n v="1"/>
    <n v="0"/>
    <n v="0"/>
    <n v="0"/>
    <n v="0"/>
    <n v="0"/>
  </r>
  <r>
    <s v="Feb 2019 - Nov 2020 "/>
    <n v="1"/>
    <s v="Data Analyst"/>
    <n v="21"/>
    <x v="0"/>
    <x v="0"/>
    <n v="1"/>
    <n v="1"/>
    <n v="0"/>
    <n v="0"/>
    <n v="0"/>
    <n v="0"/>
    <n v="0"/>
  </r>
  <r>
    <s v="Apr 2022 - Present "/>
    <n v="0"/>
    <s v="Business Intelligence Analyst"/>
    <n v="1"/>
    <x v="0"/>
    <x v="1"/>
    <n v="1"/>
    <n v="0"/>
    <n v="0"/>
    <n v="0"/>
    <n v="0"/>
    <n v="0"/>
    <n v="0"/>
  </r>
  <r>
    <s v="Feb 2007 - Aug 2007 "/>
    <n v="5"/>
    <s v="Data Analyst"/>
    <n v="6"/>
    <x v="0"/>
    <x v="0"/>
    <n v="1"/>
    <n v="0"/>
    <n v="0"/>
    <n v="0"/>
    <n v="0"/>
    <n v="0"/>
    <n v="0"/>
  </r>
  <r>
    <s v="Oct 2021 - Present "/>
    <n v="0"/>
    <s v="Business Intelligence Analyst"/>
    <n v="7"/>
    <x v="0"/>
    <x v="1"/>
    <n v="1"/>
    <n v="0"/>
    <n v="0"/>
    <n v="0"/>
    <n v="0"/>
    <n v="0"/>
    <n v="0"/>
  </r>
  <r>
    <s v="Sep 2017 - Apr 2019 "/>
    <n v="2"/>
    <s v="Data Analyst"/>
    <n v="19"/>
    <x v="0"/>
    <x v="0"/>
    <n v="1"/>
    <n v="1"/>
    <n v="0"/>
    <n v="0"/>
    <n v="0"/>
    <n v="0"/>
    <n v="0"/>
  </r>
  <r>
    <s v="Jun 2015 - Aug 2017 "/>
    <n v="3"/>
    <s v="Data Analyst"/>
    <n v="26"/>
    <x v="0"/>
    <x v="0"/>
    <n v="1"/>
    <n v="1"/>
    <n v="1"/>
    <n v="0"/>
    <n v="0"/>
    <n v="0"/>
    <n v="0"/>
  </r>
  <r>
    <s v="Nov 2019 - Oct 2021 "/>
    <n v="0"/>
    <s v="Data Analyst"/>
    <n v="23"/>
    <x v="0"/>
    <x v="1"/>
    <n v="1"/>
    <n v="1"/>
    <n v="0"/>
    <n v="0"/>
    <n v="0"/>
    <n v="0"/>
    <n v="0"/>
  </r>
  <r>
    <s v="Jul 2016 - Jul 2019 "/>
    <n v="1"/>
    <s v="Data Analyst"/>
    <n v="36"/>
    <x v="0"/>
    <x v="0"/>
    <n v="1"/>
    <n v="1"/>
    <n v="1"/>
    <n v="1"/>
    <n v="0"/>
    <n v="0"/>
    <n v="0"/>
  </r>
  <r>
    <s v="Jul 2020 - Present "/>
    <n v="0"/>
    <s v="Data Analyst and Back Office Manage"/>
    <n v="22"/>
    <x v="0"/>
    <x v="1"/>
    <n v="1"/>
    <n v="1"/>
    <n v="0"/>
    <n v="0"/>
    <n v="0"/>
    <n v="0"/>
    <n v="0"/>
  </r>
  <r>
    <s v="Nov 2020 - Present "/>
    <n v="0"/>
    <s v="Data Analyst"/>
    <n v="18"/>
    <x v="0"/>
    <x v="1"/>
    <n v="1"/>
    <n v="1"/>
    <n v="0"/>
    <n v="0"/>
    <n v="0"/>
    <n v="0"/>
    <n v="0"/>
  </r>
  <r>
    <s v="Jan 2020 - Apr 2020 "/>
    <n v="1"/>
    <s v="Data Analyst"/>
    <n v="3"/>
    <x v="0"/>
    <x v="0"/>
    <n v="1"/>
    <n v="0"/>
    <n v="0"/>
    <n v="0"/>
    <n v="0"/>
    <n v="0"/>
    <n v="0"/>
  </r>
  <r>
    <s v="May 2021 - Dec 2021 "/>
    <n v="0"/>
    <s v="Data Analyst"/>
    <n v="7"/>
    <x v="0"/>
    <x v="1"/>
    <n v="1"/>
    <n v="0"/>
    <n v="0"/>
    <n v="0"/>
    <n v="0"/>
    <n v="0"/>
    <n v="0"/>
  </r>
  <r>
    <s v="Mar 2022 - Present "/>
    <n v="0"/>
    <s v="Data Analyst"/>
    <n v="2"/>
    <x v="0"/>
    <x v="1"/>
    <n v="1"/>
    <n v="0"/>
    <n v="0"/>
    <n v="0"/>
    <n v="0"/>
    <n v="0"/>
    <n v="0"/>
  </r>
  <r>
    <s v="Jun 2021 - Dec 2021 "/>
    <n v="1"/>
    <s v="Data Analyst"/>
    <n v="6"/>
    <x v="0"/>
    <x v="0"/>
    <n v="1"/>
    <n v="0"/>
    <n v="0"/>
    <n v="0"/>
    <n v="0"/>
    <n v="0"/>
    <n v="0"/>
  </r>
  <r>
    <s v="Sep 2018 - May 2021 "/>
    <n v="2"/>
    <s v="Data Analyst"/>
    <n v="32"/>
    <x v="0"/>
    <x v="0"/>
    <n v="1"/>
    <n v="1"/>
    <n v="1"/>
    <n v="0"/>
    <n v="0"/>
    <n v="0"/>
    <n v="0"/>
  </r>
  <r>
    <s v="Apr 2021 - Aug 2021 "/>
    <n v="2"/>
    <s v="Business Intelligence Analyst"/>
    <n v="4"/>
    <x v="0"/>
    <x v="0"/>
    <n v="1"/>
    <n v="0"/>
    <n v="0"/>
    <n v="0"/>
    <n v="0"/>
    <n v="0"/>
    <n v="0"/>
  </r>
  <r>
    <s v="May 2022 - Present "/>
    <n v="0"/>
    <s v="Data Analyst"/>
    <n v="1"/>
    <x v="0"/>
    <x v="1"/>
    <n v="1"/>
    <n v="0"/>
    <n v="0"/>
    <n v="0"/>
    <n v="0"/>
    <n v="0"/>
    <n v="0"/>
  </r>
  <r>
    <s v="Dec 2021 - Present "/>
    <n v="0"/>
    <s v="Data Analyst"/>
    <n v="5"/>
    <x v="0"/>
    <x v="1"/>
    <n v="1"/>
    <n v="0"/>
    <n v="0"/>
    <n v="0"/>
    <n v="0"/>
    <n v="0"/>
    <n v="0"/>
  </r>
  <r>
    <s v="Sep 2020 - Mar 2021 "/>
    <n v="2"/>
    <s v="Data Analyst"/>
    <n v="6"/>
    <x v="0"/>
    <x v="0"/>
    <n v="1"/>
    <n v="0"/>
    <n v="0"/>
    <n v="0"/>
    <n v="0"/>
    <n v="0"/>
    <n v="0"/>
  </r>
  <r>
    <s v="Jul 2016 - Sep 2020 "/>
    <n v="3"/>
    <s v="Data Analyst"/>
    <n v="50"/>
    <x v="0"/>
    <x v="0"/>
    <n v="1"/>
    <n v="1"/>
    <n v="1"/>
    <n v="1"/>
    <n v="1"/>
    <n v="0"/>
    <n v="0"/>
  </r>
  <r>
    <d v="2016-07-01T00:00:00"/>
    <n v="4"/>
    <s v="Data Analyst"/>
    <n v="1"/>
    <x v="0"/>
    <x v="0"/>
    <n v="1"/>
    <n v="0"/>
    <n v="0"/>
    <n v="0"/>
    <n v="0"/>
    <n v="0"/>
    <n v="0"/>
  </r>
  <r>
    <s v="Mar 2021 - Present "/>
    <n v="0"/>
    <s v="Data Analyst"/>
    <n v="14"/>
    <x v="0"/>
    <x v="1"/>
    <n v="1"/>
    <n v="1"/>
    <n v="0"/>
    <n v="0"/>
    <n v="0"/>
    <n v="0"/>
    <n v="0"/>
  </r>
  <r>
    <s v="Mar 2022 - Present "/>
    <n v="0"/>
    <s v="Data Analyst"/>
    <n v="2"/>
    <x v="0"/>
    <x v="1"/>
    <n v="1"/>
    <n v="0"/>
    <n v="0"/>
    <n v="0"/>
    <n v="0"/>
    <n v="0"/>
    <n v="0"/>
  </r>
  <r>
    <s v="Jul 2020 - Present "/>
    <n v="1"/>
    <s v="Data Analyst"/>
    <n v="22"/>
    <x v="0"/>
    <x v="1"/>
    <n v="1"/>
    <n v="1"/>
    <n v="0"/>
    <n v="0"/>
    <n v="0"/>
    <n v="0"/>
    <n v="0"/>
  </r>
  <r>
    <s v="Jul 2017 - Jul 2018 "/>
    <n v="1"/>
    <s v="Data Analyst"/>
    <n v="12"/>
    <x v="0"/>
    <x v="0"/>
    <n v="1"/>
    <n v="1"/>
    <n v="0"/>
    <n v="0"/>
    <n v="0"/>
    <n v="0"/>
    <n v="0"/>
  </r>
  <r>
    <s v="Oct 2021 - Present "/>
    <n v="0"/>
    <s v="Data Analyst"/>
    <n v="7"/>
    <x v="0"/>
    <x v="1"/>
    <n v="1"/>
    <n v="0"/>
    <n v="0"/>
    <n v="0"/>
    <n v="0"/>
    <n v="0"/>
    <n v="0"/>
  </r>
  <r>
    <s v="Sep 2019 - Sep 2021 "/>
    <n v="1"/>
    <s v="Data Analyst"/>
    <n v="24"/>
    <x v="0"/>
    <x v="0"/>
    <n v="1"/>
    <n v="1"/>
    <n v="1"/>
    <n v="0"/>
    <n v="0"/>
    <n v="0"/>
    <n v="0"/>
  </r>
  <r>
    <s v="Jun 2020 - May 2021 "/>
    <n v="1"/>
    <s v="Data Analyst Co-op, People Analytics"/>
    <n v="1"/>
    <x v="0"/>
    <x v="0"/>
    <n v="1"/>
    <n v="0"/>
    <n v="0"/>
    <n v="0"/>
    <n v="0"/>
    <n v="0"/>
    <n v="0"/>
  </r>
  <r>
    <s v="Jun 2021 - Present "/>
    <n v="0"/>
    <s v="Senior Data Analyst"/>
    <n v="1"/>
    <x v="2"/>
    <x v="1"/>
    <n v="1"/>
    <n v="0"/>
    <n v="0"/>
    <n v="0"/>
    <n v="0"/>
    <n v="0"/>
    <n v="0"/>
  </r>
  <r>
    <s v="May 2019 - Aug 2021 "/>
    <n v="1"/>
    <s v="Business Intelligence Analyst (consultant)"/>
    <n v="27"/>
    <x v="0"/>
    <x v="0"/>
    <n v="1"/>
    <n v="1"/>
    <n v="1"/>
    <n v="0"/>
    <n v="0"/>
    <n v="0"/>
    <n v="0"/>
  </r>
  <r>
    <s v="Jun 2015 - Aug 2016 "/>
    <n v="3"/>
    <s v="Business Intelligence Analyst"/>
    <n v="14"/>
    <x v="0"/>
    <x v="0"/>
    <n v="1"/>
    <n v="1"/>
    <n v="0"/>
    <n v="0"/>
    <n v="0"/>
    <n v="0"/>
    <n v="0"/>
  </r>
  <r>
    <s v="Oct 2019 - May 2021 "/>
    <n v="0"/>
    <s v="Junior Business Data Analyst"/>
    <n v="19"/>
    <x v="3"/>
    <x v="1"/>
    <n v="1"/>
    <n v="1"/>
    <n v="0"/>
    <n v="0"/>
    <n v="0"/>
    <n v="0"/>
    <n v="0"/>
  </r>
  <r>
    <s v="Jan 2020 - Present "/>
    <n v="0"/>
    <s v="Data Analyst"/>
    <n v="29"/>
    <x v="0"/>
    <x v="1"/>
    <n v="1"/>
    <n v="1"/>
    <n v="1"/>
    <n v="0"/>
    <n v="0"/>
    <n v="0"/>
    <n v="0"/>
  </r>
  <r>
    <s v="Jul 2018 - Jan 2020 "/>
    <n v="2"/>
    <s v="Data Analyst"/>
    <n v="18"/>
    <x v="0"/>
    <x v="0"/>
    <n v="1"/>
    <n v="1"/>
    <n v="0"/>
    <n v="0"/>
    <n v="0"/>
    <n v="0"/>
    <n v="0"/>
  </r>
  <r>
    <s v="Jun 2021 - Present "/>
    <n v="0"/>
    <s v="Data Analyst"/>
    <n v="12"/>
    <x v="0"/>
    <x v="1"/>
    <n v="1"/>
    <n v="1"/>
    <n v="0"/>
    <n v="0"/>
    <n v="0"/>
    <n v="0"/>
    <n v="0"/>
  </r>
  <r>
    <s v="Sep 2021 - Present "/>
    <n v="0"/>
    <s v="Associate Data Scientist"/>
    <n v="9"/>
    <x v="1"/>
    <x v="1"/>
    <n v="1"/>
    <n v="0"/>
    <n v="0"/>
    <n v="0"/>
    <n v="0"/>
    <n v="0"/>
    <n v="0"/>
  </r>
  <r>
    <d v="2019-05-01T00:00:00"/>
    <n v="1"/>
    <s v="Data Analyst"/>
    <n v="1"/>
    <x v="0"/>
    <x v="0"/>
    <n v="1"/>
    <n v="0"/>
    <n v="0"/>
    <n v="0"/>
    <n v="0"/>
    <n v="0"/>
    <n v="0"/>
  </r>
  <r>
    <s v="Oct 2019 - Jun 2020 "/>
    <n v="1"/>
    <s v="Data Analyst"/>
    <n v="8"/>
    <x v="0"/>
    <x v="0"/>
    <n v="1"/>
    <n v="0"/>
    <n v="0"/>
    <n v="0"/>
    <n v="0"/>
    <n v="0"/>
    <n v="0"/>
  </r>
  <r>
    <s v="Apr 2019 - Present "/>
    <n v="0"/>
    <s v="Data Analyst"/>
    <n v="38"/>
    <x v="0"/>
    <x v="1"/>
    <n v="1"/>
    <n v="1"/>
    <n v="1"/>
    <n v="1"/>
    <n v="0"/>
    <n v="0"/>
    <n v="0"/>
  </r>
  <r>
    <s v="May 2020 - Sep 2021 "/>
    <n v="1"/>
    <s v="Data Analyst"/>
    <n v="16"/>
    <x v="0"/>
    <x v="0"/>
    <n v="1"/>
    <n v="1"/>
    <n v="0"/>
    <n v="0"/>
    <n v="0"/>
    <n v="0"/>
    <n v="0"/>
  </r>
  <r>
    <s v="Apr 2018 - Jun 2019 "/>
    <n v="3"/>
    <s v="Data Analyst"/>
    <n v="14"/>
    <x v="0"/>
    <x v="0"/>
    <n v="1"/>
    <n v="1"/>
    <n v="0"/>
    <n v="0"/>
    <n v="0"/>
    <n v="0"/>
    <n v="0"/>
  </r>
  <r>
    <s v="Sep 2018 - Present "/>
    <n v="0"/>
    <s v="Statistician"/>
    <n v="45"/>
    <x v="4"/>
    <x v="1"/>
    <n v="1"/>
    <n v="1"/>
    <n v="1"/>
    <n v="1"/>
    <n v="0"/>
    <n v="0"/>
    <n v="0"/>
  </r>
  <r>
    <s v="Nov 2021 - Dec 2021 "/>
    <n v="0"/>
    <s v="Data Analyst"/>
    <n v="1"/>
    <x v="0"/>
    <x v="1"/>
    <n v="1"/>
    <n v="0"/>
    <n v="0"/>
    <n v="0"/>
    <n v="0"/>
    <n v="0"/>
    <n v="0"/>
  </r>
  <r>
    <s v="Sep 2019 - Jan 2021 "/>
    <n v="1"/>
    <s v="Data Analyst"/>
    <n v="16"/>
    <x v="0"/>
    <x v="0"/>
    <n v="1"/>
    <n v="1"/>
    <n v="0"/>
    <n v="0"/>
    <n v="0"/>
    <n v="0"/>
    <n v="0"/>
  </r>
  <r>
    <s v="Sep 2020 - Sep 2021 "/>
    <n v="0"/>
    <s v="Data Analyst"/>
    <n v="12"/>
    <x v="0"/>
    <x v="1"/>
    <n v="1"/>
    <n v="1"/>
    <n v="0"/>
    <n v="0"/>
    <n v="0"/>
    <n v="0"/>
    <n v="0"/>
  </r>
  <r>
    <s v="Oct 2019 - Mar 2020 "/>
    <n v="1"/>
    <s v="Junior Data Analyst at RJC soft S.r.l, Pisa, IT"/>
    <n v="5"/>
    <x v="3"/>
    <x v="0"/>
    <n v="1"/>
    <n v="0"/>
    <n v="0"/>
    <n v="0"/>
    <n v="0"/>
    <n v="0"/>
    <n v="0"/>
  </r>
  <r>
    <s v="Aug 2021 - Present "/>
    <n v="0"/>
    <s v="Data Reporting Analyst"/>
    <n v="10"/>
    <x v="0"/>
    <x v="1"/>
    <n v="1"/>
    <n v="0"/>
    <n v="0"/>
    <n v="0"/>
    <n v="0"/>
    <n v="0"/>
    <n v="0"/>
  </r>
  <r>
    <s v="Jul 2018 - Aug 2019 "/>
    <n v="2"/>
    <s v="SQL Developer/ Data Reporting Analyst"/>
    <n v="13"/>
    <x v="0"/>
    <x v="0"/>
    <n v="1"/>
    <n v="1"/>
    <n v="0"/>
    <n v="0"/>
    <n v="0"/>
    <n v="0"/>
    <n v="0"/>
  </r>
  <r>
    <s v="Jul 2021 - Present "/>
    <n v="0"/>
    <s v="Business Data Analyst"/>
    <n v="1"/>
    <x v="0"/>
    <x v="1"/>
    <n v="1"/>
    <n v="0"/>
    <n v="0"/>
    <n v="0"/>
    <n v="0"/>
    <n v="0"/>
    <n v="0"/>
  </r>
  <r>
    <s v="Apr 2020 - Nov 2020 "/>
    <n v="2"/>
    <s v="Data Analyst"/>
    <n v="7"/>
    <x v="0"/>
    <x v="0"/>
    <n v="1"/>
    <n v="0"/>
    <n v="0"/>
    <n v="0"/>
    <n v="0"/>
    <n v="0"/>
    <n v="0"/>
  </r>
  <r>
    <s v="May 2019 - Present "/>
    <n v="0"/>
    <s v="Fixed line Access Performance Engineer/ Data Analyst."/>
    <n v="37"/>
    <x v="0"/>
    <x v="1"/>
    <n v="1"/>
    <n v="1"/>
    <n v="1"/>
    <n v="1"/>
    <n v="0"/>
    <n v="0"/>
    <n v="0"/>
  </r>
  <r>
    <s v="Jan 2019 - Nov 2019 "/>
    <n v="3"/>
    <s v="Data Analyst"/>
    <n v="10"/>
    <x v="0"/>
    <x v="0"/>
    <n v="1"/>
    <n v="0"/>
    <n v="0"/>
    <n v="0"/>
    <n v="0"/>
    <n v="0"/>
    <n v="0"/>
  </r>
  <r>
    <s v="Mar 2020 - Present "/>
    <n v="0"/>
    <s v="Data Analyst"/>
    <n v="27"/>
    <x v="0"/>
    <x v="1"/>
    <n v="1"/>
    <n v="1"/>
    <n v="1"/>
    <n v="0"/>
    <n v="0"/>
    <n v="0"/>
    <n v="0"/>
  </r>
  <r>
    <s v="Jan 2021 - Present "/>
    <n v="0"/>
    <s v="Data Analyst"/>
    <n v="17"/>
    <x v="0"/>
    <x v="1"/>
    <n v="1"/>
    <n v="1"/>
    <n v="0"/>
    <n v="0"/>
    <n v="0"/>
    <n v="0"/>
    <n v="0"/>
  </r>
  <r>
    <s v="Oct 2016 - Mar 2020 "/>
    <n v="2"/>
    <s v="Data Analyst"/>
    <n v="41"/>
    <x v="0"/>
    <x v="0"/>
    <n v="1"/>
    <n v="1"/>
    <n v="1"/>
    <n v="1"/>
    <n v="0"/>
    <n v="0"/>
    <n v="0"/>
  </r>
  <r>
    <s v="Jan 2021 - Present "/>
    <n v="0"/>
    <s v="Data Analyst"/>
    <n v="17"/>
    <x v="0"/>
    <x v="1"/>
    <n v="1"/>
    <n v="1"/>
    <n v="0"/>
    <n v="0"/>
    <n v="0"/>
    <n v="0"/>
    <n v="0"/>
  </r>
  <r>
    <s v="Aug 2019 - Dec 2019 "/>
    <n v="3"/>
    <s v="Junior Data Scientist"/>
    <n v="4"/>
    <x v="1"/>
    <x v="0"/>
    <n v="1"/>
    <n v="0"/>
    <n v="0"/>
    <n v="0"/>
    <n v="0"/>
    <n v="0"/>
    <n v="0"/>
  </r>
  <r>
    <s v="Jul 2021 - Present "/>
    <n v="0"/>
    <s v="Customer Data Analyst Assistant "/>
    <n v="1"/>
    <x v="0"/>
    <x v="1"/>
    <n v="1"/>
    <n v="0"/>
    <n v="0"/>
    <n v="0"/>
    <n v="0"/>
    <n v="0"/>
    <n v="0"/>
  </r>
  <r>
    <s v="Oct 2021 - Present "/>
    <n v="0"/>
    <s v="Principal Data Analyst"/>
    <n v="8"/>
    <x v="2"/>
    <x v="1"/>
    <n v="1"/>
    <n v="0"/>
    <n v="0"/>
    <n v="0"/>
    <n v="0"/>
    <n v="0"/>
    <n v="0"/>
  </r>
  <r>
    <s v="Nov 2016 - Oct 2021 "/>
    <n v="1"/>
    <s v="Senior Data Analyst"/>
    <n v="59"/>
    <x v="2"/>
    <x v="0"/>
    <n v="1"/>
    <n v="1"/>
    <n v="1"/>
    <n v="1"/>
    <n v="1"/>
    <n v="0"/>
    <n v="0"/>
  </r>
  <r>
    <s v="Aug 2019 - Oct 2021 "/>
    <n v="2"/>
    <s v="Senior Data Analyst"/>
    <n v="26"/>
    <x v="2"/>
    <x v="0"/>
    <n v="1"/>
    <n v="1"/>
    <n v="1"/>
    <n v="0"/>
    <n v="0"/>
    <n v="0"/>
    <n v="0"/>
  </r>
  <r>
    <s v="Mar 2018 - Aug 2019 "/>
    <n v="3"/>
    <s v="Data Analyst"/>
    <n v="17"/>
    <x v="0"/>
    <x v="0"/>
    <n v="1"/>
    <n v="1"/>
    <n v="0"/>
    <n v="0"/>
    <n v="0"/>
    <n v="0"/>
    <n v="0"/>
  </r>
  <r>
    <s v="Jun 2020 - Mar 2021 "/>
    <n v="1"/>
    <s v="Data Analyst"/>
    <n v="9"/>
    <x v="0"/>
    <x v="0"/>
    <n v="1"/>
    <n v="0"/>
    <n v="0"/>
    <n v="0"/>
    <n v="0"/>
    <n v="0"/>
    <n v="0"/>
  </r>
  <r>
    <s v="Feb 2016 - May 2017 "/>
    <n v="2"/>
    <s v="Senior Data Analyst"/>
    <n v="15"/>
    <x v="2"/>
    <x v="0"/>
    <n v="1"/>
    <n v="1"/>
    <n v="0"/>
    <n v="0"/>
    <n v="0"/>
    <n v="0"/>
    <n v="0"/>
  </r>
  <r>
    <s v="Aug 2014 - Feb 2016 "/>
    <n v="3"/>
    <s v="Data Analyst"/>
    <n v="18"/>
    <x v="0"/>
    <x v="0"/>
    <n v="1"/>
    <n v="1"/>
    <n v="0"/>
    <n v="0"/>
    <n v="0"/>
    <n v="0"/>
    <n v="0"/>
  </r>
  <r>
    <s v="Jan 2016 - May 2018 "/>
    <n v="1"/>
    <s v="SQL data analyst"/>
    <n v="28"/>
    <x v="0"/>
    <x v="0"/>
    <n v="1"/>
    <n v="1"/>
    <n v="1"/>
    <n v="0"/>
    <n v="0"/>
    <n v="0"/>
    <n v="0"/>
  </r>
  <r>
    <s v="Feb 2019 - Present "/>
    <n v="0"/>
    <s v="Data Analyst IT SPM Telkomsel Project"/>
    <n v="40"/>
    <x v="0"/>
    <x v="1"/>
    <n v="1"/>
    <n v="1"/>
    <n v="1"/>
    <n v="1"/>
    <n v="0"/>
    <n v="0"/>
    <n v="0"/>
  </r>
  <r>
    <s v="Jan 2022 - Present "/>
    <n v="0"/>
    <s v="Data Scientist"/>
    <n v="5"/>
    <x v="1"/>
    <x v="1"/>
    <n v="1"/>
    <n v="0"/>
    <n v="0"/>
    <n v="0"/>
    <n v="0"/>
    <n v="0"/>
    <n v="0"/>
  </r>
  <r>
    <s v="Aug 2021 - Dec 2021 "/>
    <n v="1"/>
    <s v="Data Analyst/ Visualisation"/>
    <n v="4"/>
    <x v="0"/>
    <x v="0"/>
    <n v="1"/>
    <n v="0"/>
    <n v="0"/>
    <n v="0"/>
    <n v="0"/>
    <n v="0"/>
    <n v="0"/>
  </r>
  <r>
    <s v="Feb 2021 - Jul 2021 "/>
    <n v="1"/>
    <s v="Data Analyst"/>
    <n v="5"/>
    <x v="0"/>
    <x v="0"/>
    <n v="1"/>
    <n v="0"/>
    <n v="0"/>
    <n v="0"/>
    <n v="0"/>
    <n v="0"/>
    <n v="0"/>
  </r>
  <r>
    <s v="Aug 2020 - Feb 2021 "/>
    <n v="3"/>
    <s v="Data Scientist"/>
    <n v="6"/>
    <x v="1"/>
    <x v="0"/>
    <n v="1"/>
    <n v="0"/>
    <n v="0"/>
    <n v="0"/>
    <n v="0"/>
    <n v="0"/>
    <n v="0"/>
  </r>
  <r>
    <s v="May 2022 - Present "/>
    <n v="0"/>
    <s v="Data Entry Specialist"/>
    <n v="1"/>
    <x v="3"/>
    <x v="1"/>
    <n v="1"/>
    <n v="0"/>
    <n v="0"/>
    <n v="0"/>
    <n v="0"/>
    <n v="0"/>
    <n v="0"/>
  </r>
  <r>
    <s v="Feb 2017 - Mar 2020 "/>
    <n v="3"/>
    <s v="02/2017 Ã¢Â€Â“ 03/2020      Administrative Assistant/Entry Level Data Analyst "/>
    <n v="37"/>
    <x v="0"/>
    <x v="0"/>
    <n v="1"/>
    <n v="1"/>
    <n v="1"/>
    <n v="1"/>
    <n v="0"/>
    <n v="0"/>
    <n v="0"/>
  </r>
  <r>
    <s v="Dec 2016 - Jun 2019 "/>
    <n v="2"/>
    <s v="Senior Data Analyst, Cost Control, &amp; Coordinator Data Center Dept."/>
    <n v="30"/>
    <x v="2"/>
    <x v="0"/>
    <n v="1"/>
    <n v="1"/>
    <n v="1"/>
    <n v="0"/>
    <n v="0"/>
    <n v="0"/>
    <n v="0"/>
  </r>
  <r>
    <s v="May 2019 - Feb 2020 "/>
    <n v="2"/>
    <s v="Research Assistant and Data Analyst"/>
    <n v="9"/>
    <x v="0"/>
    <x v="0"/>
    <n v="1"/>
    <n v="0"/>
    <n v="0"/>
    <n v="0"/>
    <n v="0"/>
    <n v="0"/>
    <n v="0"/>
  </r>
  <r>
    <s v="Jul 2016 - Oct 2016 "/>
    <n v="3"/>
    <s v="Junior Statistician"/>
    <n v="3"/>
    <x v="4"/>
    <x v="0"/>
    <n v="1"/>
    <n v="0"/>
    <n v="0"/>
    <n v="0"/>
    <n v="0"/>
    <n v="0"/>
    <n v="0"/>
  </r>
  <r>
    <s v="Jun 2022 - Present "/>
    <n v="0"/>
    <s v="Data Analyst"/>
    <n v="1"/>
    <x v="0"/>
    <x v="1"/>
    <n v="1"/>
    <n v="0"/>
    <n v="0"/>
    <n v="0"/>
    <n v="0"/>
    <n v="0"/>
    <n v="0"/>
  </r>
  <r>
    <s v="Jan 2021 - Present "/>
    <n v="0"/>
    <s v="Data Analyst"/>
    <n v="17"/>
    <x v="0"/>
    <x v="1"/>
    <n v="1"/>
    <n v="1"/>
    <n v="0"/>
    <n v="0"/>
    <n v="0"/>
    <n v="0"/>
    <n v="0"/>
  </r>
  <r>
    <s v="Sep 2019 - Present "/>
    <n v="0"/>
    <s v="Marketing Data Analyst "/>
    <n v="33"/>
    <x v="0"/>
    <x v="1"/>
    <n v="1"/>
    <n v="1"/>
    <n v="1"/>
    <n v="0"/>
    <n v="0"/>
    <n v="0"/>
    <n v="0"/>
  </r>
  <r>
    <s v="Jun 2021 - Present "/>
    <n v="0"/>
    <s v="Contract Services Data Analyst"/>
    <n v="12"/>
    <x v="0"/>
    <x v="1"/>
    <n v="1"/>
    <n v="1"/>
    <n v="0"/>
    <n v="0"/>
    <n v="0"/>
    <n v="0"/>
    <n v="0"/>
  </r>
  <r>
    <s v="May 2020 - Dec 2020 "/>
    <n v="1"/>
    <s v="HR Data Analyst"/>
    <n v="7"/>
    <x v="0"/>
    <x v="0"/>
    <n v="1"/>
    <n v="0"/>
    <n v="0"/>
    <n v="0"/>
    <n v="0"/>
    <n v="0"/>
    <n v="0"/>
  </r>
  <r>
    <s v="Dec 2019 - May 2020 "/>
    <n v="2"/>
    <s v="Data Analyst and Visualization Specialist"/>
    <n v="5"/>
    <x v="0"/>
    <x v="0"/>
    <n v="1"/>
    <n v="0"/>
    <n v="0"/>
    <n v="0"/>
    <n v="0"/>
    <n v="0"/>
    <n v="0"/>
  </r>
  <r>
    <s v="Sep 2021 - Present "/>
    <n v="0"/>
    <s v="Data Analyst"/>
    <n v="9"/>
    <x v="0"/>
    <x v="1"/>
    <n v="1"/>
    <n v="0"/>
    <n v="0"/>
    <n v="0"/>
    <n v="0"/>
    <n v="0"/>
    <n v="0"/>
  </r>
  <r>
    <s v="Nov 2021 - Mar 2022 "/>
    <n v="1"/>
    <s v="Data Analyst"/>
    <n v="4"/>
    <x v="0"/>
    <x v="0"/>
    <n v="1"/>
    <n v="0"/>
    <n v="0"/>
    <n v="0"/>
    <n v="0"/>
    <n v="0"/>
    <n v="0"/>
  </r>
  <r>
    <s v="Feb 2012 - Present "/>
    <n v="0"/>
    <s v="IT Helpdesk /Data Analyst"/>
    <n v="124"/>
    <x v="0"/>
    <x v="1"/>
    <n v="1"/>
    <n v="1"/>
    <n v="1"/>
    <n v="1"/>
    <n v="1"/>
    <n v="1"/>
    <n v="1"/>
  </r>
  <r>
    <s v="Apr 2022 - Present "/>
    <n v="0"/>
    <s v="Data Analyst"/>
    <n v="2"/>
    <x v="0"/>
    <x v="1"/>
    <n v="1"/>
    <n v="0"/>
    <n v="0"/>
    <n v="0"/>
    <n v="0"/>
    <n v="0"/>
    <n v="0"/>
  </r>
  <r>
    <s v="Apr 2021 - Apr 2022 "/>
    <n v="1"/>
    <s v="Data Scientist, Department of Strategy and Development"/>
    <n v="12"/>
    <x v="1"/>
    <x v="0"/>
    <n v="1"/>
    <n v="1"/>
    <n v="0"/>
    <n v="0"/>
    <n v="0"/>
    <n v="0"/>
    <n v="0"/>
  </r>
  <r>
    <s v="Dec 2013 - Dec 2016 "/>
    <n v="2"/>
    <s v="Data Scientist, Department of Innovation Technologies"/>
    <n v="36"/>
    <x v="1"/>
    <x v="0"/>
    <n v="1"/>
    <n v="1"/>
    <n v="1"/>
    <n v="1"/>
    <n v="0"/>
    <n v="0"/>
    <n v="0"/>
  </r>
  <r>
    <s v="Dec 2011 - Dec 2013 "/>
    <n v="3"/>
    <s v="Data Analyst, Department of Technological Solutions"/>
    <n v="24"/>
    <x v="0"/>
    <x v="0"/>
    <n v="1"/>
    <n v="1"/>
    <n v="1"/>
    <n v="0"/>
    <n v="0"/>
    <n v="0"/>
    <n v="0"/>
  </r>
  <r>
    <s v="Apr 2021 - Present "/>
    <n v="0"/>
    <s v="Lead Data Analyst"/>
    <n v="14"/>
    <x v="2"/>
    <x v="1"/>
    <n v="1"/>
    <n v="1"/>
    <n v="0"/>
    <n v="0"/>
    <n v="0"/>
    <n v="0"/>
    <n v="0"/>
  </r>
  <r>
    <s v="Apr 2019 - Mar 2021 "/>
    <n v="1"/>
    <s v="Senior Data Analyst"/>
    <n v="23"/>
    <x v="2"/>
    <x v="0"/>
    <n v="1"/>
    <n v="1"/>
    <n v="0"/>
    <n v="0"/>
    <n v="0"/>
    <n v="0"/>
    <n v="0"/>
  </r>
  <r>
    <s v="Aug 2016 - Mar 2019 "/>
    <n v="2"/>
    <s v="Data Analyst"/>
    <n v="31"/>
    <x v="0"/>
    <x v="0"/>
    <n v="1"/>
    <n v="1"/>
    <n v="1"/>
    <n v="0"/>
    <n v="0"/>
    <n v="0"/>
    <n v="0"/>
  </r>
  <r>
    <s v="May 2021 - Present "/>
    <n v="0"/>
    <s v="Data Analyst"/>
    <n v="13"/>
    <x v="0"/>
    <x v="1"/>
    <n v="1"/>
    <n v="1"/>
    <n v="0"/>
    <n v="0"/>
    <n v="0"/>
    <n v="0"/>
    <n v="0"/>
  </r>
  <r>
    <s v="Sep 2018 - May 2020 "/>
    <n v="2"/>
    <s v="Data Analyst"/>
    <n v="20"/>
    <x v="0"/>
    <x v="0"/>
    <n v="1"/>
    <n v="1"/>
    <n v="0"/>
    <n v="0"/>
    <n v="0"/>
    <n v="0"/>
    <n v="0"/>
  </r>
  <r>
    <s v="Jan 2021 - Present "/>
    <n v="0"/>
    <s v="Data Analyst"/>
    <n v="17"/>
    <x v="0"/>
    <x v="1"/>
    <n v="1"/>
    <n v="1"/>
    <n v="0"/>
    <n v="0"/>
    <n v="0"/>
    <n v="0"/>
    <n v="0"/>
  </r>
  <r>
    <s v="Sep 2019 - Apr 2022 "/>
    <n v="1"/>
    <s v="Data Specialist"/>
    <n v="31"/>
    <x v="2"/>
    <x v="0"/>
    <n v="1"/>
    <n v="1"/>
    <n v="1"/>
    <n v="0"/>
    <n v="0"/>
    <n v="0"/>
    <n v="0"/>
  </r>
  <r>
    <s v="Jul 2019 - Dec 2019 "/>
    <n v="2"/>
    <s v="Business Intelligence Analyst Co-op"/>
    <n v="5"/>
    <x v="0"/>
    <x v="0"/>
    <n v="1"/>
    <n v="0"/>
    <n v="0"/>
    <n v="0"/>
    <n v="0"/>
    <n v="0"/>
    <n v="0"/>
  </r>
  <r>
    <s v="Feb 2018 - Aug 2018 "/>
    <n v="3"/>
    <s v="Business Intelligence Analyst"/>
    <n v="6"/>
    <x v="0"/>
    <x v="0"/>
    <n v="1"/>
    <n v="0"/>
    <n v="0"/>
    <n v="0"/>
    <n v="0"/>
    <n v="0"/>
    <n v="0"/>
  </r>
  <r>
    <s v="Aug 2020 - Present "/>
    <n v="0"/>
    <s v="Data Analyst"/>
    <n v="22"/>
    <x v="0"/>
    <x v="1"/>
    <n v="1"/>
    <n v="1"/>
    <n v="0"/>
    <n v="0"/>
    <n v="0"/>
    <n v="0"/>
    <n v="0"/>
  </r>
  <r>
    <s v="Mar 2020 - Present "/>
    <n v="1"/>
    <s v="Data Entry Specialist"/>
    <n v="27"/>
    <x v="3"/>
    <x v="1"/>
    <n v="1"/>
    <n v="1"/>
    <n v="1"/>
    <n v="0"/>
    <n v="0"/>
    <n v="0"/>
    <n v="0"/>
  </r>
  <r>
    <s v="Mar 2017 - Mar 2020 "/>
    <n v="2"/>
    <s v="Data Entry Specialist"/>
    <n v="36"/>
    <x v="3"/>
    <x v="0"/>
    <n v="1"/>
    <n v="1"/>
    <n v="1"/>
    <n v="1"/>
    <n v="0"/>
    <n v="0"/>
    <n v="0"/>
  </r>
  <r>
    <s v="Feb 2022 - Present "/>
    <n v="0"/>
    <s v="Data Analyst/Scientist "/>
    <n v="4"/>
    <x v="0"/>
    <x v="1"/>
    <n v="1"/>
    <n v="0"/>
    <n v="0"/>
    <n v="0"/>
    <n v="0"/>
    <n v="0"/>
    <n v="0"/>
  </r>
  <r>
    <s v="Feb 2021 - Jan 2022 "/>
    <n v="1"/>
    <s v="Data Analyst"/>
    <n v="1"/>
    <x v="0"/>
    <x v="0"/>
    <n v="1"/>
    <n v="0"/>
    <n v="0"/>
    <n v="0"/>
    <n v="0"/>
    <n v="0"/>
    <n v="0"/>
  </r>
  <r>
    <s v="Jan 2019 - Jan 2021 "/>
    <n v="2"/>
    <s v="Business Intelligence Analyst"/>
    <n v="24"/>
    <x v="0"/>
    <x v="0"/>
    <n v="1"/>
    <n v="1"/>
    <n v="1"/>
    <n v="0"/>
    <n v="0"/>
    <n v="0"/>
    <n v="0"/>
  </r>
  <r>
    <s v="Apr 2017 - Nov 2020 "/>
    <n v="1"/>
    <s v="Data Analyst"/>
    <n v="43"/>
    <x v="0"/>
    <x v="0"/>
    <n v="1"/>
    <n v="1"/>
    <n v="1"/>
    <n v="1"/>
    <n v="0"/>
    <n v="0"/>
    <n v="0"/>
  </r>
  <r>
    <s v="May 2022 - Present "/>
    <n v="0"/>
    <s v="Data Analyst"/>
    <n v="1"/>
    <x v="0"/>
    <x v="1"/>
    <n v="1"/>
    <n v="0"/>
    <n v="0"/>
    <n v="0"/>
    <n v="0"/>
    <n v="0"/>
    <n v="0"/>
  </r>
  <r>
    <s v="Nov 2021 - Present "/>
    <n v="0"/>
    <s v="Data Analyst"/>
    <n v="7"/>
    <x v="0"/>
    <x v="1"/>
    <n v="1"/>
    <n v="0"/>
    <n v="0"/>
    <n v="0"/>
    <n v="0"/>
    <n v="0"/>
    <n v="0"/>
  </r>
  <r>
    <s v="Feb 2022 - Mar 2022 "/>
    <n v="0"/>
    <s v="Data Analyst"/>
    <n v="1"/>
    <x v="0"/>
    <x v="1"/>
    <n v="1"/>
    <n v="0"/>
    <n v="0"/>
    <n v="0"/>
    <n v="0"/>
    <n v="0"/>
    <n v="0"/>
  </r>
  <r>
    <d v="2022-02-01T00:00:00"/>
    <n v="1"/>
    <s v="Data Analyst"/>
    <n v="1"/>
    <x v="0"/>
    <x v="0"/>
    <n v="1"/>
    <n v="0"/>
    <n v="0"/>
    <n v="0"/>
    <n v="0"/>
    <n v="0"/>
    <n v="0"/>
  </r>
  <r>
    <s v="Feb 2022 - Present "/>
    <n v="0"/>
    <s v="Data Scientist"/>
    <n v="4"/>
    <x v="1"/>
    <x v="1"/>
    <n v="1"/>
    <n v="0"/>
    <n v="0"/>
    <n v="0"/>
    <n v="0"/>
    <n v="0"/>
    <n v="0"/>
  </r>
  <r>
    <s v="Mar 2021 - Nov 2021 "/>
    <n v="1"/>
    <s v="Data Scientist "/>
    <n v="8"/>
    <x v="1"/>
    <x v="0"/>
    <n v="1"/>
    <n v="0"/>
    <n v="0"/>
    <n v="0"/>
    <n v="0"/>
    <n v="0"/>
    <n v="0"/>
  </r>
  <r>
    <s v="Aug 2020 - Mar 2021 "/>
    <n v="2"/>
    <s v="Data Scientist | Data Analyst"/>
    <n v="7"/>
    <x v="0"/>
    <x v="0"/>
    <n v="1"/>
    <n v="0"/>
    <n v="0"/>
    <n v="0"/>
    <n v="0"/>
    <n v="0"/>
    <n v="0"/>
  </r>
  <r>
    <s v="Mar 2020 - Jul 2020 "/>
    <n v="3"/>
    <s v="Data Scientist junior"/>
    <n v="4"/>
    <x v="1"/>
    <x v="0"/>
    <n v="1"/>
    <n v="0"/>
    <n v="0"/>
    <n v="0"/>
    <n v="0"/>
    <n v="0"/>
    <n v="0"/>
  </r>
  <r>
    <s v="Mar 2022 - Present "/>
    <n v="0"/>
    <s v="Prospective IT Data Analyst"/>
    <n v="3"/>
    <x v="0"/>
    <x v="1"/>
    <n v="1"/>
    <n v="0"/>
    <n v="0"/>
    <n v="0"/>
    <n v="0"/>
    <n v="0"/>
    <n v="0"/>
  </r>
  <r>
    <s v="2016 - 2019 "/>
    <n v="2"/>
    <s v="Data Analyst"/>
    <n v="36"/>
    <x v="0"/>
    <x v="0"/>
    <n v="1"/>
    <n v="1"/>
    <n v="1"/>
    <n v="1"/>
    <n v="0"/>
    <n v="0"/>
    <n v="0"/>
  </r>
  <r>
    <s v="Dec 2019 - Present "/>
    <n v="0"/>
    <s v="Data Analyst"/>
    <n v="30"/>
    <x v="0"/>
    <x v="1"/>
    <n v="1"/>
    <n v="1"/>
    <n v="1"/>
    <n v="0"/>
    <n v="0"/>
    <n v="0"/>
    <n v="0"/>
  </r>
  <r>
    <s v="May 2021 - Present "/>
    <n v="0"/>
    <s v="Customer data analyst"/>
    <n v="13"/>
    <x v="0"/>
    <x v="1"/>
    <n v="1"/>
    <n v="1"/>
    <n v="0"/>
    <n v="0"/>
    <n v="0"/>
    <n v="0"/>
    <n v="0"/>
  </r>
  <r>
    <s v="Jan 2017 - May 2021 "/>
    <n v="1"/>
    <s v="Commercial Data Analyst"/>
    <n v="52"/>
    <x v="0"/>
    <x v="0"/>
    <n v="1"/>
    <n v="1"/>
    <n v="1"/>
    <n v="1"/>
    <n v="1"/>
    <n v="0"/>
    <n v="0"/>
  </r>
  <r>
    <s v="Sep 2018 - Present "/>
    <n v="0"/>
    <s v="Data Analyst II"/>
    <n v="45"/>
    <x v="0"/>
    <x v="1"/>
    <n v="1"/>
    <n v="1"/>
    <n v="1"/>
    <n v="1"/>
    <n v="0"/>
    <n v="0"/>
    <n v="0"/>
  </r>
  <r>
    <s v="Jul 2016 - Aug 2018 "/>
    <n v="1"/>
    <s v="Data Analyst"/>
    <n v="25"/>
    <x v="0"/>
    <x v="0"/>
    <n v="1"/>
    <n v="1"/>
    <n v="1"/>
    <n v="0"/>
    <n v="0"/>
    <n v="0"/>
    <n v="0"/>
  </r>
  <r>
    <s v="Oct 2020 - May 2022 "/>
    <n v="1"/>
    <s v="Data Analyst"/>
    <n v="19"/>
    <x v="0"/>
    <x v="0"/>
    <n v="1"/>
    <n v="1"/>
    <n v="0"/>
    <n v="0"/>
    <n v="0"/>
    <n v="0"/>
    <n v="0"/>
  </r>
  <r>
    <s v="Jan 2018 - Aug 2020 "/>
    <n v="2"/>
    <s v="Data Analyst"/>
    <n v="31"/>
    <x v="0"/>
    <x v="0"/>
    <n v="1"/>
    <n v="1"/>
    <n v="1"/>
    <n v="0"/>
    <n v="0"/>
    <n v="0"/>
    <n v="0"/>
  </r>
  <r>
    <s v="Nov 2018 - Present "/>
    <n v="0"/>
    <s v="Senior Software Engineer/Data enginner/Senior Data Analyst/ETL Developer"/>
    <n v="43"/>
    <x v="2"/>
    <x v="1"/>
    <n v="1"/>
    <n v="1"/>
    <n v="1"/>
    <n v="1"/>
    <n v="0"/>
    <n v="0"/>
    <n v="0"/>
  </r>
  <r>
    <s v="Apr 2020 - Mar 2022 "/>
    <n v="1"/>
    <s v="Senior Data Analyst"/>
    <n v="23"/>
    <x v="2"/>
    <x v="0"/>
    <n v="1"/>
    <n v="1"/>
    <n v="0"/>
    <n v="0"/>
    <n v="0"/>
    <n v="0"/>
    <n v="0"/>
  </r>
  <r>
    <s v="Dec 2015 - Mar 2020 "/>
    <n v="4"/>
    <s v="Data Analyst - ETL"/>
    <n v="51"/>
    <x v="0"/>
    <x v="0"/>
    <n v="1"/>
    <n v="1"/>
    <n v="1"/>
    <n v="1"/>
    <n v="1"/>
    <n v="0"/>
    <n v="0"/>
  </r>
  <r>
    <s v="Nov 2016 - Present "/>
    <n v="0"/>
    <s v="Data Analyst (Fibre Networks Design) "/>
    <n v="67"/>
    <x v="0"/>
    <x v="1"/>
    <n v="1"/>
    <n v="1"/>
    <n v="1"/>
    <n v="1"/>
    <n v="1"/>
    <n v="1"/>
    <n v="0"/>
  </r>
  <r>
    <s v="Dec 2015 - Oct 2016 "/>
    <n v="1"/>
    <s v="Data Analyst (Data Management and Planning)"/>
    <n v="10"/>
    <x v="0"/>
    <x v="0"/>
    <n v="1"/>
    <n v="0"/>
    <n v="0"/>
    <n v="0"/>
    <n v="0"/>
    <n v="0"/>
    <n v="0"/>
  </r>
  <r>
    <s v="Apr 2022 - Present "/>
    <n v="0"/>
    <s v="Junior Data Analyst - C24 Kreditservice"/>
    <n v="2"/>
    <x v="3"/>
    <x v="1"/>
    <n v="1"/>
    <n v="0"/>
    <n v="0"/>
    <n v="0"/>
    <n v="0"/>
    <n v="0"/>
    <n v="0"/>
  </r>
  <r>
    <s v="Feb 2022 - May 2022 "/>
    <n v="0"/>
    <s v="Data Analyst"/>
    <n v="3"/>
    <x v="0"/>
    <x v="1"/>
    <n v="1"/>
    <n v="0"/>
    <n v="0"/>
    <n v="0"/>
    <n v="0"/>
    <n v="0"/>
    <n v="0"/>
  </r>
  <r>
    <s v="Nov 2021 - Present "/>
    <n v="0"/>
    <s v="Product &amp; Data Analyst"/>
    <n v="7"/>
    <x v="0"/>
    <x v="1"/>
    <n v="1"/>
    <n v="0"/>
    <n v="0"/>
    <n v="0"/>
    <n v="0"/>
    <n v="0"/>
    <n v="0"/>
  </r>
  <r>
    <s v="Jun 2018 - Aug 2018 "/>
    <n v="4"/>
    <s v="Data Analyst (Student Worker)"/>
    <n v="2"/>
    <x v="0"/>
    <x v="0"/>
    <n v="1"/>
    <n v="0"/>
    <n v="0"/>
    <n v="0"/>
    <n v="0"/>
    <n v="0"/>
    <n v="0"/>
  </r>
  <r>
    <s v="Feb 2022 - Present "/>
    <n v="0"/>
    <s v="Data and Reporting analyst"/>
    <n v="4"/>
    <x v="0"/>
    <x v="1"/>
    <n v="1"/>
    <n v="0"/>
    <n v="0"/>
    <n v="0"/>
    <n v="0"/>
    <n v="0"/>
    <n v="0"/>
  </r>
  <r>
    <s v="May 2017 - Jan 2019 "/>
    <n v="3"/>
    <s v="Data Scientist / Data Analyst"/>
    <n v="20"/>
    <x v="0"/>
    <x v="0"/>
    <n v="1"/>
    <n v="1"/>
    <n v="0"/>
    <n v="0"/>
    <n v="0"/>
    <n v="0"/>
    <n v="0"/>
  </r>
  <r>
    <s v="May 2021 - Present "/>
    <n v="0"/>
    <s v="POS Database Analyst"/>
    <n v="13"/>
    <x v="0"/>
    <x v="1"/>
    <n v="1"/>
    <n v="1"/>
    <n v="0"/>
    <n v="0"/>
    <n v="0"/>
    <n v="0"/>
    <n v="0"/>
  </r>
  <r>
    <s v="Apr 2020 - Oct 2020 "/>
    <n v="2"/>
    <s v="Data Analyst"/>
    <n v="6"/>
    <x v="0"/>
    <x v="0"/>
    <n v="1"/>
    <n v="0"/>
    <n v="0"/>
    <n v="0"/>
    <n v="0"/>
    <n v="0"/>
    <n v="0"/>
  </r>
  <r>
    <s v="Nov 2015 - May 2018 "/>
    <n v="3"/>
    <s v="Business Data Analyst"/>
    <n v="30"/>
    <x v="0"/>
    <x v="0"/>
    <n v="1"/>
    <n v="1"/>
    <n v="1"/>
    <n v="0"/>
    <n v="0"/>
    <n v="0"/>
    <n v="0"/>
  </r>
  <r>
    <s v="Apr 2022 - Present "/>
    <n v="0"/>
    <s v="Data Analyst"/>
    <n v="2"/>
    <x v="0"/>
    <x v="1"/>
    <n v="1"/>
    <n v="0"/>
    <n v="0"/>
    <n v="0"/>
    <n v="0"/>
    <n v="0"/>
    <n v="0"/>
  </r>
  <r>
    <s v="Mar 2022 - Present "/>
    <n v="0"/>
    <s v="Business Data Analyst"/>
    <n v="3"/>
    <x v="0"/>
    <x v="1"/>
    <n v="1"/>
    <n v="0"/>
    <n v="0"/>
    <n v="0"/>
    <n v="0"/>
    <n v="0"/>
    <n v="0"/>
  </r>
  <r>
    <s v="Aug 2016 - Oct 2017 "/>
    <n v="3"/>
    <s v="Data Analyst"/>
    <n v="14"/>
    <x v="0"/>
    <x v="0"/>
    <n v="1"/>
    <n v="1"/>
    <n v="0"/>
    <n v="0"/>
    <n v="0"/>
    <n v="0"/>
    <n v="0"/>
  </r>
  <r>
    <s v="Jan 2020 - Present "/>
    <n v="0"/>
    <s v="Data Analyst/Business Systems Analyst"/>
    <n v="29"/>
    <x v="0"/>
    <x v="1"/>
    <n v="1"/>
    <n v="1"/>
    <n v="1"/>
    <n v="0"/>
    <n v="0"/>
    <n v="0"/>
    <n v="0"/>
  </r>
  <r>
    <s v="Feb 2019 - Jan 2020 "/>
    <n v="1"/>
    <s v="Data Analyst"/>
    <n v="1"/>
    <x v="0"/>
    <x v="0"/>
    <n v="1"/>
    <n v="0"/>
    <n v="0"/>
    <n v="0"/>
    <n v="0"/>
    <n v="0"/>
    <n v="0"/>
  </r>
  <r>
    <s v="Mar 2018 - Jan 2019 "/>
    <n v="2"/>
    <s v="Data Analyst"/>
    <n v="10"/>
    <x v="0"/>
    <x v="0"/>
    <n v="1"/>
    <n v="0"/>
    <n v="0"/>
    <n v="0"/>
    <n v="0"/>
    <n v="0"/>
    <n v="0"/>
  </r>
  <r>
    <s v="Nov 2017 - Feb 2018 "/>
    <n v="3"/>
    <s v="Data Analyst"/>
    <n v="3"/>
    <x v="0"/>
    <x v="0"/>
    <n v="1"/>
    <n v="0"/>
    <n v="0"/>
    <n v="0"/>
    <n v="0"/>
    <n v="0"/>
    <n v="0"/>
  </r>
  <r>
    <s v="Aug 2014 - Jul 2017 "/>
    <n v="4"/>
    <s v="Data Analyst"/>
    <n v="35"/>
    <x v="0"/>
    <x v="0"/>
    <n v="1"/>
    <n v="1"/>
    <n v="1"/>
    <n v="0"/>
    <n v="0"/>
    <n v="0"/>
    <n v="0"/>
  </r>
  <r>
    <s v="Sep 2017 - Oct 2019 "/>
    <n v="3"/>
    <s v="Data Specialist"/>
    <n v="25"/>
    <x v="2"/>
    <x v="0"/>
    <n v="1"/>
    <n v="1"/>
    <n v="1"/>
    <n v="0"/>
    <n v="0"/>
    <n v="0"/>
    <n v="0"/>
  </r>
  <r>
    <s v="Sep 2020 - Present "/>
    <n v="0"/>
    <s v="Data Analyst"/>
    <n v="21"/>
    <x v="0"/>
    <x v="1"/>
    <n v="1"/>
    <n v="1"/>
    <n v="0"/>
    <n v="0"/>
    <n v="0"/>
    <n v="0"/>
    <n v="0"/>
  </r>
  <r>
    <s v="Feb 2017 - Jun 2019 "/>
    <n v="1"/>
    <s v="Data Analyst"/>
    <n v="28"/>
    <x v="0"/>
    <x v="0"/>
    <n v="1"/>
    <n v="1"/>
    <n v="1"/>
    <n v="0"/>
    <n v="0"/>
    <n v="0"/>
    <n v="0"/>
  </r>
  <r>
    <s v="Jan 2022 - Present "/>
    <n v="0"/>
    <s v="Data Analyst"/>
    <n v="5"/>
    <x v="0"/>
    <x v="1"/>
    <n v="1"/>
    <n v="0"/>
    <n v="0"/>
    <n v="0"/>
    <n v="0"/>
    <n v="0"/>
    <n v="0"/>
  </r>
  <r>
    <s v="Oct 2021 - Present "/>
    <n v="0"/>
    <s v="Associate Data Analyst - Product Analytics"/>
    <n v="8"/>
    <x v="0"/>
    <x v="1"/>
    <n v="1"/>
    <n v="0"/>
    <n v="0"/>
    <n v="0"/>
    <n v="0"/>
    <n v="0"/>
    <n v="0"/>
  </r>
  <r>
    <s v="Mar 2020 - Jun 2021 "/>
    <n v="2"/>
    <s v="Data Analyst"/>
    <n v="15"/>
    <x v="0"/>
    <x v="0"/>
    <n v="1"/>
    <n v="1"/>
    <n v="0"/>
    <n v="0"/>
    <n v="0"/>
    <n v="0"/>
    <n v="0"/>
  </r>
  <r>
    <s v="Aug 2019 - Nov 2020 "/>
    <n v="1"/>
    <s v="SQL Developer - Data Analyst"/>
    <n v="15"/>
    <x v="0"/>
    <x v="0"/>
    <n v="1"/>
    <n v="1"/>
    <n v="0"/>
    <n v="0"/>
    <n v="0"/>
    <n v="0"/>
    <n v="0"/>
  </r>
  <r>
    <s v="Apr 2021 - Present "/>
    <n v="0"/>
    <s v="Data Analyst"/>
    <n v="14"/>
    <x v="0"/>
    <x v="1"/>
    <n v="1"/>
    <n v="1"/>
    <n v="0"/>
    <n v="0"/>
    <n v="0"/>
    <n v="0"/>
    <n v="0"/>
  </r>
  <r>
    <s v="May 2020 - Present "/>
    <n v="0"/>
    <s v="Data Analyst"/>
    <n v="25"/>
    <x v="0"/>
    <x v="1"/>
    <n v="1"/>
    <n v="1"/>
    <n v="1"/>
    <n v="0"/>
    <n v="0"/>
    <n v="0"/>
    <n v="0"/>
  </r>
  <r>
    <s v="Mar 2017 - Apr 2020 "/>
    <n v="1"/>
    <s v="Data Analyst Production"/>
    <n v="37"/>
    <x v="0"/>
    <x v="0"/>
    <n v="1"/>
    <n v="1"/>
    <n v="1"/>
    <n v="1"/>
    <n v="0"/>
    <n v="0"/>
    <n v="0"/>
  </r>
  <r>
    <s v="Oct 2019 - Jan 2020 "/>
    <n v="3"/>
    <s v="Data Analyst"/>
    <n v="3"/>
    <x v="0"/>
    <x v="0"/>
    <n v="1"/>
    <n v="0"/>
    <n v="0"/>
    <n v="0"/>
    <n v="0"/>
    <n v="0"/>
    <n v="0"/>
  </r>
  <r>
    <s v="Nov 2021 - Present "/>
    <n v="0"/>
    <s v="Senior Data Analyst"/>
    <n v="7"/>
    <x v="2"/>
    <x v="1"/>
    <n v="1"/>
    <n v="0"/>
    <n v="0"/>
    <n v="0"/>
    <n v="0"/>
    <n v="0"/>
    <n v="0"/>
  </r>
  <r>
    <s v="Feb 2015 - Mar 2017 "/>
    <n v="2"/>
    <s v="Data Analyst II (Aeries Technologies)"/>
    <n v="25"/>
    <x v="0"/>
    <x v="0"/>
    <n v="1"/>
    <n v="1"/>
    <n v="1"/>
    <n v="0"/>
    <n v="0"/>
    <n v="0"/>
    <n v="0"/>
  </r>
  <r>
    <s v="May 2013 - Jan 2020 "/>
    <n v="1"/>
    <s v="Data Analyst (Sr. Report Analyst)"/>
    <n v="80"/>
    <x v="2"/>
    <x v="0"/>
    <n v="1"/>
    <n v="1"/>
    <n v="1"/>
    <n v="1"/>
    <n v="1"/>
    <n v="1"/>
    <n v="0"/>
  </r>
  <r>
    <s v="Oct 2006 - Jan 2014 "/>
    <n v="2"/>
    <s v="PeopleSoft Data Specialist"/>
    <n v="87"/>
    <x v="2"/>
    <x v="0"/>
    <n v="1"/>
    <n v="1"/>
    <n v="1"/>
    <n v="1"/>
    <n v="1"/>
    <n v="1"/>
    <n v="0"/>
  </r>
  <r>
    <s v="Jul 2021 - Present "/>
    <n v="0"/>
    <s v="Data Analyst"/>
    <n v="1"/>
    <x v="0"/>
    <x v="1"/>
    <n v="1"/>
    <n v="0"/>
    <n v="0"/>
    <n v="0"/>
    <n v="0"/>
    <n v="0"/>
    <n v="0"/>
  </r>
  <r>
    <s v="Jul 2010 - Oct 2015 "/>
    <n v="3"/>
    <s v="Senior Data Analyst"/>
    <n v="63"/>
    <x v="2"/>
    <x v="0"/>
    <n v="1"/>
    <n v="1"/>
    <n v="1"/>
    <n v="1"/>
    <n v="1"/>
    <n v="1"/>
    <n v="0"/>
  </r>
  <r>
    <s v="Sep 2021 - Present "/>
    <n v="0"/>
    <s v=" Data Analyst / IT Support Specialist"/>
    <n v="9"/>
    <x v="0"/>
    <x v="1"/>
    <n v="1"/>
    <n v="0"/>
    <n v="0"/>
    <n v="0"/>
    <n v="0"/>
    <n v="0"/>
    <n v="0"/>
  </r>
  <r>
    <s v="Apr 2017 - Apr 2018 "/>
    <n v="2"/>
    <s v="Data Analyst"/>
    <n v="12"/>
    <x v="0"/>
    <x v="0"/>
    <n v="1"/>
    <n v="1"/>
    <n v="0"/>
    <n v="0"/>
    <n v="0"/>
    <n v="0"/>
    <n v="0"/>
  </r>
  <r>
    <s v="Apr 2022 - Present "/>
    <n v="0"/>
    <s v="Data Analyst Trainee at ITI"/>
    <n v="2"/>
    <x v="3"/>
    <x v="1"/>
    <n v="1"/>
    <n v="0"/>
    <n v="0"/>
    <n v="0"/>
    <n v="0"/>
    <n v="0"/>
    <n v="0"/>
  </r>
  <r>
    <s v="Aug 2003 - May 2006 "/>
    <n v="2"/>
    <s v="Client Data Analyst"/>
    <n v="33"/>
    <x v="0"/>
    <x v="0"/>
    <n v="1"/>
    <n v="1"/>
    <n v="1"/>
    <n v="0"/>
    <n v="0"/>
    <n v="0"/>
    <n v="0"/>
  </r>
  <r>
    <s v="Jul 2019 - Jul 2021 "/>
    <n v="2"/>
    <s v="Insight Manager / Senior Insights Analyst"/>
    <n v="24"/>
    <x v="2"/>
    <x v="0"/>
    <n v="1"/>
    <n v="1"/>
    <n v="1"/>
    <n v="0"/>
    <n v="0"/>
    <n v="0"/>
    <n v="0"/>
  </r>
  <r>
    <s v="Jul 2018 - Oct 2021 "/>
    <n v="1"/>
    <s v="Senior Data Analyst"/>
    <n v="39"/>
    <x v="2"/>
    <x v="0"/>
    <n v="1"/>
    <n v="1"/>
    <n v="1"/>
    <n v="1"/>
    <n v="0"/>
    <n v="0"/>
    <n v="0"/>
  </r>
  <r>
    <s v="May 2021 - Present "/>
    <n v="0"/>
    <s v="Data Analyst"/>
    <n v="13"/>
    <x v="0"/>
    <x v="1"/>
    <n v="1"/>
    <n v="1"/>
    <n v="0"/>
    <n v="0"/>
    <n v="0"/>
    <n v="0"/>
    <n v="0"/>
  </r>
  <r>
    <s v="May 2021 - Aug 2021 "/>
    <n v="1"/>
    <s v="Data Scientist"/>
    <n v="3"/>
    <x v="1"/>
    <x v="0"/>
    <n v="1"/>
    <n v="0"/>
    <n v="0"/>
    <n v="0"/>
    <n v="0"/>
    <n v="0"/>
    <n v="0"/>
  </r>
  <r>
    <s v="Aug 2021 - Present "/>
    <n v="0"/>
    <s v="Data Analyst"/>
    <n v="10"/>
    <x v="0"/>
    <x v="1"/>
    <n v="1"/>
    <n v="0"/>
    <n v="0"/>
    <n v="0"/>
    <n v="0"/>
    <n v="0"/>
    <n v="0"/>
  </r>
  <r>
    <s v="Mar 2022 - Present "/>
    <n v="0"/>
    <s v="Data Analyst"/>
    <n v="3"/>
    <x v="0"/>
    <x v="1"/>
    <n v="1"/>
    <n v="0"/>
    <n v="0"/>
    <n v="0"/>
    <n v="0"/>
    <n v="0"/>
    <n v="0"/>
  </r>
  <r>
    <s v="Sep 2021 - Present "/>
    <n v="0"/>
    <s v="Senior Data Analyst"/>
    <n v="9"/>
    <x v="2"/>
    <x v="1"/>
    <n v="1"/>
    <n v="0"/>
    <n v="0"/>
    <n v="0"/>
    <n v="0"/>
    <n v="0"/>
    <n v="0"/>
  </r>
  <r>
    <s v="Aug 2019 - Aug 2021 "/>
    <n v="1"/>
    <s v="Data Analyst"/>
    <n v="24"/>
    <x v="0"/>
    <x v="0"/>
    <n v="1"/>
    <n v="1"/>
    <n v="1"/>
    <n v="0"/>
    <n v="0"/>
    <n v="0"/>
    <n v="0"/>
  </r>
  <r>
    <s v="Jan 2013 - Feb 2019 "/>
    <n v="1"/>
    <s v="Senior Data Analyst"/>
    <n v="73"/>
    <x v="2"/>
    <x v="0"/>
    <n v="1"/>
    <n v="1"/>
    <n v="1"/>
    <n v="1"/>
    <n v="1"/>
    <n v="1"/>
    <n v="0"/>
  </r>
  <r>
    <s v="Jun 2017 - Jul 2019 "/>
    <n v="2"/>
    <s v="Senior Process Data Analyst"/>
    <n v="25"/>
    <x v="2"/>
    <x v="0"/>
    <n v="1"/>
    <n v="1"/>
    <n v="1"/>
    <n v="0"/>
    <n v="0"/>
    <n v="0"/>
    <n v="0"/>
  </r>
  <r>
    <s v="Jun 2018 - Present "/>
    <n v="0"/>
    <s v="Data Analyst - Student Recruitment Support"/>
    <n v="48"/>
    <x v="0"/>
    <x v="1"/>
    <n v="1"/>
    <n v="1"/>
    <n v="1"/>
    <n v="1"/>
    <n v="1"/>
    <n v="0"/>
    <n v="0"/>
  </r>
  <r>
    <s v="Aug 2021 - Present "/>
    <n v="0"/>
    <s v="Senior Reporting Specialist at AVT Logistics"/>
    <n v="10"/>
    <x v="2"/>
    <x v="1"/>
    <n v="1"/>
    <n v="0"/>
    <n v="0"/>
    <n v="0"/>
    <n v="0"/>
    <n v="0"/>
    <n v="0"/>
  </r>
  <r>
    <s v="Sep 2021 - Apr 2022 "/>
    <n v="1"/>
    <s v="Statistician"/>
    <n v="7"/>
    <x v="4"/>
    <x v="0"/>
    <n v="1"/>
    <n v="0"/>
    <n v="0"/>
    <n v="0"/>
    <n v="0"/>
    <n v="0"/>
    <n v="0"/>
  </r>
  <r>
    <s v="May 2022 - Present "/>
    <n v="0"/>
    <s v="Data Analyst"/>
    <n v="1"/>
    <x v="0"/>
    <x v="1"/>
    <n v="1"/>
    <n v="0"/>
    <n v="0"/>
    <n v="0"/>
    <n v="0"/>
    <n v="0"/>
    <n v="0"/>
  </r>
  <r>
    <s v="Sep 2021 - Present "/>
    <n v="0"/>
    <s v="Data Analyst"/>
    <n v="9"/>
    <x v="0"/>
    <x v="1"/>
    <n v="1"/>
    <n v="0"/>
    <n v="0"/>
    <n v="0"/>
    <n v="0"/>
    <n v="0"/>
    <n v="0"/>
  </r>
  <r>
    <s v="Jan 2013 - Apr 2019 "/>
    <n v="2"/>
    <s v="Data Analyst"/>
    <n v="75"/>
    <x v="0"/>
    <x v="0"/>
    <n v="1"/>
    <n v="1"/>
    <n v="1"/>
    <n v="1"/>
    <n v="1"/>
    <n v="1"/>
    <n v="0"/>
  </r>
  <r>
    <s v="Mar 2021 - Present "/>
    <n v="0"/>
    <s v="Data Analyst"/>
    <n v="15"/>
    <x v="0"/>
    <x v="1"/>
    <n v="1"/>
    <n v="1"/>
    <n v="0"/>
    <n v="0"/>
    <n v="0"/>
    <n v="0"/>
    <n v="0"/>
  </r>
  <r>
    <s v="Aug 2020 - Nov 2020 "/>
    <n v="1"/>
    <s v="Data Scientist Intern"/>
    <n v="3"/>
    <x v="1"/>
    <x v="0"/>
    <n v="1"/>
    <n v="0"/>
    <n v="0"/>
    <n v="0"/>
    <n v="0"/>
    <n v="0"/>
    <n v="0"/>
  </r>
  <r>
    <s v="Jun 2021 - Present "/>
    <n v="0"/>
    <s v="Data Analyst"/>
    <n v="12"/>
    <x v="0"/>
    <x v="1"/>
    <n v="1"/>
    <n v="1"/>
    <n v="0"/>
    <n v="0"/>
    <n v="0"/>
    <n v="0"/>
    <n v="0"/>
  </r>
  <r>
    <s v="Oct 2017 - Present "/>
    <n v="0"/>
    <s v="Business Intelligence Analyst III"/>
    <n v="56"/>
    <x v="0"/>
    <x v="1"/>
    <n v="1"/>
    <n v="1"/>
    <n v="1"/>
    <n v="1"/>
    <n v="1"/>
    <n v="0"/>
    <n v="0"/>
  </r>
  <r>
    <s v="Jan 2022 - Present "/>
    <n v="0"/>
    <s v="Data Analyst"/>
    <n v="5"/>
    <x v="0"/>
    <x v="1"/>
    <n v="1"/>
    <n v="0"/>
    <n v="0"/>
    <n v="0"/>
    <n v="0"/>
    <n v="0"/>
    <n v="0"/>
  </r>
  <r>
    <s v="May 2017 - Jun 2019 "/>
    <n v="1"/>
    <s v="Data Scientist"/>
    <n v="25"/>
    <x v="1"/>
    <x v="0"/>
    <n v="1"/>
    <n v="1"/>
    <n v="1"/>
    <n v="0"/>
    <n v="0"/>
    <n v="0"/>
    <n v="0"/>
  </r>
  <r>
    <s v="Aug 2014 - Mar 2017 "/>
    <n v="2"/>
    <s v="Data Analyst"/>
    <n v="31"/>
    <x v="0"/>
    <x v="0"/>
    <n v="1"/>
    <n v="1"/>
    <n v="1"/>
    <n v="0"/>
    <n v="0"/>
    <n v="0"/>
    <n v="0"/>
  </r>
  <r>
    <s v="Aug 2021 - Present "/>
    <n v="0"/>
    <s v="Reporting and Insights Data Analyst (Performance &amp; Insights - Roundel)"/>
    <n v="10"/>
    <x v="0"/>
    <x v="1"/>
    <n v="1"/>
    <n v="0"/>
    <n v="0"/>
    <n v="0"/>
    <n v="0"/>
    <n v="0"/>
    <n v="0"/>
  </r>
  <r>
    <s v="Sep 2021 - Present "/>
    <n v="1"/>
    <s v="Data Scientist"/>
    <n v="9"/>
    <x v="1"/>
    <x v="1"/>
    <n v="1"/>
    <n v="0"/>
    <n v="0"/>
    <n v="0"/>
    <n v="0"/>
    <n v="0"/>
    <n v="0"/>
  </r>
  <r>
    <s v="Feb 2021 - May 2021 "/>
    <n v="3"/>
    <s v="Data Analyst"/>
    <n v="3"/>
    <x v="0"/>
    <x v="0"/>
    <n v="1"/>
    <n v="0"/>
    <n v="0"/>
    <n v="0"/>
    <n v="0"/>
    <n v="0"/>
    <n v="0"/>
  </r>
  <r>
    <s v="Nov 2020 - Present "/>
    <n v="0"/>
    <s v="Business Intelligence Analyst"/>
    <n v="19"/>
    <x v="0"/>
    <x v="1"/>
    <n v="1"/>
    <n v="1"/>
    <n v="0"/>
    <n v="0"/>
    <n v="0"/>
    <n v="0"/>
    <n v="0"/>
  </r>
  <r>
    <s v="Jan 2019 - Feb 2022 "/>
    <n v="1"/>
    <s v="Data Analyst"/>
    <n v="37"/>
    <x v="0"/>
    <x v="0"/>
    <n v="1"/>
    <n v="1"/>
    <n v="1"/>
    <n v="1"/>
    <n v="0"/>
    <n v="0"/>
    <n v="0"/>
  </r>
  <r>
    <s v="Jan 2022 - Present "/>
    <n v="0"/>
    <s v="Data Analyst -- Contractor via Collabera"/>
    <n v="5"/>
    <x v="0"/>
    <x v="1"/>
    <n v="1"/>
    <n v="0"/>
    <n v="0"/>
    <n v="0"/>
    <n v="0"/>
    <n v="0"/>
    <n v="0"/>
  </r>
  <r>
    <s v="May 2018 - Present "/>
    <n v="1"/>
    <s v="Data Analyst"/>
    <n v="49"/>
    <x v="0"/>
    <x v="1"/>
    <n v="1"/>
    <n v="1"/>
    <n v="1"/>
    <n v="1"/>
    <n v="1"/>
    <n v="0"/>
    <n v="0"/>
  </r>
  <r>
    <s v="Aug 2019 - Dec 2021 "/>
    <n v="2"/>
    <s v="Senior Data Analyst"/>
    <n v="28"/>
    <x v="2"/>
    <x v="0"/>
    <n v="1"/>
    <n v="1"/>
    <n v="1"/>
    <n v="0"/>
    <n v="0"/>
    <n v="0"/>
    <n v="0"/>
  </r>
  <r>
    <s v="May 2021 - Present "/>
    <n v="0"/>
    <s v="Data Scientist"/>
    <n v="13"/>
    <x v="1"/>
    <x v="1"/>
    <n v="1"/>
    <n v="1"/>
    <n v="0"/>
    <n v="0"/>
    <n v="0"/>
    <n v="0"/>
    <n v="0"/>
  </r>
  <r>
    <s v="Sep 2020 - May 2021 "/>
    <n v="1"/>
    <s v="Data Analyst"/>
    <n v="8"/>
    <x v="0"/>
    <x v="0"/>
    <n v="1"/>
    <n v="0"/>
    <n v="0"/>
    <n v="0"/>
    <n v="0"/>
    <n v="0"/>
    <n v="0"/>
  </r>
  <r>
    <s v="Aug 2019 - Dec 2020 "/>
    <n v="2"/>
    <s v="Optimization Data Analyst"/>
    <n v="16"/>
    <x v="0"/>
    <x v="0"/>
    <n v="1"/>
    <n v="1"/>
    <n v="0"/>
    <n v="0"/>
    <n v="0"/>
    <n v="0"/>
    <n v="0"/>
  </r>
  <r>
    <s v="Aug 2021 - Present "/>
    <n v="0"/>
    <s v="Data Analyst"/>
    <n v="10"/>
    <x v="0"/>
    <x v="1"/>
    <n v="1"/>
    <n v="0"/>
    <n v="0"/>
    <n v="0"/>
    <n v="0"/>
    <n v="0"/>
    <n v="0"/>
  </r>
  <r>
    <s v="Apr 2021 - Aug 2021 "/>
    <n v="1"/>
    <s v="Data Analyst"/>
    <n v="4"/>
    <x v="0"/>
    <x v="0"/>
    <n v="1"/>
    <n v="0"/>
    <n v="0"/>
    <n v="0"/>
    <n v="0"/>
    <n v="0"/>
    <n v="0"/>
  </r>
  <r>
    <s v="Mar 2021 - Aug 2021 "/>
    <n v="2"/>
    <s v="Business Data Analyst"/>
    <n v="5"/>
    <x v="0"/>
    <x v="0"/>
    <n v="1"/>
    <n v="0"/>
    <n v="0"/>
    <n v="0"/>
    <n v="0"/>
    <n v="0"/>
    <n v="0"/>
  </r>
  <r>
    <s v="Sep 2020 - Jul 2021 "/>
    <n v="3"/>
    <s v="Contact Center Reporting Analyst"/>
    <n v="10"/>
    <x v="0"/>
    <x v="0"/>
    <n v="1"/>
    <n v="0"/>
    <n v="0"/>
    <n v="0"/>
    <n v="0"/>
    <n v="0"/>
    <n v="0"/>
  </r>
  <r>
    <s v="Jul 2020 - Aug 2020 "/>
    <n v="0"/>
    <s v="Virtual Data Analyst"/>
    <n v="1"/>
    <x v="0"/>
    <x v="1"/>
    <n v="1"/>
    <n v="0"/>
    <n v="0"/>
    <n v="0"/>
    <n v="0"/>
    <n v="0"/>
    <n v="0"/>
  </r>
  <r>
    <s v="Mar 2008 - Feb 2009 "/>
    <n v="6"/>
    <s v="Data Analyst and BI Reporting Specialist"/>
    <n v="1"/>
    <x v="0"/>
    <x v="0"/>
    <n v="1"/>
    <n v="0"/>
    <n v="0"/>
    <n v="0"/>
    <n v="0"/>
    <n v="0"/>
    <n v="0"/>
  </r>
  <r>
    <s v="May 2022 - Present "/>
    <n v="0"/>
    <s v="Business Intelligence Analyst"/>
    <n v="1"/>
    <x v="0"/>
    <x v="1"/>
    <n v="1"/>
    <n v="0"/>
    <n v="0"/>
    <n v="0"/>
    <n v="0"/>
    <n v="0"/>
    <n v="0"/>
  </r>
  <r>
    <s v="Jan 2018 - Present "/>
    <n v="0"/>
    <s v="Data Analyst"/>
    <n v="53"/>
    <x v="0"/>
    <x v="1"/>
    <n v="1"/>
    <n v="1"/>
    <n v="1"/>
    <n v="1"/>
    <n v="1"/>
    <n v="0"/>
    <n v="0"/>
  </r>
  <r>
    <s v="Jul 2012 - Feb 2014 "/>
    <n v="4"/>
    <s v="Data Analyst and BI Consultant"/>
    <n v="19"/>
    <x v="0"/>
    <x v="0"/>
    <n v="1"/>
    <n v="1"/>
    <n v="0"/>
    <n v="0"/>
    <n v="0"/>
    <n v="0"/>
    <n v="0"/>
  </r>
  <r>
    <s v="Aug 2018 - Present "/>
    <n v="1"/>
    <s v="Data Analyst"/>
    <n v="46"/>
    <x v="0"/>
    <x v="1"/>
    <n v="1"/>
    <n v="1"/>
    <n v="1"/>
    <n v="1"/>
    <n v="0"/>
    <n v="0"/>
    <n v="0"/>
  </r>
  <r>
    <s v="Jun 2022 - Present "/>
    <n v="0"/>
    <s v="ISG Data Quality Business/Data Analyst"/>
    <n v="1"/>
    <x v="0"/>
    <x v="1"/>
    <n v="1"/>
    <n v="0"/>
    <n v="0"/>
    <n v="0"/>
    <n v="0"/>
    <n v="0"/>
    <n v="0"/>
  </r>
  <r>
    <s v="Sep 2014 - Mar 2015 "/>
    <n v="2"/>
    <s v="Data Analyst - HR/Payroll"/>
    <n v="6"/>
    <x v="0"/>
    <x v="0"/>
    <n v="1"/>
    <n v="0"/>
    <n v="0"/>
    <n v="0"/>
    <n v="0"/>
    <n v="0"/>
    <n v="0"/>
  </r>
  <r>
    <s v="Nov 2013 - Feb 2014 "/>
    <n v="3"/>
    <s v="Data Analyst"/>
    <n v="3"/>
    <x v="0"/>
    <x v="0"/>
    <n v="1"/>
    <n v="0"/>
    <n v="0"/>
    <n v="0"/>
    <n v="0"/>
    <n v="0"/>
    <n v="0"/>
  </r>
  <r>
    <s v="Jan 2022 - Present "/>
    <n v="0"/>
    <s v="Senior Data Analyst"/>
    <n v="5"/>
    <x v="2"/>
    <x v="1"/>
    <n v="1"/>
    <n v="0"/>
    <n v="0"/>
    <n v="0"/>
    <n v="0"/>
    <n v="0"/>
    <n v="0"/>
  </r>
  <r>
    <s v="Dec 2020 - Dec 2021 "/>
    <n v="1"/>
    <s v="Data Analyst"/>
    <n v="12"/>
    <x v="0"/>
    <x v="0"/>
    <n v="1"/>
    <n v="1"/>
    <n v="0"/>
    <n v="0"/>
    <n v="0"/>
    <n v="0"/>
    <n v="0"/>
  </r>
  <r>
    <s v="Aug 2012 - Sep 2013 "/>
    <n v="4"/>
    <s v="Data Analyst"/>
    <n v="13"/>
    <x v="0"/>
    <x v="0"/>
    <n v="1"/>
    <n v="1"/>
    <n v="0"/>
    <n v="0"/>
    <n v="0"/>
    <n v="0"/>
    <n v="0"/>
  </r>
  <r>
    <s v="Sep 2021 - Present "/>
    <n v="0"/>
    <s v="Data Analyst"/>
    <n v="9"/>
    <x v="0"/>
    <x v="1"/>
    <n v="1"/>
    <n v="0"/>
    <n v="0"/>
    <n v="0"/>
    <n v="0"/>
    <n v="0"/>
    <n v="0"/>
  </r>
  <r>
    <s v="Jan 2022 - May 2022 "/>
    <n v="1"/>
    <s v="Data Analyst"/>
    <n v="4"/>
    <x v="0"/>
    <x v="0"/>
    <n v="1"/>
    <n v="0"/>
    <n v="0"/>
    <n v="0"/>
    <n v="0"/>
    <n v="0"/>
    <n v="0"/>
  </r>
  <r>
    <s v="May 2021 - Sep 2021 "/>
    <n v="1"/>
    <s v="Data Analyst, partnerships"/>
    <n v="4"/>
    <x v="0"/>
    <x v="0"/>
    <n v="1"/>
    <n v="0"/>
    <n v="0"/>
    <n v="0"/>
    <n v="0"/>
    <n v="0"/>
    <n v="0"/>
  </r>
  <r>
    <s v="Aug 2021 - Present "/>
    <n v="0"/>
    <s v="Data Analyst"/>
    <n v="10"/>
    <x v="0"/>
    <x v="1"/>
    <n v="1"/>
    <n v="0"/>
    <n v="0"/>
    <n v="0"/>
    <n v="0"/>
    <n v="0"/>
    <n v="0"/>
  </r>
  <r>
    <s v="Sep 2016 - Present "/>
    <n v="0"/>
    <s v="Data Analyst"/>
    <n v="69"/>
    <x v="0"/>
    <x v="1"/>
    <n v="1"/>
    <n v="1"/>
    <n v="1"/>
    <n v="1"/>
    <n v="1"/>
    <n v="1"/>
    <n v="0"/>
  </r>
  <r>
    <s v="Jan 2020 - Present "/>
    <n v="0"/>
    <s v="Data Analyst"/>
    <n v="29"/>
    <x v="0"/>
    <x v="1"/>
    <n v="1"/>
    <n v="1"/>
    <n v="1"/>
    <n v="0"/>
    <n v="0"/>
    <n v="0"/>
    <n v="0"/>
  </r>
  <r>
    <s v="Dec 2020 - Present "/>
    <n v="0"/>
    <s v="Data Analyst"/>
    <n v="18"/>
    <x v="0"/>
    <x v="1"/>
    <n v="1"/>
    <n v="1"/>
    <n v="0"/>
    <n v="0"/>
    <n v="0"/>
    <n v="0"/>
    <n v="0"/>
  </r>
  <r>
    <s v="Dec 2018 - Dec 2020 "/>
    <n v="1"/>
    <s v="Data Analyst"/>
    <n v="24"/>
    <x v="0"/>
    <x v="0"/>
    <n v="1"/>
    <n v="1"/>
    <n v="1"/>
    <n v="0"/>
    <n v="0"/>
    <n v="0"/>
    <n v="0"/>
  </r>
  <r>
    <s v="Apr 2019 - Sep 2019 "/>
    <n v="1"/>
    <s v="Data Analyst"/>
    <n v="5"/>
    <x v="0"/>
    <x v="0"/>
    <n v="1"/>
    <n v="0"/>
    <n v="0"/>
    <n v="0"/>
    <n v="0"/>
    <n v="0"/>
    <n v="0"/>
  </r>
  <r>
    <s v="Aug 2021 - Present "/>
    <n v="0"/>
    <s v="Data Analyst"/>
    <n v="10"/>
    <x v="0"/>
    <x v="1"/>
    <n v="1"/>
    <n v="0"/>
    <n v="0"/>
    <n v="0"/>
    <n v="0"/>
    <n v="0"/>
    <n v="0"/>
  </r>
  <r>
    <s v="Aug 2021 - May 2022 "/>
    <n v="1"/>
    <s v="Data Analyst"/>
    <n v="9"/>
    <x v="0"/>
    <x v="0"/>
    <n v="1"/>
    <n v="0"/>
    <n v="0"/>
    <n v="0"/>
    <n v="0"/>
    <n v="0"/>
    <n v="0"/>
  </r>
  <r>
    <s v="2012 - 2014 "/>
    <n v="2"/>
    <s v="Data Analyst"/>
    <n v="23"/>
    <x v="0"/>
    <x v="0"/>
    <n v="1"/>
    <n v="1"/>
    <n v="0"/>
    <n v="0"/>
    <n v="0"/>
    <n v="0"/>
    <n v="0"/>
  </r>
  <r>
    <s v="Oct 2020 - Present "/>
    <n v="0"/>
    <s v="Data Analyst And Tableau Developer"/>
    <n v="20"/>
    <x v="0"/>
    <x v="1"/>
    <n v="1"/>
    <n v="1"/>
    <n v="0"/>
    <n v="0"/>
    <n v="0"/>
    <n v="0"/>
    <n v="0"/>
  </r>
  <r>
    <s v="Aug 2021 - Sep 2021 "/>
    <n v="1"/>
    <s v="Data Analyst"/>
    <n v="1"/>
    <x v="0"/>
    <x v="0"/>
    <n v="1"/>
    <n v="0"/>
    <n v="0"/>
    <n v="0"/>
    <n v="0"/>
    <n v="0"/>
    <n v="0"/>
  </r>
  <r>
    <s v="Nov 2021 - Present "/>
    <n v="0"/>
    <s v="Data Analyst"/>
    <n v="7"/>
    <x v="0"/>
    <x v="1"/>
    <n v="1"/>
    <n v="0"/>
    <n v="0"/>
    <n v="0"/>
    <n v="0"/>
    <n v="0"/>
    <n v="0"/>
  </r>
  <r>
    <s v="Jul 2020 - Aug 2020 "/>
    <n v="3"/>
    <s v="Data Analyst"/>
    <n v="1"/>
    <x v="0"/>
    <x v="0"/>
    <n v="1"/>
    <n v="0"/>
    <n v="0"/>
    <n v="0"/>
    <n v="0"/>
    <n v="0"/>
    <n v="0"/>
  </r>
  <r>
    <s v="Nov 2021 - Present "/>
    <n v="0"/>
    <s v="Data Analyst"/>
    <n v="7"/>
    <x v="0"/>
    <x v="1"/>
    <n v="1"/>
    <n v="0"/>
    <n v="0"/>
    <n v="0"/>
    <n v="0"/>
    <n v="0"/>
    <n v="0"/>
  </r>
  <r>
    <s v="Aug 2017 - Feb 2018 "/>
    <n v="3"/>
    <s v="Senior Data Analyst"/>
    <n v="6"/>
    <x v="2"/>
    <x v="0"/>
    <n v="1"/>
    <n v="0"/>
    <n v="0"/>
    <n v="0"/>
    <n v="0"/>
    <n v="0"/>
    <n v="0"/>
  </r>
  <r>
    <s v="Dec 2019 - Present "/>
    <n v="0"/>
    <s v="Data Analyst"/>
    <n v="30"/>
    <x v="0"/>
    <x v="1"/>
    <n v="1"/>
    <n v="1"/>
    <n v="1"/>
    <n v="0"/>
    <n v="0"/>
    <n v="0"/>
    <n v="0"/>
  </r>
  <r>
    <s v="Jul 2021 - Present "/>
    <n v="0"/>
    <s v="Senior Data Analyst"/>
    <n v="1"/>
    <x v="2"/>
    <x v="1"/>
    <n v="1"/>
    <n v="0"/>
    <n v="0"/>
    <n v="0"/>
    <n v="0"/>
    <n v="0"/>
    <n v="0"/>
  </r>
  <r>
    <s v="Jul 2020 - Jan 2021 "/>
    <n v="1"/>
    <s v="Data Analyst"/>
    <n v="6"/>
    <x v="0"/>
    <x v="0"/>
    <n v="1"/>
    <n v="0"/>
    <n v="0"/>
    <n v="0"/>
    <n v="0"/>
    <n v="0"/>
    <n v="0"/>
  </r>
  <r>
    <s v="Jul 2016 - Oct 2016 "/>
    <n v="2"/>
    <s v="Data Analyst"/>
    <n v="3"/>
    <x v="0"/>
    <x v="0"/>
    <n v="1"/>
    <n v="0"/>
    <n v="0"/>
    <n v="0"/>
    <n v="0"/>
    <n v="0"/>
    <n v="0"/>
  </r>
  <r>
    <s v="Mar 2014 - May 2015 "/>
    <n v="3"/>
    <s v="Data Analyst"/>
    <n v="14"/>
    <x v="0"/>
    <x v="0"/>
    <n v="1"/>
    <n v="1"/>
    <n v="0"/>
    <n v="0"/>
    <n v="0"/>
    <n v="0"/>
    <n v="0"/>
  </r>
  <r>
    <s v="May 2020 - Apr 2022 "/>
    <n v="1"/>
    <s v="Merchandising Operations Data Analyst"/>
    <n v="23"/>
    <x v="0"/>
    <x v="0"/>
    <n v="1"/>
    <n v="1"/>
    <n v="0"/>
    <n v="0"/>
    <n v="0"/>
    <n v="0"/>
    <n v="0"/>
  </r>
  <r>
    <s v="Mar 2020 - Apr 2020 "/>
    <n v="2"/>
    <s v="Revenue Management Data Analyst"/>
    <n v="1"/>
    <x v="0"/>
    <x v="0"/>
    <n v="1"/>
    <n v="0"/>
    <n v="0"/>
    <n v="0"/>
    <n v="0"/>
    <n v="0"/>
    <n v="0"/>
  </r>
  <r>
    <s v="Apr 2022 - Present "/>
    <n v="0"/>
    <s v="Data Analyst"/>
    <n v="2"/>
    <x v="0"/>
    <x v="1"/>
    <n v="1"/>
    <n v="0"/>
    <n v="0"/>
    <n v="0"/>
    <n v="0"/>
    <n v="0"/>
    <n v="0"/>
  </r>
  <r>
    <s v="May 2022 - Jun 2022 "/>
    <n v="2"/>
    <s v="Data Analyst"/>
    <n v="1"/>
    <x v="0"/>
    <x v="0"/>
    <n v="1"/>
    <n v="0"/>
    <n v="0"/>
    <n v="0"/>
    <n v="0"/>
    <n v="0"/>
    <n v="0"/>
  </r>
  <r>
    <s v="Feb 2022 - Present "/>
    <n v="0"/>
    <s v="Business Intelligence Analyst"/>
    <n v="4"/>
    <x v="0"/>
    <x v="1"/>
    <n v="1"/>
    <n v="0"/>
    <n v="0"/>
    <n v="0"/>
    <n v="0"/>
    <n v="0"/>
    <n v="0"/>
  </r>
  <r>
    <s v="Mar 2019 - Present "/>
    <n v="0"/>
    <s v="Data Analyst "/>
    <n v="39"/>
    <x v="0"/>
    <x v="1"/>
    <n v="1"/>
    <n v="1"/>
    <n v="1"/>
    <n v="1"/>
    <n v="0"/>
    <n v="0"/>
    <n v="0"/>
  </r>
  <r>
    <s v="Jun 2020 - Present "/>
    <n v="0"/>
    <s v="Data Analyst"/>
    <n v="24"/>
    <x v="0"/>
    <x v="1"/>
    <n v="1"/>
    <n v="1"/>
    <n v="1"/>
    <n v="0"/>
    <n v="0"/>
    <n v="0"/>
    <n v="0"/>
  </r>
  <r>
    <s v="Jan 2022 - Present "/>
    <n v="0"/>
    <s v="Marketing Data Analyst"/>
    <n v="5"/>
    <x v="0"/>
    <x v="1"/>
    <n v="1"/>
    <n v="0"/>
    <n v="0"/>
    <n v="0"/>
    <n v="0"/>
    <n v="0"/>
    <n v="0"/>
  </r>
  <r>
    <s v="Nov 2021 - Present "/>
    <n v="0"/>
    <s v="Master Data Analyst"/>
    <n v="7"/>
    <x v="0"/>
    <x v="1"/>
    <n v="1"/>
    <n v="0"/>
    <n v="0"/>
    <n v="0"/>
    <n v="0"/>
    <n v="0"/>
    <n v="0"/>
  </r>
  <r>
    <s v="Jul 2013 - Jan 2019 "/>
    <n v="2"/>
    <s v="Web Data Analyst"/>
    <n v="66"/>
    <x v="0"/>
    <x v="0"/>
    <n v="1"/>
    <n v="1"/>
    <n v="1"/>
    <n v="1"/>
    <n v="1"/>
    <n v="1"/>
    <n v="0"/>
  </r>
  <r>
    <s v="Sep 2019 - Present "/>
    <n v="0"/>
    <s v="Data Analyst"/>
    <n v="33"/>
    <x v="0"/>
    <x v="1"/>
    <n v="1"/>
    <n v="1"/>
    <n v="1"/>
    <n v="0"/>
    <n v="0"/>
    <n v="0"/>
    <n v="0"/>
  </r>
  <r>
    <s v="Nov 2016 - Mar 2017 "/>
    <n v="6"/>
    <s v="Research Assistant/Data Analyst"/>
    <n v="4"/>
    <x v="0"/>
    <x v="0"/>
    <n v="1"/>
    <n v="0"/>
    <n v="0"/>
    <n v="0"/>
    <n v="0"/>
    <n v="0"/>
    <n v="0"/>
  </r>
  <r>
    <s v="Jul 2020 - Sep 2020 "/>
    <n v="7"/>
    <s v="Data Analyst"/>
    <n v="2"/>
    <x v="0"/>
    <x v="0"/>
    <n v="1"/>
    <n v="0"/>
    <n v="0"/>
    <n v="0"/>
    <n v="0"/>
    <n v="0"/>
    <n v="0"/>
  </r>
  <r>
    <s v="Nov 2021 - Present "/>
    <n v="0"/>
    <s v="Senior Data Specialist"/>
    <n v="7"/>
    <x v="2"/>
    <x v="1"/>
    <n v="1"/>
    <n v="0"/>
    <n v="0"/>
    <n v="0"/>
    <n v="0"/>
    <n v="0"/>
    <n v="0"/>
  </r>
  <r>
    <s v="Sep 2021 - Dec 2021 "/>
    <n v="0"/>
    <s v="Data Analyst"/>
    <n v="3"/>
    <x v="0"/>
    <x v="1"/>
    <n v="1"/>
    <n v="0"/>
    <n v="0"/>
    <n v="0"/>
    <n v="0"/>
    <n v="0"/>
    <n v="0"/>
  </r>
  <r>
    <s v="Oct 2021 - Jan 2022 "/>
    <n v="0"/>
    <s v="Data Analyst"/>
    <n v="3"/>
    <x v="0"/>
    <x v="1"/>
    <n v="1"/>
    <n v="0"/>
    <n v="0"/>
    <n v="0"/>
    <n v="0"/>
    <n v="0"/>
    <n v="0"/>
  </r>
  <r>
    <s v="Feb 2020 - Aug 2020 "/>
    <n v="3"/>
    <s v="Data Analyst Student"/>
    <n v="6"/>
    <x v="0"/>
    <x v="0"/>
    <n v="1"/>
    <n v="0"/>
    <n v="0"/>
    <n v="0"/>
    <n v="0"/>
    <n v="0"/>
    <n v="0"/>
  </r>
  <r>
    <s v="Dec 2021 - Present "/>
    <n v="0"/>
    <s v="Jr. Data Analyst"/>
    <n v="6"/>
    <x v="3"/>
    <x v="1"/>
    <n v="1"/>
    <n v="0"/>
    <n v="0"/>
    <n v="0"/>
    <n v="0"/>
    <n v="0"/>
    <n v="0"/>
  </r>
  <r>
    <d v="2022-04-01T00:00:00"/>
    <n v="0"/>
    <s v="Data Analyst"/>
    <n v="1"/>
    <x v="0"/>
    <x v="1"/>
    <n v="1"/>
    <n v="0"/>
    <n v="0"/>
    <n v="0"/>
    <n v="0"/>
    <n v="0"/>
    <n v="0"/>
  </r>
  <r>
    <s v="Feb 2019 - Present "/>
    <n v="0"/>
    <s v="BUSINESS DATA ANALYST - PURCHASING PERFORMANCE"/>
    <n v="40"/>
    <x v="0"/>
    <x v="1"/>
    <n v="1"/>
    <n v="1"/>
    <n v="1"/>
    <n v="1"/>
    <n v="0"/>
    <n v="0"/>
    <n v="0"/>
  </r>
  <r>
    <s v="Dec 2018 - May 2019 "/>
    <n v="2"/>
    <s v="Data Analyst, Research Assistant"/>
    <n v="5"/>
    <x v="0"/>
    <x v="0"/>
    <n v="1"/>
    <n v="0"/>
    <n v="0"/>
    <n v="0"/>
    <n v="0"/>
    <n v="0"/>
    <n v="0"/>
  </r>
  <r>
    <s v="Nov 2020 - Present "/>
    <n v="0"/>
    <s v="Marketing Data Analyst"/>
    <n v="19"/>
    <x v="0"/>
    <x v="1"/>
    <n v="1"/>
    <n v="1"/>
    <n v="0"/>
    <n v="0"/>
    <n v="0"/>
    <n v="0"/>
    <n v="0"/>
  </r>
  <r>
    <s v="Jul 2021 - Present "/>
    <n v="0"/>
    <s v="Business Intelligence Analyst"/>
    <n v="1"/>
    <x v="0"/>
    <x v="1"/>
    <n v="1"/>
    <n v="0"/>
    <n v="0"/>
    <n v="0"/>
    <n v="0"/>
    <n v="0"/>
    <n v="0"/>
  </r>
  <r>
    <s v="Jan 2017 - Present "/>
    <n v="0"/>
    <s v="MIS Reporting / Data Analyst / Credit Support Analyst"/>
    <n v="65"/>
    <x v="0"/>
    <x v="1"/>
    <n v="1"/>
    <n v="1"/>
    <n v="1"/>
    <n v="1"/>
    <n v="1"/>
    <n v="1"/>
    <n v="0"/>
  </r>
  <r>
    <s v="Apr 2012 - Dec 2016 "/>
    <n v="1"/>
    <s v="MIS Reporting / Data Analyst"/>
    <n v="56"/>
    <x v="0"/>
    <x v="0"/>
    <n v="1"/>
    <n v="1"/>
    <n v="1"/>
    <n v="1"/>
    <n v="1"/>
    <n v="0"/>
    <n v="0"/>
  </r>
  <r>
    <s v="Nov 2008 - Jan 2012 "/>
    <n v="2"/>
    <s v="MIS Reporting / Data Analyst (Rejection Review / Reinstate Unit)"/>
    <n v="38"/>
    <x v="0"/>
    <x v="0"/>
    <n v="1"/>
    <n v="1"/>
    <n v="1"/>
    <n v="1"/>
    <n v="0"/>
    <n v="0"/>
    <n v="0"/>
  </r>
  <r>
    <s v="Nov 2006 - Nov 2008 "/>
    <n v="3"/>
    <s v="MIS Reporting / Data Analyst / RRU Officer (Rejection Review / Reinstate Unit)"/>
    <n v="24"/>
    <x v="0"/>
    <x v="0"/>
    <n v="1"/>
    <n v="1"/>
    <n v="1"/>
    <n v="0"/>
    <n v="0"/>
    <n v="0"/>
    <n v="0"/>
  </r>
  <r>
    <s v="Nov 2004 - Nov 2006 "/>
    <n v="4"/>
    <s v="MIS Reporting / Data Analyst / RRU Officer (Rejection Review / Reinstate Unit)"/>
    <n v="24"/>
    <x v="0"/>
    <x v="0"/>
    <n v="1"/>
    <n v="1"/>
    <n v="1"/>
    <n v="0"/>
    <n v="0"/>
    <n v="0"/>
    <n v="0"/>
  </r>
  <r>
    <s v="May 2003 - Oct 2004 "/>
    <n v="5"/>
    <s v="MIS Reporting / Data Analyst / Supervisor (Sercice Support Unit)"/>
    <n v="17"/>
    <x v="0"/>
    <x v="0"/>
    <n v="1"/>
    <n v="1"/>
    <n v="0"/>
    <n v="0"/>
    <n v="0"/>
    <n v="0"/>
    <n v="0"/>
  </r>
  <r>
    <s v="Feb 2022 - Present "/>
    <n v="0"/>
    <s v="DATA ANALYST"/>
    <n v="4"/>
    <x v="0"/>
    <x v="1"/>
    <n v="1"/>
    <n v="0"/>
    <n v="0"/>
    <n v="0"/>
    <n v="0"/>
    <n v="0"/>
    <n v="0"/>
  </r>
  <r>
    <s v="May 2020 - Jun 2020 "/>
    <n v="1"/>
    <s v="Data Analyst"/>
    <n v="1"/>
    <x v="0"/>
    <x v="0"/>
    <n v="1"/>
    <n v="0"/>
    <n v="0"/>
    <n v="0"/>
    <n v="0"/>
    <n v="0"/>
    <n v="0"/>
  </r>
  <r>
    <s v="Feb 2021 - Present "/>
    <n v="0"/>
    <s v="Business Intelligence Analyst"/>
    <n v="16"/>
    <x v="0"/>
    <x v="1"/>
    <n v="1"/>
    <n v="1"/>
    <n v="0"/>
    <n v="0"/>
    <n v="0"/>
    <n v="0"/>
    <n v="0"/>
  </r>
  <r>
    <s v="Dec 2020 - Jan 2021 "/>
    <n v="1"/>
    <s v="Data Analyst Virtual Experience Program"/>
    <n v="1"/>
    <x v="0"/>
    <x v="0"/>
    <n v="1"/>
    <n v="0"/>
    <n v="0"/>
    <n v="0"/>
    <n v="0"/>
    <n v="0"/>
    <n v="0"/>
  </r>
  <r>
    <s v="Jul 2020 - Oct 2020 "/>
    <n v="4"/>
    <s v="Data Analyst"/>
    <n v="3"/>
    <x v="0"/>
    <x v="0"/>
    <n v="1"/>
    <n v="0"/>
    <n v="0"/>
    <n v="0"/>
    <n v="0"/>
    <n v="0"/>
    <n v="0"/>
  </r>
  <r>
    <s v="Jun 2022 - Present "/>
    <n v="0"/>
    <s v="Data Analyst"/>
    <n v="1"/>
    <x v="0"/>
    <x v="1"/>
    <n v="1"/>
    <n v="0"/>
    <n v="0"/>
    <n v="0"/>
    <n v="0"/>
    <n v="0"/>
    <n v="0"/>
  </r>
  <r>
    <s v="Apr 2020 - Present "/>
    <n v="0"/>
    <s v="Report Production Data Analyst, Client Reporting Development &amp; Production"/>
    <n v="26"/>
    <x v="0"/>
    <x v="1"/>
    <n v="1"/>
    <n v="1"/>
    <n v="1"/>
    <n v="0"/>
    <n v="0"/>
    <n v="0"/>
    <n v="0"/>
  </r>
  <r>
    <s v="Feb 2019 - Apr 2020 "/>
    <n v="1"/>
    <s v="Senior Data Analyst"/>
    <n v="14"/>
    <x v="2"/>
    <x v="0"/>
    <n v="1"/>
    <n v="1"/>
    <n v="0"/>
    <n v="0"/>
    <n v="0"/>
    <n v="0"/>
    <n v="0"/>
  </r>
  <r>
    <s v="Aug 2020 - Present "/>
    <n v="0"/>
    <s v="Data Analyst"/>
    <n v="22"/>
    <x v="0"/>
    <x v="1"/>
    <n v="1"/>
    <n v="1"/>
    <n v="0"/>
    <n v="0"/>
    <n v="0"/>
    <n v="0"/>
    <n v="0"/>
  </r>
  <r>
    <s v="Dec 2018 - Apr 2020 "/>
    <n v="1"/>
    <s v="Data Analyst"/>
    <n v="16"/>
    <x v="0"/>
    <x v="0"/>
    <n v="1"/>
    <n v="1"/>
    <n v="0"/>
    <n v="0"/>
    <n v="0"/>
    <n v="0"/>
    <n v="0"/>
  </r>
  <r>
    <s v="Mar 2022 - Present "/>
    <n v="0"/>
    <s v="Data Analyst"/>
    <n v="3"/>
    <x v="0"/>
    <x v="1"/>
    <n v="1"/>
    <n v="0"/>
    <n v="0"/>
    <n v="0"/>
    <n v="0"/>
    <n v="0"/>
    <n v="0"/>
  </r>
  <r>
    <s v="Feb 2018 - Present "/>
    <n v="0"/>
    <s v="Lead Master Data Analyst"/>
    <n v="52"/>
    <x v="2"/>
    <x v="1"/>
    <n v="1"/>
    <n v="1"/>
    <n v="1"/>
    <n v="1"/>
    <n v="1"/>
    <n v="0"/>
    <n v="0"/>
  </r>
  <r>
    <s v="Sep 2016 - Feb 2018 "/>
    <n v="1"/>
    <s v="Sr. Master Data Analyst"/>
    <n v="17"/>
    <x v="2"/>
    <x v="0"/>
    <n v="1"/>
    <n v="1"/>
    <n v="0"/>
    <n v="0"/>
    <n v="0"/>
    <n v="0"/>
    <n v="0"/>
  </r>
  <r>
    <s v="Jan 2020 - Dec 2021 "/>
    <n v="1"/>
    <s v="Senior Data Analyst"/>
    <n v="23"/>
    <x v="2"/>
    <x v="0"/>
    <n v="1"/>
    <n v="1"/>
    <n v="0"/>
    <n v="0"/>
    <n v="0"/>
    <n v="0"/>
    <n v="0"/>
  </r>
  <r>
    <s v="Jul 2018 - Aug 2019 "/>
    <n v="2"/>
    <s v="Associate Data Analyst"/>
    <n v="13"/>
    <x v="0"/>
    <x v="0"/>
    <n v="1"/>
    <n v="1"/>
    <n v="0"/>
    <n v="0"/>
    <n v="0"/>
    <n v="0"/>
    <n v="0"/>
  </r>
  <r>
    <s v="Apr 2022 - Present "/>
    <n v="0"/>
    <s v="Data Scientist"/>
    <n v="2"/>
    <x v="1"/>
    <x v="1"/>
    <n v="1"/>
    <n v="0"/>
    <n v="0"/>
    <n v="0"/>
    <n v="0"/>
    <n v="0"/>
    <n v="0"/>
  </r>
  <r>
    <s v="Nov 2021 - Present "/>
    <n v="1"/>
    <s v="Machine Learning Engineer"/>
    <n v="7"/>
    <x v="1"/>
    <x v="1"/>
    <n v="1"/>
    <n v="0"/>
    <n v="0"/>
    <n v="0"/>
    <n v="0"/>
    <n v="0"/>
    <n v="0"/>
  </r>
  <r>
    <s v="Mar 2022 - Apr 2022 "/>
    <n v="2"/>
    <s v="Data Analyst"/>
    <n v="1"/>
    <x v="0"/>
    <x v="0"/>
    <n v="1"/>
    <n v="0"/>
    <n v="0"/>
    <n v="0"/>
    <n v="0"/>
    <n v="0"/>
    <n v="0"/>
  </r>
  <r>
    <s v="Apr 2021 - Feb 2022 "/>
    <n v="3"/>
    <s v="Machine Learning Engineer"/>
    <n v="10"/>
    <x v="1"/>
    <x v="0"/>
    <n v="1"/>
    <n v="0"/>
    <n v="0"/>
    <n v="0"/>
    <n v="0"/>
    <n v="0"/>
    <n v="0"/>
  </r>
  <r>
    <s v="Nov 2021 - Jan 2022 "/>
    <n v="4"/>
    <s v="Machine Learning Engineer"/>
    <n v="2"/>
    <x v="1"/>
    <x v="0"/>
    <n v="1"/>
    <n v="0"/>
    <n v="0"/>
    <n v="0"/>
    <n v="0"/>
    <n v="0"/>
    <n v="0"/>
  </r>
  <r>
    <s v="Mar 2020 - Present "/>
    <n v="0"/>
    <s v="Lead Data Analyst"/>
    <n v="27"/>
    <x v="2"/>
    <x v="1"/>
    <n v="1"/>
    <n v="1"/>
    <n v="1"/>
    <n v="0"/>
    <n v="0"/>
    <n v="0"/>
    <n v="0"/>
  </r>
  <r>
    <s v="Oct 2018 - Jun 2019 "/>
    <n v="1"/>
    <s v="Business Intelligence &amp; Data Analyst"/>
    <n v="8"/>
    <x v="0"/>
    <x v="0"/>
    <n v="1"/>
    <n v="0"/>
    <n v="0"/>
    <n v="0"/>
    <n v="0"/>
    <n v="0"/>
    <n v="0"/>
  </r>
  <r>
    <s v="May 2021 - Present "/>
    <n v="0"/>
    <s v="Data Analyst"/>
    <n v="13"/>
    <x v="0"/>
    <x v="1"/>
    <n v="1"/>
    <n v="1"/>
    <n v="0"/>
    <n v="0"/>
    <n v="0"/>
    <n v="0"/>
    <n v="0"/>
  </r>
  <r>
    <s v="Jul 2019 - Nov 2019 "/>
    <n v="1"/>
    <s v="Data Analyst"/>
    <n v="4"/>
    <x v="0"/>
    <x v="0"/>
    <n v="1"/>
    <n v="0"/>
    <n v="0"/>
    <n v="0"/>
    <n v="0"/>
    <n v="0"/>
    <n v="0"/>
  </r>
  <r>
    <s v="Jan 2015 - May 2015 "/>
    <n v="5"/>
    <s v="Data Analyst/SQL Developer"/>
    <n v="4"/>
    <x v="0"/>
    <x v="0"/>
    <n v="1"/>
    <n v="0"/>
    <n v="0"/>
    <n v="0"/>
    <n v="0"/>
    <n v="0"/>
    <n v="0"/>
  </r>
  <r>
    <s v="Oct 2020 - Nov 2020 "/>
    <n v="3"/>
    <s v="Data Analyst"/>
    <n v="1"/>
    <x v="0"/>
    <x v="0"/>
    <n v="1"/>
    <n v="0"/>
    <n v="0"/>
    <n v="0"/>
    <n v="0"/>
    <n v="0"/>
    <n v="0"/>
  </r>
  <r>
    <s v="May 2020 - Jul 2020 "/>
    <n v="4"/>
    <s v="Data Analyst"/>
    <n v="2"/>
    <x v="0"/>
    <x v="0"/>
    <n v="1"/>
    <n v="0"/>
    <n v="0"/>
    <n v="0"/>
    <n v="0"/>
    <n v="0"/>
    <n v="0"/>
  </r>
  <r>
    <s v="Nov 2021 - Present "/>
    <n v="0"/>
    <s v="Senior Data Analyst"/>
    <n v="7"/>
    <x v="2"/>
    <x v="1"/>
    <n v="1"/>
    <n v="0"/>
    <n v="0"/>
    <n v="0"/>
    <n v="0"/>
    <n v="0"/>
    <n v="0"/>
  </r>
  <r>
    <s v="Nov 2021 - Present "/>
    <n v="0"/>
    <s v="Senior Data Analyst"/>
    <n v="7"/>
    <x v="2"/>
    <x v="1"/>
    <n v="1"/>
    <n v="0"/>
    <n v="0"/>
    <n v="0"/>
    <n v="0"/>
    <n v="0"/>
    <n v="0"/>
  </r>
  <r>
    <s v="Sep 2020 - Present "/>
    <n v="0"/>
    <s v="Data Analyst"/>
    <n v="21"/>
    <x v="0"/>
    <x v="1"/>
    <n v="1"/>
    <n v="1"/>
    <n v="0"/>
    <n v="0"/>
    <n v="0"/>
    <n v="0"/>
    <n v="0"/>
  </r>
  <r>
    <s v="Nov 2017 - May 2020 "/>
    <n v="1"/>
    <s v="Data Analyst"/>
    <n v="30"/>
    <x v="0"/>
    <x v="0"/>
    <n v="1"/>
    <n v="1"/>
    <n v="1"/>
    <n v="0"/>
    <n v="0"/>
    <n v="0"/>
    <n v="0"/>
  </r>
  <r>
    <s v="Mar 2015 - Oct 2015 "/>
    <n v="3"/>
    <s v="Data Analyst"/>
    <n v="7"/>
    <x v="0"/>
    <x v="0"/>
    <n v="1"/>
    <n v="0"/>
    <n v="0"/>
    <n v="0"/>
    <n v="0"/>
    <n v="0"/>
    <n v="0"/>
  </r>
  <r>
    <s v="Sep 2018 - Dec 2019 "/>
    <n v="1"/>
    <s v="Business Intelligence Analyst"/>
    <n v="15"/>
    <x v="0"/>
    <x v="0"/>
    <n v="1"/>
    <n v="1"/>
    <n v="0"/>
    <n v="0"/>
    <n v="0"/>
    <n v="0"/>
    <n v="0"/>
  </r>
  <r>
    <s v="Jun 2021 - Present "/>
    <n v="0"/>
    <s v="Data Analyst"/>
    <n v="12"/>
    <x v="0"/>
    <x v="1"/>
    <n v="1"/>
    <n v="1"/>
    <n v="0"/>
    <n v="0"/>
    <n v="0"/>
    <n v="0"/>
    <n v="0"/>
  </r>
  <r>
    <s v="Aug 2019 - Feb 2021 "/>
    <n v="4"/>
    <s v="Lead Data Analyst"/>
    <n v="18"/>
    <x v="2"/>
    <x v="0"/>
    <n v="1"/>
    <n v="1"/>
    <n v="0"/>
    <n v="0"/>
    <n v="0"/>
    <n v="0"/>
    <n v="0"/>
  </r>
  <r>
    <s v="Sep 2019 - Present "/>
    <n v="0"/>
    <s v="Data Analyst II (Contract)"/>
    <n v="33"/>
    <x v="0"/>
    <x v="1"/>
    <n v="1"/>
    <n v="1"/>
    <n v="1"/>
    <n v="0"/>
    <n v="0"/>
    <n v="0"/>
    <n v="0"/>
  </r>
  <r>
    <s v="Jan 2019 - Aug 2019 "/>
    <n v="1"/>
    <s v="Data Analyst"/>
    <n v="7"/>
    <x v="0"/>
    <x v="0"/>
    <n v="1"/>
    <n v="0"/>
    <n v="0"/>
    <n v="0"/>
    <n v="0"/>
    <n v="0"/>
    <n v="0"/>
  </r>
  <r>
    <s v="Sep 2019 - Nov 2019 "/>
    <n v="2"/>
    <s v="Logistics Data Analyst"/>
    <n v="2"/>
    <x v="0"/>
    <x v="0"/>
    <n v="1"/>
    <n v="0"/>
    <n v="0"/>
    <n v="0"/>
    <n v="0"/>
    <n v="0"/>
    <n v="0"/>
  </r>
  <r>
    <s v="Oct 2021 - Present "/>
    <n v="0"/>
    <s v="Data Analyst Consultant"/>
    <n v="8"/>
    <x v="0"/>
    <x v="1"/>
    <n v="1"/>
    <n v="0"/>
    <n v="0"/>
    <n v="0"/>
    <n v="0"/>
    <n v="0"/>
    <n v="0"/>
  </r>
  <r>
    <s v="Jun 2020 - Aug 2020 "/>
    <n v="3"/>
    <s v="Data Analyst"/>
    <n v="2"/>
    <x v="0"/>
    <x v="0"/>
    <n v="1"/>
    <n v="0"/>
    <n v="0"/>
    <n v="0"/>
    <n v="0"/>
    <n v="0"/>
    <n v="0"/>
  </r>
  <r>
    <s v="Oct 2013 - Present "/>
    <n v="0"/>
    <s v="Data Scientist, Data Analyst, Cybersecurity learner as a hobbie."/>
    <n v="104"/>
    <x v="0"/>
    <x v="1"/>
    <n v="1"/>
    <n v="1"/>
    <n v="1"/>
    <n v="1"/>
    <n v="1"/>
    <n v="1"/>
    <n v="0"/>
  </r>
  <r>
    <s v="Oct 2019 - May 2020 "/>
    <n v="1"/>
    <s v="Market Data Scientist &amp; Analyst"/>
    <n v="7"/>
    <x v="1"/>
    <x v="0"/>
    <n v="1"/>
    <n v="0"/>
    <n v="0"/>
    <n v="0"/>
    <n v="0"/>
    <n v="0"/>
    <n v="0"/>
  </r>
  <r>
    <s v="Apr 2007 - Oct 2019 "/>
    <n v="2"/>
    <s v="Data Analyst and Data Scientist Engineer"/>
    <n v="150"/>
    <x v="0"/>
    <x v="0"/>
    <n v="1"/>
    <n v="1"/>
    <n v="1"/>
    <n v="1"/>
    <n v="1"/>
    <n v="1"/>
    <n v="1"/>
  </r>
  <r>
    <s v="Jul 2021 - Dec 2021 "/>
    <n v="1"/>
    <s v="Data Analyst"/>
    <n v="5"/>
    <x v="0"/>
    <x v="0"/>
    <n v="1"/>
    <n v="0"/>
    <n v="0"/>
    <n v="0"/>
    <n v="0"/>
    <n v="0"/>
    <n v="0"/>
  </r>
  <r>
    <s v="Jun 2020 - Jun 2022 "/>
    <n v="1"/>
    <s v="EDI Data Analyst/Coordinator"/>
    <n v="24"/>
    <x v="0"/>
    <x v="0"/>
    <n v="1"/>
    <n v="1"/>
    <n v="1"/>
    <n v="0"/>
    <n v="0"/>
    <n v="0"/>
    <n v="0"/>
  </r>
  <r>
    <s v="Sep 2019 - Jul 2020 "/>
    <n v="1"/>
    <s v="Data Analyst"/>
    <n v="10"/>
    <x v="0"/>
    <x v="0"/>
    <n v="1"/>
    <n v="0"/>
    <n v="0"/>
    <n v="0"/>
    <n v="0"/>
    <n v="0"/>
    <n v="0"/>
  </r>
  <r>
    <s v="Aug 2018 - Present "/>
    <n v="0"/>
    <s v="Data Analyst"/>
    <n v="46"/>
    <x v="0"/>
    <x v="1"/>
    <n v="1"/>
    <n v="1"/>
    <n v="1"/>
    <n v="1"/>
    <n v="0"/>
    <n v="0"/>
    <n v="0"/>
  </r>
  <r>
    <s v="Mar 2022 - Present "/>
    <n v="0"/>
    <s v="Data Analyst"/>
    <n v="3"/>
    <x v="0"/>
    <x v="1"/>
    <n v="1"/>
    <n v="0"/>
    <n v="0"/>
    <n v="0"/>
    <n v="0"/>
    <n v="0"/>
    <n v="0"/>
  </r>
  <r>
    <s v="Sep 2020 - Dec 2020 "/>
    <n v="2"/>
    <s v="Data Analyst"/>
    <n v="3"/>
    <x v="0"/>
    <x v="0"/>
    <n v="1"/>
    <n v="0"/>
    <n v="0"/>
    <n v="0"/>
    <n v="0"/>
    <n v="0"/>
    <n v="0"/>
  </r>
  <r>
    <s v="Aug 2020 - Present "/>
    <n v="1"/>
    <s v="Business Intelligence Analyst, Canada (PayBright)"/>
    <n v="22"/>
    <x v="0"/>
    <x v="1"/>
    <n v="1"/>
    <n v="1"/>
    <n v="0"/>
    <n v="0"/>
    <n v="0"/>
    <n v="0"/>
    <n v="0"/>
  </r>
  <r>
    <s v="Jan 2021 - Jun 2021 "/>
    <n v="3"/>
    <s v="Data Reporting Analyst"/>
    <n v="5"/>
    <x v="0"/>
    <x v="0"/>
    <n v="1"/>
    <n v="0"/>
    <n v="0"/>
    <n v="0"/>
    <n v="0"/>
    <n v="0"/>
    <n v="0"/>
  </r>
  <r>
    <s v="Feb 2016 - Jul 2017 "/>
    <n v="4"/>
    <s v="Data Analyst"/>
    <n v="17"/>
    <x v="0"/>
    <x v="0"/>
    <n v="1"/>
    <n v="1"/>
    <n v="0"/>
    <n v="0"/>
    <n v="0"/>
    <n v="0"/>
    <n v="0"/>
  </r>
  <r>
    <s v="Nov 2019 - Mar 2022 "/>
    <n v="0"/>
    <s v="Technical Data Analyst"/>
    <n v="28"/>
    <x v="0"/>
    <x v="1"/>
    <n v="1"/>
    <n v="1"/>
    <n v="1"/>
    <n v="0"/>
    <n v="0"/>
    <n v="0"/>
    <n v="0"/>
  </r>
  <r>
    <s v="Dec 2018 - Nov 2019 "/>
    <n v="1"/>
    <s v="Senior Data Analyst"/>
    <n v="1"/>
    <x v="2"/>
    <x v="0"/>
    <n v="1"/>
    <n v="0"/>
    <n v="0"/>
    <n v="0"/>
    <n v="0"/>
    <n v="0"/>
    <n v="0"/>
  </r>
  <r>
    <s v="Jun 2016 - Dec 2018 "/>
    <n v="2"/>
    <s v="Data Analyst"/>
    <n v="30"/>
    <x v="0"/>
    <x v="0"/>
    <n v="1"/>
    <n v="1"/>
    <n v="1"/>
    <n v="0"/>
    <n v="0"/>
    <n v="0"/>
    <n v="0"/>
  </r>
  <r>
    <s v="Jun 2021 - Feb 2022 "/>
    <n v="1"/>
    <s v="Senior Data Analyst"/>
    <n v="8"/>
    <x v="2"/>
    <x v="0"/>
    <n v="1"/>
    <n v="0"/>
    <n v="0"/>
    <n v="0"/>
    <n v="0"/>
    <n v="0"/>
    <n v="0"/>
  </r>
  <r>
    <s v="Nov 2020 - Jun 2021 "/>
    <n v="2"/>
    <s v="Senior Data Analyst"/>
    <n v="7"/>
    <x v="2"/>
    <x v="0"/>
    <n v="1"/>
    <n v="0"/>
    <n v="0"/>
    <n v="0"/>
    <n v="0"/>
    <n v="0"/>
    <n v="0"/>
  </r>
  <r>
    <s v="2019 - Nov 2020 "/>
    <n v="3"/>
    <s v="Data Analyst"/>
    <n v="22"/>
    <x v="0"/>
    <x v="0"/>
    <n v="1"/>
    <n v="1"/>
    <n v="0"/>
    <n v="0"/>
    <n v="0"/>
    <n v="0"/>
    <n v="0"/>
  </r>
  <r>
    <s v="Aug 2019 - May 2021 "/>
    <n v="0"/>
    <s v="Data Analyst"/>
    <n v="21"/>
    <x v="0"/>
    <x v="1"/>
    <n v="1"/>
    <n v="1"/>
    <n v="0"/>
    <n v="0"/>
    <n v="0"/>
    <n v="0"/>
    <n v="0"/>
  </r>
  <r>
    <s v="Sep 2019 - Aug 2020 "/>
    <n v="0"/>
    <s v="Senior Data Analyst || Business Transformation"/>
    <n v="1"/>
    <x v="2"/>
    <x v="1"/>
    <n v="1"/>
    <n v="0"/>
    <n v="0"/>
    <n v="0"/>
    <n v="0"/>
    <n v="0"/>
    <n v="0"/>
  </r>
  <r>
    <s v="Apr 2019 - Aug 2019 "/>
    <n v="1"/>
    <s v="Senior Data Analyst"/>
    <n v="4"/>
    <x v="2"/>
    <x v="0"/>
    <n v="1"/>
    <n v="0"/>
    <n v="0"/>
    <n v="0"/>
    <n v="0"/>
    <n v="0"/>
    <n v="0"/>
  </r>
  <r>
    <s v="Jan 2017 - Apr 2019 "/>
    <n v="2"/>
    <s v="Sr. Data Analyst || Retail &amp; Marketing Analysis"/>
    <n v="27"/>
    <x v="2"/>
    <x v="0"/>
    <n v="1"/>
    <n v="1"/>
    <n v="1"/>
    <n v="0"/>
    <n v="0"/>
    <n v="0"/>
    <n v="0"/>
  </r>
  <r>
    <s v="May 2021 - Present "/>
    <n v="0"/>
    <s v="Data Analyst"/>
    <n v="13"/>
    <x v="0"/>
    <x v="1"/>
    <n v="1"/>
    <n v="1"/>
    <n v="0"/>
    <n v="0"/>
    <n v="0"/>
    <n v="0"/>
    <n v="0"/>
  </r>
  <r>
    <s v="Jul 2019 - Mar 2020 "/>
    <n v="2"/>
    <s v="Trainee Data Analyst "/>
    <n v="8"/>
    <x v="3"/>
    <x v="0"/>
    <n v="1"/>
    <n v="0"/>
    <n v="0"/>
    <n v="0"/>
    <n v="0"/>
    <n v="0"/>
    <n v="0"/>
  </r>
  <r>
    <s v="Nov 2021 - Present "/>
    <n v="0"/>
    <s v="Data Analyst"/>
    <n v="7"/>
    <x v="0"/>
    <x v="1"/>
    <n v="1"/>
    <n v="0"/>
    <n v="0"/>
    <n v="0"/>
    <n v="0"/>
    <n v="0"/>
    <n v="0"/>
  </r>
  <r>
    <s v="Jan 2021 - Present "/>
    <n v="0"/>
    <s v="Data Analyst"/>
    <n v="17"/>
    <x v="0"/>
    <x v="1"/>
    <n v="1"/>
    <n v="1"/>
    <n v="0"/>
    <n v="0"/>
    <n v="0"/>
    <n v="0"/>
    <n v="0"/>
  </r>
  <r>
    <s v="Jan 2018 - Jan 2019 "/>
    <n v="2"/>
    <s v="Junior Data Analyst"/>
    <n v="12"/>
    <x v="3"/>
    <x v="0"/>
    <n v="1"/>
    <n v="1"/>
    <n v="0"/>
    <n v="0"/>
    <n v="0"/>
    <n v="0"/>
    <n v="0"/>
  </r>
  <r>
    <s v="Mar 2021 - Apr 2022 "/>
    <n v="1"/>
    <s v="Junior Planner / Data Analyst"/>
    <n v="13"/>
    <x v="3"/>
    <x v="0"/>
    <n v="1"/>
    <n v="1"/>
    <n v="0"/>
    <n v="0"/>
    <n v="0"/>
    <n v="0"/>
    <n v="0"/>
  </r>
  <r>
    <s v="Oct 2019 - Feb 2021 "/>
    <n v="2"/>
    <s v="Data Analyst"/>
    <n v="16"/>
    <x v="0"/>
    <x v="0"/>
    <n v="1"/>
    <n v="1"/>
    <n v="0"/>
    <n v="0"/>
    <n v="0"/>
    <n v="0"/>
    <n v="0"/>
  </r>
  <r>
    <s v="Jun 2019 - Dec 2021 "/>
    <n v="1"/>
    <s v="Senior Data Analyst"/>
    <n v="30"/>
    <x v="2"/>
    <x v="0"/>
    <n v="1"/>
    <n v="1"/>
    <n v="1"/>
    <n v="0"/>
    <n v="0"/>
    <n v="0"/>
    <n v="0"/>
  </r>
  <r>
    <s v="Aug 2021 - Present "/>
    <n v="0"/>
    <s v="Data Analyst"/>
    <n v="10"/>
    <x v="0"/>
    <x v="1"/>
    <n v="1"/>
    <n v="0"/>
    <n v="0"/>
    <n v="0"/>
    <n v="0"/>
    <n v="0"/>
    <n v="0"/>
  </r>
  <r>
    <s v="Mar 2017 - Jan 2022 "/>
    <n v="1"/>
    <s v="Data Analyst (team leader)"/>
    <n v="58"/>
    <x v="0"/>
    <x v="0"/>
    <n v="1"/>
    <n v="1"/>
    <n v="1"/>
    <n v="1"/>
    <n v="1"/>
    <n v="0"/>
    <n v="0"/>
  </r>
  <r>
    <s v="Sep 2019 - Present "/>
    <n v="0"/>
    <s v="Data Analyst"/>
    <n v="33"/>
    <x v="0"/>
    <x v="1"/>
    <n v="1"/>
    <n v="1"/>
    <n v="1"/>
    <n v="0"/>
    <n v="0"/>
    <n v="0"/>
    <n v="0"/>
  </r>
  <r>
    <s v="Oct 2020 - Present "/>
    <n v="0"/>
    <s v=" Data Analyst"/>
    <n v="20"/>
    <x v="0"/>
    <x v="1"/>
    <n v="1"/>
    <n v="1"/>
    <n v="0"/>
    <n v="0"/>
    <n v="0"/>
    <n v="0"/>
    <n v="0"/>
  </r>
  <r>
    <s v="Jul 2019 - Feb 2021 "/>
    <n v="1"/>
    <s v="Data Specialist"/>
    <n v="19"/>
    <x v="2"/>
    <x v="0"/>
    <n v="1"/>
    <n v="1"/>
    <n v="0"/>
    <n v="0"/>
    <n v="0"/>
    <n v="0"/>
    <n v="0"/>
  </r>
  <r>
    <s v="Jan 2021 - Present "/>
    <n v="0"/>
    <s v="Senior Data Analyst"/>
    <n v="17"/>
    <x v="2"/>
    <x v="1"/>
    <n v="1"/>
    <n v="1"/>
    <n v="0"/>
    <n v="0"/>
    <n v="0"/>
    <n v="0"/>
    <n v="0"/>
  </r>
  <r>
    <s v="Dec 2019 - May 2021 "/>
    <n v="1"/>
    <s v="Senior Data Analyst"/>
    <n v="17"/>
    <x v="2"/>
    <x v="0"/>
    <n v="1"/>
    <n v="1"/>
    <n v="0"/>
    <n v="0"/>
    <n v="0"/>
    <n v="0"/>
    <n v="0"/>
  </r>
  <r>
    <s v="May 2018 - Jun 2019 "/>
    <n v="3"/>
    <s v="Senior Data Analyst"/>
    <n v="13"/>
    <x v="2"/>
    <x v="0"/>
    <n v="1"/>
    <n v="1"/>
    <n v="0"/>
    <n v="0"/>
    <n v="0"/>
    <n v="0"/>
    <n v="0"/>
  </r>
  <r>
    <s v="Aug 2013 - Jun 2016 "/>
    <n v="5"/>
    <s v="Data Analyst"/>
    <n v="34"/>
    <x v="0"/>
    <x v="0"/>
    <n v="1"/>
    <n v="1"/>
    <n v="1"/>
    <n v="0"/>
    <n v="0"/>
    <n v="0"/>
    <n v="0"/>
  </r>
  <r>
    <s v="Jan 2020 - Present "/>
    <n v="0"/>
    <s v="Data Analyst"/>
    <n v="29"/>
    <x v="0"/>
    <x v="1"/>
    <n v="1"/>
    <n v="1"/>
    <n v="1"/>
    <n v="0"/>
    <n v="0"/>
    <n v="0"/>
    <n v="0"/>
  </r>
  <r>
    <s v="Nov 2016 - Oct 2019 "/>
    <n v="0"/>
    <s v="Data analyst - Associate professional "/>
    <n v="35"/>
    <x v="0"/>
    <x v="1"/>
    <n v="1"/>
    <n v="1"/>
    <n v="1"/>
    <n v="0"/>
    <n v="0"/>
    <n v="0"/>
    <n v="0"/>
  </r>
  <r>
    <s v="Sep 2016 - Present "/>
    <n v="0"/>
    <s v="Business Intelligence Analyst"/>
    <n v="69"/>
    <x v="0"/>
    <x v="1"/>
    <n v="1"/>
    <n v="1"/>
    <n v="1"/>
    <n v="1"/>
    <n v="1"/>
    <n v="1"/>
    <n v="0"/>
  </r>
  <r>
    <s v="Mar 2022 - Present "/>
    <n v="0"/>
    <s v="Data Analyst"/>
    <n v="3"/>
    <x v="0"/>
    <x v="1"/>
    <n v="1"/>
    <n v="0"/>
    <n v="0"/>
    <n v="0"/>
    <n v="0"/>
    <n v="0"/>
    <n v="0"/>
  </r>
  <r>
    <s v="Jul 2020 - Present "/>
    <n v="1"/>
    <s v="Data Analyst"/>
    <n v="23"/>
    <x v="0"/>
    <x v="1"/>
    <n v="1"/>
    <n v="1"/>
    <n v="0"/>
    <n v="0"/>
    <n v="0"/>
    <n v="0"/>
    <n v="0"/>
  </r>
  <r>
    <s v="May 2021 - Present "/>
    <n v="0"/>
    <s v="Customer Data Analyst"/>
    <n v="13"/>
    <x v="0"/>
    <x v="1"/>
    <n v="1"/>
    <n v="1"/>
    <n v="0"/>
    <n v="0"/>
    <n v="0"/>
    <n v="0"/>
    <n v="0"/>
  </r>
  <r>
    <s v="Aug 2020 - Present "/>
    <n v="0"/>
    <s v="Data Analyst"/>
    <n v="22"/>
    <x v="0"/>
    <x v="1"/>
    <n v="1"/>
    <n v="1"/>
    <n v="0"/>
    <n v="0"/>
    <n v="0"/>
    <n v="0"/>
    <n v="0"/>
  </r>
  <r>
    <s v="Feb 2018 - Jul 2020 "/>
    <n v="1"/>
    <s v="Data Administrator"/>
    <n v="29"/>
    <x v="3"/>
    <x v="0"/>
    <n v="1"/>
    <n v="1"/>
    <n v="1"/>
    <n v="0"/>
    <n v="0"/>
    <n v="0"/>
    <n v="0"/>
  </r>
  <r>
    <s v="Mar 2019 - Present "/>
    <n v="0"/>
    <s v="Data Analyst"/>
    <n v="39"/>
    <x v="0"/>
    <x v="1"/>
    <n v="1"/>
    <n v="1"/>
    <n v="1"/>
    <n v="1"/>
    <n v="0"/>
    <n v="0"/>
    <n v="0"/>
  </r>
  <r>
    <s v="Apr 2015 - Mar 2020 "/>
    <n v="3"/>
    <s v="Licensing Data Analyst"/>
    <n v="59"/>
    <x v="0"/>
    <x v="0"/>
    <n v="1"/>
    <n v="1"/>
    <n v="1"/>
    <n v="1"/>
    <n v="1"/>
    <n v="0"/>
    <n v="0"/>
  </r>
  <r>
    <s v="Dec 2021 - Present "/>
    <n v="0"/>
    <s v="Senior Data Analyst"/>
    <n v="6"/>
    <x v="2"/>
    <x v="1"/>
    <n v="1"/>
    <n v="0"/>
    <n v="0"/>
    <n v="0"/>
    <n v="0"/>
    <n v="0"/>
    <n v="0"/>
  </r>
  <r>
    <s v="Jan 2018 - Mar 2020 "/>
    <n v="0"/>
    <s v="Data Analyst"/>
    <n v="26"/>
    <x v="0"/>
    <x v="1"/>
    <n v="1"/>
    <n v="1"/>
    <n v="1"/>
    <n v="0"/>
    <n v="0"/>
    <n v="0"/>
    <n v="0"/>
  </r>
  <r>
    <s v="Aug 2016 - Oct 2017 "/>
    <n v="1"/>
    <s v="Jr. Data Analyst"/>
    <n v="14"/>
    <x v="3"/>
    <x v="0"/>
    <n v="1"/>
    <n v="1"/>
    <n v="0"/>
    <n v="0"/>
    <n v="0"/>
    <n v="0"/>
    <n v="0"/>
  </r>
  <r>
    <s v="Apr 2022 - May 2022 "/>
    <n v="0"/>
    <s v="Data Analyst"/>
    <n v="1"/>
    <x v="0"/>
    <x v="1"/>
    <n v="1"/>
    <n v="0"/>
    <n v="0"/>
    <n v="0"/>
    <n v="0"/>
    <n v="0"/>
    <n v="0"/>
  </r>
  <r>
    <s v="Jan 2019 - Feb 2019 "/>
    <n v="2"/>
    <s v="Machine Learning Engineer"/>
    <n v="1"/>
    <x v="1"/>
    <x v="0"/>
    <n v="1"/>
    <n v="0"/>
    <n v="0"/>
    <n v="0"/>
    <n v="0"/>
    <n v="0"/>
    <n v="0"/>
  </r>
  <r>
    <s v="Aug 2018 - Mar 2020 "/>
    <n v="1"/>
    <s v="Business Operations Data Analyst"/>
    <n v="19"/>
    <x v="0"/>
    <x v="0"/>
    <n v="1"/>
    <n v="1"/>
    <n v="0"/>
    <n v="0"/>
    <n v="0"/>
    <n v="0"/>
    <n v="0"/>
  </r>
  <r>
    <s v="Apr 2022 - Present "/>
    <n v="0"/>
    <s v="Data Analyst Tutor (Nanodegree)"/>
    <n v="2"/>
    <x v="0"/>
    <x v="1"/>
    <n v="1"/>
    <n v="0"/>
    <n v="0"/>
    <n v="0"/>
    <n v="0"/>
    <n v="0"/>
    <n v="0"/>
  </r>
  <r>
    <s v="Jul 2021 - Mar 2022 "/>
    <n v="2"/>
    <s v="Data Analyst"/>
    <n v="8"/>
    <x v="0"/>
    <x v="0"/>
    <n v="1"/>
    <n v="0"/>
    <n v="0"/>
    <n v="0"/>
    <n v="0"/>
    <n v="0"/>
    <n v="0"/>
  </r>
  <r>
    <s v="Mar 2021 - Jun 2021 "/>
    <n v="3"/>
    <s v="Financial Data Analyst"/>
    <n v="3"/>
    <x v="0"/>
    <x v="0"/>
    <n v="1"/>
    <n v="0"/>
    <n v="0"/>
    <n v="0"/>
    <n v="0"/>
    <n v="0"/>
    <n v="0"/>
  </r>
  <r>
    <s v="Jan 2021 - Mar 2021 "/>
    <n v="4"/>
    <s v="Business and Data Analyst"/>
    <n v="2"/>
    <x v="0"/>
    <x v="0"/>
    <n v="1"/>
    <n v="0"/>
    <n v="0"/>
    <n v="0"/>
    <n v="0"/>
    <n v="0"/>
    <n v="0"/>
  </r>
  <r>
    <s v="Jun 2018 - Present "/>
    <n v="0"/>
    <s v="Data Analyst"/>
    <n v="48"/>
    <x v="0"/>
    <x v="1"/>
    <n v="1"/>
    <n v="1"/>
    <n v="1"/>
    <n v="1"/>
    <n v="1"/>
    <n v="0"/>
    <n v="0"/>
  </r>
  <r>
    <s v="May 2022 - Present "/>
    <n v="0"/>
    <s v="Data Analyst"/>
    <n v="1"/>
    <x v="0"/>
    <x v="1"/>
    <n v="1"/>
    <n v="0"/>
    <n v="0"/>
    <n v="0"/>
    <n v="0"/>
    <n v="0"/>
    <n v="0"/>
  </r>
  <r>
    <s v="May 2012 - Present "/>
    <n v="0"/>
    <s v="Chief reporting specialist"/>
    <n v="121"/>
    <x v="2"/>
    <x v="1"/>
    <n v="1"/>
    <n v="1"/>
    <n v="1"/>
    <n v="1"/>
    <n v="1"/>
    <n v="1"/>
    <n v="1"/>
  </r>
  <r>
    <s v="Jan 2020 - May 2021 "/>
    <n v="1"/>
    <s v="Data Specialist"/>
    <n v="16"/>
    <x v="2"/>
    <x v="0"/>
    <n v="1"/>
    <n v="1"/>
    <n v="0"/>
    <n v="0"/>
    <n v="0"/>
    <n v="0"/>
    <n v="0"/>
  </r>
  <r>
    <s v="Nov 2021 - Present "/>
    <n v="0"/>
    <s v="Data Analyst"/>
    <n v="7"/>
    <x v="0"/>
    <x v="1"/>
    <n v="1"/>
    <n v="0"/>
    <n v="0"/>
    <n v="0"/>
    <n v="0"/>
    <n v="0"/>
    <n v="0"/>
  </r>
  <r>
    <s v="Jul 2019 - Jul 2021 "/>
    <n v="1"/>
    <s v="Data Analyst"/>
    <n v="24"/>
    <x v="0"/>
    <x v="0"/>
    <n v="1"/>
    <n v="1"/>
    <n v="1"/>
    <n v="0"/>
    <n v="0"/>
    <n v="0"/>
    <n v="0"/>
  </r>
  <r>
    <s v="Nov 2016 - Jun 2019 "/>
    <n v="2"/>
    <s v="Data Analyst"/>
    <n v="31"/>
    <x v="0"/>
    <x v="0"/>
    <n v="1"/>
    <n v="1"/>
    <n v="1"/>
    <n v="0"/>
    <n v="0"/>
    <n v="0"/>
    <n v="0"/>
  </r>
  <r>
    <s v="Jan 2022 - Present "/>
    <n v="0"/>
    <s v="Senior ERP Finance data analyst"/>
    <n v="5"/>
    <x v="2"/>
    <x v="1"/>
    <n v="1"/>
    <n v="0"/>
    <n v="0"/>
    <n v="0"/>
    <n v="0"/>
    <n v="0"/>
    <n v="0"/>
  </r>
  <r>
    <s v="Feb 2017 - Jan 2022 "/>
    <n v="1"/>
    <s v="Business Data Analyst"/>
    <n v="59"/>
    <x v="0"/>
    <x v="0"/>
    <n v="1"/>
    <n v="1"/>
    <n v="1"/>
    <n v="1"/>
    <n v="1"/>
    <n v="0"/>
    <n v="0"/>
  </r>
  <r>
    <s v="Dec 2012 - Jul 2014 "/>
    <n v="3"/>
    <s v="Data Analyst (Contract)"/>
    <n v="19"/>
    <x v="0"/>
    <x v="0"/>
    <n v="1"/>
    <n v="1"/>
    <n v="0"/>
    <n v="0"/>
    <n v="0"/>
    <n v="0"/>
    <n v="0"/>
  </r>
  <r>
    <s v="May 2020 - Present "/>
    <n v="0"/>
    <s v="Data specialist"/>
    <n v="25"/>
    <x v="2"/>
    <x v="1"/>
    <n v="1"/>
    <n v="1"/>
    <n v="1"/>
    <n v="0"/>
    <n v="0"/>
    <n v="0"/>
    <n v="0"/>
  </r>
  <r>
    <s v="Nov 2019 - Apr 2020 "/>
    <n v="1"/>
    <s v="Data specialist"/>
    <n v="5"/>
    <x v="2"/>
    <x v="0"/>
    <n v="1"/>
    <n v="0"/>
    <n v="0"/>
    <n v="0"/>
    <n v="0"/>
    <n v="0"/>
    <n v="0"/>
  </r>
  <r>
    <s v="Nov 2017 - Jun 2019 "/>
    <n v="3"/>
    <s v="Data Analyst"/>
    <n v="19"/>
    <x v="0"/>
    <x v="0"/>
    <n v="1"/>
    <n v="1"/>
    <n v="0"/>
    <n v="0"/>
    <n v="0"/>
    <n v="0"/>
    <n v="0"/>
  </r>
  <r>
    <s v="Apr 2016 - Mar 2017 "/>
    <n v="5"/>
    <s v="Data Analyst"/>
    <n v="1"/>
    <x v="0"/>
    <x v="0"/>
    <n v="1"/>
    <n v="0"/>
    <n v="0"/>
    <n v="0"/>
    <n v="0"/>
    <n v="0"/>
    <n v="0"/>
  </r>
  <r>
    <s v="Feb 2022 - Present "/>
    <n v="0"/>
    <s v="Sr Data Analyst"/>
    <n v="4"/>
    <x v="2"/>
    <x v="1"/>
    <n v="1"/>
    <n v="0"/>
    <n v="0"/>
    <n v="0"/>
    <n v="0"/>
    <n v="0"/>
    <n v="0"/>
  </r>
  <r>
    <s v="Dec 2020 - Aug 2021 "/>
    <n v="1"/>
    <s v="Data Analyst"/>
    <n v="8"/>
    <x v="0"/>
    <x v="0"/>
    <n v="1"/>
    <n v="0"/>
    <n v="0"/>
    <n v="0"/>
    <n v="0"/>
    <n v="0"/>
    <n v="0"/>
  </r>
  <r>
    <s v="Jan 2021 - Apr 2021 "/>
    <n v="0"/>
    <s v="Data Analyst"/>
    <n v="3"/>
    <x v="0"/>
    <x v="1"/>
    <n v="1"/>
    <n v="0"/>
    <n v="0"/>
    <n v="0"/>
    <n v="0"/>
    <n v="0"/>
    <n v="0"/>
  </r>
  <r>
    <s v="Jul 2016 - Jun 2019 "/>
    <n v="2"/>
    <s v="Data Analyst"/>
    <n v="35"/>
    <x v="0"/>
    <x v="0"/>
    <n v="1"/>
    <n v="1"/>
    <n v="1"/>
    <n v="0"/>
    <n v="0"/>
    <n v="0"/>
    <n v="0"/>
  </r>
  <r>
    <s v="Dec 2019 - Present "/>
    <n v="0"/>
    <s v="Data Analyst"/>
    <n v="30"/>
    <x v="0"/>
    <x v="1"/>
    <n v="1"/>
    <n v="1"/>
    <n v="1"/>
    <n v="0"/>
    <n v="0"/>
    <n v="0"/>
    <n v="0"/>
  </r>
  <r>
    <s v="Mar 2022 - Present "/>
    <n v="0"/>
    <s v="Data Analyst"/>
    <n v="3"/>
    <x v="0"/>
    <x v="1"/>
    <n v="1"/>
    <n v="0"/>
    <n v="0"/>
    <n v="0"/>
    <n v="0"/>
    <n v="0"/>
    <n v="0"/>
  </r>
  <r>
    <s v="Jul 2021 - Present "/>
    <n v="0"/>
    <s v="Senior Business Intelligence Analyst"/>
    <n v="1"/>
    <x v="2"/>
    <x v="1"/>
    <n v="1"/>
    <n v="0"/>
    <n v="0"/>
    <n v="0"/>
    <n v="0"/>
    <n v="0"/>
    <n v="0"/>
  </r>
  <r>
    <s v="Sep 2020 - Aug 2021 "/>
    <n v="1"/>
    <s v="Senior Business Intelligence Analyst"/>
    <n v="1"/>
    <x v="2"/>
    <x v="0"/>
    <n v="1"/>
    <n v="0"/>
    <n v="0"/>
    <n v="0"/>
    <n v="0"/>
    <n v="0"/>
    <n v="0"/>
  </r>
  <r>
    <d v="2022-03-01T00:00:00"/>
    <n v="0"/>
    <s v="Data Analyst"/>
    <n v="1"/>
    <x v="0"/>
    <x v="1"/>
    <n v="1"/>
    <n v="0"/>
    <n v="0"/>
    <n v="0"/>
    <n v="0"/>
    <n v="0"/>
    <n v="0"/>
  </r>
  <r>
    <s v="Sep 2020 - Sep 2021 "/>
    <n v="1"/>
    <s v="Business Reporting Analyst"/>
    <n v="12"/>
    <x v="0"/>
    <x v="0"/>
    <n v="1"/>
    <n v="1"/>
    <n v="0"/>
    <n v="0"/>
    <n v="0"/>
    <n v="0"/>
    <n v="0"/>
  </r>
  <r>
    <s v="Oct 2016 - May 2019 "/>
    <n v="2"/>
    <s v="Data Analyst"/>
    <n v="31"/>
    <x v="0"/>
    <x v="0"/>
    <n v="1"/>
    <n v="1"/>
    <n v="1"/>
    <n v="0"/>
    <n v="0"/>
    <n v="0"/>
    <n v="0"/>
  </r>
  <r>
    <s v="Jan 2021 - Present "/>
    <n v="0"/>
    <s v="Data Analyst"/>
    <n v="17"/>
    <x v="0"/>
    <x v="1"/>
    <n v="1"/>
    <n v="1"/>
    <n v="0"/>
    <n v="0"/>
    <n v="0"/>
    <n v="0"/>
    <n v="0"/>
  </r>
  <r>
    <s v="Mar 2021 - Jan 2022 "/>
    <n v="1"/>
    <s v="Business Insights Analyst"/>
    <n v="10"/>
    <x v="0"/>
    <x v="0"/>
    <n v="1"/>
    <n v="0"/>
    <n v="0"/>
    <n v="0"/>
    <n v="0"/>
    <n v="0"/>
    <n v="0"/>
  </r>
  <r>
    <s v="Feb 2021 - Apr 2022 "/>
    <n v="3"/>
    <s v="Data Analyst"/>
    <n v="14"/>
    <x v="0"/>
    <x v="0"/>
    <n v="1"/>
    <n v="1"/>
    <n v="0"/>
    <n v="0"/>
    <n v="0"/>
    <n v="0"/>
    <n v="0"/>
  </r>
  <r>
    <s v="Feb 2021 - Oct 2021 "/>
    <n v="0"/>
    <s v="Assistant Statistician"/>
    <n v="8"/>
    <x v="4"/>
    <x v="1"/>
    <n v="1"/>
    <n v="0"/>
    <n v="0"/>
    <n v="0"/>
    <n v="0"/>
    <n v="0"/>
    <n v="0"/>
  </r>
  <r>
    <s v="Aug 2015 - Oct 2020 "/>
    <n v="1"/>
    <s v="Supply Chain Data Analyst - Intermediate"/>
    <n v="62"/>
    <x v="0"/>
    <x v="0"/>
    <n v="1"/>
    <n v="1"/>
    <n v="1"/>
    <n v="1"/>
    <n v="1"/>
    <n v="1"/>
    <n v="0"/>
  </r>
  <r>
    <s v="May 2020 - Present "/>
    <n v="0"/>
    <s v="Data Analyst"/>
    <n v="25"/>
    <x v="0"/>
    <x v="1"/>
    <n v="1"/>
    <n v="1"/>
    <n v="1"/>
    <n v="0"/>
    <n v="0"/>
    <n v="0"/>
    <n v="0"/>
  </r>
  <r>
    <s v="Aug 2020 - Jan 2021 "/>
    <n v="2"/>
    <s v="Data Analyst"/>
    <n v="5"/>
    <x v="0"/>
    <x v="0"/>
    <n v="1"/>
    <n v="0"/>
    <n v="0"/>
    <n v="0"/>
    <n v="0"/>
    <n v="0"/>
    <n v="0"/>
  </r>
  <r>
    <s v="Jul 2019 - Jun 2020 "/>
    <n v="3"/>
    <s v="Data Analyst"/>
    <n v="1"/>
    <x v="0"/>
    <x v="0"/>
    <n v="1"/>
    <n v="0"/>
    <n v="0"/>
    <n v="0"/>
    <n v="0"/>
    <n v="0"/>
    <n v="0"/>
  </r>
  <r>
    <s v="Apr 2019 - Jul 2019 "/>
    <n v="4"/>
    <s v="Business Data Analyst"/>
    <n v="3"/>
    <x v="0"/>
    <x v="0"/>
    <n v="1"/>
    <n v="0"/>
    <n v="0"/>
    <n v="0"/>
    <n v="0"/>
    <n v="0"/>
    <n v="0"/>
  </r>
  <r>
    <s v="Dec 2020 - Present "/>
    <n v="0"/>
    <s v="Data Analyst - Python - SQL - Excel -Power Bi"/>
    <n v="18"/>
    <x v="0"/>
    <x v="1"/>
    <n v="1"/>
    <n v="1"/>
    <n v="0"/>
    <n v="0"/>
    <n v="0"/>
    <n v="0"/>
    <n v="0"/>
  </r>
  <r>
    <s v="May 2022 - Present "/>
    <n v="0"/>
    <s v="Data Analyst"/>
    <n v="1"/>
    <x v="0"/>
    <x v="1"/>
    <n v="1"/>
    <n v="0"/>
    <n v="0"/>
    <n v="0"/>
    <n v="0"/>
    <n v="0"/>
    <n v="0"/>
  </r>
  <r>
    <s v="Mar 2021 - Jan 2022 "/>
    <n v="0"/>
    <s v="Data Analyst"/>
    <n v="10"/>
    <x v="0"/>
    <x v="1"/>
    <n v="1"/>
    <n v="0"/>
    <n v="0"/>
    <n v="0"/>
    <n v="0"/>
    <n v="0"/>
    <n v="0"/>
  </r>
  <r>
    <s v="Aug 2021 - Present "/>
    <n v="0"/>
    <s v="Senior Specialist 1 - Data Analyst"/>
    <n v="10"/>
    <x v="2"/>
    <x v="1"/>
    <n v="1"/>
    <n v="0"/>
    <n v="0"/>
    <n v="0"/>
    <n v="0"/>
    <n v="0"/>
    <n v="0"/>
  </r>
  <r>
    <s v="May 2018 - Nov 2020 "/>
    <n v="2"/>
    <s v="Business Intelligence Analyst"/>
    <n v="30"/>
    <x v="0"/>
    <x v="0"/>
    <n v="1"/>
    <n v="1"/>
    <n v="1"/>
    <n v="0"/>
    <n v="0"/>
    <n v="0"/>
    <n v="0"/>
  </r>
  <r>
    <s v="Nov 2020 - Apr 2021 "/>
    <n v="1"/>
    <s v="Data Analyst"/>
    <n v="5"/>
    <x v="0"/>
    <x v="0"/>
    <n v="1"/>
    <n v="0"/>
    <n v="0"/>
    <n v="0"/>
    <n v="0"/>
    <n v="0"/>
    <n v="0"/>
  </r>
  <r>
    <s v="Jul 2021 - Present "/>
    <n v="0"/>
    <s v="Data Analyst"/>
    <n v="1"/>
    <x v="0"/>
    <x v="1"/>
    <n v="1"/>
    <n v="0"/>
    <n v="0"/>
    <n v="0"/>
    <n v="0"/>
    <n v="0"/>
    <n v="0"/>
  </r>
  <r>
    <s v="May 2019 - Oct 2021 "/>
    <n v="1"/>
    <s v="Reporting Analyst"/>
    <n v="29"/>
    <x v="0"/>
    <x v="0"/>
    <n v="1"/>
    <n v="1"/>
    <n v="1"/>
    <n v="0"/>
    <n v="0"/>
    <n v="0"/>
    <n v="0"/>
  </r>
  <r>
    <s v="Jan 2018 - Apr 2019 "/>
    <n v="2"/>
    <s v="Data Analyst"/>
    <n v="15"/>
    <x v="0"/>
    <x v="0"/>
    <n v="1"/>
    <n v="1"/>
    <n v="0"/>
    <n v="0"/>
    <n v="0"/>
    <n v="0"/>
    <n v="0"/>
  </r>
  <r>
    <s v="Mar 2022 - Present "/>
    <n v="0"/>
    <s v="Data analyst student"/>
    <n v="3"/>
    <x v="0"/>
    <x v="1"/>
    <n v="1"/>
    <n v="0"/>
    <n v="0"/>
    <n v="0"/>
    <n v="0"/>
    <n v="0"/>
    <n v="0"/>
  </r>
  <r>
    <s v="Mar 2020 - Present "/>
    <n v="0"/>
    <s v="Data Analyst Associate"/>
    <n v="27"/>
    <x v="0"/>
    <x v="1"/>
    <n v="1"/>
    <n v="1"/>
    <n v="1"/>
    <n v="0"/>
    <n v="0"/>
    <n v="0"/>
    <n v="0"/>
  </r>
  <r>
    <s v="Jul 2015 - Oct 2020 "/>
    <n v="1"/>
    <s v="Senior Data Analyst"/>
    <n v="63"/>
    <x v="2"/>
    <x v="0"/>
    <n v="1"/>
    <n v="1"/>
    <n v="1"/>
    <n v="1"/>
    <n v="1"/>
    <n v="1"/>
    <n v="0"/>
  </r>
  <r>
    <s v="Mar 2020 - Sep 2020 "/>
    <n v="2"/>
    <s v="Data Analyst"/>
    <n v="6"/>
    <x v="0"/>
    <x v="0"/>
    <n v="1"/>
    <n v="0"/>
    <n v="0"/>
    <n v="0"/>
    <n v="0"/>
    <n v="0"/>
    <n v="0"/>
  </r>
  <r>
    <s v="May 2022 - Present "/>
    <n v="0"/>
    <s v="Business Data Analyst"/>
    <n v="1"/>
    <x v="0"/>
    <x v="1"/>
    <n v="1"/>
    <n v="0"/>
    <n v="0"/>
    <n v="0"/>
    <n v="0"/>
    <n v="0"/>
    <n v="0"/>
  </r>
  <r>
    <s v="May 2022 - Present "/>
    <n v="0"/>
    <s v="Data Analyst Brand Operations"/>
    <n v="1"/>
    <x v="0"/>
    <x v="1"/>
    <n v="1"/>
    <n v="0"/>
    <n v="0"/>
    <n v="0"/>
    <n v="0"/>
    <n v="0"/>
    <n v="0"/>
  </r>
  <r>
    <s v="Jun 2020 - Present "/>
    <n v="1"/>
    <s v="Data Analyst"/>
    <n v="24"/>
    <x v="0"/>
    <x v="1"/>
    <n v="1"/>
    <n v="1"/>
    <n v="1"/>
    <n v="0"/>
    <n v="0"/>
    <n v="0"/>
    <n v="0"/>
  </r>
  <r>
    <s v="Oct 2020 - Present "/>
    <n v="0"/>
    <s v="Data Specialist"/>
    <n v="20"/>
    <x v="2"/>
    <x v="1"/>
    <n v="1"/>
    <n v="1"/>
    <n v="0"/>
    <n v="0"/>
    <n v="0"/>
    <n v="0"/>
    <n v="0"/>
  </r>
  <r>
    <s v="Jul 2021 - Present "/>
    <n v="0"/>
    <s v="Data Analyst"/>
    <n v="1"/>
    <x v="0"/>
    <x v="1"/>
    <n v="1"/>
    <n v="0"/>
    <n v="0"/>
    <n v="0"/>
    <n v="0"/>
    <n v="0"/>
    <n v="0"/>
  </r>
  <r>
    <s v="Jan 2017 - Present "/>
    <n v="0"/>
    <s v="Data Analyst"/>
    <n v="65"/>
    <x v="0"/>
    <x v="1"/>
    <n v="1"/>
    <n v="1"/>
    <n v="1"/>
    <n v="1"/>
    <n v="1"/>
    <n v="1"/>
    <n v="0"/>
  </r>
  <r>
    <s v="Feb 2022 - Present "/>
    <n v="0"/>
    <s v="Data analyst"/>
    <n v="4"/>
    <x v="0"/>
    <x v="1"/>
    <n v="1"/>
    <n v="0"/>
    <n v="0"/>
    <n v="0"/>
    <n v="0"/>
    <n v="0"/>
    <n v="0"/>
  </r>
  <r>
    <s v="Feb 2022 - Present "/>
    <n v="0"/>
    <s v="Data Analyst"/>
    <n v="5"/>
    <x v="0"/>
    <x v="1"/>
    <n v="1"/>
    <n v="0"/>
    <n v="0"/>
    <n v="0"/>
    <n v="0"/>
    <n v="0"/>
    <n v="0"/>
  </r>
  <r>
    <s v="Dec 2021 - Present "/>
    <n v="0"/>
    <s v="Senior Statistician"/>
    <n v="7"/>
    <x v="4"/>
    <x v="1"/>
    <n v="1"/>
    <n v="0"/>
    <n v="0"/>
    <n v="0"/>
    <n v="0"/>
    <n v="0"/>
    <n v="0"/>
  </r>
  <r>
    <s v="Dec 2020 - Nov 2021 "/>
    <n v="1"/>
    <s v="Senior Statistician"/>
    <n v="1"/>
    <x v="4"/>
    <x v="0"/>
    <n v="1"/>
    <n v="0"/>
    <n v="0"/>
    <n v="0"/>
    <n v="0"/>
    <n v="0"/>
    <n v="0"/>
  </r>
  <r>
    <s v="Oct 2019 - Present "/>
    <n v="0"/>
    <s v="Data Analyst"/>
    <n v="33"/>
    <x v="0"/>
    <x v="1"/>
    <n v="1"/>
    <n v="1"/>
    <n v="1"/>
    <n v="0"/>
    <n v="0"/>
    <n v="0"/>
    <n v="0"/>
  </r>
  <r>
    <s v="Jun 2021 - Present "/>
    <n v="0"/>
    <s v="Senior Data Analyst"/>
    <n v="13"/>
    <x v="2"/>
    <x v="1"/>
    <n v="1"/>
    <n v="1"/>
    <n v="0"/>
    <n v="0"/>
    <n v="0"/>
    <n v="0"/>
    <n v="0"/>
  </r>
  <r>
    <s v="Jun 2019 - Jun 2021 "/>
    <n v="1"/>
    <s v="Data Analyst"/>
    <n v="24"/>
    <x v="0"/>
    <x v="0"/>
    <n v="1"/>
    <n v="1"/>
    <n v="1"/>
    <n v="0"/>
    <n v="0"/>
    <n v="0"/>
    <n v="0"/>
  </r>
  <r>
    <s v="Dec 2020 - Present "/>
    <n v="0"/>
    <s v="Senior Data Scientist"/>
    <n v="19"/>
    <x v="1"/>
    <x v="1"/>
    <n v="1"/>
    <n v="1"/>
    <n v="0"/>
    <n v="0"/>
    <n v="0"/>
    <n v="0"/>
    <n v="0"/>
  </r>
  <r>
    <s v="Jan 2019 - May 2019 "/>
    <n v="3"/>
    <s v="Data Analyst | Capstone Project"/>
    <n v="4"/>
    <x v="0"/>
    <x v="0"/>
    <n v="1"/>
    <n v="0"/>
    <n v="0"/>
    <n v="0"/>
    <n v="0"/>
    <n v="0"/>
    <n v="0"/>
  </r>
  <r>
    <s v="May 2020 - Jun 2020 "/>
    <n v="2"/>
    <s v="Business Data Analyst"/>
    <n v="1"/>
    <x v="0"/>
    <x v="0"/>
    <n v="1"/>
    <n v="0"/>
    <n v="0"/>
    <n v="0"/>
    <n v="0"/>
    <n v="0"/>
    <n v="0"/>
  </r>
  <r>
    <s v="Oct 2015 - Feb 2018 "/>
    <n v="5"/>
    <s v="Delivery Associate Software Engineer (Developer/ Data Analyst)"/>
    <n v="28"/>
    <x v="0"/>
    <x v="0"/>
    <n v="1"/>
    <n v="1"/>
    <n v="1"/>
    <n v="0"/>
    <n v="0"/>
    <n v="0"/>
    <n v="0"/>
  </r>
  <r>
    <s v="Dec 2019 - Present "/>
    <n v="0"/>
    <s v="Business Intelligence Analyst"/>
    <n v="31"/>
    <x v="0"/>
    <x v="1"/>
    <n v="1"/>
    <n v="1"/>
    <n v="1"/>
    <n v="0"/>
    <n v="0"/>
    <n v="0"/>
    <n v="0"/>
  </r>
  <r>
    <s v="May 2021 - Present "/>
    <n v="0"/>
    <s v="Data Analyst"/>
    <n v="14"/>
    <x v="0"/>
    <x v="1"/>
    <n v="1"/>
    <n v="1"/>
    <n v="0"/>
    <n v="0"/>
    <n v="0"/>
    <n v="0"/>
    <n v="0"/>
  </r>
  <r>
    <s v="Mar 2022 - Present "/>
    <n v="0"/>
    <s v="MDM Data Analyst"/>
    <n v="4"/>
    <x v="0"/>
    <x v="1"/>
    <n v="1"/>
    <n v="0"/>
    <n v="0"/>
    <n v="0"/>
    <n v="0"/>
    <n v="0"/>
    <n v="0"/>
  </r>
  <r>
    <s v="Dec 2020 - Jun 2022 "/>
    <n v="1"/>
    <s v="Supply Chain Data Analyst II (Oracle Cloud ERP)"/>
    <n v="18"/>
    <x v="0"/>
    <x v="0"/>
    <n v="1"/>
    <n v="1"/>
    <n v="0"/>
    <n v="0"/>
    <n v="0"/>
    <n v="0"/>
    <n v="0"/>
  </r>
  <r>
    <s v="May 2020 - Dec 2020 "/>
    <n v="2"/>
    <s v="Oracle Database Analyst"/>
    <n v="7"/>
    <x v="0"/>
    <x v="0"/>
    <n v="1"/>
    <n v="0"/>
    <n v="0"/>
    <n v="0"/>
    <n v="0"/>
    <n v="0"/>
    <n v="0"/>
  </r>
  <r>
    <s v="Sep 2019 - Apr 2020 "/>
    <n v="3"/>
    <s v="Supply Chain Data Analyst II (Oracle ERP Cloud)"/>
    <n v="7"/>
    <x v="0"/>
    <x v="0"/>
    <n v="1"/>
    <n v="0"/>
    <n v="0"/>
    <n v="0"/>
    <n v="0"/>
    <n v="0"/>
    <n v="0"/>
  </r>
  <r>
    <s v="Dec 2018 - Jul 2019 "/>
    <n v="4"/>
    <s v="Supply Chain Data Analyst I"/>
    <n v="7"/>
    <x v="0"/>
    <x v="0"/>
    <n v="1"/>
    <n v="0"/>
    <n v="0"/>
    <n v="0"/>
    <n v="0"/>
    <n v="0"/>
    <n v="0"/>
  </r>
  <r>
    <s v="Jul 2019 - Sep 2020 "/>
    <n v="2"/>
    <s v="Data and Reporting Analyst"/>
    <n v="14"/>
    <x v="0"/>
    <x v="0"/>
    <n v="1"/>
    <n v="1"/>
    <n v="0"/>
    <n v="0"/>
    <n v="0"/>
    <n v="0"/>
    <n v="0"/>
  </r>
  <r>
    <s v="Sep 2019 - Apr 2021 "/>
    <n v="1"/>
    <s v="Investment Data Analyst"/>
    <n v="19"/>
    <x v="0"/>
    <x v="0"/>
    <n v="1"/>
    <n v="1"/>
    <n v="0"/>
    <n v="0"/>
    <n v="0"/>
    <n v="0"/>
    <n v="0"/>
  </r>
  <r>
    <s v="Sep 2021 - Present "/>
    <n v="0"/>
    <s v="Sr. Data Analyst"/>
    <n v="10"/>
    <x v="2"/>
    <x v="1"/>
    <n v="1"/>
    <n v="0"/>
    <n v="0"/>
    <n v="0"/>
    <n v="0"/>
    <n v="0"/>
    <n v="0"/>
  </r>
  <r>
    <s v="Mar 2015 - Oct 2019 "/>
    <n v="3"/>
    <s v="Data Analyst"/>
    <n v="55"/>
    <x v="0"/>
    <x v="0"/>
    <n v="1"/>
    <n v="1"/>
    <n v="1"/>
    <n v="1"/>
    <n v="1"/>
    <n v="0"/>
    <n v="0"/>
  </r>
  <r>
    <s v="Aug 2012 - Dec 2014 "/>
    <n v="4"/>
    <s v="Data Analyst"/>
    <n v="28"/>
    <x v="0"/>
    <x v="0"/>
    <n v="1"/>
    <n v="1"/>
    <n v="1"/>
    <n v="0"/>
    <n v="0"/>
    <n v="0"/>
    <n v="0"/>
  </r>
  <r>
    <s v="Sep 2021 - Present "/>
    <n v="0"/>
    <s v="Big Data Analyst"/>
    <n v="10"/>
    <x v="0"/>
    <x v="1"/>
    <n v="1"/>
    <n v="0"/>
    <n v="0"/>
    <n v="0"/>
    <n v="0"/>
    <n v="0"/>
    <n v="0"/>
  </r>
  <r>
    <s v="Aug 2021 - Present "/>
    <n v="0"/>
    <s v="Senior Data Analyst"/>
    <n v="1"/>
    <x v="2"/>
    <x v="1"/>
    <n v="1"/>
    <n v="0"/>
    <n v="0"/>
    <n v="0"/>
    <n v="0"/>
    <n v="0"/>
    <n v="0"/>
  </r>
  <r>
    <s v="Feb 2021 - Mar 2022 "/>
    <n v="1"/>
    <s v="Data Analyst - Remote"/>
    <n v="13"/>
    <x v="0"/>
    <x v="0"/>
    <n v="1"/>
    <n v="1"/>
    <n v="0"/>
    <n v="0"/>
    <n v="0"/>
    <n v="0"/>
    <n v="0"/>
  </r>
  <r>
    <s v="Dec 2018 - Dec 2020 "/>
    <n v="2"/>
    <s v="Data Statistician "/>
    <n v="24"/>
    <x v="4"/>
    <x v="0"/>
    <n v="1"/>
    <n v="1"/>
    <n v="1"/>
    <n v="0"/>
    <n v="0"/>
    <n v="0"/>
    <n v="0"/>
  </r>
  <r>
    <s v="Jan 2020 - Present "/>
    <n v="1"/>
    <s v="Data Analyst"/>
    <n v="30"/>
    <x v="0"/>
    <x v="1"/>
    <n v="1"/>
    <n v="1"/>
    <n v="1"/>
    <n v="0"/>
    <n v="0"/>
    <n v="0"/>
    <n v="0"/>
  </r>
  <r>
    <s v="Nov 2018 - Dec 2021 "/>
    <n v="1"/>
    <s v="Senior Data Analyst | Distribution and Logistics Analyst "/>
    <n v="37"/>
    <x v="2"/>
    <x v="0"/>
    <n v="1"/>
    <n v="1"/>
    <n v="1"/>
    <n v="1"/>
    <n v="0"/>
    <n v="0"/>
    <n v="0"/>
  </r>
  <r>
    <s v="Jan 2022 - Present "/>
    <n v="0"/>
    <s v="Data Analyst | SSIS, SQL and Power BI"/>
    <n v="6"/>
    <x v="0"/>
    <x v="1"/>
    <n v="1"/>
    <n v="0"/>
    <n v="0"/>
    <n v="0"/>
    <n v="0"/>
    <n v="0"/>
    <n v="0"/>
  </r>
  <r>
    <s v="Oct 2019 - Apr 2020 "/>
    <n v="1"/>
    <s v="Data Specialist"/>
    <n v="6"/>
    <x v="2"/>
    <x v="0"/>
    <n v="1"/>
    <n v="0"/>
    <n v="0"/>
    <n v="0"/>
    <n v="0"/>
    <n v="0"/>
    <n v="0"/>
  </r>
  <r>
    <s v="Jan 2016 - Mar 2017 "/>
    <n v="3"/>
    <s v="Senior Data Analyst"/>
    <n v="14"/>
    <x v="2"/>
    <x v="0"/>
    <n v="1"/>
    <n v="1"/>
    <n v="0"/>
    <n v="0"/>
    <n v="0"/>
    <n v="0"/>
    <n v="0"/>
  </r>
  <r>
    <s v="Nov 2019 - Present "/>
    <n v="0"/>
    <s v="Data Scientist"/>
    <n v="32"/>
    <x v="1"/>
    <x v="1"/>
    <n v="1"/>
    <n v="1"/>
    <n v="1"/>
    <n v="0"/>
    <n v="0"/>
    <n v="0"/>
    <n v="0"/>
  </r>
  <r>
    <s v="Aug 2017 - Aug 2018 "/>
    <n v="2"/>
    <s v="Senior BI Analyst"/>
    <n v="12"/>
    <x v="2"/>
    <x v="0"/>
    <n v="1"/>
    <n v="1"/>
    <n v="0"/>
    <n v="0"/>
    <n v="0"/>
    <n v="0"/>
    <n v="0"/>
  </r>
  <r>
    <s v="Aug 2015 - Aug 2017 "/>
    <n v="3"/>
    <s v="Junior BI Analyst"/>
    <n v="24"/>
    <x v="3"/>
    <x v="0"/>
    <n v="1"/>
    <n v="1"/>
    <n v="1"/>
    <n v="0"/>
    <n v="0"/>
    <n v="0"/>
    <n v="0"/>
  </r>
  <r>
    <s v="Mar 2014 - Jun 2015 "/>
    <n v="4"/>
    <s v="Marketing Data Analyst"/>
    <n v="15"/>
    <x v="0"/>
    <x v="0"/>
    <n v="1"/>
    <n v="1"/>
    <n v="0"/>
    <n v="0"/>
    <n v="0"/>
    <n v="0"/>
    <n v="0"/>
  </r>
  <r>
    <s v="May 2021 - May 2022 "/>
    <n v="0"/>
    <s v="Data Analyst"/>
    <n v="12"/>
    <x v="0"/>
    <x v="1"/>
    <n v="1"/>
    <n v="1"/>
    <n v="0"/>
    <n v="0"/>
    <n v="0"/>
    <n v="0"/>
    <n v="0"/>
  </r>
  <r>
    <s v="Aug 2019 - Apr 2021 "/>
    <n v="1"/>
    <s v="Data Analyst"/>
    <n v="20"/>
    <x v="0"/>
    <x v="0"/>
    <n v="1"/>
    <n v="1"/>
    <n v="0"/>
    <n v="0"/>
    <n v="0"/>
    <n v="0"/>
    <n v="0"/>
  </r>
  <r>
    <s v="Dec 2014 - Mar 2016 "/>
    <n v="1"/>
    <s v="Data Analyst"/>
    <n v="15"/>
    <x v="0"/>
    <x v="0"/>
    <n v="1"/>
    <n v="1"/>
    <n v="0"/>
    <n v="0"/>
    <n v="0"/>
    <n v="0"/>
    <n v="0"/>
  </r>
  <r>
    <s v="Jan 2019 - Jun 2020 "/>
    <n v="1"/>
    <s v="Data analyst"/>
    <n v="17"/>
    <x v="0"/>
    <x v="0"/>
    <n v="1"/>
    <n v="1"/>
    <n v="0"/>
    <n v="0"/>
    <n v="0"/>
    <n v="0"/>
    <n v="0"/>
  </r>
  <r>
    <s v="Feb 2021 - Present "/>
    <n v="0"/>
    <s v="Data Analyst"/>
    <n v="17"/>
    <x v="0"/>
    <x v="1"/>
    <n v="1"/>
    <n v="1"/>
    <n v="0"/>
    <n v="0"/>
    <n v="0"/>
    <n v="0"/>
    <n v="0"/>
  </r>
  <r>
    <s v="Sep 2020 - Feb 2021 "/>
    <n v="1"/>
    <s v="Data Analyst"/>
    <n v="5"/>
    <x v="0"/>
    <x v="0"/>
    <n v="1"/>
    <n v="0"/>
    <n v="0"/>
    <n v="0"/>
    <n v="0"/>
    <n v="0"/>
    <n v="0"/>
  </r>
  <r>
    <s v="Jan 2016 - Sep 2020 "/>
    <n v="2"/>
    <s v="Data Analyst"/>
    <n v="56"/>
    <x v="0"/>
    <x v="0"/>
    <n v="1"/>
    <n v="1"/>
    <n v="1"/>
    <n v="1"/>
    <n v="1"/>
    <n v="0"/>
    <n v="0"/>
  </r>
  <r>
    <s v="Nov 2021 - Present "/>
    <n v="0"/>
    <s v="Data Analyst"/>
    <n v="8"/>
    <x v="0"/>
    <x v="1"/>
    <n v="1"/>
    <n v="0"/>
    <n v="0"/>
    <n v="0"/>
    <n v="0"/>
    <n v="0"/>
    <n v="0"/>
  </r>
  <r>
    <s v="Jul 2021 - Oct 2021 "/>
    <n v="1"/>
    <s v="Reporting Analyst"/>
    <n v="3"/>
    <x v="0"/>
    <x v="0"/>
    <n v="1"/>
    <n v="0"/>
    <n v="0"/>
    <n v="0"/>
    <n v="0"/>
    <n v="0"/>
    <n v="0"/>
  </r>
  <r>
    <s v="Mar 2017 - Nov 2019 "/>
    <n v="2"/>
    <s v="Data Analyst"/>
    <n v="32"/>
    <x v="0"/>
    <x v="0"/>
    <n v="1"/>
    <n v="1"/>
    <n v="1"/>
    <n v="0"/>
    <n v="0"/>
    <n v="0"/>
    <n v="0"/>
  </r>
  <r>
    <s v="Sep 2014 - Mar 2017 "/>
    <n v="3"/>
    <s v="Data Analyst"/>
    <n v="30"/>
    <x v="0"/>
    <x v="0"/>
    <n v="1"/>
    <n v="1"/>
    <n v="1"/>
    <n v="0"/>
    <n v="0"/>
    <n v="0"/>
    <n v="0"/>
  </r>
  <r>
    <s v="Jul 2020 - Sep 2021 "/>
    <n v="1"/>
    <s v="Data Analyst"/>
    <n v="14"/>
    <x v="0"/>
    <x v="0"/>
    <n v="1"/>
    <n v="1"/>
    <n v="0"/>
    <n v="0"/>
    <n v="0"/>
    <n v="0"/>
    <n v="0"/>
  </r>
  <r>
    <s v="Sep 2018 - Present "/>
    <n v="0"/>
    <s v="The Statistician"/>
    <n v="46"/>
    <x v="4"/>
    <x v="1"/>
    <n v="1"/>
    <n v="1"/>
    <n v="1"/>
    <n v="1"/>
    <n v="0"/>
    <n v="0"/>
    <n v="0"/>
  </r>
  <r>
    <s v="Nov 2020 - Jan 2022 "/>
    <n v="1"/>
    <s v="Data Analyst"/>
    <n v="14"/>
    <x v="0"/>
    <x v="0"/>
    <n v="1"/>
    <n v="1"/>
    <n v="0"/>
    <n v="0"/>
    <n v="0"/>
    <n v="0"/>
    <n v="0"/>
  </r>
  <r>
    <s v="Jan 2020 - May 2020 "/>
    <n v="2"/>
    <s v="Data Analyst"/>
    <n v="4"/>
    <x v="0"/>
    <x v="0"/>
    <n v="1"/>
    <n v="0"/>
    <n v="0"/>
    <n v="0"/>
    <n v="0"/>
    <n v="0"/>
    <n v="0"/>
  </r>
  <r>
    <s v="Apr 2021 - Aug 2021 "/>
    <n v="1"/>
    <s v="Data Analyst"/>
    <n v="4"/>
    <x v="0"/>
    <x v="0"/>
    <n v="1"/>
    <n v="0"/>
    <n v="0"/>
    <n v="0"/>
    <n v="0"/>
    <n v="0"/>
    <n v="0"/>
  </r>
  <r>
    <s v="Jun 2020 - Dec 2020 "/>
    <n v="2"/>
    <s v="Data Scientist"/>
    <n v="6"/>
    <x v="1"/>
    <x v="0"/>
    <n v="1"/>
    <n v="0"/>
    <n v="0"/>
    <n v="0"/>
    <n v="0"/>
    <n v="0"/>
    <n v="0"/>
  </r>
  <r>
    <s v="Jun 2018 - Aug 2018 "/>
    <n v="3"/>
    <s v="Data Analyst"/>
    <n v="2"/>
    <x v="0"/>
    <x v="0"/>
    <n v="1"/>
    <n v="0"/>
    <n v="0"/>
    <n v="0"/>
    <n v="0"/>
    <n v="0"/>
    <n v="0"/>
  </r>
  <r>
    <s v="Jun 2022 - Present "/>
    <n v="0"/>
    <s v="Business Intelligence Analyst"/>
    <n v="1"/>
    <x v="0"/>
    <x v="1"/>
    <n v="1"/>
    <n v="0"/>
    <n v="0"/>
    <n v="0"/>
    <n v="0"/>
    <n v="0"/>
    <n v="0"/>
  </r>
  <r>
    <s v="Mar 2020 - Oct 2020 "/>
    <n v="2"/>
    <s v="Finance and Business Operations Data Analyst "/>
    <n v="7"/>
    <x v="0"/>
    <x v="0"/>
    <n v="1"/>
    <n v="0"/>
    <n v="0"/>
    <n v="0"/>
    <n v="0"/>
    <n v="0"/>
    <n v="0"/>
  </r>
  <r>
    <s v="Jun 2019 - Aug 2019 "/>
    <n v="3"/>
    <s v="Data Analyst"/>
    <n v="2"/>
    <x v="0"/>
    <x v="0"/>
    <n v="1"/>
    <n v="0"/>
    <n v="0"/>
    <n v="0"/>
    <n v="0"/>
    <n v="0"/>
    <n v="0"/>
  </r>
  <r>
    <s v="Dec 2018 - Present "/>
    <n v="0"/>
    <s v="Data Analyst"/>
    <n v="43"/>
    <x v="0"/>
    <x v="1"/>
    <n v="1"/>
    <n v="1"/>
    <n v="1"/>
    <n v="1"/>
    <n v="0"/>
    <n v="0"/>
    <n v="0"/>
  </r>
  <r>
    <s v="Jan 2022 - Mar 2022 "/>
    <n v="0"/>
    <s v="Data Analyst Trainee"/>
    <n v="2"/>
    <x v="3"/>
    <x v="1"/>
    <n v="1"/>
    <n v="0"/>
    <n v="0"/>
    <n v="0"/>
    <n v="0"/>
    <n v="0"/>
    <n v="0"/>
  </r>
  <r>
    <s v="Jul 2021 - Nov 2021 "/>
    <n v="2"/>
    <s v="Data Analyst"/>
    <n v="4"/>
    <x v="0"/>
    <x v="0"/>
    <n v="1"/>
    <n v="0"/>
    <n v="0"/>
    <n v="0"/>
    <n v="0"/>
    <n v="0"/>
    <n v="0"/>
  </r>
  <r>
    <s v="Apr 2020 - Apr 2021 "/>
    <n v="2"/>
    <s v="Business Intelligence Analyst II"/>
    <n v="12"/>
    <x v="0"/>
    <x v="0"/>
    <n v="1"/>
    <n v="1"/>
    <n v="0"/>
    <n v="0"/>
    <n v="0"/>
    <n v="0"/>
    <n v="0"/>
  </r>
  <r>
    <s v="May 2019 - Present "/>
    <n v="0"/>
    <s v="IT data analyst"/>
    <n v="38"/>
    <x v="0"/>
    <x v="1"/>
    <n v="1"/>
    <n v="1"/>
    <n v="1"/>
    <n v="1"/>
    <n v="0"/>
    <n v="0"/>
    <n v="0"/>
  </r>
  <r>
    <s v="Mar 2020 - Jul 2020 "/>
    <n v="1"/>
    <s v="Data Analyst Apprenticeship"/>
    <n v="4"/>
    <x v="0"/>
    <x v="0"/>
    <n v="1"/>
    <n v="0"/>
    <n v="0"/>
    <n v="0"/>
    <n v="0"/>
    <n v="0"/>
    <n v="0"/>
  </r>
  <r>
    <s v="Mar 2018 - Aug 2018 "/>
    <n v="3"/>
    <s v="Data Analyst (Contract)"/>
    <n v="5"/>
    <x v="0"/>
    <x v="0"/>
    <n v="1"/>
    <n v="0"/>
    <n v="0"/>
    <n v="0"/>
    <n v="0"/>
    <n v="0"/>
    <n v="0"/>
  </r>
  <r>
    <s v="Dec 2020 - Present "/>
    <n v="0"/>
    <s v="Data Analyst"/>
    <n v="19"/>
    <x v="0"/>
    <x v="1"/>
    <n v="1"/>
    <n v="1"/>
    <n v="0"/>
    <n v="0"/>
    <n v="0"/>
    <n v="0"/>
    <n v="0"/>
  </r>
  <r>
    <s v="Sep 2019 - Nov 2020 "/>
    <n v="1"/>
    <s v="Data Analyst"/>
    <n v="14"/>
    <x v="0"/>
    <x v="0"/>
    <n v="1"/>
    <n v="1"/>
    <n v="0"/>
    <n v="0"/>
    <n v="0"/>
    <n v="0"/>
    <n v="0"/>
  </r>
  <r>
    <s v="Apr 2019 - Jun 2021 "/>
    <n v="1"/>
    <s v="Data Analyst"/>
    <n v="26"/>
    <x v="0"/>
    <x v="0"/>
    <n v="1"/>
    <n v="1"/>
    <n v="1"/>
    <n v="0"/>
    <n v="0"/>
    <n v="0"/>
    <n v="0"/>
  </r>
  <r>
    <s v="Mar 2022 - May 2022 "/>
    <n v="1"/>
    <s v="Data Analyst"/>
    <n v="2"/>
    <x v="0"/>
    <x v="0"/>
    <n v="1"/>
    <n v="0"/>
    <n v="0"/>
    <n v="0"/>
    <n v="0"/>
    <n v="0"/>
    <n v="0"/>
  </r>
  <r>
    <s v="Apr 2019 - Nov 2021 "/>
    <n v="2"/>
    <s v="Data Analyst"/>
    <n v="31"/>
    <x v="0"/>
    <x v="0"/>
    <n v="1"/>
    <n v="1"/>
    <n v="1"/>
    <n v="0"/>
    <n v="0"/>
    <n v="0"/>
    <n v="0"/>
  </r>
  <r>
    <s v="Jan 2022 - May 2022 "/>
    <n v="0"/>
    <s v="Data Analyst"/>
    <n v="4"/>
    <x v="0"/>
    <x v="1"/>
    <n v="1"/>
    <n v="0"/>
    <n v="0"/>
    <n v="0"/>
    <n v="0"/>
    <n v="0"/>
    <n v="0"/>
  </r>
  <r>
    <s v="Jan 2020 - Mar 2021 "/>
    <n v="2"/>
    <s v="Sr. Data Analyst"/>
    <n v="14"/>
    <x v="2"/>
    <x v="0"/>
    <n v="1"/>
    <n v="1"/>
    <n v="0"/>
    <n v="0"/>
    <n v="0"/>
    <n v="0"/>
    <n v="0"/>
  </r>
  <r>
    <s v="Jun 2020 - Present "/>
    <n v="0"/>
    <s v="Statistician"/>
    <n v="25"/>
    <x v="4"/>
    <x v="1"/>
    <n v="1"/>
    <n v="1"/>
    <n v="1"/>
    <n v="0"/>
    <n v="0"/>
    <n v="0"/>
    <n v="0"/>
  </r>
  <r>
    <s v="Oct 2003 - Present "/>
    <n v="0"/>
    <s v="Senior Data Analyst"/>
    <n v="225"/>
    <x v="2"/>
    <x v="1"/>
    <n v="1"/>
    <n v="1"/>
    <n v="1"/>
    <n v="1"/>
    <n v="1"/>
    <n v="1"/>
    <n v="1"/>
  </r>
  <r>
    <s v="Mar 2021 - Present "/>
    <n v="0"/>
    <s v="Associate Data Analyst"/>
    <n v="16"/>
    <x v="0"/>
    <x v="1"/>
    <n v="1"/>
    <n v="1"/>
    <n v="0"/>
    <n v="0"/>
    <n v="0"/>
    <n v="0"/>
    <n v="0"/>
  </r>
  <r>
    <d v="2020-11-01T00:00:00"/>
    <n v="1"/>
    <s v="Machine Learning Research Intern"/>
    <n v="1"/>
    <x v="1"/>
    <x v="0"/>
    <n v="1"/>
    <n v="0"/>
    <n v="0"/>
    <n v="0"/>
    <n v="0"/>
    <n v="0"/>
    <n v="0"/>
  </r>
  <r>
    <s v="Mar 2020 - Aug 2020 "/>
    <n v="2"/>
    <s v="Machine Learning Engineer"/>
    <n v="5"/>
    <x v="1"/>
    <x v="0"/>
    <n v="1"/>
    <n v="0"/>
    <n v="0"/>
    <n v="0"/>
    <n v="0"/>
    <n v="0"/>
    <n v="0"/>
  </r>
  <r>
    <s v="Jun 2022 - Present "/>
    <n v="0"/>
    <s v="Data Specialist"/>
    <n v="1"/>
    <x v="2"/>
    <x v="1"/>
    <n v="1"/>
    <n v="0"/>
    <n v="0"/>
    <n v="0"/>
    <n v="0"/>
    <n v="0"/>
    <n v="0"/>
  </r>
  <r>
    <s v="Jun 2022 - Present "/>
    <n v="0"/>
    <s v="Data Analyst"/>
    <n v="1"/>
    <x v="0"/>
    <x v="1"/>
    <n v="1"/>
    <n v="0"/>
    <n v="0"/>
    <n v="0"/>
    <n v="0"/>
    <n v="0"/>
    <n v="0"/>
  </r>
  <r>
    <s v="Apr 2022 - Present "/>
    <n v="0"/>
    <s v="Principal Data Scientist"/>
    <n v="3"/>
    <x v="1"/>
    <x v="1"/>
    <n v="1"/>
    <n v="0"/>
    <n v="0"/>
    <n v="0"/>
    <n v="0"/>
    <n v="0"/>
    <n v="0"/>
  </r>
  <r>
    <s v="Nov 2017 - Apr 2018 "/>
    <n v="3"/>
    <s v="Admission Data Analyst"/>
    <n v="5"/>
    <x v="0"/>
    <x v="0"/>
    <n v="1"/>
    <n v="0"/>
    <n v="0"/>
    <n v="0"/>
    <n v="0"/>
    <n v="0"/>
    <n v="0"/>
  </r>
  <r>
    <s v="Jul 2020 - Present "/>
    <n v="0"/>
    <s v="Data Analyst - Business Performance"/>
    <n v="24"/>
    <x v="0"/>
    <x v="1"/>
    <n v="1"/>
    <n v="1"/>
    <n v="1"/>
    <n v="0"/>
    <n v="0"/>
    <n v="0"/>
    <n v="0"/>
  </r>
  <r>
    <s v="Apr 2022 - Present "/>
    <n v="0"/>
    <s v="Data Analyst"/>
    <n v="3"/>
    <x v="0"/>
    <x v="1"/>
    <n v="1"/>
    <n v="0"/>
    <n v="0"/>
    <n v="0"/>
    <n v="0"/>
    <n v="0"/>
    <n v="0"/>
  </r>
  <r>
    <s v="Jul 2020 - Mar 2022 "/>
    <n v="1"/>
    <s v="Data Analyst"/>
    <n v="20"/>
    <x v="0"/>
    <x v="0"/>
    <n v="1"/>
    <n v="1"/>
    <n v="0"/>
    <n v="0"/>
    <n v="0"/>
    <n v="0"/>
    <n v="0"/>
  </r>
  <r>
    <s v="Mar 2020 - Sep 2021 "/>
    <n v="1"/>
    <s v="Market insights analyst"/>
    <n v="18"/>
    <x v="0"/>
    <x v="0"/>
    <n v="1"/>
    <n v="1"/>
    <n v="0"/>
    <n v="0"/>
    <n v="0"/>
    <n v="0"/>
    <n v="0"/>
  </r>
  <r>
    <s v="Aug 2021 - Present "/>
    <n v="0"/>
    <s v="Data Analyst"/>
    <n v="1"/>
    <x v="0"/>
    <x v="1"/>
    <n v="1"/>
    <n v="0"/>
    <n v="0"/>
    <n v="0"/>
    <n v="0"/>
    <n v="0"/>
    <n v="0"/>
  </r>
  <r>
    <s v="Aug 2017 - Sep 2020 "/>
    <n v="1"/>
    <s v="Data Analyst/office administrator"/>
    <n v="37"/>
    <x v="0"/>
    <x v="0"/>
    <n v="1"/>
    <n v="1"/>
    <n v="1"/>
    <n v="1"/>
    <n v="0"/>
    <n v="0"/>
    <n v="0"/>
  </r>
  <r>
    <s v="Aug 2019 - Feb 2020 "/>
    <n v="3"/>
    <s v="Reporting Specialist"/>
    <n v="6"/>
    <x v="2"/>
    <x v="0"/>
    <n v="1"/>
    <n v="0"/>
    <n v="0"/>
    <n v="0"/>
    <n v="0"/>
    <n v="0"/>
    <n v="0"/>
  </r>
  <r>
    <s v="Dec 2020 - Present "/>
    <n v="0"/>
    <s v="Data Analyst"/>
    <n v="19"/>
    <x v="0"/>
    <x v="1"/>
    <n v="1"/>
    <n v="1"/>
    <n v="0"/>
    <n v="0"/>
    <n v="0"/>
    <n v="0"/>
    <n v="0"/>
  </r>
  <r>
    <s v="Oct 2020 - Present "/>
    <n v="2"/>
    <s v="Data Scientist"/>
    <n v="21"/>
    <x v="1"/>
    <x v="1"/>
    <n v="1"/>
    <n v="1"/>
    <n v="0"/>
    <n v="0"/>
    <n v="0"/>
    <n v="0"/>
    <n v="0"/>
  </r>
  <r>
    <s v="Jan 2016 - Present "/>
    <n v="0"/>
    <s v="Business Support Manager cum Business Intelligence Analyst"/>
    <n v="78"/>
    <x v="0"/>
    <x v="1"/>
    <n v="1"/>
    <n v="1"/>
    <n v="1"/>
    <n v="1"/>
    <n v="1"/>
    <n v="1"/>
    <n v="0"/>
  </r>
  <r>
    <s v="Mar 2021 - Present "/>
    <n v="0"/>
    <s v="Data Scientist II"/>
    <n v="16"/>
    <x v="1"/>
    <x v="1"/>
    <n v="1"/>
    <n v="1"/>
    <n v="0"/>
    <n v="0"/>
    <n v="0"/>
    <n v="0"/>
    <n v="0"/>
  </r>
  <r>
    <s v="Jan 2019 - Feb 2021 "/>
    <n v="1"/>
    <s v="Data Scientist"/>
    <n v="25"/>
    <x v="1"/>
    <x v="0"/>
    <n v="1"/>
    <n v="1"/>
    <n v="1"/>
    <n v="0"/>
    <n v="0"/>
    <n v="0"/>
    <n v="0"/>
  </r>
  <r>
    <s v="Aug 2016 - Dec 2018 "/>
    <n v="2"/>
    <s v="Data Analyst"/>
    <n v="28"/>
    <x v="0"/>
    <x v="0"/>
    <n v="1"/>
    <n v="1"/>
    <n v="1"/>
    <n v="0"/>
    <n v="0"/>
    <n v="0"/>
    <n v="0"/>
  </r>
  <r>
    <s v="Apr 2022 - Present "/>
    <n v="0"/>
    <s v="Data Analyst"/>
    <n v="3"/>
    <x v="0"/>
    <x v="1"/>
    <n v="1"/>
    <n v="0"/>
    <n v="0"/>
    <n v="0"/>
    <n v="0"/>
    <n v="0"/>
    <n v="0"/>
  </r>
  <r>
    <s v="Nov 2010 - Jan 2016 "/>
    <n v="3"/>
    <s v="Senior Data Analyst/Software Engineer"/>
    <n v="62"/>
    <x v="2"/>
    <x v="0"/>
    <n v="1"/>
    <n v="1"/>
    <n v="1"/>
    <n v="1"/>
    <n v="1"/>
    <n v="1"/>
    <n v="0"/>
  </r>
  <r>
    <s v="Mar 2018 - Jul 2019 "/>
    <n v="1"/>
    <s v="Economic Data Analyst"/>
    <n v="16"/>
    <x v="0"/>
    <x v="0"/>
    <n v="1"/>
    <n v="1"/>
    <n v="0"/>
    <n v="0"/>
    <n v="0"/>
    <n v="0"/>
    <n v="0"/>
  </r>
  <r>
    <s v="Jun 2021 - Present "/>
    <n v="0"/>
    <s v="Data Scientist"/>
    <n v="13"/>
    <x v="1"/>
    <x v="1"/>
    <n v="1"/>
    <n v="1"/>
    <n v="0"/>
    <n v="0"/>
    <n v="0"/>
    <n v="0"/>
    <n v="0"/>
  </r>
  <r>
    <s v="Sep 2019 - Jun 2021 "/>
    <n v="1"/>
    <s v="Data Analyst"/>
    <n v="21"/>
    <x v="0"/>
    <x v="0"/>
    <n v="1"/>
    <n v="1"/>
    <n v="0"/>
    <n v="0"/>
    <n v="0"/>
    <n v="0"/>
    <n v="0"/>
  </r>
  <r>
    <s v="Oct 2021 - Present "/>
    <n v="0"/>
    <s v="Business Data Analyst"/>
    <n v="9"/>
    <x v="0"/>
    <x v="1"/>
    <n v="1"/>
    <n v="0"/>
    <n v="0"/>
    <n v="0"/>
    <n v="0"/>
    <n v="0"/>
    <n v="0"/>
  </r>
  <r>
    <s v="Jul 2019 - Present "/>
    <n v="1"/>
    <s v="Senior Data Analyst"/>
    <n v="36"/>
    <x v="2"/>
    <x v="1"/>
    <n v="1"/>
    <n v="1"/>
    <n v="1"/>
    <n v="1"/>
    <n v="0"/>
    <n v="0"/>
    <n v="0"/>
  </r>
  <r>
    <s v="Aug 2021 - Present "/>
    <n v="0"/>
    <s v="Data Analyst"/>
    <n v="1"/>
    <x v="0"/>
    <x v="1"/>
    <n v="1"/>
    <n v="0"/>
    <n v="0"/>
    <n v="0"/>
    <n v="0"/>
    <n v="0"/>
    <n v="0"/>
  </r>
  <r>
    <s v="Mar 2021 - Present "/>
    <n v="0"/>
    <s v="Data Scientist"/>
    <n v="16"/>
    <x v="1"/>
    <x v="1"/>
    <n v="1"/>
    <n v="1"/>
    <n v="0"/>
    <n v="0"/>
    <n v="0"/>
    <n v="0"/>
    <n v="0"/>
  </r>
  <r>
    <s v="Aug 2020 - Oct 2020 "/>
    <n v="2"/>
    <s v="BI Analytics and reporting specialist"/>
    <n v="2"/>
    <x v="2"/>
    <x v="0"/>
    <n v="1"/>
    <n v="0"/>
    <n v="0"/>
    <n v="0"/>
    <n v="0"/>
    <n v="0"/>
    <n v="0"/>
  </r>
  <r>
    <s v="Jun 2022 - Present "/>
    <n v="0"/>
    <s v="Senior Data Analyst"/>
    <n v="1"/>
    <x v="2"/>
    <x v="1"/>
    <n v="1"/>
    <n v="0"/>
    <n v="0"/>
    <n v="0"/>
    <n v="0"/>
    <n v="0"/>
    <n v="0"/>
  </r>
  <r>
    <s v="Sep 2019 - Jun 2022 "/>
    <n v="2"/>
    <s v="Data Analyst"/>
    <n v="33"/>
    <x v="0"/>
    <x v="0"/>
    <n v="1"/>
    <n v="1"/>
    <n v="1"/>
    <n v="0"/>
    <n v="0"/>
    <n v="0"/>
    <n v="0"/>
  </r>
  <r>
    <s v="Nov 2017 - Jun 2019 "/>
    <n v="3"/>
    <s v="Junior Data Analyst"/>
    <n v="19"/>
    <x v="3"/>
    <x v="0"/>
    <n v="1"/>
    <n v="1"/>
    <n v="0"/>
    <n v="0"/>
    <n v="0"/>
    <n v="0"/>
    <n v="0"/>
  </r>
  <r>
    <s v="Mar 2020 - Aug 2020 "/>
    <n v="1"/>
    <s v="Data Analyst"/>
    <n v="5"/>
    <x v="0"/>
    <x v="0"/>
    <n v="1"/>
    <n v="0"/>
    <n v="0"/>
    <n v="0"/>
    <n v="0"/>
    <n v="0"/>
    <n v="0"/>
  </r>
  <r>
    <s v="Feb 2022 - Present "/>
    <n v="0"/>
    <s v="Data Analyst"/>
    <n v="5"/>
    <x v="0"/>
    <x v="1"/>
    <n v="1"/>
    <n v="0"/>
    <n v="0"/>
    <n v="0"/>
    <n v="0"/>
    <n v="0"/>
    <n v="0"/>
  </r>
  <r>
    <s v="Jun 2021 - Present "/>
    <n v="0"/>
    <s v="Data Analyst, Payment Operations"/>
    <n v="13"/>
    <x v="0"/>
    <x v="1"/>
    <n v="1"/>
    <n v="1"/>
    <n v="0"/>
    <n v="0"/>
    <n v="0"/>
    <n v="0"/>
    <n v="0"/>
  </r>
  <r>
    <s v="Jun 2020 - Aug 2020 "/>
    <n v="2"/>
    <s v="Data Analyst "/>
    <n v="2"/>
    <x v="0"/>
    <x v="0"/>
    <n v="1"/>
    <n v="0"/>
    <n v="0"/>
    <n v="0"/>
    <n v="0"/>
    <n v="0"/>
    <n v="0"/>
  </r>
  <r>
    <s v="May 2020 - Jul 2020 "/>
    <n v="1"/>
    <s v="Data Analyst"/>
    <n v="2"/>
    <x v="0"/>
    <x v="0"/>
    <n v="1"/>
    <n v="0"/>
    <n v="0"/>
    <n v="0"/>
    <n v="0"/>
    <n v="0"/>
    <n v="0"/>
  </r>
  <r>
    <s v="Nov 2018 - Apr 2020 "/>
    <n v="0"/>
    <s v="Data Analyst"/>
    <n v="17"/>
    <x v="0"/>
    <x v="1"/>
    <n v="1"/>
    <n v="1"/>
    <n v="0"/>
    <n v="0"/>
    <n v="0"/>
    <n v="0"/>
    <n v="0"/>
  </r>
  <r>
    <s v="Mar 2019 - Present "/>
    <n v="0"/>
    <s v="Data Analyst - Directorate-General for Communication (via Intrasoft Intl.)"/>
    <n v="40"/>
    <x v="0"/>
    <x v="1"/>
    <n v="1"/>
    <n v="1"/>
    <n v="1"/>
    <n v="1"/>
    <n v="0"/>
    <n v="0"/>
    <n v="0"/>
  </r>
  <r>
    <s v="Jul 2018 - Mar 2019 "/>
    <n v="1"/>
    <s v="Data Analyst"/>
    <n v="8"/>
    <x v="0"/>
    <x v="0"/>
    <n v="1"/>
    <n v="0"/>
    <n v="0"/>
    <n v="0"/>
    <n v="0"/>
    <n v="0"/>
    <n v="0"/>
  </r>
  <r>
    <s v="Mar 2017 - Jun 2018 "/>
    <n v="2"/>
    <s v="Data Analyst - Mobile and Web Platform"/>
    <n v="15"/>
    <x v="0"/>
    <x v="0"/>
    <n v="1"/>
    <n v="1"/>
    <n v="0"/>
    <n v="0"/>
    <n v="0"/>
    <n v="0"/>
    <n v="0"/>
  </r>
  <r>
    <s v="Jul 2016 - Mar 2017 "/>
    <n v="3"/>
    <s v="Reporting and Data Analyst"/>
    <n v="8"/>
    <x v="0"/>
    <x v="0"/>
    <n v="1"/>
    <n v="0"/>
    <n v="0"/>
    <n v="0"/>
    <n v="0"/>
    <n v="0"/>
    <n v="0"/>
  </r>
  <r>
    <s v="Apr 2021 - Present "/>
    <n v="0"/>
    <s v="Business Intelligence Analyst"/>
    <n v="15"/>
    <x v="0"/>
    <x v="1"/>
    <n v="1"/>
    <n v="1"/>
    <n v="0"/>
    <n v="0"/>
    <n v="0"/>
    <n v="0"/>
    <n v="0"/>
  </r>
  <r>
    <s v="Jun 2008 - Present "/>
    <n v="0"/>
    <s v="Data Analyst"/>
    <n v="169"/>
    <x v="0"/>
    <x v="1"/>
    <n v="1"/>
    <n v="1"/>
    <n v="1"/>
    <n v="1"/>
    <n v="1"/>
    <n v="1"/>
    <n v="1"/>
  </r>
  <r>
    <s v="Aug 2004 - May 2008 "/>
    <n v="1"/>
    <s v="Data Analyst Consultant Kemper Insurance "/>
    <n v="45"/>
    <x v="0"/>
    <x v="0"/>
    <n v="1"/>
    <n v="1"/>
    <n v="1"/>
    <n v="1"/>
    <n v="0"/>
    <n v="0"/>
    <n v="0"/>
  </r>
  <r>
    <s v="2015 - Present "/>
    <n v="0"/>
    <s v="Flight Data Specialist "/>
    <n v="90"/>
    <x v="2"/>
    <x v="1"/>
    <n v="1"/>
    <n v="1"/>
    <n v="1"/>
    <n v="1"/>
    <n v="1"/>
    <n v="1"/>
    <n v="0"/>
  </r>
  <r>
    <s v="Apr 2017 - Apr 2019 "/>
    <n v="0"/>
    <s v="Data Analyst"/>
    <n v="24"/>
    <x v="0"/>
    <x v="1"/>
    <n v="1"/>
    <n v="1"/>
    <n v="1"/>
    <n v="0"/>
    <n v="0"/>
    <n v="0"/>
    <n v="0"/>
  </r>
  <r>
    <s v="Aug 2021 - Present "/>
    <n v="0"/>
    <s v="Data Analyst"/>
    <n v="1"/>
    <x v="0"/>
    <x v="1"/>
    <n v="1"/>
    <n v="0"/>
    <n v="0"/>
    <n v="0"/>
    <n v="0"/>
    <n v="0"/>
    <n v="0"/>
  </r>
  <r>
    <s v="Sep 2021 - Present "/>
    <n v="0"/>
    <s v="Farm Supervisor/Data Analyst"/>
    <n v="10"/>
    <x v="0"/>
    <x v="1"/>
    <n v="1"/>
    <n v="0"/>
    <n v="0"/>
    <n v="0"/>
    <n v="0"/>
    <n v="0"/>
    <n v="0"/>
  </r>
  <r>
    <s v="Jan 2018 - Feb 2021 "/>
    <n v="0"/>
    <s v="Operations Data Analyst"/>
    <n v="37"/>
    <x v="0"/>
    <x v="1"/>
    <n v="1"/>
    <n v="1"/>
    <n v="1"/>
    <n v="1"/>
    <n v="0"/>
    <n v="0"/>
    <n v="0"/>
  </r>
  <r>
    <s v="Oct 2019 - Sep 2020 "/>
    <n v="2"/>
    <s v="Data analyst junior"/>
    <n v="1"/>
    <x v="3"/>
    <x v="0"/>
    <n v="1"/>
    <n v="0"/>
    <n v="0"/>
    <n v="0"/>
    <n v="0"/>
    <n v="0"/>
    <n v="0"/>
  </r>
  <r>
    <d v="2020-05-01T00:00:00"/>
    <n v="3"/>
    <s v="Data Analyst"/>
    <n v="1"/>
    <x v="0"/>
    <x v="0"/>
    <n v="1"/>
    <n v="0"/>
    <n v="0"/>
    <n v="0"/>
    <n v="0"/>
    <n v="0"/>
    <n v="0"/>
  </r>
  <r>
    <s v="Mar 2022 - Present "/>
    <n v="0"/>
    <s v="Data Analyst"/>
    <n v="4"/>
    <x v="0"/>
    <x v="1"/>
    <n v="1"/>
    <n v="0"/>
    <n v="0"/>
    <n v="0"/>
    <n v="0"/>
    <n v="0"/>
    <n v="0"/>
  </r>
  <r>
    <s v="Sep 2019 - Sep 2021 "/>
    <n v="2"/>
    <s v="Data Analyst"/>
    <n v="24"/>
    <x v="0"/>
    <x v="0"/>
    <n v="1"/>
    <n v="1"/>
    <n v="1"/>
    <n v="0"/>
    <n v="0"/>
    <n v="0"/>
    <n v="0"/>
  </r>
  <r>
    <s v="Jul 2022 - Present "/>
    <n v="0"/>
    <s v="Associate Business Intelligence Analyst"/>
    <n v="1"/>
    <x v="0"/>
    <x v="1"/>
    <n v="1"/>
    <n v="0"/>
    <n v="0"/>
    <n v="0"/>
    <n v="0"/>
    <n v="0"/>
    <n v="0"/>
  </r>
  <r>
    <s v="May 2019 - Dec 2021 "/>
    <n v="1"/>
    <s v="Senior Data Analyst"/>
    <n v="31"/>
    <x v="2"/>
    <x v="0"/>
    <n v="1"/>
    <n v="1"/>
    <n v="1"/>
    <n v="0"/>
    <n v="0"/>
    <n v="0"/>
    <n v="0"/>
  </r>
  <r>
    <s v="Jun 2014 - Oct 2016 "/>
    <n v="2"/>
    <s v="Business Intelligence Analyst"/>
    <n v="28"/>
    <x v="0"/>
    <x v="0"/>
    <n v="1"/>
    <n v="1"/>
    <n v="1"/>
    <n v="0"/>
    <n v="0"/>
    <n v="0"/>
    <n v="0"/>
  </r>
  <r>
    <s v="Dec 2006 - Oct 2009 "/>
    <n v="3"/>
    <s v="Data Analyst"/>
    <n v="34"/>
    <x v="0"/>
    <x v="0"/>
    <n v="1"/>
    <n v="1"/>
    <n v="1"/>
    <n v="0"/>
    <n v="0"/>
    <n v="0"/>
    <n v="0"/>
  </r>
  <r>
    <s v="May 2022 - Present "/>
    <n v="0"/>
    <s v="Data Analyst/ Marketer"/>
    <n v="2"/>
    <x v="0"/>
    <x v="1"/>
    <n v="1"/>
    <n v="0"/>
    <n v="0"/>
    <n v="0"/>
    <n v="0"/>
    <n v="0"/>
    <n v="0"/>
  </r>
  <r>
    <s v="Apr 2019 - Present "/>
    <n v="0"/>
    <s v="Data Analyst"/>
    <n v="39"/>
    <x v="0"/>
    <x v="1"/>
    <n v="1"/>
    <n v="1"/>
    <n v="1"/>
    <n v="1"/>
    <n v="0"/>
    <n v="0"/>
    <n v="0"/>
  </r>
  <r>
    <s v="Nov 2021 - Present "/>
    <n v="0"/>
    <s v="Data Analyst"/>
    <n v="8"/>
    <x v="0"/>
    <x v="1"/>
    <n v="1"/>
    <n v="0"/>
    <n v="0"/>
    <n v="0"/>
    <n v="0"/>
    <n v="0"/>
    <n v="0"/>
  </r>
  <r>
    <s v="Jan 2021 - Sep 2021 "/>
    <n v="2"/>
    <s v="Data &amp; Insights Analyst"/>
    <n v="8"/>
    <x v="0"/>
    <x v="0"/>
    <n v="1"/>
    <n v="0"/>
    <n v="0"/>
    <n v="0"/>
    <n v="0"/>
    <n v="0"/>
    <n v="0"/>
  </r>
  <r>
    <s v="Aug 2021 - Present "/>
    <n v="0"/>
    <s v="FHIR/HL7 Business Data Analyst"/>
    <n v="1"/>
    <x v="0"/>
    <x v="1"/>
    <n v="1"/>
    <n v="0"/>
    <n v="0"/>
    <n v="0"/>
    <n v="0"/>
    <n v="0"/>
    <n v="0"/>
  </r>
  <r>
    <s v="Mar 2021 - Aug 2021 "/>
    <n v="1"/>
    <s v="Senior Data Analyst - FHIR/HL7"/>
    <n v="5"/>
    <x v="2"/>
    <x v="0"/>
    <n v="1"/>
    <n v="0"/>
    <n v="0"/>
    <n v="0"/>
    <n v="0"/>
    <n v="0"/>
    <n v="0"/>
  </r>
  <r>
    <s v="Jan 2020 - Feb 2021 "/>
    <n v="2"/>
    <s v="Business Data Analyst - FHIR"/>
    <n v="13"/>
    <x v="0"/>
    <x v="0"/>
    <n v="1"/>
    <n v="1"/>
    <n v="0"/>
    <n v="0"/>
    <n v="0"/>
    <n v="0"/>
    <n v="0"/>
  </r>
  <r>
    <s v="Jul 2021 - Jun 2022 "/>
    <n v="0"/>
    <s v="Data Analyst"/>
    <n v="1"/>
    <x v="0"/>
    <x v="1"/>
    <n v="1"/>
    <n v="0"/>
    <n v="0"/>
    <n v="0"/>
    <n v="0"/>
    <n v="0"/>
    <n v="0"/>
  </r>
  <r>
    <s v="Apr 2019 - Jun 2022 "/>
    <n v="1"/>
    <s v="Data Analyst"/>
    <n v="38"/>
    <x v="0"/>
    <x v="0"/>
    <n v="1"/>
    <n v="1"/>
    <n v="1"/>
    <n v="1"/>
    <n v="0"/>
    <n v="0"/>
    <n v="0"/>
  </r>
  <r>
    <s v="Jul 2020 - Present "/>
    <n v="0"/>
    <s v="Data Analyst"/>
    <n v="24"/>
    <x v="0"/>
    <x v="1"/>
    <n v="1"/>
    <n v="1"/>
    <n v="1"/>
    <n v="0"/>
    <n v="0"/>
    <n v="0"/>
    <n v="0"/>
  </r>
  <r>
    <s v="Jan 2020 - Apr 2020 "/>
    <n v="1"/>
    <s v="Data Analyst"/>
    <n v="3"/>
    <x v="0"/>
    <x v="0"/>
    <n v="1"/>
    <n v="0"/>
    <n v="0"/>
    <n v="0"/>
    <n v="0"/>
    <n v="0"/>
    <n v="0"/>
  </r>
  <r>
    <s v="Oct 2019 - Dec 2019 "/>
    <n v="2"/>
    <s v="Data Analyst"/>
    <n v="2"/>
    <x v="0"/>
    <x v="0"/>
    <n v="1"/>
    <n v="0"/>
    <n v="0"/>
    <n v="0"/>
    <n v="0"/>
    <n v="0"/>
    <n v="0"/>
  </r>
  <r>
    <s v="Jul 2018 - May 2020 "/>
    <n v="3"/>
    <s v="Data Analyst"/>
    <n v="22"/>
    <x v="0"/>
    <x v="0"/>
    <n v="1"/>
    <n v="1"/>
    <n v="0"/>
    <n v="0"/>
    <n v="0"/>
    <n v="0"/>
    <n v="0"/>
  </r>
  <r>
    <s v="Mar 2022 - Present "/>
    <n v="0"/>
    <s v="Data Analyst"/>
    <n v="4"/>
    <x v="0"/>
    <x v="1"/>
    <n v="1"/>
    <n v="0"/>
    <n v="0"/>
    <n v="0"/>
    <n v="0"/>
    <n v="0"/>
    <n v="0"/>
  </r>
  <r>
    <s v="Mar 2021 - Oct 2021 "/>
    <n v="4"/>
    <s v="Data Analyst | Participant"/>
    <n v="7"/>
    <x v="0"/>
    <x v="0"/>
    <n v="1"/>
    <n v="0"/>
    <n v="0"/>
    <n v="0"/>
    <n v="0"/>
    <n v="0"/>
    <n v="0"/>
  </r>
  <r>
    <s v="Feb 2018 - Jan 2020 "/>
    <n v="1"/>
    <s v="Data Analyst"/>
    <n v="23"/>
    <x v="0"/>
    <x v="0"/>
    <n v="1"/>
    <n v="1"/>
    <n v="0"/>
    <n v="0"/>
    <n v="0"/>
    <n v="0"/>
    <n v="0"/>
  </r>
  <r>
    <s v="Jan 2011 - Jun 2014 "/>
    <n v="2"/>
    <s v="Data Analyst"/>
    <n v="41"/>
    <x v="0"/>
    <x v="0"/>
    <n v="1"/>
    <n v="1"/>
    <n v="1"/>
    <n v="1"/>
    <n v="0"/>
    <n v="0"/>
    <n v="0"/>
  </r>
  <r>
    <s v="Oct 2021 - Present "/>
    <n v="0"/>
    <s v="Data Analyst"/>
    <n v="9"/>
    <x v="0"/>
    <x v="1"/>
    <n v="1"/>
    <n v="0"/>
    <n v="0"/>
    <n v="0"/>
    <n v="0"/>
    <n v="0"/>
    <n v="0"/>
  </r>
  <r>
    <s v="Jul 2018 - Feb 2019 "/>
    <n v="3"/>
    <s v="Data Analyst"/>
    <n v="7"/>
    <x v="0"/>
    <x v="0"/>
    <n v="1"/>
    <n v="0"/>
    <n v="0"/>
    <n v="0"/>
    <n v="0"/>
    <n v="0"/>
    <n v="0"/>
  </r>
  <r>
    <s v="Jul 2016 - Jul 2018 "/>
    <n v="5"/>
    <s v="Data Analyst"/>
    <n v="24"/>
    <x v="0"/>
    <x v="0"/>
    <n v="1"/>
    <n v="1"/>
    <n v="1"/>
    <n v="0"/>
    <n v="0"/>
    <n v="0"/>
    <n v="0"/>
  </r>
  <r>
    <s v="Jan 2015 - Aug 2021 "/>
    <n v="1"/>
    <s v="Business Analyst/Data Analyst"/>
    <n v="79"/>
    <x v="0"/>
    <x v="0"/>
    <n v="1"/>
    <n v="1"/>
    <n v="1"/>
    <n v="1"/>
    <n v="1"/>
    <n v="1"/>
    <n v="0"/>
  </r>
  <r>
    <s v="Feb 2022 - Present "/>
    <n v="0"/>
    <s v="Sr. Data Scientist"/>
    <n v="5"/>
    <x v="1"/>
    <x v="1"/>
    <n v="1"/>
    <n v="0"/>
    <n v="0"/>
    <n v="0"/>
    <n v="0"/>
    <n v="0"/>
    <n v="0"/>
  </r>
  <r>
    <s v="Dec 2011 - Feb 2013 "/>
    <n v="3"/>
    <s v="Senior Data Analyst"/>
    <n v="14"/>
    <x v="2"/>
    <x v="0"/>
    <n v="1"/>
    <n v="1"/>
    <n v="0"/>
    <n v="0"/>
    <n v="0"/>
    <n v="0"/>
    <n v="0"/>
  </r>
  <r>
    <s v="Jan 2022 - May 2022 "/>
    <n v="0"/>
    <s v="Data Analyst"/>
    <n v="4"/>
    <x v="0"/>
    <x v="1"/>
    <n v="1"/>
    <n v="0"/>
    <n v="0"/>
    <n v="0"/>
    <n v="0"/>
    <n v="0"/>
    <n v="0"/>
  </r>
  <r>
    <s v="Feb 2021 - Mar 2022 "/>
    <n v="1"/>
    <s v="Marketing Data Analyst"/>
    <n v="13"/>
    <x v="0"/>
    <x v="0"/>
    <n v="1"/>
    <n v="1"/>
    <n v="0"/>
    <n v="0"/>
    <n v="0"/>
    <n v="0"/>
    <n v="0"/>
  </r>
  <r>
    <s v="2020 - 2021 "/>
    <n v="2"/>
    <s v="BI Analyst"/>
    <n v="1"/>
    <x v="0"/>
    <x v="0"/>
    <n v="1"/>
    <n v="0"/>
    <n v="0"/>
    <n v="0"/>
    <n v="0"/>
    <n v="0"/>
    <n v="0"/>
  </r>
  <r>
    <s v="Jan 2020 - Apr 2021 "/>
    <n v="1"/>
    <s v="Data Analyst"/>
    <n v="15"/>
    <x v="0"/>
    <x v="0"/>
    <n v="1"/>
    <n v="1"/>
    <n v="0"/>
    <n v="0"/>
    <n v="0"/>
    <n v="0"/>
    <n v="0"/>
  </r>
  <r>
    <s v="Aug 2022 - Present "/>
    <n v="0"/>
    <s v="Data Analyst Trainee"/>
    <n v="1"/>
    <x v="3"/>
    <x v="1"/>
    <n v="1"/>
    <n v="0"/>
    <n v="0"/>
    <n v="0"/>
    <n v="0"/>
    <n v="0"/>
    <n v="0"/>
  </r>
  <r>
    <s v="Jun 2022 - Jul 2022 "/>
    <n v="6"/>
    <s v="Data Analyst"/>
    <n v="1"/>
    <x v="0"/>
    <x v="0"/>
    <n v="1"/>
    <n v="0"/>
    <n v="0"/>
    <n v="0"/>
    <n v="0"/>
    <n v="0"/>
    <n v="0"/>
  </r>
  <r>
    <s v="Jun 2022 - Present "/>
    <n v="0"/>
    <s v="Data Analyst"/>
    <n v="2"/>
    <x v="0"/>
    <x v="1"/>
    <n v="1"/>
    <n v="0"/>
    <n v="0"/>
    <n v="0"/>
    <n v="0"/>
    <n v="0"/>
    <n v="0"/>
  </r>
  <r>
    <s v="May 2022 - Jun 2022 "/>
    <n v="1"/>
    <s v="Senior Data Analyst"/>
    <n v="1"/>
    <x v="2"/>
    <x v="0"/>
    <n v="1"/>
    <n v="0"/>
    <n v="0"/>
    <n v="0"/>
    <n v="0"/>
    <n v="0"/>
    <n v="0"/>
  </r>
  <r>
    <s v="Oct 2018 - May 2022 "/>
    <n v="2"/>
    <s v="Data Analyst"/>
    <n v="43"/>
    <x v="0"/>
    <x v="0"/>
    <n v="1"/>
    <n v="1"/>
    <n v="1"/>
    <n v="1"/>
    <n v="0"/>
    <n v="0"/>
    <n v="0"/>
  </r>
  <r>
    <s v="Jul 2011 - Oct 2018 "/>
    <n v="3"/>
    <s v="Data Analyst / Associate Professor"/>
    <n v="87"/>
    <x v="0"/>
    <x v="0"/>
    <n v="1"/>
    <n v="1"/>
    <n v="1"/>
    <n v="1"/>
    <n v="1"/>
    <n v="1"/>
    <n v="0"/>
  </r>
  <r>
    <s v="Jul 2016 - Jan 2019 "/>
    <n v="3"/>
    <s v="Big Data Specialist"/>
    <n v="30"/>
    <x v="2"/>
    <x v="0"/>
    <n v="1"/>
    <n v="1"/>
    <n v="1"/>
    <n v="0"/>
    <n v="0"/>
    <n v="0"/>
    <n v="0"/>
  </r>
  <r>
    <s v="Jul 2022 - Present "/>
    <n v="0"/>
    <s v="Data Analyst"/>
    <n v="1"/>
    <x v="0"/>
    <x v="1"/>
    <n v="1"/>
    <n v="0"/>
    <n v="0"/>
    <n v="0"/>
    <n v="0"/>
    <n v="0"/>
    <n v="0"/>
  </r>
  <r>
    <s v="Nov 2021 - Jan 2022 "/>
    <n v="0"/>
    <s v="Data Analyst"/>
    <n v="2"/>
    <x v="0"/>
    <x v="1"/>
    <n v="1"/>
    <n v="0"/>
    <n v="0"/>
    <n v="0"/>
    <n v="0"/>
    <n v="0"/>
    <n v="0"/>
  </r>
  <r>
    <s v="Jan 2019 - Aug 2021 "/>
    <n v="1"/>
    <s v="BI analyst and data migration"/>
    <n v="31"/>
    <x v="0"/>
    <x v="0"/>
    <n v="1"/>
    <n v="1"/>
    <n v="1"/>
    <n v="0"/>
    <n v="0"/>
    <n v="0"/>
    <n v="0"/>
  </r>
  <r>
    <s v="Jun 2022 - Present "/>
    <n v="0"/>
    <s v="Data Analyst"/>
    <n v="2"/>
    <x v="0"/>
    <x v="1"/>
    <n v="1"/>
    <n v="0"/>
    <n v="0"/>
    <n v="0"/>
    <n v="0"/>
    <n v="0"/>
    <n v="0"/>
  </r>
  <r>
    <s v="Oct 2018 - Jun 2021 "/>
    <n v="2"/>
    <s v="Database Analyst"/>
    <n v="32"/>
    <x v="0"/>
    <x v="0"/>
    <n v="1"/>
    <n v="1"/>
    <n v="1"/>
    <n v="0"/>
    <n v="0"/>
    <n v="0"/>
    <n v="0"/>
  </r>
  <r>
    <s v="Mar 2020 - May 2022 "/>
    <n v="1"/>
    <s v="Data Analyst"/>
    <n v="26"/>
    <x v="0"/>
    <x v="0"/>
    <n v="1"/>
    <n v="1"/>
    <n v="1"/>
    <n v="0"/>
    <n v="0"/>
    <n v="0"/>
    <n v="0"/>
  </r>
  <r>
    <s v="Aug 2019 - Mar 2020 "/>
    <n v="2"/>
    <s v="Data Analyst"/>
    <n v="7"/>
    <x v="0"/>
    <x v="0"/>
    <n v="1"/>
    <n v="0"/>
    <n v="0"/>
    <n v="0"/>
    <n v="0"/>
    <n v="0"/>
    <n v="0"/>
  </r>
  <r>
    <s v="Jun 2020 - Aug 2020 "/>
    <n v="1"/>
    <s v="Data Analyst"/>
    <n v="2"/>
    <x v="0"/>
    <x v="0"/>
    <n v="1"/>
    <n v="0"/>
    <n v="0"/>
    <n v="0"/>
    <n v="0"/>
    <n v="0"/>
    <n v="0"/>
  </r>
  <r>
    <s v="Jan 2022 - Jun 2022 "/>
    <n v="1"/>
    <s v="Data Analyst Trainee"/>
    <n v="5"/>
    <x v="3"/>
    <x v="0"/>
    <n v="1"/>
    <n v="0"/>
    <n v="0"/>
    <n v="0"/>
    <n v="0"/>
    <n v="0"/>
    <n v="0"/>
  </r>
  <r>
    <s v="Feb 2022 - Present "/>
    <n v="0"/>
    <s v="Translation Data Analyst"/>
    <n v="6"/>
    <x v="0"/>
    <x v="1"/>
    <n v="1"/>
    <n v="0"/>
    <n v="0"/>
    <n v="0"/>
    <n v="0"/>
    <n v="0"/>
    <n v="0"/>
  </r>
  <r>
    <s v="Feb 2022 - Aug 2022 "/>
    <n v="0"/>
    <s v="Data Analyst"/>
    <n v="6"/>
    <x v="0"/>
    <x v="1"/>
    <n v="1"/>
    <n v="0"/>
    <n v="0"/>
    <n v="0"/>
    <n v="0"/>
    <n v="0"/>
    <n v="0"/>
  </r>
  <r>
    <s v="Jul 2020 - Present "/>
    <n v="0"/>
    <s v="Data Analyst"/>
    <n v="25"/>
    <x v="0"/>
    <x v="1"/>
    <n v="1"/>
    <n v="1"/>
    <n v="1"/>
    <n v="0"/>
    <n v="0"/>
    <n v="0"/>
    <n v="0"/>
  </r>
  <r>
    <s v="Nov 2015 - Apr 2017 "/>
    <n v="1"/>
    <s v="Audit Data Analyst"/>
    <n v="17"/>
    <x v="0"/>
    <x v="0"/>
    <n v="1"/>
    <n v="1"/>
    <n v="0"/>
    <n v="0"/>
    <n v="0"/>
    <n v="0"/>
    <n v="0"/>
  </r>
  <r>
    <s v="Jun 2017 - Present "/>
    <n v="0"/>
    <s v="Data Analyst"/>
    <n v="62"/>
    <x v="0"/>
    <x v="1"/>
    <n v="1"/>
    <n v="1"/>
    <n v="1"/>
    <n v="1"/>
    <n v="1"/>
    <n v="1"/>
    <n v="0"/>
  </r>
  <r>
    <s v="Feb 2022 - Present "/>
    <n v="0"/>
    <s v="Associate Consultant- Data Analyst"/>
    <n v="6"/>
    <x v="0"/>
    <x v="1"/>
    <n v="1"/>
    <n v="0"/>
    <n v="0"/>
    <n v="0"/>
    <n v="0"/>
    <n v="0"/>
    <n v="0"/>
  </r>
  <r>
    <s v="Sep 2020 - Present "/>
    <n v="0"/>
    <s v="Sr. Data Analyst/ BI Consultant"/>
    <n v="23"/>
    <x v="2"/>
    <x v="1"/>
    <n v="1"/>
    <n v="1"/>
    <n v="0"/>
    <n v="0"/>
    <n v="0"/>
    <n v="0"/>
    <n v="0"/>
  </r>
  <r>
    <s v="Feb 2018 - Aug 2020 "/>
    <n v="1"/>
    <s v="BI Developer/ Data Analyst"/>
    <n v="30"/>
    <x v="0"/>
    <x v="0"/>
    <n v="1"/>
    <n v="1"/>
    <n v="1"/>
    <n v="0"/>
    <n v="0"/>
    <n v="0"/>
    <n v="0"/>
  </r>
  <r>
    <s v="Apr 2019 - Nov 2021 "/>
    <n v="1"/>
    <s v="Data Analyst"/>
    <n v="31"/>
    <x v="0"/>
    <x v="0"/>
    <n v="1"/>
    <n v="1"/>
    <n v="1"/>
    <n v="0"/>
    <n v="0"/>
    <n v="0"/>
    <n v="0"/>
  </r>
  <r>
    <s v="Feb 2014 - Present "/>
    <n v="0"/>
    <s v="Data Analyst"/>
    <n v="102"/>
    <x v="0"/>
    <x v="1"/>
    <n v="1"/>
    <n v="1"/>
    <n v="1"/>
    <n v="1"/>
    <n v="1"/>
    <n v="1"/>
    <n v="0"/>
  </r>
  <r>
    <s v="Jul 2022 - Present "/>
    <n v="0"/>
    <s v="Data Scientist"/>
    <n v="1"/>
    <x v="1"/>
    <x v="1"/>
    <n v="1"/>
    <n v="0"/>
    <n v="0"/>
    <n v="0"/>
    <n v="0"/>
    <n v="0"/>
    <n v="0"/>
  </r>
  <r>
    <s v="Apr 2022 - Jun 2022 "/>
    <n v="2"/>
    <s v="Quantitative Data Analyst"/>
    <n v="2"/>
    <x v="0"/>
    <x v="0"/>
    <n v="1"/>
    <n v="0"/>
    <n v="0"/>
    <n v="0"/>
    <n v="0"/>
    <n v="0"/>
    <n v="0"/>
  </r>
  <r>
    <s v="Sep 2019 - Sep 2021 "/>
    <n v="3"/>
    <s v="Research Assistant and Data Analyst"/>
    <n v="24"/>
    <x v="0"/>
    <x v="0"/>
    <n v="1"/>
    <n v="1"/>
    <n v="1"/>
    <n v="0"/>
    <n v="0"/>
    <n v="0"/>
    <n v="0"/>
  </r>
  <r>
    <s v="May 2015 - Feb 2018 "/>
    <n v="4"/>
    <s v="Data Analyst "/>
    <n v="33"/>
    <x v="0"/>
    <x v="0"/>
    <n v="1"/>
    <n v="1"/>
    <n v="1"/>
    <n v="0"/>
    <n v="0"/>
    <n v="0"/>
    <n v="0"/>
  </r>
  <r>
    <s v="Apr 2021 - Jun 2021 "/>
    <n v="2"/>
    <s v="Data Analyst Trainee"/>
    <n v="2"/>
    <x v="3"/>
    <x v="0"/>
    <n v="1"/>
    <n v="0"/>
    <n v="0"/>
    <n v="0"/>
    <n v="0"/>
    <n v="0"/>
    <n v="0"/>
  </r>
  <r>
    <s v="2020 - 2021 "/>
    <n v="2"/>
    <s v="Data Analyst, Data Engineer"/>
    <n v="1"/>
    <x v="0"/>
    <x v="0"/>
    <n v="1"/>
    <n v="0"/>
    <n v="0"/>
    <n v="0"/>
    <n v="0"/>
    <n v="0"/>
    <n v="0"/>
  </r>
  <r>
    <s v="2018 - 2019 "/>
    <n v="3"/>
    <s v="Marketing Data Analyst"/>
    <n v="1"/>
    <x v="0"/>
    <x v="0"/>
    <n v="1"/>
    <n v="0"/>
    <n v="0"/>
    <n v="0"/>
    <n v="0"/>
    <n v="0"/>
    <n v="0"/>
  </r>
  <r>
    <s v="Jan 2019 - Jun 2021 "/>
    <n v="1"/>
    <s v="Data Analyst"/>
    <n v="29"/>
    <x v="0"/>
    <x v="0"/>
    <n v="1"/>
    <n v="1"/>
    <n v="1"/>
    <n v="0"/>
    <n v="0"/>
    <n v="0"/>
    <n v="0"/>
  </r>
  <r>
    <s v="Jun 2017 - May 2018 "/>
    <n v="3"/>
    <s v="Senior Data Analyst"/>
    <n v="1"/>
    <x v="2"/>
    <x v="0"/>
    <n v="1"/>
    <n v="0"/>
    <n v="0"/>
    <n v="0"/>
    <n v="0"/>
    <n v="0"/>
    <n v="0"/>
  </r>
  <r>
    <s v="Jun 2016 - May 2017 "/>
    <n v="4"/>
    <s v="Data Analyst"/>
    <n v="1"/>
    <x v="0"/>
    <x v="0"/>
    <n v="1"/>
    <n v="0"/>
    <n v="0"/>
    <n v="0"/>
    <n v="0"/>
    <n v="0"/>
    <n v="0"/>
  </r>
  <r>
    <s v="Sep 2020 - Apr 2021 "/>
    <n v="1"/>
    <s v="Senior Sales Data Analyst"/>
    <n v="7"/>
    <x v="2"/>
    <x v="0"/>
    <n v="1"/>
    <n v="0"/>
    <n v="0"/>
    <n v="0"/>
    <n v="0"/>
    <n v="0"/>
    <n v="0"/>
  </r>
  <r>
    <s v="Jan 2021 - Present "/>
    <n v="0"/>
    <s v="Data Analyst"/>
    <n v="19"/>
    <x v="0"/>
    <x v="1"/>
    <n v="1"/>
    <n v="1"/>
    <n v="0"/>
    <n v="0"/>
    <n v="0"/>
    <n v="0"/>
    <n v="0"/>
  </r>
  <r>
    <s v="Feb 2013 - Jan 2019 "/>
    <n v="1"/>
    <s v="Data Analyst"/>
    <n v="71"/>
    <x v="0"/>
    <x v="0"/>
    <n v="1"/>
    <n v="1"/>
    <n v="1"/>
    <n v="1"/>
    <n v="1"/>
    <n v="1"/>
    <n v="0"/>
  </r>
  <r>
    <s v="Jan 2021 - Present "/>
    <n v="0"/>
    <s v="Data Analyst Ã¢Â€Â“ Data Stewardship"/>
    <n v="19"/>
    <x v="0"/>
    <x v="1"/>
    <n v="1"/>
    <n v="1"/>
    <n v="0"/>
    <n v="0"/>
    <n v="0"/>
    <n v="0"/>
    <n v="0"/>
  </r>
  <r>
    <s v="2019 - 2020 "/>
    <n v="1"/>
    <s v="Data Analyst"/>
    <n v="1"/>
    <x v="0"/>
    <x v="0"/>
    <n v="1"/>
    <n v="0"/>
    <n v="0"/>
    <n v="0"/>
    <n v="0"/>
    <n v="0"/>
    <n v="0"/>
  </r>
  <r>
    <s v="Aug 2020 - Jul 2022 "/>
    <n v="1"/>
    <s v="Data Analyst"/>
    <n v="23"/>
    <x v="0"/>
    <x v="0"/>
    <n v="1"/>
    <n v="1"/>
    <n v="0"/>
    <n v="0"/>
    <n v="0"/>
    <n v="0"/>
    <n v="0"/>
  </r>
  <r>
    <s v="Jan 2022 - Present "/>
    <n v="0"/>
    <s v="Data Analyst"/>
    <n v="7"/>
    <x v="0"/>
    <x v="1"/>
    <n v="1"/>
    <n v="0"/>
    <n v="0"/>
    <n v="0"/>
    <n v="0"/>
    <n v="0"/>
    <n v="0"/>
  </r>
  <r>
    <s v="Apr 2018 - Present "/>
    <n v="0"/>
    <s v="Chief Data Scientist"/>
    <n v="52"/>
    <x v="1"/>
    <x v="1"/>
    <n v="1"/>
    <n v="1"/>
    <n v="1"/>
    <n v="1"/>
    <n v="1"/>
    <n v="0"/>
    <n v="0"/>
  </r>
  <r>
    <s v="Nov 2017 - Mar 2018 "/>
    <n v="2"/>
    <s v="Data Analyst"/>
    <n v="4"/>
    <x v="0"/>
    <x v="0"/>
    <n v="1"/>
    <n v="0"/>
    <n v="0"/>
    <n v="0"/>
    <n v="0"/>
    <n v="0"/>
    <n v="0"/>
  </r>
  <r>
    <s v="Nov 2021 - Present "/>
    <n v="0"/>
    <s v="Senior Data Analyst and Business Reporting Analyst"/>
    <n v="9"/>
    <x v="2"/>
    <x v="1"/>
    <n v="1"/>
    <n v="0"/>
    <n v="0"/>
    <n v="0"/>
    <n v="0"/>
    <n v="0"/>
    <n v="0"/>
  </r>
  <r>
    <s v="Sep 2019 - Dec 2021 "/>
    <n v="1"/>
    <s v="Data Analyst"/>
    <n v="27"/>
    <x v="0"/>
    <x v="0"/>
    <n v="1"/>
    <n v="1"/>
    <n v="1"/>
    <n v="0"/>
    <n v="0"/>
    <n v="0"/>
    <n v="0"/>
  </r>
  <r>
    <s v="May 2015 - Nov 2016 "/>
    <n v="1"/>
    <s v="Data Analyst"/>
    <n v="18"/>
    <x v="0"/>
    <x v="0"/>
    <n v="1"/>
    <n v="1"/>
    <n v="0"/>
    <n v="0"/>
    <n v="0"/>
    <n v="0"/>
    <n v="0"/>
  </r>
  <r>
    <s v="Jan 2018 - Aug 2019 "/>
    <n v="3"/>
    <s v="Data Analyst"/>
    <n v="19"/>
    <x v="0"/>
    <x v="0"/>
    <n v="1"/>
    <n v="1"/>
    <n v="0"/>
    <n v="0"/>
    <n v="0"/>
    <n v="0"/>
    <n v="0"/>
  </r>
  <r>
    <s v="Feb 2022 - Present "/>
    <n v="0"/>
    <s v="Junior data analyst"/>
    <n v="6"/>
    <x v="3"/>
    <x v="1"/>
    <n v="1"/>
    <n v="0"/>
    <n v="0"/>
    <n v="0"/>
    <n v="0"/>
    <n v="0"/>
    <n v="0"/>
  </r>
  <r>
    <s v="Sep 2021 - Feb 2022 "/>
    <n v="1"/>
    <s v="Data Analyst"/>
    <n v="5"/>
    <x v="0"/>
    <x v="0"/>
    <n v="1"/>
    <n v="0"/>
    <n v="0"/>
    <n v="0"/>
    <n v="0"/>
    <n v="0"/>
    <n v="0"/>
  </r>
  <r>
    <s v="Jul 2020 - Oct 2021 "/>
    <n v="1"/>
    <s v="Data Analyst"/>
    <n v="15"/>
    <x v="0"/>
    <x v="0"/>
    <n v="1"/>
    <n v="1"/>
    <n v="0"/>
    <n v="0"/>
    <n v="0"/>
    <n v="0"/>
    <n v="0"/>
  </r>
  <r>
    <s v="Jul 2019 - Mar 2020 "/>
    <n v="2"/>
    <s v="Data Analyst"/>
    <n v="8"/>
    <x v="0"/>
    <x v="0"/>
    <n v="1"/>
    <n v="0"/>
    <n v="0"/>
    <n v="0"/>
    <n v="0"/>
    <n v="0"/>
    <n v="0"/>
  </r>
  <r>
    <s v="Jan 2019 - Apr 2019 "/>
    <n v="3"/>
    <s v="Data Analyst (Capstone Project)"/>
    <n v="3"/>
    <x v="0"/>
    <x v="0"/>
    <n v="1"/>
    <n v="0"/>
    <n v="0"/>
    <n v="0"/>
    <n v="0"/>
    <n v="0"/>
    <n v="0"/>
  </r>
  <r>
    <s v="Feb 2021 - Present "/>
    <n v="0"/>
    <s v="Senior Software Engineer and Business Intelligence Analyst"/>
    <n v="18"/>
    <x v="2"/>
    <x v="1"/>
    <n v="1"/>
    <n v="1"/>
    <n v="0"/>
    <n v="0"/>
    <n v="0"/>
    <n v="0"/>
    <n v="0"/>
  </r>
  <r>
    <s v="Aug 2020 - Jun 2021 "/>
    <n v="1"/>
    <s v="Data Analyst"/>
    <n v="10"/>
    <x v="0"/>
    <x v="0"/>
    <n v="1"/>
    <n v="0"/>
    <n v="0"/>
    <n v="0"/>
    <n v="0"/>
    <n v="0"/>
    <n v="0"/>
  </r>
  <r>
    <s v="May 2019 - Dec 2021 "/>
    <n v="1"/>
    <s v="Data Analyst"/>
    <n v="31"/>
    <x v="0"/>
    <x v="0"/>
    <n v="1"/>
    <n v="1"/>
    <n v="1"/>
    <n v="0"/>
    <n v="0"/>
    <n v="0"/>
    <n v="0"/>
  </r>
  <r>
    <s v="May 2018 - Jun 2018 "/>
    <n v="2"/>
    <s v="Machine Learning Intern"/>
    <n v="1"/>
    <x v="1"/>
    <x v="0"/>
    <n v="1"/>
    <n v="0"/>
    <n v="0"/>
    <n v="0"/>
    <n v="0"/>
    <n v="0"/>
    <n v="0"/>
  </r>
  <r>
    <s v="May 2022 - Present "/>
    <n v="0"/>
    <s v="Data Analyst"/>
    <n v="3"/>
    <x v="0"/>
    <x v="1"/>
    <n v="1"/>
    <n v="0"/>
    <n v="0"/>
    <n v="0"/>
    <n v="0"/>
    <n v="0"/>
    <n v="0"/>
  </r>
  <r>
    <s v="Jun 2021 - Present "/>
    <n v="0"/>
    <s v="Lead BI Analyst - Technology Consultant "/>
    <n v="14"/>
    <x v="2"/>
    <x v="1"/>
    <n v="1"/>
    <n v="1"/>
    <n v="0"/>
    <n v="0"/>
    <n v="0"/>
    <n v="0"/>
    <n v="0"/>
  </r>
  <r>
    <s v="Apr 2022 - May 2022 "/>
    <n v="1"/>
    <s v="data analyst trainee"/>
    <n v="1"/>
    <x v="3"/>
    <x v="0"/>
    <n v="1"/>
    <n v="0"/>
    <n v="0"/>
    <n v="0"/>
    <n v="0"/>
    <n v="0"/>
    <n v="0"/>
  </r>
  <r>
    <s v="Jul 2019 - Sep 2021 "/>
    <n v="1"/>
    <s v="Data Analyst"/>
    <n v="26"/>
    <x v="0"/>
    <x v="0"/>
    <n v="1"/>
    <n v="1"/>
    <n v="1"/>
    <n v="0"/>
    <n v="0"/>
    <n v="0"/>
    <n v="0"/>
  </r>
  <r>
    <s v="Jul 2020 - Present "/>
    <n v="0"/>
    <s v="Data Analyst"/>
    <n v="25"/>
    <x v="0"/>
    <x v="1"/>
    <n v="1"/>
    <n v="1"/>
    <n v="1"/>
    <n v="0"/>
    <n v="0"/>
    <n v="0"/>
    <n v="0"/>
  </r>
  <r>
    <s v="Sep 2018 - Feb 2020 "/>
    <n v="1"/>
    <s v="Data Analyst"/>
    <n v="17"/>
    <x v="0"/>
    <x v="0"/>
    <n v="1"/>
    <n v="1"/>
    <n v="0"/>
    <n v="0"/>
    <n v="0"/>
    <n v="0"/>
    <n v="0"/>
  </r>
  <r>
    <s v="Mar 2014 - Present "/>
    <n v="0"/>
    <s v="Data Administrator"/>
    <n v="101"/>
    <x v="3"/>
    <x v="1"/>
    <n v="1"/>
    <n v="1"/>
    <n v="1"/>
    <n v="1"/>
    <n v="1"/>
    <n v="1"/>
    <n v="0"/>
  </r>
  <r>
    <s v="Nov 2021 - Present "/>
    <n v="0"/>
    <s v="Senior Data Analyst"/>
    <n v="9"/>
    <x v="2"/>
    <x v="1"/>
    <n v="1"/>
    <n v="0"/>
    <n v="0"/>
    <n v="0"/>
    <n v="0"/>
    <n v="0"/>
    <n v="0"/>
  </r>
  <r>
    <s v="Mar 2019 - Present "/>
    <n v="0"/>
    <s v="Data Analyst"/>
    <n v="41"/>
    <x v="0"/>
    <x v="1"/>
    <n v="1"/>
    <n v="1"/>
    <n v="1"/>
    <n v="1"/>
    <n v="0"/>
    <n v="0"/>
    <n v="0"/>
  </r>
  <r>
    <s v="Sep 2016 - Nov 2017 "/>
    <n v="2"/>
    <s v="Data Analyst"/>
    <n v="14"/>
    <x v="0"/>
    <x v="0"/>
    <n v="1"/>
    <n v="1"/>
    <n v="0"/>
    <n v="0"/>
    <n v="0"/>
    <n v="0"/>
    <n v="0"/>
  </r>
  <r>
    <s v="Jul 2021 - Present "/>
    <n v="0"/>
    <s v="Data Analyst"/>
    <n v="13"/>
    <x v="0"/>
    <x v="1"/>
    <n v="1"/>
    <n v="1"/>
    <n v="0"/>
    <n v="0"/>
    <n v="0"/>
    <n v="0"/>
    <n v="0"/>
  </r>
  <r>
    <s v="Mar 2018 - Jul 2021 "/>
    <n v="1"/>
    <s v="Data Analyst"/>
    <n v="40"/>
    <x v="0"/>
    <x v="0"/>
    <n v="1"/>
    <n v="1"/>
    <n v="1"/>
    <n v="1"/>
    <n v="0"/>
    <n v="0"/>
    <n v="0"/>
  </r>
  <r>
    <s v="Jul 2019 - Present "/>
    <n v="0"/>
    <s v="Data Analyst I"/>
    <n v="37"/>
    <x v="0"/>
    <x v="1"/>
    <n v="1"/>
    <n v="1"/>
    <n v="1"/>
    <n v="1"/>
    <n v="0"/>
    <n v="0"/>
    <n v="0"/>
  </r>
  <r>
    <s v="May 2022 - Present "/>
    <n v="0"/>
    <s v="Data Analyst"/>
    <n v="3"/>
    <x v="0"/>
    <x v="1"/>
    <n v="1"/>
    <n v="0"/>
    <n v="0"/>
    <n v="0"/>
    <n v="0"/>
    <n v="0"/>
    <n v="0"/>
  </r>
  <r>
    <s v="Jun 2021 - Present "/>
    <n v="0"/>
    <s v=" Business Intelligence Analyst"/>
    <n v="14"/>
    <x v="0"/>
    <x v="1"/>
    <n v="1"/>
    <n v="1"/>
    <n v="0"/>
    <n v="0"/>
    <n v="0"/>
    <n v="0"/>
    <n v="0"/>
  </r>
  <r>
    <s v="Jan 2021 - May 2021 "/>
    <n v="1"/>
    <s v="Business Intelligence Analyst"/>
    <n v="4"/>
    <x v="0"/>
    <x v="0"/>
    <n v="1"/>
    <n v="0"/>
    <n v="0"/>
    <n v="0"/>
    <n v="0"/>
    <n v="0"/>
    <n v="0"/>
  </r>
  <r>
    <s v="May 2020 - Jul 2020 "/>
    <n v="2"/>
    <s v="Business Intelligence Analyst"/>
    <n v="2"/>
    <x v="0"/>
    <x v="0"/>
    <n v="1"/>
    <n v="0"/>
    <n v="0"/>
    <n v="0"/>
    <n v="0"/>
    <n v="0"/>
    <n v="0"/>
  </r>
  <r>
    <s v="Jul 2020 - Dec 2020 "/>
    <n v="3"/>
    <s v="Data Analyst"/>
    <n v="5"/>
    <x v="0"/>
    <x v="0"/>
    <n v="1"/>
    <n v="0"/>
    <n v="0"/>
    <n v="0"/>
    <n v="0"/>
    <n v="0"/>
    <n v="0"/>
  </r>
  <r>
    <s v="Aug 2022 - Present "/>
    <n v="0"/>
    <s v="Data Analyst"/>
    <n v="1"/>
    <x v="0"/>
    <x v="1"/>
    <n v="1"/>
    <n v="0"/>
    <n v="0"/>
    <n v="0"/>
    <n v="0"/>
    <n v="0"/>
    <n v="0"/>
  </r>
  <r>
    <s v="Mar 2022 - Present "/>
    <n v="0"/>
    <s v="Senior Data Analyst"/>
    <n v="5"/>
    <x v="2"/>
    <x v="1"/>
    <n v="1"/>
    <n v="0"/>
    <n v="0"/>
    <n v="0"/>
    <n v="0"/>
    <n v="0"/>
    <n v="0"/>
  </r>
  <r>
    <s v="Oct 2020 - Feb 2022 "/>
    <n v="1"/>
    <s v="Senior Data Analyst"/>
    <n v="16"/>
    <x v="2"/>
    <x v="0"/>
    <n v="1"/>
    <n v="1"/>
    <n v="0"/>
    <n v="0"/>
    <n v="0"/>
    <n v="0"/>
    <n v="0"/>
  </r>
  <r>
    <s v="Oct 2018 - Oct 2020 "/>
    <n v="2"/>
    <s v="Senior Data and BI Analyst"/>
    <n v="24"/>
    <x v="2"/>
    <x v="0"/>
    <n v="1"/>
    <n v="1"/>
    <n v="1"/>
    <n v="0"/>
    <n v="0"/>
    <n v="0"/>
    <n v="0"/>
  </r>
  <r>
    <s v="Feb 2017 - Oct 2018 "/>
    <n v="3"/>
    <s v="Business Intelligence Analyst"/>
    <n v="20"/>
    <x v="0"/>
    <x v="0"/>
    <n v="1"/>
    <n v="1"/>
    <n v="0"/>
    <n v="0"/>
    <n v="0"/>
    <n v="0"/>
    <n v="0"/>
  </r>
  <r>
    <s v="May 2018 - Present "/>
    <n v="0"/>
    <s v="Data Analyst"/>
    <n v="51"/>
    <x v="0"/>
    <x v="1"/>
    <n v="1"/>
    <n v="1"/>
    <n v="1"/>
    <n v="1"/>
    <n v="1"/>
    <n v="0"/>
    <n v="0"/>
  </r>
  <r>
    <s v="Dec 2011 - Aug 2014 "/>
    <n v="3"/>
    <s v="Reporting Analyst"/>
    <n v="32"/>
    <x v="0"/>
    <x v="0"/>
    <n v="1"/>
    <n v="1"/>
    <n v="1"/>
    <n v="0"/>
    <n v="0"/>
    <n v="0"/>
    <n v="0"/>
  </r>
  <r>
    <s v="Mar 2021 - Present "/>
    <n v="0"/>
    <s v="Data Analyst"/>
    <n v="17"/>
    <x v="0"/>
    <x v="1"/>
    <n v="1"/>
    <n v="1"/>
    <n v="0"/>
    <n v="0"/>
    <n v="0"/>
    <n v="0"/>
    <n v="0"/>
  </r>
  <r>
    <s v="Sep 2017 - Mar 2022 "/>
    <n v="0"/>
    <s v="Data Analyst"/>
    <n v="54"/>
    <x v="0"/>
    <x v="1"/>
    <n v="1"/>
    <n v="1"/>
    <n v="1"/>
    <n v="1"/>
    <n v="1"/>
    <n v="0"/>
    <n v="0"/>
  </r>
  <r>
    <s v="Jun 2010 - Nov 2010 "/>
    <n v="3"/>
    <s v="HRIS Data Analyst"/>
    <n v="5"/>
    <x v="0"/>
    <x v="0"/>
    <n v="1"/>
    <n v="0"/>
    <n v="0"/>
    <n v="0"/>
    <n v="0"/>
    <n v="0"/>
    <n v="0"/>
  </r>
  <r>
    <s v="Mar 2019 - Present "/>
    <n v="0"/>
    <s v="Data Analyst"/>
    <n v="41"/>
    <x v="0"/>
    <x v="1"/>
    <n v="1"/>
    <n v="1"/>
    <n v="1"/>
    <n v="1"/>
    <n v="0"/>
    <n v="0"/>
    <n v="0"/>
  </r>
  <r>
    <s v="Feb 2018 - Present "/>
    <n v="0"/>
    <s v="Spacial data specialist ll"/>
    <n v="54"/>
    <x v="2"/>
    <x v="1"/>
    <n v="1"/>
    <n v="1"/>
    <n v="1"/>
    <n v="1"/>
    <n v="1"/>
    <n v="0"/>
    <n v="0"/>
  </r>
  <r>
    <s v="Jan 2021 - May 2021 "/>
    <n v="1"/>
    <s v="Data Analyst"/>
    <n v="4"/>
    <x v="0"/>
    <x v="0"/>
    <n v="1"/>
    <n v="0"/>
    <n v="0"/>
    <n v="0"/>
    <n v="0"/>
    <n v="0"/>
    <n v="0"/>
  </r>
  <r>
    <s v="Jan 2021 - Present "/>
    <n v="0"/>
    <s v="Full Master Data Analyst"/>
    <n v="19"/>
    <x v="0"/>
    <x v="1"/>
    <n v="1"/>
    <n v="1"/>
    <n v="0"/>
    <n v="0"/>
    <n v="0"/>
    <n v="0"/>
    <n v="0"/>
  </r>
  <r>
    <s v="Jan 2020 - Dec 2020 "/>
    <n v="1"/>
    <s v="Junior Master Data Analyst"/>
    <n v="1"/>
    <x v="3"/>
    <x v="0"/>
    <n v="1"/>
    <n v="0"/>
    <n v="0"/>
    <n v="0"/>
    <n v="0"/>
    <n v="0"/>
    <n v="0"/>
  </r>
  <r>
    <s v="Apr 2018 - Oct 2019 "/>
    <n v="2"/>
    <s v="Data Analyst"/>
    <n v="18"/>
    <x v="0"/>
    <x v="0"/>
    <n v="1"/>
    <n v="1"/>
    <n v="0"/>
    <n v="0"/>
    <n v="0"/>
    <n v="0"/>
    <n v="0"/>
  </r>
  <r>
    <s v="Jun 2022 - Present "/>
    <n v="0"/>
    <s v="Business Intelligence Analyst"/>
    <n v="2"/>
    <x v="0"/>
    <x v="1"/>
    <n v="1"/>
    <n v="0"/>
    <n v="0"/>
    <n v="0"/>
    <n v="0"/>
    <n v="0"/>
    <n v="0"/>
  </r>
  <r>
    <s v="Apr 2021 - Mar 2022 "/>
    <n v="1"/>
    <s v="Data Analyst"/>
    <n v="1"/>
    <x v="0"/>
    <x v="0"/>
    <n v="1"/>
    <n v="0"/>
    <n v="0"/>
    <n v="0"/>
    <n v="0"/>
    <n v="0"/>
    <n v="0"/>
  </r>
  <r>
    <s v="Jan 2022 - Present "/>
    <n v="0"/>
    <s v="Data Analyst (Tableau Developer)  - Business Intelligence"/>
    <n v="7"/>
    <x v="0"/>
    <x v="1"/>
    <n v="1"/>
    <n v="0"/>
    <n v="0"/>
    <n v="0"/>
    <n v="0"/>
    <n v="0"/>
    <n v="0"/>
  </r>
  <r>
    <s v="Nov 2021 - Jan 2022 "/>
    <n v="1"/>
    <s v="Data Analyst"/>
    <n v="2"/>
    <x v="0"/>
    <x v="0"/>
    <n v="1"/>
    <n v="0"/>
    <n v="0"/>
    <n v="0"/>
    <n v="0"/>
    <n v="0"/>
    <n v="0"/>
  </r>
  <r>
    <s v="Jul 2021 - Nov 2021 "/>
    <n v="2"/>
    <s v="Data Analyst"/>
    <n v="4"/>
    <x v="0"/>
    <x v="0"/>
    <n v="1"/>
    <n v="0"/>
    <n v="0"/>
    <n v="0"/>
    <n v="0"/>
    <n v="0"/>
    <n v="0"/>
  </r>
  <r>
    <s v="Jul 2021 - Present "/>
    <n v="0"/>
    <s v="Data Analyst"/>
    <n v="13"/>
    <x v="0"/>
    <x v="1"/>
    <n v="1"/>
    <n v="1"/>
    <n v="0"/>
    <n v="0"/>
    <n v="0"/>
    <n v="0"/>
    <n v="0"/>
  </r>
  <r>
    <s v="Dec 2018 - Mar 2021 "/>
    <n v="1"/>
    <s v="Data Analyst"/>
    <n v="27"/>
    <x v="0"/>
    <x v="0"/>
    <n v="1"/>
    <n v="1"/>
    <n v="1"/>
    <n v="0"/>
    <n v="0"/>
    <n v="0"/>
    <n v="0"/>
  </r>
  <r>
    <s v="Jan 2013 - May 2015 "/>
    <n v="1"/>
    <s v="Data Analyst"/>
    <n v="28"/>
    <x v="0"/>
    <x v="0"/>
    <n v="1"/>
    <n v="1"/>
    <n v="1"/>
    <n v="0"/>
    <n v="0"/>
    <n v="0"/>
    <n v="0"/>
  </r>
  <r>
    <s v="Jun 2021 - Aug 2021 "/>
    <n v="0"/>
    <s v="Data Analyst "/>
    <n v="2"/>
    <x v="0"/>
    <x v="1"/>
    <n v="1"/>
    <n v="0"/>
    <n v="0"/>
    <n v="0"/>
    <n v="0"/>
    <n v="0"/>
    <n v="0"/>
  </r>
  <r>
    <s v="Jun 2018 - Present "/>
    <n v="0"/>
    <s v="Database Analyst"/>
    <n v="50"/>
    <x v="0"/>
    <x v="1"/>
    <n v="1"/>
    <n v="1"/>
    <n v="1"/>
    <n v="1"/>
    <n v="1"/>
    <n v="0"/>
    <n v="0"/>
  </r>
  <r>
    <s v="Nov 2019 - Mar 2021 "/>
    <n v="1"/>
    <s v="Business Intelligence Analyst"/>
    <n v="16"/>
    <x v="0"/>
    <x v="0"/>
    <n v="1"/>
    <n v="1"/>
    <n v="0"/>
    <n v="0"/>
    <n v="0"/>
    <n v="0"/>
    <n v="0"/>
  </r>
  <r>
    <s v="Mar 2022 - Present "/>
    <n v="0"/>
    <s v="Data Analyst"/>
    <n v="5"/>
    <x v="0"/>
    <x v="1"/>
    <n v="1"/>
    <n v="0"/>
    <n v="0"/>
    <n v="0"/>
    <n v="0"/>
    <n v="0"/>
    <n v="0"/>
  </r>
  <r>
    <s v="Jul 2021 - Present "/>
    <n v="0"/>
    <s v="Business Intelligence Analyst"/>
    <n v="13"/>
    <x v="0"/>
    <x v="1"/>
    <n v="1"/>
    <n v="1"/>
    <n v="0"/>
    <n v="0"/>
    <n v="0"/>
    <n v="0"/>
    <n v="0"/>
  </r>
  <r>
    <s v="Dec 2019 - Mar 2021 "/>
    <n v="2"/>
    <s v="Group Data Analyst"/>
    <n v="15"/>
    <x v="0"/>
    <x v="0"/>
    <n v="1"/>
    <n v="1"/>
    <n v="0"/>
    <n v="0"/>
    <n v="0"/>
    <n v="0"/>
    <n v="0"/>
  </r>
  <r>
    <s v="May 2022 - Present "/>
    <n v="0"/>
    <s v="Data Specialist"/>
    <n v="3"/>
    <x v="2"/>
    <x v="1"/>
    <n v="1"/>
    <n v="0"/>
    <n v="0"/>
    <n v="0"/>
    <n v="0"/>
    <n v="0"/>
    <n v="0"/>
  </r>
  <r>
    <s v="Apr 2018 - Present "/>
    <n v="0"/>
    <s v="Project Manager and Lead Data Analyst"/>
    <n v="52"/>
    <x v="2"/>
    <x v="1"/>
    <n v="1"/>
    <n v="1"/>
    <n v="1"/>
    <n v="1"/>
    <n v="1"/>
    <n v="0"/>
    <n v="0"/>
  </r>
  <r>
    <s v="Feb 2022 - Present "/>
    <n v="0"/>
    <s v="Senior Data Analyst/SAP Consultant/UAT Lead"/>
    <n v="6"/>
    <x v="2"/>
    <x v="1"/>
    <n v="1"/>
    <n v="0"/>
    <n v="0"/>
    <n v="0"/>
    <n v="0"/>
    <n v="0"/>
    <n v="0"/>
  </r>
  <r>
    <s v="Dec 2018 - Oct 2019 "/>
    <n v="3"/>
    <s v="Business Data Analyst"/>
    <n v="10"/>
    <x v="0"/>
    <x v="0"/>
    <n v="1"/>
    <n v="0"/>
    <n v="0"/>
    <n v="0"/>
    <n v="0"/>
    <n v="0"/>
    <n v="0"/>
  </r>
  <r>
    <s v="Jan 2021 - Present "/>
    <n v="0"/>
    <s v="Data Analyst"/>
    <n v="19"/>
    <x v="0"/>
    <x v="1"/>
    <n v="1"/>
    <n v="1"/>
    <n v="0"/>
    <n v="0"/>
    <n v="0"/>
    <n v="0"/>
    <n v="0"/>
  </r>
  <r>
    <s v="Feb 2020 - Jan 2021 "/>
    <n v="1"/>
    <s v="Data Analyst"/>
    <n v="1"/>
    <x v="0"/>
    <x v="0"/>
    <n v="1"/>
    <n v="0"/>
    <n v="0"/>
    <n v="0"/>
    <n v="0"/>
    <n v="0"/>
    <n v="0"/>
  </r>
  <r>
    <s v="Aug 2021 - Present "/>
    <n v="0"/>
    <s v="Data Analyst"/>
    <n v="12"/>
    <x v="0"/>
    <x v="1"/>
    <n v="1"/>
    <n v="1"/>
    <n v="0"/>
    <n v="0"/>
    <n v="0"/>
    <n v="0"/>
    <n v="0"/>
  </r>
  <r>
    <s v="Jan 2021 - Apr 2021 "/>
    <n v="2"/>
    <s v="Business Intelligence Analyst"/>
    <n v="3"/>
    <x v="0"/>
    <x v="0"/>
    <n v="1"/>
    <n v="0"/>
    <n v="0"/>
    <n v="0"/>
    <n v="0"/>
    <n v="0"/>
    <n v="0"/>
  </r>
  <r>
    <s v="Apr 2020 - Jun 2020 "/>
    <n v="3"/>
    <s v="Data Analyst"/>
    <n v="2"/>
    <x v="0"/>
    <x v="0"/>
    <n v="1"/>
    <n v="0"/>
    <n v="0"/>
    <n v="0"/>
    <n v="0"/>
    <n v="0"/>
    <n v="0"/>
  </r>
  <r>
    <s v="Jul 2020 - Present "/>
    <n v="0"/>
    <s v="Data Analyst"/>
    <n v="25"/>
    <x v="0"/>
    <x v="1"/>
    <n v="1"/>
    <n v="1"/>
    <n v="1"/>
    <n v="0"/>
    <n v="0"/>
    <n v="0"/>
    <n v="0"/>
  </r>
  <r>
    <s v="Jan 2019 - Jul 2020 "/>
    <n v="1"/>
    <s v="Data Analyst"/>
    <n v="18"/>
    <x v="0"/>
    <x v="0"/>
    <n v="1"/>
    <n v="1"/>
    <n v="0"/>
    <n v="0"/>
    <n v="0"/>
    <n v="0"/>
    <n v="0"/>
  </r>
  <r>
    <s v="Mar 2018 - Mar 2021 "/>
    <n v="1"/>
    <s v="Data Analyst"/>
    <n v="36"/>
    <x v="0"/>
    <x v="0"/>
    <n v="1"/>
    <n v="1"/>
    <n v="1"/>
    <n v="1"/>
    <n v="0"/>
    <n v="0"/>
    <n v="0"/>
  </r>
  <r>
    <s v="Jun 2022 - Present "/>
    <n v="1"/>
    <s v="Data Analyst Trainee "/>
    <n v="2"/>
    <x v="3"/>
    <x v="1"/>
    <n v="1"/>
    <n v="0"/>
    <n v="0"/>
    <n v="0"/>
    <n v="0"/>
    <n v="0"/>
    <n v="0"/>
  </r>
  <r>
    <s v="Mar 2022 - Present "/>
    <n v="0"/>
    <s v="Data Analyst"/>
    <n v="5"/>
    <x v="0"/>
    <x v="1"/>
    <n v="1"/>
    <n v="0"/>
    <n v="0"/>
    <n v="0"/>
    <n v="0"/>
    <n v="0"/>
    <n v="0"/>
  </r>
  <r>
    <s v="Oct 2021 - Jun 2022 "/>
    <n v="1"/>
    <s v="Data Reporting Analyst"/>
    <n v="8"/>
    <x v="0"/>
    <x v="0"/>
    <n v="1"/>
    <n v="0"/>
    <n v="0"/>
    <n v="0"/>
    <n v="0"/>
    <n v="0"/>
    <n v="0"/>
  </r>
  <r>
    <s v="Aug 2019 - Jun 2020 "/>
    <n v="2"/>
    <s v="Data Analyst"/>
    <n v="10"/>
    <x v="0"/>
    <x v="0"/>
    <n v="1"/>
    <n v="0"/>
    <n v="0"/>
    <n v="0"/>
    <n v="0"/>
    <n v="0"/>
    <n v="0"/>
  </r>
  <r>
    <s v="May 2018 - Apr 2019 "/>
    <n v="3"/>
    <s v="Data Analyst, Mergers and Acquisitions"/>
    <n v="1"/>
    <x v="0"/>
    <x v="0"/>
    <n v="1"/>
    <n v="0"/>
    <n v="0"/>
    <n v="0"/>
    <n v="0"/>
    <n v="0"/>
    <n v="0"/>
  </r>
  <r>
    <s v="Jan 2021 - Apr 2022 "/>
    <n v="0"/>
    <s v="Data Analyst"/>
    <n v="15"/>
    <x v="0"/>
    <x v="1"/>
    <n v="1"/>
    <n v="1"/>
    <n v="0"/>
    <n v="0"/>
    <n v="0"/>
    <n v="0"/>
    <n v="0"/>
  </r>
  <r>
    <s v="Sep 2021 - Present "/>
    <n v="0"/>
    <s v="Senior Data Analyst"/>
    <n v="1"/>
    <x v="2"/>
    <x v="1"/>
    <n v="1"/>
    <n v="0"/>
    <n v="0"/>
    <n v="0"/>
    <n v="0"/>
    <n v="0"/>
    <n v="0"/>
  </r>
  <r>
    <s v="Mar 2019 - Feb 2020 "/>
    <n v="2"/>
    <s v="Senior Data Analyst"/>
    <n v="1"/>
    <x v="2"/>
    <x v="0"/>
    <n v="1"/>
    <n v="0"/>
    <n v="0"/>
    <n v="0"/>
    <n v="0"/>
    <n v="0"/>
    <n v="0"/>
  </r>
  <r>
    <s v="Feb 2015 - Feb 2017 "/>
    <n v="4"/>
    <s v="Data Analyst"/>
    <n v="24"/>
    <x v="0"/>
    <x v="0"/>
    <n v="1"/>
    <n v="1"/>
    <n v="1"/>
    <n v="0"/>
    <n v="0"/>
    <n v="0"/>
    <n v="0"/>
  </r>
  <r>
    <s v="Jan 2017 - Present "/>
    <n v="0"/>
    <s v="Data Analyst"/>
    <n v="67"/>
    <x v="0"/>
    <x v="1"/>
    <n v="1"/>
    <n v="1"/>
    <n v="1"/>
    <n v="1"/>
    <n v="1"/>
    <n v="1"/>
    <n v="0"/>
  </r>
  <r>
    <s v="Sep 2020 - Oct 2021 "/>
    <n v="1"/>
    <s v="Senior Quality and Governance Reporting Analyst - Program Delivery Enablement"/>
    <n v="13"/>
    <x v="2"/>
    <x v="0"/>
    <n v="1"/>
    <n v="1"/>
    <n v="0"/>
    <n v="0"/>
    <n v="0"/>
    <n v="0"/>
    <n v="0"/>
  </r>
  <r>
    <s v="Feb 2018 - Sep 2020 "/>
    <n v="2"/>
    <s v="Senior Business Data Analyst - Product Portfolio Management"/>
    <n v="31"/>
    <x v="2"/>
    <x v="0"/>
    <n v="1"/>
    <n v="1"/>
    <n v="1"/>
    <n v="0"/>
    <n v="0"/>
    <n v="0"/>
    <n v="0"/>
  </r>
  <r>
    <s v="Aug 2021 - Present "/>
    <n v="0"/>
    <s v="Marketing Data Analyst"/>
    <n v="12"/>
    <x v="0"/>
    <x v="1"/>
    <n v="1"/>
    <n v="1"/>
    <n v="0"/>
    <n v="0"/>
    <n v="0"/>
    <n v="0"/>
    <n v="0"/>
  </r>
  <r>
    <s v="Apr 2019 - Apr 2020 "/>
    <n v="1"/>
    <s v="Data Analyst "/>
    <n v="12"/>
    <x v="0"/>
    <x v="0"/>
    <n v="1"/>
    <n v="1"/>
    <n v="0"/>
    <n v="0"/>
    <n v="0"/>
    <n v="0"/>
    <n v="0"/>
  </r>
  <r>
    <s v="May 2021 - Aug 2021 "/>
    <n v="1"/>
    <s v="Data Analyst"/>
    <n v="3"/>
    <x v="0"/>
    <x v="0"/>
    <n v="1"/>
    <n v="0"/>
    <n v="0"/>
    <n v="0"/>
    <n v="0"/>
    <n v="0"/>
    <n v="0"/>
  </r>
  <r>
    <s v="Jan 2020 - Apr 2021 "/>
    <n v="2"/>
    <s v="Trainee Junior Data analyst "/>
    <n v="15"/>
    <x v="3"/>
    <x v="0"/>
    <n v="1"/>
    <n v="1"/>
    <n v="0"/>
    <n v="0"/>
    <n v="0"/>
    <n v="0"/>
    <n v="0"/>
  </r>
  <r>
    <s v="Apr 2021 - Present "/>
    <n v="0"/>
    <s v="Business Intelligence Analyst"/>
    <n v="16"/>
    <x v="0"/>
    <x v="1"/>
    <n v="1"/>
    <n v="1"/>
    <n v="0"/>
    <n v="0"/>
    <n v="0"/>
    <n v="0"/>
    <n v="0"/>
  </r>
  <r>
    <s v="Jul 2016 - Jan 2019 "/>
    <n v="2"/>
    <s v="Business Data Analyst/BI Developer"/>
    <n v="30"/>
    <x v="0"/>
    <x v="0"/>
    <n v="1"/>
    <n v="1"/>
    <n v="1"/>
    <n v="0"/>
    <n v="0"/>
    <n v="0"/>
    <n v="0"/>
  </r>
  <r>
    <s v="Jan 2022 - Present "/>
    <n v="0"/>
    <s v="Data Analyst"/>
    <n v="7"/>
    <x v="0"/>
    <x v="1"/>
    <n v="1"/>
    <n v="0"/>
    <n v="0"/>
    <n v="0"/>
    <n v="0"/>
    <n v="0"/>
    <n v="0"/>
  </r>
  <r>
    <s v="Apr 2022 - Present "/>
    <n v="0"/>
    <s v="Data Analyst"/>
    <n v="4"/>
    <x v="0"/>
    <x v="1"/>
    <n v="1"/>
    <n v="0"/>
    <n v="0"/>
    <n v="0"/>
    <n v="0"/>
    <n v="0"/>
    <n v="0"/>
  </r>
  <r>
    <s v="May 2022 - Present "/>
    <n v="0"/>
    <s v="Senior Data Analyst"/>
    <n v="3"/>
    <x v="2"/>
    <x v="1"/>
    <n v="1"/>
    <n v="0"/>
    <n v="0"/>
    <n v="0"/>
    <n v="0"/>
    <n v="0"/>
    <n v="0"/>
  </r>
  <r>
    <s v="Nov 2021 - May 2022 "/>
    <n v="1"/>
    <s v="Data Analyst"/>
    <n v="6"/>
    <x v="0"/>
    <x v="0"/>
    <n v="1"/>
    <n v="0"/>
    <n v="0"/>
    <n v="0"/>
    <n v="0"/>
    <n v="0"/>
    <n v="0"/>
  </r>
  <r>
    <s v="Dec 2020 - Nov 2021 "/>
    <n v="2"/>
    <s v="Data Analyst"/>
    <n v="1"/>
    <x v="0"/>
    <x v="0"/>
    <n v="1"/>
    <n v="0"/>
    <n v="0"/>
    <n v="0"/>
    <n v="0"/>
    <n v="0"/>
    <n v="0"/>
  </r>
  <r>
    <s v="Jul 2020 - Nov 2020 "/>
    <n v="3"/>
    <s v="Data Analyst"/>
    <n v="4"/>
    <x v="0"/>
    <x v="0"/>
    <n v="1"/>
    <n v="0"/>
    <n v="0"/>
    <n v="0"/>
    <n v="0"/>
    <n v="0"/>
    <n v="0"/>
  </r>
  <r>
    <s v="Jan 2021 - Present "/>
    <n v="0"/>
    <s v="Business Intelligence Analyst"/>
    <n v="19"/>
    <x v="0"/>
    <x v="1"/>
    <n v="1"/>
    <n v="1"/>
    <n v="0"/>
    <n v="0"/>
    <n v="0"/>
    <n v="0"/>
    <n v="0"/>
  </r>
  <r>
    <s v="Jan 2019 - Dec 2020 "/>
    <n v="1"/>
    <s v="Data Analyst"/>
    <n v="23"/>
    <x v="0"/>
    <x v="0"/>
    <n v="1"/>
    <n v="1"/>
    <n v="0"/>
    <n v="0"/>
    <n v="0"/>
    <n v="0"/>
    <n v="0"/>
  </r>
  <r>
    <s v="Sep 2014 - Oct 2015 "/>
    <n v="4"/>
    <s v="Business Intelligence Analyst"/>
    <n v="13"/>
    <x v="0"/>
    <x v="0"/>
    <n v="1"/>
    <n v="1"/>
    <n v="0"/>
    <n v="0"/>
    <n v="0"/>
    <n v="0"/>
    <n v="0"/>
  </r>
  <r>
    <s v="May 2022 - Present "/>
    <n v="0"/>
    <s v="Data Analyst"/>
    <n v="3"/>
    <x v="0"/>
    <x v="1"/>
    <n v="1"/>
    <n v="0"/>
    <n v="0"/>
    <n v="0"/>
    <n v="0"/>
    <n v="0"/>
    <n v="0"/>
  </r>
  <r>
    <s v="Nov 2021 - Present "/>
    <n v="0"/>
    <s v="Data Analyst"/>
    <n v="9"/>
    <x v="0"/>
    <x v="1"/>
    <n v="1"/>
    <n v="0"/>
    <n v="0"/>
    <n v="0"/>
    <n v="0"/>
    <n v="0"/>
    <n v="0"/>
  </r>
  <r>
    <s v="Mar 2020 - Present "/>
    <n v="0"/>
    <s v="Formation Data Analyst"/>
    <n v="29"/>
    <x v="0"/>
    <x v="1"/>
    <n v="1"/>
    <n v="1"/>
    <n v="1"/>
    <n v="0"/>
    <n v="0"/>
    <n v="0"/>
    <n v="0"/>
  </r>
  <r>
    <s v="Nov 2020 - Sep 2021 "/>
    <n v="1"/>
    <s v="Data Analyst"/>
    <n v="10"/>
    <x v="0"/>
    <x v="0"/>
    <n v="1"/>
    <n v="0"/>
    <n v="0"/>
    <n v="0"/>
    <n v="0"/>
    <n v="0"/>
    <n v="0"/>
  </r>
  <r>
    <s v="Aug 2020 - Oct 2020 "/>
    <n v="2"/>
    <s v="Data Analyst"/>
    <n v="2"/>
    <x v="0"/>
    <x v="0"/>
    <n v="1"/>
    <n v="0"/>
    <n v="0"/>
    <n v="0"/>
    <n v="0"/>
    <n v="0"/>
    <n v="0"/>
  </r>
  <r>
    <s v="Feb 2020 - Jul 2020 "/>
    <n v="3"/>
    <s v="Data Analyst"/>
    <n v="5"/>
    <x v="0"/>
    <x v="0"/>
    <n v="1"/>
    <n v="0"/>
    <n v="0"/>
    <n v="0"/>
    <n v="0"/>
    <n v="0"/>
    <n v="0"/>
  </r>
  <r>
    <s v="Jun 2021 - Present "/>
    <n v="0"/>
    <s v="Data Analyst"/>
    <n v="14"/>
    <x v="0"/>
    <x v="1"/>
    <n v="1"/>
    <n v="1"/>
    <n v="0"/>
    <n v="0"/>
    <n v="0"/>
    <n v="0"/>
    <n v="0"/>
  </r>
  <r>
    <s v="Jun 2020 - Jun 2021 "/>
    <n v="2"/>
    <s v="Business Intelligence Analyst"/>
    <n v="12"/>
    <x v="0"/>
    <x v="0"/>
    <n v="1"/>
    <n v="1"/>
    <n v="0"/>
    <n v="0"/>
    <n v="0"/>
    <n v="0"/>
    <n v="0"/>
  </r>
  <r>
    <s v="Mar 2021 - Mar 2022 "/>
    <n v="2"/>
    <s v="Data Analyst"/>
    <n v="12"/>
    <x v="0"/>
    <x v="0"/>
    <n v="1"/>
    <n v="1"/>
    <n v="0"/>
    <n v="0"/>
    <n v="0"/>
    <n v="0"/>
    <n v="0"/>
  </r>
  <r>
    <s v="Sep 2019 - Oct 2020 "/>
    <n v="3"/>
    <s v="Junior Data Analyst"/>
    <n v="13"/>
    <x v="3"/>
    <x v="0"/>
    <n v="1"/>
    <n v="1"/>
    <n v="0"/>
    <n v="0"/>
    <n v="0"/>
    <n v="0"/>
    <n v="0"/>
  </r>
  <r>
    <s v="Nov 2019 - Mar 2020 "/>
    <n v="2"/>
    <s v="Business Intelligence Analyst"/>
    <n v="4"/>
    <x v="0"/>
    <x v="0"/>
    <n v="1"/>
    <n v="0"/>
    <n v="0"/>
    <n v="0"/>
    <n v="0"/>
    <n v="0"/>
    <n v="0"/>
  </r>
  <r>
    <s v="Jun 2022 - Present "/>
    <n v="0"/>
    <s v="Power BI Analyst"/>
    <n v="2"/>
    <x v="0"/>
    <x v="1"/>
    <n v="1"/>
    <n v="0"/>
    <n v="0"/>
    <n v="0"/>
    <n v="0"/>
    <n v="0"/>
    <n v="0"/>
  </r>
  <r>
    <s v="Feb 2019 - Nov 2021 "/>
    <n v="2"/>
    <s v="Data Analyst"/>
    <n v="33"/>
    <x v="0"/>
    <x v="0"/>
    <n v="1"/>
    <n v="1"/>
    <n v="1"/>
    <n v="0"/>
    <n v="0"/>
    <n v="0"/>
    <n v="0"/>
  </r>
  <r>
    <s v="Jan 2022 - Present "/>
    <n v="0"/>
    <s v="Data Analyst"/>
    <n v="7"/>
    <x v="0"/>
    <x v="1"/>
    <n v="1"/>
    <n v="0"/>
    <n v="0"/>
    <n v="0"/>
    <n v="0"/>
    <n v="0"/>
    <n v="0"/>
  </r>
  <r>
    <s v="Dec 2019 - Present "/>
    <n v="0"/>
    <s v="Data Scientist, Product Analytics"/>
    <n v="32"/>
    <x v="1"/>
    <x v="1"/>
    <n v="1"/>
    <n v="1"/>
    <n v="1"/>
    <n v="0"/>
    <n v="0"/>
    <n v="0"/>
    <n v="0"/>
  </r>
  <r>
    <s v="Nov 2019 - Dec 2019 "/>
    <n v="1"/>
    <s v="Data Analyst"/>
    <n v="1"/>
    <x v="0"/>
    <x v="0"/>
    <n v="1"/>
    <n v="0"/>
    <n v="0"/>
    <n v="0"/>
    <n v="0"/>
    <n v="0"/>
    <n v="0"/>
  </r>
  <r>
    <s v="Sep 2018 - Sep 2019 "/>
    <n v="2"/>
    <s v="Data Scientist"/>
    <n v="12"/>
    <x v="1"/>
    <x v="0"/>
    <n v="1"/>
    <n v="1"/>
    <n v="0"/>
    <n v="0"/>
    <n v="0"/>
    <n v="0"/>
    <n v="0"/>
  </r>
  <r>
    <s v="Jan 2019 - Jun 2022 "/>
    <n v="0"/>
    <s v="Data Analyst"/>
    <n v="41"/>
    <x v="0"/>
    <x v="1"/>
    <n v="1"/>
    <n v="1"/>
    <n v="1"/>
    <n v="1"/>
    <n v="0"/>
    <n v="0"/>
    <n v="0"/>
  </r>
  <r>
    <s v="Feb 2017 - Jan 2019 "/>
    <n v="1"/>
    <s v="Data Analyst"/>
    <n v="23"/>
    <x v="0"/>
    <x v="0"/>
    <n v="1"/>
    <n v="1"/>
    <n v="0"/>
    <n v="0"/>
    <n v="0"/>
    <n v="0"/>
    <n v="0"/>
  </r>
  <r>
    <s v="Apr 2019 - Sep 2019 "/>
    <n v="2"/>
    <s v="Data Analyst"/>
    <n v="5"/>
    <x v="0"/>
    <x v="0"/>
    <n v="1"/>
    <n v="0"/>
    <n v="0"/>
    <n v="0"/>
    <n v="0"/>
    <n v="0"/>
    <n v="0"/>
  </r>
  <r>
    <s v="Jul 2018 - Mar 2019 "/>
    <n v="3"/>
    <s v="Data Analyst/Data Scientist"/>
    <n v="8"/>
    <x v="0"/>
    <x v="0"/>
    <n v="1"/>
    <n v="0"/>
    <n v="0"/>
    <n v="0"/>
    <n v="0"/>
    <n v="0"/>
    <n v="0"/>
  </r>
  <r>
    <s v="Jan 2022 - Apr 2022 "/>
    <n v="2"/>
    <s v="Data Analyst"/>
    <n v="3"/>
    <x v="0"/>
    <x v="0"/>
    <n v="1"/>
    <n v="0"/>
    <n v="0"/>
    <n v="0"/>
    <n v="0"/>
    <n v="0"/>
    <n v="0"/>
  </r>
  <r>
    <s v="Jun 2019 - Present "/>
    <n v="1"/>
    <s v="Data Analyst"/>
    <n v="38"/>
    <x v="0"/>
    <x v="1"/>
    <n v="1"/>
    <n v="1"/>
    <n v="1"/>
    <n v="1"/>
    <n v="0"/>
    <n v="0"/>
    <n v="0"/>
  </r>
  <r>
    <s v="Nov 2021 - Present "/>
    <n v="0"/>
    <s v="Data Analyst"/>
    <n v="9"/>
    <x v="0"/>
    <x v="1"/>
    <n v="1"/>
    <n v="0"/>
    <n v="0"/>
    <n v="0"/>
    <n v="0"/>
    <n v="0"/>
    <n v="0"/>
  </r>
  <r>
    <s v="Nov 2016 - Mar 2017 "/>
    <n v="1"/>
    <s v="Data Analyst"/>
    <n v="4"/>
    <x v="0"/>
    <x v="0"/>
    <n v="1"/>
    <n v="0"/>
    <n v="0"/>
    <n v="0"/>
    <n v="0"/>
    <n v="0"/>
    <n v="0"/>
  </r>
  <r>
    <s v="Sep 2014 - Aug 2015 "/>
    <n v="2"/>
    <s v="Data Analyst"/>
    <n v="1"/>
    <x v="0"/>
    <x v="0"/>
    <n v="1"/>
    <n v="0"/>
    <n v="0"/>
    <n v="0"/>
    <n v="0"/>
    <n v="0"/>
    <n v="0"/>
  </r>
  <r>
    <s v="Aug 2011 - Sep 2014 "/>
    <n v="3"/>
    <s v="Data Analyst - MIS and Research"/>
    <n v="37"/>
    <x v="0"/>
    <x v="0"/>
    <n v="1"/>
    <n v="1"/>
    <n v="1"/>
    <n v="1"/>
    <n v="0"/>
    <n v="0"/>
    <n v="0"/>
  </r>
  <r>
    <s v="Oct 2007 - Sep 2010 "/>
    <n v="2"/>
    <s v="Pharmacy Health Data Analyst"/>
    <n v="35"/>
    <x v="0"/>
    <x v="0"/>
    <n v="1"/>
    <n v="1"/>
    <n v="1"/>
    <n v="0"/>
    <n v="0"/>
    <n v="0"/>
    <n v="0"/>
  </r>
  <r>
    <s v="Aug 2020 - Dec 2020 "/>
    <n v="1"/>
    <s v="Data Analyst (IE Project)"/>
    <n v="4"/>
    <x v="0"/>
    <x v="0"/>
    <n v="1"/>
    <n v="0"/>
    <n v="0"/>
    <n v="0"/>
    <n v="0"/>
    <n v="0"/>
    <n v="0"/>
  </r>
  <r>
    <s v="May 2022 - Jul 2022 "/>
    <n v="1"/>
    <s v="Data Analyst"/>
    <n v="2"/>
    <x v="0"/>
    <x v="0"/>
    <n v="1"/>
    <n v="0"/>
    <n v="0"/>
    <n v="0"/>
    <n v="0"/>
    <n v="0"/>
    <n v="0"/>
  </r>
  <r>
    <s v="Jan 2022 - Apr 2022 "/>
    <n v="2"/>
    <s v="Data Analyst (Visualisation Power BI)"/>
    <n v="3"/>
    <x v="0"/>
    <x v="0"/>
    <n v="1"/>
    <n v="0"/>
    <n v="0"/>
    <n v="0"/>
    <n v="0"/>
    <n v="0"/>
    <n v="0"/>
  </r>
  <r>
    <s v="Feb 2017 - Present "/>
    <n v="0"/>
    <s v="Data Analyst"/>
    <n v="66"/>
    <x v="0"/>
    <x v="1"/>
    <n v="1"/>
    <n v="1"/>
    <n v="1"/>
    <n v="1"/>
    <n v="1"/>
    <n v="1"/>
    <n v="0"/>
  </r>
  <r>
    <s v="May 2022 - Present "/>
    <n v="0"/>
    <s v="Entry Level Data Analyst"/>
    <n v="3"/>
    <x v="0"/>
    <x v="1"/>
    <n v="1"/>
    <n v="0"/>
    <n v="0"/>
    <n v="0"/>
    <n v="0"/>
    <n v="0"/>
    <n v="0"/>
  </r>
  <r>
    <s v="Aug 2018 - Jul 2021 "/>
    <n v="2"/>
    <s v="Associate Data Analyst"/>
    <n v="35"/>
    <x v="0"/>
    <x v="0"/>
    <n v="1"/>
    <n v="1"/>
    <n v="1"/>
    <n v="0"/>
    <n v="0"/>
    <n v="0"/>
    <n v="0"/>
  </r>
  <r>
    <s v="Aug 2017 - Aug 2018 "/>
    <n v="3"/>
    <s v="Junior Data Analyst"/>
    <n v="12"/>
    <x v="3"/>
    <x v="0"/>
    <n v="1"/>
    <n v="1"/>
    <n v="0"/>
    <n v="0"/>
    <n v="0"/>
    <n v="0"/>
    <n v="0"/>
  </r>
  <r>
    <s v="May 2019 - Aug 2019 "/>
    <n v="2"/>
    <s v="Data Analyst"/>
    <n v="3"/>
    <x v="0"/>
    <x v="0"/>
    <n v="1"/>
    <n v="0"/>
    <n v="0"/>
    <n v="0"/>
    <n v="0"/>
    <n v="0"/>
    <n v="0"/>
  </r>
  <r>
    <s v="Jun 2018 - Present "/>
    <n v="0"/>
    <s v="Reporting Analyst"/>
    <n v="50"/>
    <x v="0"/>
    <x v="1"/>
    <n v="1"/>
    <n v="1"/>
    <n v="1"/>
    <n v="1"/>
    <n v="1"/>
    <n v="0"/>
    <n v="0"/>
  </r>
  <r>
    <s v="May 2022 - Present "/>
    <n v="0"/>
    <s v="Data Scientist "/>
    <n v="3"/>
    <x v="1"/>
    <x v="1"/>
    <n v="1"/>
    <n v="0"/>
    <n v="0"/>
    <n v="0"/>
    <n v="0"/>
    <n v="0"/>
    <n v="0"/>
  </r>
  <r>
    <s v="Apr 2021 - Dec 2021 "/>
    <n v="1"/>
    <s v="Data Scientist"/>
    <n v="8"/>
    <x v="1"/>
    <x v="0"/>
    <n v="1"/>
    <n v="0"/>
    <n v="0"/>
    <n v="0"/>
    <n v="0"/>
    <n v="0"/>
    <n v="0"/>
  </r>
  <r>
    <s v="Jan 2020 - Apr 2020 "/>
    <n v="2"/>
    <s v="Policy/Data Analyst"/>
    <n v="3"/>
    <x v="0"/>
    <x v="0"/>
    <n v="1"/>
    <n v="0"/>
    <n v="0"/>
    <n v="0"/>
    <n v="0"/>
    <n v="0"/>
    <n v="0"/>
  </r>
  <r>
    <s v="May 2018 - Aug 2018 "/>
    <n v="4"/>
    <s v="Data Analyst"/>
    <n v="3"/>
    <x v="0"/>
    <x v="0"/>
    <n v="1"/>
    <n v="0"/>
    <n v="0"/>
    <n v="0"/>
    <n v="0"/>
    <n v="0"/>
    <n v="0"/>
  </r>
  <r>
    <s v="Nov 2020 - Jun 2021 "/>
    <n v="2"/>
    <s v="Business Intelligence Analyst"/>
    <n v="7"/>
    <x v="0"/>
    <x v="0"/>
    <n v="1"/>
    <n v="0"/>
    <n v="0"/>
    <n v="0"/>
    <n v="0"/>
    <n v="0"/>
    <n v="0"/>
  </r>
  <r>
    <s v="Aug 2020 - Jan 2021 "/>
    <n v="3"/>
    <s v="Data Analyst"/>
    <n v="5"/>
    <x v="0"/>
    <x v="0"/>
    <n v="1"/>
    <n v="0"/>
    <n v="0"/>
    <n v="0"/>
    <n v="0"/>
    <n v="0"/>
    <n v="0"/>
  </r>
  <r>
    <s v="Jul 2019 - Dec 2019 "/>
    <n v="4"/>
    <s v="Data Analyst"/>
    <n v="5"/>
    <x v="0"/>
    <x v="0"/>
    <n v="1"/>
    <n v="0"/>
    <n v="0"/>
    <n v="0"/>
    <n v="0"/>
    <n v="0"/>
    <n v="0"/>
  </r>
  <r>
    <s v="Sep 2021 - Present "/>
    <n v="0"/>
    <s v="Data Scientist"/>
    <n v="1"/>
    <x v="1"/>
    <x v="1"/>
    <n v="1"/>
    <n v="0"/>
    <n v="0"/>
    <n v="0"/>
    <n v="0"/>
    <n v="0"/>
    <n v="0"/>
  </r>
  <r>
    <s v="Sep 2018 - Aug 2020 "/>
    <n v="2"/>
    <s v="Data Analyst / Software Developer | @Department of Software Engineering"/>
    <n v="23"/>
    <x v="0"/>
    <x v="0"/>
    <n v="1"/>
    <n v="1"/>
    <n v="0"/>
    <n v="0"/>
    <n v="0"/>
    <n v="0"/>
    <n v="0"/>
  </r>
  <r>
    <s v="Sep 2021 - Present "/>
    <n v="0"/>
    <s v="Senior Data Analyst"/>
    <n v="1"/>
    <x v="2"/>
    <x v="1"/>
    <n v="1"/>
    <n v="0"/>
    <n v="0"/>
    <n v="0"/>
    <n v="0"/>
    <n v="0"/>
    <n v="0"/>
  </r>
  <r>
    <s v="Apr 2021 - Sep 2021 "/>
    <n v="1"/>
    <s v="Data Analyst"/>
    <n v="5"/>
    <x v="0"/>
    <x v="0"/>
    <n v="1"/>
    <n v="0"/>
    <n v="0"/>
    <n v="0"/>
    <n v="0"/>
    <n v="0"/>
    <n v="0"/>
  </r>
  <r>
    <s v="Jan 2022 - Present "/>
    <n v="0"/>
    <s v="Senior Customs Officer &amp; Data Analyst"/>
    <n v="7"/>
    <x v="2"/>
    <x v="1"/>
    <n v="1"/>
    <n v="0"/>
    <n v="0"/>
    <n v="0"/>
    <n v="0"/>
    <n v="0"/>
    <n v="0"/>
  </r>
  <r>
    <s v="Jun 2019 - Dec 2021 "/>
    <n v="1"/>
    <s v="Data Analyst (Customs)"/>
    <n v="30"/>
    <x v="0"/>
    <x v="0"/>
    <n v="1"/>
    <n v="1"/>
    <n v="1"/>
    <n v="0"/>
    <n v="0"/>
    <n v="0"/>
    <n v="0"/>
  </r>
  <r>
    <s v="Aug 2018 - Apr 2021 "/>
    <n v="0"/>
    <s v="Data Analyst"/>
    <n v="32"/>
    <x v="0"/>
    <x v="1"/>
    <n v="1"/>
    <n v="1"/>
    <n v="1"/>
    <n v="0"/>
    <n v="0"/>
    <n v="0"/>
    <n v="0"/>
  </r>
  <r>
    <s v="Dec 2013 - Mar 2018 "/>
    <n v="2"/>
    <s v="Business Intelligence Analyst"/>
    <n v="51"/>
    <x v="0"/>
    <x v="0"/>
    <n v="1"/>
    <n v="1"/>
    <n v="1"/>
    <n v="1"/>
    <n v="1"/>
    <n v="0"/>
    <n v="0"/>
  </r>
  <r>
    <s v="Nov 2019 - Oct 2020 "/>
    <n v="3"/>
    <s v="Data Analyst"/>
    <n v="1"/>
    <x v="0"/>
    <x v="0"/>
    <n v="1"/>
    <n v="0"/>
    <n v="0"/>
    <n v="0"/>
    <n v="0"/>
    <n v="0"/>
    <n v="0"/>
  </r>
  <r>
    <s v="Oct 2014 - Mar 2018 "/>
    <n v="3"/>
    <s v="Global Procurement Senior Data Analyst "/>
    <n v="41"/>
    <x v="2"/>
    <x v="0"/>
    <n v="1"/>
    <n v="1"/>
    <n v="1"/>
    <n v="1"/>
    <n v="0"/>
    <n v="0"/>
    <n v="0"/>
  </r>
  <r>
    <s v="Jun 2011 - Sep 2014 "/>
    <n v="4"/>
    <s v="Regional Procurement Senior Data Analyst"/>
    <n v="39"/>
    <x v="2"/>
    <x v="0"/>
    <n v="1"/>
    <n v="1"/>
    <n v="1"/>
    <n v="1"/>
    <n v="0"/>
    <n v="0"/>
    <n v="0"/>
  </r>
  <r>
    <s v="Mar 2021 - Mar 2022 "/>
    <n v="1"/>
    <s v="Data Analyst"/>
    <n v="12"/>
    <x v="0"/>
    <x v="0"/>
    <n v="1"/>
    <n v="1"/>
    <n v="0"/>
    <n v="0"/>
    <n v="0"/>
    <n v="0"/>
    <n v="0"/>
  </r>
  <r>
    <s v="Dec 2020 - Apr 2022 "/>
    <n v="1"/>
    <s v="Data Analyst"/>
    <n v="16"/>
    <x v="0"/>
    <x v="0"/>
    <n v="1"/>
    <n v="1"/>
    <n v="0"/>
    <n v="0"/>
    <n v="0"/>
    <n v="0"/>
    <n v="0"/>
  </r>
  <r>
    <s v="Jun 2020 - Jun 2021 "/>
    <n v="1"/>
    <s v="Consulting Business Analyst | Data Scientist "/>
    <n v="12"/>
    <x v="1"/>
    <x v="0"/>
    <n v="1"/>
    <n v="1"/>
    <n v="0"/>
    <n v="0"/>
    <n v="0"/>
    <n v="0"/>
    <n v="0"/>
  </r>
  <r>
    <s v="Jan 2018 - Mar 2021 "/>
    <n v="3"/>
    <s v="Performance Reporting Specialist"/>
    <n v="38"/>
    <x v="2"/>
    <x v="0"/>
    <n v="1"/>
    <n v="1"/>
    <n v="1"/>
    <n v="1"/>
    <n v="0"/>
    <n v="0"/>
    <n v="0"/>
  </r>
  <r>
    <s v="Nov 2020 - Present "/>
    <n v="0"/>
    <s v="Data Analyst"/>
    <n v="21"/>
    <x v="0"/>
    <x v="1"/>
    <n v="1"/>
    <n v="1"/>
    <n v="0"/>
    <n v="0"/>
    <n v="0"/>
    <n v="0"/>
    <n v="0"/>
  </r>
  <r>
    <s v="Jun 2020 - Present "/>
    <n v="1"/>
    <s v="Marketing Data Analyst"/>
    <n v="26"/>
    <x v="0"/>
    <x v="1"/>
    <n v="1"/>
    <n v="1"/>
    <n v="1"/>
    <n v="0"/>
    <n v="0"/>
    <n v="0"/>
    <n v="0"/>
  </r>
  <r>
    <s v="Aug 2019 - May 2020 "/>
    <n v="2"/>
    <s v="Data Analyst"/>
    <n v="9"/>
    <x v="0"/>
    <x v="0"/>
    <n v="1"/>
    <n v="0"/>
    <n v="0"/>
    <n v="0"/>
    <n v="0"/>
    <n v="0"/>
    <n v="0"/>
  </r>
  <r>
    <s v="Aug 2013 - Aug 2016 "/>
    <n v="3"/>
    <s v="Research Data Analyst/Graduate Research Assistant"/>
    <n v="36"/>
    <x v="0"/>
    <x v="0"/>
    <n v="1"/>
    <n v="1"/>
    <n v="1"/>
    <n v="1"/>
    <n v="0"/>
    <n v="0"/>
    <n v="0"/>
  </r>
  <r>
    <s v="Jun 2021 - Present "/>
    <n v="0"/>
    <s v="Business Intelligence Analyst"/>
    <n v="14"/>
    <x v="0"/>
    <x v="1"/>
    <n v="1"/>
    <n v="1"/>
    <n v="0"/>
    <n v="0"/>
    <n v="0"/>
    <n v="0"/>
    <n v="0"/>
  </r>
  <r>
    <s v="Aug 2020 - Jun 2021 "/>
    <n v="1"/>
    <s v="Project Data Analyst "/>
    <n v="10"/>
    <x v="0"/>
    <x v="0"/>
    <n v="1"/>
    <n v="0"/>
    <n v="0"/>
    <n v="0"/>
    <n v="0"/>
    <n v="0"/>
    <n v="0"/>
  </r>
  <r>
    <s v="Dec 2019 - Jul 2020 "/>
    <n v="2"/>
    <s v="Junior Data Analyst "/>
    <n v="7"/>
    <x v="3"/>
    <x v="0"/>
    <n v="1"/>
    <n v="0"/>
    <n v="0"/>
    <n v="0"/>
    <n v="0"/>
    <n v="0"/>
    <n v="0"/>
  </r>
  <r>
    <s v="Dec 2014 - Jan 2021 "/>
    <n v="0"/>
    <s v="Data Analyst"/>
    <n v="73"/>
    <x v="0"/>
    <x v="1"/>
    <n v="1"/>
    <n v="1"/>
    <n v="1"/>
    <n v="1"/>
    <n v="1"/>
    <n v="1"/>
    <n v="0"/>
  </r>
  <r>
    <s v="Nov 2021 - Feb 2022 "/>
    <n v="0"/>
    <s v="Data Analyst"/>
    <n v="3"/>
    <x v="0"/>
    <x v="1"/>
    <n v="1"/>
    <n v="0"/>
    <n v="0"/>
    <n v="0"/>
    <n v="0"/>
    <n v="0"/>
    <n v="0"/>
  </r>
  <r>
    <s v="May 2016 - Nov 2019 "/>
    <n v="3"/>
    <s v="Data Analyst"/>
    <n v="42"/>
    <x v="0"/>
    <x v="0"/>
    <n v="1"/>
    <n v="1"/>
    <n v="1"/>
    <n v="1"/>
    <n v="0"/>
    <n v="0"/>
    <n v="0"/>
  </r>
  <r>
    <s v="Aug 2017 - Nov 2018 "/>
    <n v="1"/>
    <s v="Data Analyst"/>
    <n v="15"/>
    <x v="0"/>
    <x v="0"/>
    <n v="1"/>
    <n v="1"/>
    <n v="0"/>
    <n v="0"/>
    <n v="0"/>
    <n v="0"/>
    <n v="0"/>
  </r>
  <r>
    <s v="May 2022 - Present "/>
    <n v="0"/>
    <s v="Data Analyst &amp; Quote Controller"/>
    <n v="3"/>
    <x v="0"/>
    <x v="1"/>
    <n v="1"/>
    <n v="0"/>
    <n v="0"/>
    <n v="0"/>
    <n v="0"/>
    <n v="0"/>
    <n v="0"/>
  </r>
  <r>
    <s v="Sep 2020 - Sep 2021 "/>
    <n v="2"/>
    <s v="Data Administrator and Project Coordinator"/>
    <n v="12"/>
    <x v="3"/>
    <x v="0"/>
    <n v="1"/>
    <n v="1"/>
    <n v="0"/>
    <n v="0"/>
    <n v="0"/>
    <n v="0"/>
    <n v="0"/>
  </r>
  <r>
    <s v="May 2020 - Sep 2020 "/>
    <n v="3"/>
    <s v="Data Analyst"/>
    <n v="4"/>
    <x v="0"/>
    <x v="0"/>
    <n v="1"/>
    <n v="0"/>
    <n v="0"/>
    <n v="0"/>
    <n v="0"/>
    <n v="0"/>
    <n v="0"/>
  </r>
  <r>
    <s v="Sep 2020 - Present "/>
    <n v="0"/>
    <s v="BI Analyst"/>
    <n v="23"/>
    <x v="0"/>
    <x v="1"/>
    <n v="1"/>
    <n v="1"/>
    <n v="0"/>
    <n v="0"/>
    <n v="0"/>
    <n v="0"/>
    <n v="0"/>
  </r>
  <r>
    <s v="Jun 2018 - Present "/>
    <n v="0"/>
    <s v="Data Reporting Analyst"/>
    <n v="50"/>
    <x v="0"/>
    <x v="1"/>
    <n v="1"/>
    <n v="1"/>
    <n v="1"/>
    <n v="1"/>
    <n v="1"/>
    <n v="0"/>
    <n v="0"/>
  </r>
  <r>
    <s v="Aug 2020 - Present "/>
    <n v="0"/>
    <s v="Ship Maintenance &amp; Modernization Data Analyst"/>
    <n v="24"/>
    <x v="0"/>
    <x v="1"/>
    <n v="1"/>
    <n v="1"/>
    <n v="1"/>
    <n v="0"/>
    <n v="0"/>
    <n v="0"/>
    <n v="0"/>
  </r>
  <r>
    <s v="Oct 2017 - Dec 2019 "/>
    <n v="3"/>
    <s v="Marketing Data Analyst"/>
    <n v="26"/>
    <x v="0"/>
    <x v="0"/>
    <n v="1"/>
    <n v="1"/>
    <n v="1"/>
    <n v="0"/>
    <n v="0"/>
    <n v="0"/>
    <n v="0"/>
  </r>
  <r>
    <s v="Jan 2015 - Jan 2018 "/>
    <n v="2"/>
    <s v="Data Analyst"/>
    <n v="36"/>
    <x v="0"/>
    <x v="0"/>
    <n v="1"/>
    <n v="1"/>
    <n v="1"/>
    <n v="1"/>
    <n v="0"/>
    <n v="0"/>
    <n v="0"/>
  </r>
  <r>
    <s v="Feb 2022 - Present "/>
    <n v="0"/>
    <s v="Senior Data Analyst"/>
    <n v="6"/>
    <x v="2"/>
    <x v="1"/>
    <n v="1"/>
    <n v="0"/>
    <n v="0"/>
    <n v="0"/>
    <n v="0"/>
    <n v="0"/>
    <n v="0"/>
  </r>
  <r>
    <s v="Jul 2021 - Present "/>
    <n v="0"/>
    <s v="ETL Developer || Data Analyst"/>
    <n v="13"/>
    <x v="0"/>
    <x v="1"/>
    <n v="1"/>
    <n v="1"/>
    <n v="0"/>
    <n v="0"/>
    <n v="0"/>
    <n v="0"/>
    <n v="0"/>
  </r>
  <r>
    <s v="Feb 2021 - Present "/>
    <n v="1"/>
    <s v="Data Analyst"/>
    <n v="18"/>
    <x v="0"/>
    <x v="1"/>
    <n v="1"/>
    <n v="1"/>
    <n v="0"/>
    <n v="0"/>
    <n v="0"/>
    <n v="0"/>
    <n v="0"/>
  </r>
  <r>
    <s v="Jul 2020 - Dec 2020 "/>
    <n v="1"/>
    <s v="Data Analyst"/>
    <n v="5"/>
    <x v="0"/>
    <x v="0"/>
    <n v="1"/>
    <n v="0"/>
    <n v="0"/>
    <n v="0"/>
    <n v="0"/>
    <n v="0"/>
    <n v="0"/>
  </r>
  <r>
    <s v="Feb 2022 - Present "/>
    <n v="0"/>
    <s v="Business and Data Analyst"/>
    <n v="7"/>
    <x v="0"/>
    <x v="1"/>
    <n v="1"/>
    <n v="0"/>
    <n v="0"/>
    <n v="0"/>
    <n v="0"/>
    <n v="0"/>
    <n v="0"/>
  </r>
  <r>
    <s v="Feb 2022 - Mar 2022 "/>
    <n v="1"/>
    <s v="Business and Data Analyst"/>
    <n v="1"/>
    <x v="0"/>
    <x v="0"/>
    <n v="1"/>
    <n v="0"/>
    <n v="0"/>
    <n v="0"/>
    <n v="0"/>
    <n v="0"/>
    <n v="0"/>
  </r>
  <r>
    <s v="Jun 2019 - Present "/>
    <n v="0"/>
    <s v="Data Analyst"/>
    <n v="39"/>
    <x v="0"/>
    <x v="1"/>
    <n v="1"/>
    <n v="1"/>
    <n v="1"/>
    <n v="1"/>
    <n v="0"/>
    <n v="0"/>
    <n v="0"/>
  </r>
  <r>
    <s v="Sep 2020 - Sep 2021 "/>
    <n v="1"/>
    <s v="Business Intelligence Analyst"/>
    <n v="12"/>
    <x v="0"/>
    <x v="0"/>
    <n v="1"/>
    <n v="1"/>
    <n v="0"/>
    <n v="0"/>
    <n v="0"/>
    <n v="0"/>
    <n v="0"/>
  </r>
  <r>
    <s v="Jul 2019 - Present "/>
    <n v="0"/>
    <s v="Business Intelligence Analyst"/>
    <n v="38"/>
    <x v="0"/>
    <x v="1"/>
    <n v="1"/>
    <n v="1"/>
    <n v="1"/>
    <n v="1"/>
    <n v="0"/>
    <n v="0"/>
    <n v="0"/>
  </r>
  <r>
    <s v="Jun 2014 - Aug 2017 "/>
    <n v="2"/>
    <s v="Business Developer/Data Analyst"/>
    <n v="38"/>
    <x v="0"/>
    <x v="0"/>
    <n v="1"/>
    <n v="1"/>
    <n v="1"/>
    <n v="1"/>
    <n v="0"/>
    <n v="0"/>
    <n v="0"/>
  </r>
  <r>
    <s v="Apr 2021 - Jun 2021 "/>
    <n v="0"/>
    <s v="Data Analyst"/>
    <n v="2"/>
    <x v="0"/>
    <x v="1"/>
    <n v="1"/>
    <n v="0"/>
    <n v="0"/>
    <n v="0"/>
    <n v="0"/>
    <n v="0"/>
    <n v="0"/>
  </r>
  <r>
    <s v="Jan 2020 - Present "/>
    <n v="0"/>
    <s v="Data Analyst"/>
    <n v="32"/>
    <x v="0"/>
    <x v="1"/>
    <n v="1"/>
    <n v="1"/>
    <n v="1"/>
    <n v="0"/>
    <n v="0"/>
    <n v="0"/>
    <n v="0"/>
  </r>
  <r>
    <s v="Jul 2020 - Jan 2021 "/>
    <n v="2"/>
    <s v="Data Analyst Apprentice (Remote)"/>
    <n v="6"/>
    <x v="0"/>
    <x v="0"/>
    <n v="1"/>
    <n v="0"/>
    <n v="0"/>
    <n v="0"/>
    <n v="0"/>
    <n v="0"/>
    <n v="0"/>
  </r>
  <r>
    <s v="Mar 2020 - Jul 2021 "/>
    <n v="2"/>
    <s v="Data Analyst"/>
    <n v="16"/>
    <x v="0"/>
    <x v="0"/>
    <n v="1"/>
    <n v="1"/>
    <n v="0"/>
    <n v="0"/>
    <n v="0"/>
    <n v="0"/>
    <n v="0"/>
  </r>
  <r>
    <s v="Oct 2021 - Present "/>
    <n v="0"/>
    <s v="Data Analyst"/>
    <n v="1"/>
    <x v="0"/>
    <x v="1"/>
    <n v="1"/>
    <n v="0"/>
    <n v="0"/>
    <n v="0"/>
    <n v="0"/>
    <n v="0"/>
    <n v="0"/>
  </r>
  <r>
    <s v="Feb 2021 - Dec 2021 "/>
    <n v="1"/>
    <s v="Data Analyst"/>
    <n v="10"/>
    <x v="0"/>
    <x v="0"/>
    <n v="1"/>
    <n v="0"/>
    <n v="0"/>
    <n v="0"/>
    <n v="0"/>
    <n v="0"/>
    <n v="0"/>
  </r>
  <r>
    <s v="Apr 2020 - Feb 2021 "/>
    <n v="2"/>
    <s v="Data Analyst"/>
    <n v="10"/>
    <x v="0"/>
    <x v="0"/>
    <n v="1"/>
    <n v="0"/>
    <n v="0"/>
    <n v="0"/>
    <n v="0"/>
    <n v="0"/>
    <n v="0"/>
  </r>
  <r>
    <s v="May 2022 - Present "/>
    <n v="0"/>
    <s v="Jr. Marketing Database Analyst"/>
    <n v="4"/>
    <x v="0"/>
    <x v="1"/>
    <n v="1"/>
    <n v="0"/>
    <n v="0"/>
    <n v="0"/>
    <n v="0"/>
    <n v="0"/>
    <n v="0"/>
  </r>
  <r>
    <s v="Feb 2019 - Present "/>
    <n v="1"/>
    <s v="Data Analyst Apprentice"/>
    <n v="43"/>
    <x v="0"/>
    <x v="1"/>
    <n v="1"/>
    <n v="1"/>
    <n v="1"/>
    <n v="1"/>
    <n v="0"/>
    <n v="0"/>
    <n v="0"/>
  </r>
  <r>
    <s v="Nov 2015 - Aug 2016 "/>
    <n v="2"/>
    <s v="Data Analyst"/>
    <n v="9"/>
    <x v="0"/>
    <x v="0"/>
    <n v="1"/>
    <n v="0"/>
    <n v="0"/>
    <n v="0"/>
    <n v="0"/>
    <n v="0"/>
    <n v="0"/>
  </r>
  <r>
    <s v="May 2013 - Jun 2015 "/>
    <n v="3"/>
    <s v="Data Analyst"/>
    <n v="25"/>
    <x v="0"/>
    <x v="0"/>
    <n v="1"/>
    <n v="1"/>
    <n v="1"/>
    <n v="0"/>
    <n v="0"/>
    <n v="0"/>
    <n v="0"/>
  </r>
  <r>
    <s v="Apr 2022 - Jun 2022 "/>
    <n v="1"/>
    <s v="Data Analyst"/>
    <n v="2"/>
    <x v="0"/>
    <x v="0"/>
    <n v="1"/>
    <n v="0"/>
    <n v="0"/>
    <n v="0"/>
    <n v="0"/>
    <n v="0"/>
    <n v="0"/>
  </r>
  <r>
    <s v="Aug 2018 - Jun 2021 "/>
    <n v="1"/>
    <s v="Data Analyst"/>
    <n v="34"/>
    <x v="0"/>
    <x v="0"/>
    <n v="1"/>
    <n v="1"/>
    <n v="1"/>
    <n v="0"/>
    <n v="0"/>
    <n v="0"/>
    <n v="0"/>
  </r>
  <r>
    <s v="Aug 2018 - May 2019 "/>
    <n v="3"/>
    <s v="Risk data analyst "/>
    <n v="9"/>
    <x v="0"/>
    <x v="0"/>
    <n v="1"/>
    <n v="0"/>
    <n v="0"/>
    <n v="0"/>
    <n v="0"/>
    <n v="0"/>
    <n v="0"/>
  </r>
  <r>
    <s v="Oct 2021 - Present "/>
    <n v="0"/>
    <s v="Data Analyst Consultant"/>
    <n v="1"/>
    <x v="0"/>
    <x v="1"/>
    <n v="1"/>
    <n v="0"/>
    <n v="0"/>
    <n v="0"/>
    <n v="0"/>
    <n v="0"/>
    <n v="0"/>
  </r>
  <r>
    <s v="Jun 2020 - Aug 2020 "/>
    <n v="3"/>
    <s v="Data Analyst"/>
    <n v="2"/>
    <x v="0"/>
    <x v="0"/>
    <n v="1"/>
    <n v="0"/>
    <n v="0"/>
    <n v="0"/>
    <n v="0"/>
    <n v="0"/>
    <n v="0"/>
  </r>
  <r>
    <s v="Aug 2020 - Present "/>
    <n v="0"/>
    <s v="Data Analyst"/>
    <n v="25"/>
    <x v="0"/>
    <x v="1"/>
    <n v="1"/>
    <n v="1"/>
    <n v="1"/>
    <n v="0"/>
    <n v="0"/>
    <n v="0"/>
    <n v="0"/>
  </r>
  <r>
    <s v="Nov 2020 - Apr 2021 "/>
    <n v="0"/>
    <s v="Data Analyst"/>
    <n v="5"/>
    <x v="0"/>
    <x v="1"/>
    <n v="1"/>
    <n v="0"/>
    <n v="0"/>
    <n v="0"/>
    <n v="0"/>
    <n v="0"/>
    <n v="0"/>
  </r>
  <r>
    <s v="Dec 2019 - Nov 2020 "/>
    <n v="1"/>
    <s v="Data Administrator"/>
    <n v="1"/>
    <x v="3"/>
    <x v="0"/>
    <n v="1"/>
    <n v="0"/>
    <n v="0"/>
    <n v="0"/>
    <n v="0"/>
    <n v="0"/>
    <n v="0"/>
  </r>
  <r>
    <s v="Aug 2015 - May 2017 "/>
    <n v="2"/>
    <s v="Data Administrator"/>
    <n v="21"/>
    <x v="3"/>
    <x v="0"/>
    <n v="1"/>
    <n v="1"/>
    <n v="0"/>
    <n v="0"/>
    <n v="0"/>
    <n v="0"/>
    <n v="0"/>
  </r>
  <r>
    <s v="Aug 2022 - Present "/>
    <n v="0"/>
    <s v="Senior Data Analyst"/>
    <n v="1"/>
    <x v="2"/>
    <x v="1"/>
    <n v="1"/>
    <n v="0"/>
    <n v="0"/>
    <n v="0"/>
    <n v="0"/>
    <n v="0"/>
    <n v="0"/>
  </r>
  <r>
    <s v="Feb 2022 - Present "/>
    <n v="0"/>
    <s v="Data Analyst"/>
    <n v="7"/>
    <x v="0"/>
    <x v="1"/>
    <n v="1"/>
    <n v="0"/>
    <n v="0"/>
    <n v="0"/>
    <n v="0"/>
    <n v="0"/>
    <n v="0"/>
  </r>
  <r>
    <s v="Oct 2021 - Present "/>
    <n v="0"/>
    <s v="Sr.Data Analyst"/>
    <n v="1"/>
    <x v="2"/>
    <x v="1"/>
    <n v="1"/>
    <n v="0"/>
    <n v="0"/>
    <n v="0"/>
    <n v="0"/>
    <n v="0"/>
    <n v="0"/>
  </r>
  <r>
    <s v="May 2019 - Oct 2021 "/>
    <n v="1"/>
    <s v="Sr. Data Analyst"/>
    <n v="29"/>
    <x v="2"/>
    <x v="0"/>
    <n v="1"/>
    <n v="1"/>
    <n v="1"/>
    <n v="0"/>
    <n v="0"/>
    <n v="0"/>
    <n v="0"/>
  </r>
  <r>
    <s v="Jan 2010 - Sep 2019 "/>
    <n v="2"/>
    <s v="Sr. Data Analyst"/>
    <n v="116"/>
    <x v="2"/>
    <x v="0"/>
    <n v="1"/>
    <n v="1"/>
    <n v="1"/>
    <n v="1"/>
    <n v="1"/>
    <n v="1"/>
    <n v="0"/>
  </r>
  <r>
    <s v="Nov 2012 - Dec 2015 "/>
    <n v="4"/>
    <s v="Project Reporting  Data Analyst"/>
    <n v="37"/>
    <x v="0"/>
    <x v="0"/>
    <n v="1"/>
    <n v="1"/>
    <n v="1"/>
    <n v="1"/>
    <n v="0"/>
    <n v="0"/>
    <n v="0"/>
  </r>
  <r>
    <s v="Sep 2021 - Present "/>
    <n v="1"/>
    <s v="Data Analyst"/>
    <n v="12"/>
    <x v="0"/>
    <x v="1"/>
    <n v="1"/>
    <n v="1"/>
    <n v="0"/>
    <n v="0"/>
    <n v="0"/>
    <n v="0"/>
    <n v="0"/>
  </r>
  <r>
    <s v="Mar 2017 - Aug 2019 "/>
    <n v="0"/>
    <s v="Data Analyst"/>
    <n v="29"/>
    <x v="0"/>
    <x v="1"/>
    <n v="1"/>
    <n v="1"/>
    <n v="1"/>
    <n v="0"/>
    <n v="0"/>
    <n v="0"/>
    <n v="0"/>
  </r>
  <r>
    <s v="Mar 2021 - Present "/>
    <n v="0"/>
    <s v="Data Specialist"/>
    <n v="18"/>
    <x v="2"/>
    <x v="1"/>
    <n v="1"/>
    <n v="1"/>
    <n v="0"/>
    <n v="0"/>
    <n v="0"/>
    <n v="0"/>
    <n v="0"/>
  </r>
  <r>
    <s v="Jan 2018 - Present "/>
    <n v="0"/>
    <s v="Data Analyst(part time)"/>
    <n v="56"/>
    <x v="0"/>
    <x v="1"/>
    <n v="1"/>
    <n v="1"/>
    <n v="1"/>
    <n v="1"/>
    <n v="1"/>
    <n v="0"/>
    <n v="0"/>
  </r>
  <r>
    <s v="Feb 1998 - Feb 1999 "/>
    <n v="4"/>
    <s v="Trainee bio statistician"/>
    <n v="12"/>
    <x v="4"/>
    <x v="0"/>
    <n v="1"/>
    <n v="1"/>
    <n v="0"/>
    <n v="0"/>
    <n v="0"/>
    <n v="0"/>
    <n v="0"/>
  </r>
  <r>
    <s v="Oct 2021 - Present "/>
    <n v="0"/>
    <s v="Senior Data Analyst"/>
    <n v="1"/>
    <x v="2"/>
    <x v="1"/>
    <n v="1"/>
    <n v="0"/>
    <n v="0"/>
    <n v="0"/>
    <n v="0"/>
    <n v="0"/>
    <n v="0"/>
  </r>
  <r>
    <s v="Apr 2016 - Nov 2021 "/>
    <n v="1"/>
    <s v="Data Analyst"/>
    <n v="67"/>
    <x v="0"/>
    <x v="0"/>
    <n v="1"/>
    <n v="1"/>
    <n v="1"/>
    <n v="1"/>
    <n v="1"/>
    <n v="1"/>
    <n v="0"/>
  </r>
  <r>
    <s v="Aug 2019 - Mar 2022 "/>
    <n v="1"/>
    <s v="Business Intelligence Analyst"/>
    <n v="31"/>
    <x v="0"/>
    <x v="0"/>
    <n v="1"/>
    <n v="1"/>
    <n v="1"/>
    <n v="0"/>
    <n v="0"/>
    <n v="0"/>
    <n v="0"/>
  </r>
  <r>
    <s v="Oct 2020 - Present "/>
    <n v="0"/>
    <s v="Data analyst and Researcher"/>
    <n v="23"/>
    <x v="0"/>
    <x v="1"/>
    <n v="1"/>
    <n v="1"/>
    <n v="0"/>
    <n v="0"/>
    <n v="0"/>
    <n v="0"/>
    <n v="0"/>
  </r>
  <r>
    <s v="Dec 2021 - Present "/>
    <n v="0"/>
    <s v="Senior Data Analyst"/>
    <n v="9"/>
    <x v="2"/>
    <x v="1"/>
    <n v="1"/>
    <n v="0"/>
    <n v="0"/>
    <n v="0"/>
    <n v="0"/>
    <n v="0"/>
    <n v="0"/>
  </r>
  <r>
    <s v="Jun 2020 - Dec 2021 "/>
    <n v="1"/>
    <s v="Data Analyst"/>
    <n v="18"/>
    <x v="0"/>
    <x v="0"/>
    <n v="1"/>
    <n v="1"/>
    <n v="0"/>
    <n v="0"/>
    <n v="0"/>
    <n v="0"/>
    <n v="0"/>
  </r>
  <r>
    <s v="Nov 2017 - Present "/>
    <n v="0"/>
    <s v="Lead Data Analyst"/>
    <n v="58"/>
    <x v="2"/>
    <x v="1"/>
    <n v="1"/>
    <n v="1"/>
    <n v="1"/>
    <n v="1"/>
    <n v="1"/>
    <n v="0"/>
    <n v="0"/>
  </r>
  <r>
    <s v="Apr 2010 - Nov 2017 "/>
    <n v="1"/>
    <s v="Data Analyst"/>
    <n v="91"/>
    <x v="0"/>
    <x v="0"/>
    <n v="1"/>
    <n v="1"/>
    <n v="1"/>
    <n v="1"/>
    <n v="1"/>
    <n v="1"/>
    <n v="0"/>
  </r>
  <r>
    <s v="Jul 2022 - Present "/>
    <n v="0"/>
    <s v="Data Analyst I"/>
    <n v="2"/>
    <x v="0"/>
    <x v="1"/>
    <n v="1"/>
    <n v="0"/>
    <n v="0"/>
    <n v="0"/>
    <n v="0"/>
    <n v="0"/>
    <n v="0"/>
  </r>
  <r>
    <s v="Jun 2022 - Present "/>
    <n v="0"/>
    <s v="Business Intelligence Analyst"/>
    <n v="3"/>
    <x v="0"/>
    <x v="1"/>
    <n v="1"/>
    <n v="0"/>
    <n v="0"/>
    <n v="0"/>
    <n v="0"/>
    <n v="0"/>
    <n v="0"/>
  </r>
  <r>
    <s v="Feb 2020 - Present "/>
    <n v="0"/>
    <s v="Data Analyst"/>
    <n v="31"/>
    <x v="0"/>
    <x v="1"/>
    <n v="1"/>
    <n v="1"/>
    <n v="1"/>
    <n v="0"/>
    <n v="0"/>
    <n v="0"/>
    <n v="0"/>
  </r>
  <r>
    <s v="Nov 2019 - Dec 2019 "/>
    <n v="1"/>
    <s v="Business Data Analyst"/>
    <n v="1"/>
    <x v="0"/>
    <x v="0"/>
    <n v="1"/>
    <n v="0"/>
    <n v="0"/>
    <n v="0"/>
    <n v="0"/>
    <n v="0"/>
    <n v="0"/>
  </r>
  <r>
    <s v="Oct 2020 - Present "/>
    <n v="0"/>
    <s v="Sr. Data Analyst"/>
    <n v="23"/>
    <x v="2"/>
    <x v="1"/>
    <n v="1"/>
    <n v="1"/>
    <n v="0"/>
    <n v="0"/>
    <n v="0"/>
    <n v="0"/>
    <n v="0"/>
  </r>
  <r>
    <s v="Nov 2018 - Jan 2020 "/>
    <n v="1"/>
    <s v="Business Data Analyst"/>
    <n v="14"/>
    <x v="0"/>
    <x v="0"/>
    <n v="1"/>
    <n v="1"/>
    <n v="0"/>
    <n v="0"/>
    <n v="0"/>
    <n v="0"/>
    <n v="0"/>
  </r>
  <r>
    <s v="May 2021 - May 2022 "/>
    <n v="1"/>
    <s v="Data Analyst"/>
    <n v="12"/>
    <x v="0"/>
    <x v="0"/>
    <n v="1"/>
    <n v="1"/>
    <n v="0"/>
    <n v="0"/>
    <n v="0"/>
    <n v="0"/>
    <n v="0"/>
  </r>
  <r>
    <s v="May 2021 - Sep 2021 "/>
    <n v="2"/>
    <s v="Data Analyst"/>
    <n v="4"/>
    <x v="0"/>
    <x v="0"/>
    <n v="1"/>
    <n v="0"/>
    <n v="0"/>
    <n v="0"/>
    <n v="0"/>
    <n v="0"/>
    <n v="0"/>
  </r>
  <r>
    <s v="Jun 2022 - Present "/>
    <n v="0"/>
    <s v="Data Analyst"/>
    <n v="3"/>
    <x v="0"/>
    <x v="1"/>
    <n v="1"/>
    <n v="0"/>
    <n v="0"/>
    <n v="0"/>
    <n v="0"/>
    <n v="0"/>
    <n v="0"/>
  </r>
  <r>
    <s v="2019 - Nov 2019 "/>
    <n v="0"/>
    <s v="Data Analyst"/>
    <n v="10"/>
    <x v="0"/>
    <x v="1"/>
    <n v="1"/>
    <n v="0"/>
    <n v="0"/>
    <n v="0"/>
    <n v="0"/>
    <n v="0"/>
    <n v="0"/>
  </r>
  <r>
    <s v="2014 - 2017 "/>
    <n v="1"/>
    <s v="Data Analyst"/>
    <n v="35"/>
    <x v="0"/>
    <x v="0"/>
    <n v="1"/>
    <n v="1"/>
    <n v="1"/>
    <n v="0"/>
    <n v="0"/>
    <n v="0"/>
    <n v="0"/>
  </r>
  <r>
    <s v="Jan 2019 - Jul 2022 "/>
    <n v="1"/>
    <s v="Data Analyst"/>
    <n v="42"/>
    <x v="0"/>
    <x v="0"/>
    <n v="1"/>
    <n v="1"/>
    <n v="1"/>
    <n v="1"/>
    <n v="0"/>
    <n v="0"/>
    <n v="0"/>
  </r>
  <r>
    <s v="Jan 2017 - Jan 2019 "/>
    <n v="2"/>
    <s v="Data Analyst"/>
    <n v="24"/>
    <x v="0"/>
    <x v="0"/>
    <n v="1"/>
    <n v="1"/>
    <n v="1"/>
    <n v="0"/>
    <n v="0"/>
    <n v="0"/>
    <n v="0"/>
  </r>
  <r>
    <s v="Mar 2020 - Jun 2020 "/>
    <n v="1"/>
    <s v="Data Analyst"/>
    <n v="3"/>
    <x v="0"/>
    <x v="0"/>
    <n v="1"/>
    <n v="0"/>
    <n v="0"/>
    <n v="0"/>
    <n v="0"/>
    <n v="0"/>
    <n v="0"/>
  </r>
  <r>
    <s v="Nov 2019 - Jan 2020 "/>
    <n v="0"/>
    <s v="Data Analyst"/>
    <n v="2"/>
    <x v="0"/>
    <x v="1"/>
    <n v="1"/>
    <n v="0"/>
    <n v="0"/>
    <n v="0"/>
    <n v="0"/>
    <n v="0"/>
    <n v="0"/>
  </r>
  <r>
    <s v="Oct 2014 - Jun 2015 "/>
    <n v="3"/>
    <s v="Data Analyst"/>
    <n v="8"/>
    <x v="0"/>
    <x v="0"/>
    <n v="1"/>
    <n v="0"/>
    <n v="0"/>
    <n v="0"/>
    <n v="0"/>
    <n v="0"/>
    <n v="0"/>
  </r>
  <r>
    <s v="Oct 2019 - Dec 2020 "/>
    <n v="0"/>
    <s v="Data Analyst"/>
    <n v="14"/>
    <x v="0"/>
    <x v="1"/>
    <n v="1"/>
    <n v="1"/>
    <n v="0"/>
    <n v="0"/>
    <n v="0"/>
    <n v="0"/>
    <n v="0"/>
  </r>
  <r>
    <s v="Nov 2019 - May 2020 "/>
    <n v="1"/>
    <s v="Marketing Data Analyst"/>
    <n v="6"/>
    <x v="0"/>
    <x v="0"/>
    <n v="1"/>
    <n v="0"/>
    <n v="0"/>
    <n v="0"/>
    <n v="0"/>
    <n v="0"/>
    <n v="0"/>
  </r>
  <r>
    <s v="Jun 2022 - Present "/>
    <n v="0"/>
    <s v="Senior Data Scientist"/>
    <n v="3"/>
    <x v="1"/>
    <x v="1"/>
    <n v="1"/>
    <n v="0"/>
    <n v="0"/>
    <n v="0"/>
    <n v="0"/>
    <n v="0"/>
    <n v="0"/>
  </r>
  <r>
    <s v="May 2021 - Feb 2022 "/>
    <n v="1"/>
    <s v="Data Scientist"/>
    <n v="9"/>
    <x v="1"/>
    <x v="0"/>
    <n v="1"/>
    <n v="0"/>
    <n v="0"/>
    <n v="0"/>
    <n v="0"/>
    <n v="0"/>
    <n v="0"/>
  </r>
  <r>
    <s v="Feb 2020 - May 2021 "/>
    <n v="2"/>
    <s v="Data Scientist"/>
    <n v="15"/>
    <x v="1"/>
    <x v="0"/>
    <n v="1"/>
    <n v="1"/>
    <n v="0"/>
    <n v="0"/>
    <n v="0"/>
    <n v="0"/>
    <n v="0"/>
  </r>
  <r>
    <s v="Jan 2017 - Feb 2020 "/>
    <n v="3"/>
    <s v="Data Analyst"/>
    <n v="37"/>
    <x v="0"/>
    <x v="0"/>
    <n v="1"/>
    <n v="1"/>
    <n v="1"/>
    <n v="1"/>
    <n v="0"/>
    <n v="0"/>
    <n v="0"/>
  </r>
  <r>
    <s v="Apr 2019 - Present "/>
    <n v="0"/>
    <s v="Sr.Data Analyst "/>
    <n v="41"/>
    <x v="2"/>
    <x v="1"/>
    <n v="1"/>
    <n v="1"/>
    <n v="1"/>
    <n v="1"/>
    <n v="0"/>
    <n v="0"/>
    <n v="0"/>
  </r>
  <r>
    <s v="Aug 2018 - Dec 2020 "/>
    <n v="2"/>
    <s v="Data Analyst"/>
    <n v="28"/>
    <x v="0"/>
    <x v="0"/>
    <n v="1"/>
    <n v="1"/>
    <n v="1"/>
    <n v="0"/>
    <n v="0"/>
    <n v="0"/>
    <n v="0"/>
  </r>
  <r>
    <s v="Sep 2020 - Apr 2021 "/>
    <n v="2"/>
    <s v="Data Analyst"/>
    <n v="7"/>
    <x v="0"/>
    <x v="0"/>
    <n v="1"/>
    <n v="0"/>
    <n v="0"/>
    <n v="0"/>
    <n v="0"/>
    <n v="0"/>
    <n v="0"/>
  </r>
  <r>
    <s v="Mar 2022 - Present "/>
    <n v="0"/>
    <s v="Data Analyst Gr.1 - Python, SQL, Tableau, Machine Learning, Business Intelligence"/>
    <n v="6"/>
    <x v="0"/>
    <x v="1"/>
    <n v="1"/>
    <n v="0"/>
    <n v="0"/>
    <n v="0"/>
    <n v="0"/>
    <n v="0"/>
    <n v="0"/>
  </r>
  <r>
    <s v="Jan 2016 - Feb 2017 "/>
    <n v="3"/>
    <s v="Junior Data Analyst"/>
    <n v="13"/>
    <x v="3"/>
    <x v="0"/>
    <n v="1"/>
    <n v="1"/>
    <n v="0"/>
    <n v="0"/>
    <n v="0"/>
    <n v="0"/>
    <n v="0"/>
  </r>
  <r>
    <s v="Oct 2018 - Present "/>
    <n v="0"/>
    <s v="Data Analyst"/>
    <n v="47"/>
    <x v="0"/>
    <x v="1"/>
    <n v="1"/>
    <n v="1"/>
    <n v="1"/>
    <n v="1"/>
    <n v="0"/>
    <n v="0"/>
    <n v="0"/>
  </r>
  <r>
    <s v="Oct 2021 - Apr 2022 "/>
    <n v="1"/>
    <s v="Data Analyst"/>
    <n v="6"/>
    <x v="0"/>
    <x v="0"/>
    <n v="1"/>
    <n v="0"/>
    <n v="0"/>
    <n v="0"/>
    <n v="0"/>
    <n v="0"/>
    <n v="0"/>
  </r>
  <r>
    <s v="Oct 2018 - Apr 2020 "/>
    <n v="3"/>
    <s v="Data Engineer/Data Analyst/Technical Lead"/>
    <n v="18"/>
    <x v="2"/>
    <x v="0"/>
    <n v="1"/>
    <n v="1"/>
    <n v="0"/>
    <n v="0"/>
    <n v="0"/>
    <n v="0"/>
    <n v="0"/>
  </r>
  <r>
    <s v="May 2021 - Sep 2021 "/>
    <n v="1"/>
    <s v="Stagiaire Data Analyst"/>
    <n v="4"/>
    <x v="0"/>
    <x v="0"/>
    <n v="1"/>
    <n v="0"/>
    <n v="0"/>
    <n v="0"/>
    <n v="0"/>
    <n v="0"/>
    <n v="0"/>
  </r>
  <r>
    <s v="Jun 2019 - Aug 2019 "/>
    <n v="3"/>
    <s v="Consultant stagiaire Data Analyst"/>
    <n v="2"/>
    <x v="0"/>
    <x v="0"/>
    <n v="1"/>
    <n v="0"/>
    <n v="0"/>
    <n v="0"/>
    <n v="0"/>
    <n v="0"/>
    <n v="0"/>
  </r>
  <r>
    <s v="Aug 2022 - Present "/>
    <n v="0"/>
    <s v="Data Analyst"/>
    <n v="1"/>
    <x v="0"/>
    <x v="1"/>
    <n v="1"/>
    <n v="0"/>
    <n v="0"/>
    <n v="0"/>
    <n v="0"/>
    <n v="0"/>
    <n v="0"/>
  </r>
  <r>
    <s v="Sep 2021 - Present "/>
    <n v="0"/>
    <s v="Trained Data Analyst"/>
    <n v="12"/>
    <x v="0"/>
    <x v="1"/>
    <n v="1"/>
    <n v="1"/>
    <n v="0"/>
    <n v="0"/>
    <n v="0"/>
    <n v="0"/>
    <n v="0"/>
  </r>
  <r>
    <s v="Nov 2019 - Jul 2021 "/>
    <n v="0"/>
    <s v="Business Data Analyst"/>
    <n v="20"/>
    <x v="0"/>
    <x v="1"/>
    <n v="1"/>
    <n v="1"/>
    <n v="0"/>
    <n v="0"/>
    <n v="0"/>
    <n v="0"/>
    <n v="0"/>
  </r>
  <r>
    <s v="Sep 2022 - Present "/>
    <n v="0"/>
    <s v="Data Analyst Associate"/>
    <n v="1"/>
    <x v="0"/>
    <x v="1"/>
    <n v="1"/>
    <n v="0"/>
    <n v="0"/>
    <n v="0"/>
    <n v="0"/>
    <n v="0"/>
    <n v="0"/>
  </r>
  <r>
    <s v="Oct 2017 - Present "/>
    <n v="1"/>
    <s v="Data Analyst"/>
    <n v="59"/>
    <x v="0"/>
    <x v="1"/>
    <n v="1"/>
    <n v="1"/>
    <n v="1"/>
    <n v="1"/>
    <n v="1"/>
    <n v="0"/>
    <n v="0"/>
  </r>
  <r>
    <s v="Sep 2022 - Present "/>
    <n v="0"/>
    <s v="Data Analyst"/>
    <n v="1"/>
    <x v="0"/>
    <x v="1"/>
    <n v="1"/>
    <n v="0"/>
    <n v="0"/>
    <n v="0"/>
    <n v="0"/>
    <n v="0"/>
    <n v="0"/>
  </r>
  <r>
    <s v="Apr 2008 - Dec 2012 "/>
    <n v="3"/>
    <s v="Geology Technician | Data Analyst"/>
    <n v="56"/>
    <x v="0"/>
    <x v="0"/>
    <n v="1"/>
    <n v="1"/>
    <n v="1"/>
    <n v="1"/>
    <n v="1"/>
    <n v="0"/>
    <n v="0"/>
  </r>
  <r>
    <s v="Nov 2005 - Mar 2008 "/>
    <n v="4"/>
    <s v="Geology Technician | Data Analyst"/>
    <n v="28"/>
    <x v="0"/>
    <x v="0"/>
    <n v="1"/>
    <n v="1"/>
    <n v="1"/>
    <n v="0"/>
    <n v="0"/>
    <n v="0"/>
    <n v="0"/>
  </r>
  <r>
    <s v="Mar 2021 - Dec 2021 "/>
    <n v="1"/>
    <s v="Production Data analyst"/>
    <n v="9"/>
    <x v="0"/>
    <x v="0"/>
    <n v="1"/>
    <n v="0"/>
    <n v="0"/>
    <n v="0"/>
    <n v="0"/>
    <n v="0"/>
    <n v="0"/>
  </r>
  <r>
    <s v="Sep 2011 - Jan 2013 "/>
    <n v="4"/>
    <s v="Data Analyst"/>
    <n v="16"/>
    <x v="0"/>
    <x v="0"/>
    <n v="1"/>
    <n v="1"/>
    <n v="0"/>
    <n v="0"/>
    <n v="0"/>
    <n v="0"/>
    <n v="0"/>
  </r>
  <r>
    <s v="Nov 2020 - Oct 2021 "/>
    <n v="1"/>
    <s v="Data Analyst"/>
    <n v="1"/>
    <x v="0"/>
    <x v="0"/>
    <n v="1"/>
    <n v="0"/>
    <n v="0"/>
    <n v="0"/>
    <n v="0"/>
    <n v="0"/>
    <n v="0"/>
  </r>
  <r>
    <s v="May 2022 - Present "/>
    <n v="0"/>
    <s v="Junior Data Scientist"/>
    <n v="4"/>
    <x v="1"/>
    <x v="1"/>
    <n v="1"/>
    <n v="0"/>
    <n v="0"/>
    <n v="0"/>
    <n v="0"/>
    <n v="0"/>
    <n v="0"/>
  </r>
  <r>
    <s v="Feb 2020 - Feb 2022 "/>
    <n v="1"/>
    <s v="Marketing /Data Analyst Contractor"/>
    <n v="24"/>
    <x v="0"/>
    <x v="0"/>
    <n v="1"/>
    <n v="1"/>
    <n v="1"/>
    <n v="0"/>
    <n v="0"/>
    <n v="0"/>
    <n v="0"/>
  </r>
  <r>
    <s v="Feb 2022 - Present "/>
    <n v="0"/>
    <s v="Business Intelligence Analyst"/>
    <n v="7"/>
    <x v="0"/>
    <x v="1"/>
    <n v="1"/>
    <n v="0"/>
    <n v="0"/>
    <n v="0"/>
    <n v="0"/>
    <n v="0"/>
    <n v="0"/>
  </r>
  <r>
    <s v="Mar 2018 - Jun 2020 "/>
    <n v="2"/>
    <s v="Business Data Analyst"/>
    <n v="27"/>
    <x v="0"/>
    <x v="0"/>
    <n v="1"/>
    <n v="1"/>
    <n v="1"/>
    <n v="0"/>
    <n v="0"/>
    <n v="0"/>
    <n v="0"/>
  </r>
  <r>
    <s v="Aug 2015 - Jan 2018 "/>
    <n v="3"/>
    <s v="Data Analyst"/>
    <n v="29"/>
    <x v="0"/>
    <x v="0"/>
    <n v="1"/>
    <n v="1"/>
    <n v="1"/>
    <n v="0"/>
    <n v="0"/>
    <n v="0"/>
    <n v="0"/>
  </r>
  <r>
    <s v="Jan 2019 - Oct 2021 "/>
    <n v="2"/>
    <s v="Senior Data Analyst /Software Engineer"/>
    <n v="33"/>
    <x v="2"/>
    <x v="0"/>
    <n v="1"/>
    <n v="1"/>
    <n v="1"/>
    <n v="0"/>
    <n v="0"/>
    <n v="0"/>
    <n v="0"/>
  </r>
  <r>
    <s v="Apr 2022 - Jul 2022 "/>
    <n v="1"/>
    <s v="Data Analyst"/>
    <n v="3"/>
    <x v="0"/>
    <x v="0"/>
    <n v="1"/>
    <n v="0"/>
    <n v="0"/>
    <n v="0"/>
    <n v="0"/>
    <n v="0"/>
    <n v="0"/>
  </r>
  <r>
    <s v="Jun 2021 - Present "/>
    <n v="0"/>
    <s v="Data Analyst"/>
    <n v="15"/>
    <x v="0"/>
    <x v="1"/>
    <n v="1"/>
    <n v="1"/>
    <n v="0"/>
    <n v="0"/>
    <n v="0"/>
    <n v="0"/>
    <n v="0"/>
  </r>
  <r>
    <s v="Feb 2022 - Present "/>
    <n v="0"/>
    <s v="Marketing Data Analyst"/>
    <n v="7"/>
    <x v="0"/>
    <x v="1"/>
    <n v="1"/>
    <n v="0"/>
    <n v="0"/>
    <n v="0"/>
    <n v="0"/>
    <n v="0"/>
    <n v="0"/>
  </r>
  <r>
    <s v="Aug 2020 - Dec 2021 "/>
    <n v="1"/>
    <s v="Data Reporting Analyst"/>
    <n v="16"/>
    <x v="0"/>
    <x v="0"/>
    <n v="1"/>
    <n v="1"/>
    <n v="0"/>
    <n v="0"/>
    <n v="0"/>
    <n v="0"/>
    <n v="0"/>
  </r>
  <r>
    <s v="Jan 2018 - Apr 2020 "/>
    <n v="2"/>
    <s v="Crew Data Analyst "/>
    <n v="27"/>
    <x v="0"/>
    <x v="0"/>
    <n v="1"/>
    <n v="1"/>
    <n v="1"/>
    <n v="0"/>
    <n v="0"/>
    <n v="0"/>
    <n v="0"/>
  </r>
  <r>
    <s v="Sep 2013 - Jan 2018 "/>
    <n v="3"/>
    <s v="Clinical Research Data Analyst"/>
    <n v="52"/>
    <x v="0"/>
    <x v="0"/>
    <n v="1"/>
    <n v="1"/>
    <n v="1"/>
    <n v="1"/>
    <n v="1"/>
    <n v="0"/>
    <n v="0"/>
  </r>
  <r>
    <s v="Jun 2019 - Aug 2021 "/>
    <n v="0"/>
    <s v="Operations data Analyst "/>
    <n v="26"/>
    <x v="0"/>
    <x v="1"/>
    <n v="1"/>
    <n v="1"/>
    <n v="1"/>
    <n v="0"/>
    <n v="0"/>
    <n v="0"/>
    <n v="0"/>
  </r>
  <r>
    <s v="Apr 2021 - Present "/>
    <n v="0"/>
    <s v="Data Analyst"/>
    <n v="17"/>
    <x v="0"/>
    <x v="1"/>
    <n v="1"/>
    <n v="1"/>
    <n v="0"/>
    <n v="0"/>
    <n v="0"/>
    <n v="0"/>
    <n v="0"/>
  </r>
  <r>
    <s v="Feb 2020 - Mar 2021 "/>
    <n v="1"/>
    <s v="Data Analyst"/>
    <n v="13"/>
    <x v="0"/>
    <x v="0"/>
    <n v="1"/>
    <n v="1"/>
    <n v="0"/>
    <n v="0"/>
    <n v="0"/>
    <n v="0"/>
    <n v="0"/>
  </r>
  <r>
    <s v="Aug 2019 - Jan 2020 "/>
    <n v="3"/>
    <s v="Data Analyst"/>
    <n v="5"/>
    <x v="0"/>
    <x v="0"/>
    <n v="1"/>
    <n v="0"/>
    <n v="0"/>
    <n v="0"/>
    <n v="0"/>
    <n v="0"/>
    <n v="0"/>
  </r>
  <r>
    <s v="Dec 2021 - Present "/>
    <n v="0"/>
    <s v="Data Analyst"/>
    <n v="9"/>
    <x v="0"/>
    <x v="1"/>
    <n v="1"/>
    <n v="0"/>
    <n v="0"/>
    <n v="0"/>
    <n v="0"/>
    <n v="0"/>
    <n v="0"/>
  </r>
  <r>
    <s v="Jul 2022 - Present "/>
    <n v="0"/>
    <s v="Data Analyst"/>
    <n v="2"/>
    <x v="0"/>
    <x v="1"/>
    <n v="1"/>
    <n v="0"/>
    <n v="0"/>
    <n v="0"/>
    <n v="0"/>
    <n v="0"/>
    <n v="0"/>
  </r>
  <r>
    <s v="Jan 2022 - Jun 2022 "/>
    <n v="1"/>
    <s v="Data Analyst"/>
    <n v="5"/>
    <x v="0"/>
    <x v="0"/>
    <n v="1"/>
    <n v="0"/>
    <n v="0"/>
    <n v="0"/>
    <n v="0"/>
    <n v="0"/>
    <n v="0"/>
  </r>
  <r>
    <s v="Apr 2019 - Mar 2022 "/>
    <n v="2"/>
    <s v="Researcher/Data Analyst "/>
    <n v="35"/>
    <x v="0"/>
    <x v="0"/>
    <n v="1"/>
    <n v="1"/>
    <n v="1"/>
    <n v="0"/>
    <n v="0"/>
    <n v="0"/>
    <n v="0"/>
  </r>
  <r>
    <s v="Feb 2022 - Present "/>
    <n v="0"/>
    <s v="Data Analyst - Lead"/>
    <n v="7"/>
    <x v="2"/>
    <x v="1"/>
    <n v="1"/>
    <n v="0"/>
    <n v="0"/>
    <n v="0"/>
    <n v="0"/>
    <n v="0"/>
    <n v="0"/>
  </r>
  <r>
    <s v="Aug 2021 - Feb 2022 "/>
    <n v="1"/>
    <s v="Data Analyst"/>
    <n v="6"/>
    <x v="0"/>
    <x v="0"/>
    <n v="1"/>
    <n v="0"/>
    <n v="0"/>
    <n v="0"/>
    <n v="0"/>
    <n v="0"/>
    <n v="0"/>
  </r>
  <r>
    <s v="Aug 2020 - Jul 2021 "/>
    <n v="2"/>
    <s v="Data Analyst - Marketplace Selection (via TeamLease)"/>
    <n v="1"/>
    <x v="0"/>
    <x v="0"/>
    <n v="1"/>
    <n v="0"/>
    <n v="0"/>
    <n v="0"/>
    <n v="0"/>
    <n v="0"/>
    <n v="0"/>
  </r>
  <r>
    <s v="May 2013 - Aug 2016 "/>
    <n v="2"/>
    <s v="Data Analyst - Procurement and Logistics"/>
    <n v="39"/>
    <x v="0"/>
    <x v="0"/>
    <n v="1"/>
    <n v="1"/>
    <n v="1"/>
    <n v="1"/>
    <n v="0"/>
    <n v="0"/>
    <n v="0"/>
  </r>
  <r>
    <s v="Mar 2022 - Present "/>
    <n v="0"/>
    <s v="Data Analyst"/>
    <n v="6"/>
    <x v="0"/>
    <x v="1"/>
    <n v="1"/>
    <n v="0"/>
    <n v="0"/>
    <n v="0"/>
    <n v="0"/>
    <n v="0"/>
    <n v="0"/>
  </r>
  <r>
    <s v="Nov 2020 - Present "/>
    <n v="1"/>
    <s v="Data Analyst"/>
    <n v="22"/>
    <x v="0"/>
    <x v="1"/>
    <n v="1"/>
    <n v="1"/>
    <n v="0"/>
    <n v="0"/>
    <n v="0"/>
    <n v="0"/>
    <n v="0"/>
  </r>
  <r>
    <s v="Feb 2020 - Mar 2021 "/>
    <n v="1"/>
    <s v="Sr. Data Analyst"/>
    <n v="13"/>
    <x v="2"/>
    <x v="0"/>
    <n v="1"/>
    <n v="1"/>
    <n v="0"/>
    <n v="0"/>
    <n v="0"/>
    <n v="0"/>
    <n v="0"/>
  </r>
  <r>
    <s v="Oct 2021 - Present "/>
    <n v="0"/>
    <s v="Data Scientist"/>
    <n v="1"/>
    <x v="1"/>
    <x v="1"/>
    <n v="1"/>
    <n v="0"/>
    <n v="0"/>
    <n v="0"/>
    <n v="0"/>
    <n v="0"/>
    <n v="0"/>
  </r>
  <r>
    <s v="Jun 2015 - Aug 2016 "/>
    <n v="3"/>
    <s v="Data Analyst"/>
    <n v="14"/>
    <x v="0"/>
    <x v="0"/>
    <n v="1"/>
    <n v="1"/>
    <n v="0"/>
    <n v="0"/>
    <n v="0"/>
    <n v="0"/>
    <n v="0"/>
  </r>
  <r>
    <s v="Jan 2022 - Present "/>
    <n v="0"/>
    <s v="Senior Data Analyst"/>
    <n v="8"/>
    <x v="2"/>
    <x v="1"/>
    <n v="1"/>
    <n v="0"/>
    <n v="0"/>
    <n v="0"/>
    <n v="0"/>
    <n v="0"/>
    <n v="0"/>
  </r>
  <r>
    <s v="Oct 2019 - Dec 2020 "/>
    <n v="1"/>
    <s v="Senior Data Analyst"/>
    <n v="14"/>
    <x v="2"/>
    <x v="0"/>
    <n v="1"/>
    <n v="1"/>
    <n v="0"/>
    <n v="0"/>
    <n v="0"/>
    <n v="0"/>
    <n v="0"/>
  </r>
  <r>
    <s v="Jun 2019 - Sep 2019 "/>
    <n v="2"/>
    <s v="Senior Data Analyst"/>
    <n v="3"/>
    <x v="2"/>
    <x v="0"/>
    <n v="1"/>
    <n v="0"/>
    <n v="0"/>
    <n v="0"/>
    <n v="0"/>
    <n v="0"/>
    <n v="0"/>
  </r>
  <r>
    <s v="Jul 2011 - May 2019 "/>
    <n v="3"/>
    <s v="Senior Data Analyst"/>
    <n v="94"/>
    <x v="2"/>
    <x v="0"/>
    <n v="1"/>
    <n v="1"/>
    <n v="1"/>
    <n v="1"/>
    <n v="1"/>
    <n v="1"/>
    <n v="0"/>
  </r>
  <r>
    <s v="May 2022 - Present "/>
    <n v="0"/>
    <s v="Insights Analyst"/>
    <n v="4"/>
    <x v="0"/>
    <x v="1"/>
    <n v="1"/>
    <n v="0"/>
    <n v="0"/>
    <n v="0"/>
    <n v="0"/>
    <n v="0"/>
    <n v="0"/>
  </r>
  <r>
    <s v="Sep 2020 - Present "/>
    <n v="0"/>
    <s v="Data Analyst"/>
    <n v="24"/>
    <x v="0"/>
    <x v="1"/>
    <n v="1"/>
    <n v="1"/>
    <n v="1"/>
    <n v="0"/>
    <n v="0"/>
    <n v="0"/>
    <n v="0"/>
  </r>
  <r>
    <s v="Jun 2019 - Nov 2019 "/>
    <n v="1"/>
    <s v="Data Analyst"/>
    <n v="5"/>
    <x v="0"/>
    <x v="0"/>
    <n v="1"/>
    <n v="0"/>
    <n v="0"/>
    <n v="0"/>
    <n v="0"/>
    <n v="0"/>
    <n v="0"/>
  </r>
  <r>
    <s v="Mar 2022 - Present "/>
    <n v="0"/>
    <s v="Data Analyst"/>
    <n v="6"/>
    <x v="0"/>
    <x v="1"/>
    <n v="1"/>
    <n v="0"/>
    <n v="0"/>
    <n v="0"/>
    <n v="0"/>
    <n v="0"/>
    <n v="0"/>
  </r>
  <r>
    <s v="Oct 2018 - Mar 2019 "/>
    <n v="1"/>
    <s v="Stagiaire Data Analyst"/>
    <n v="5"/>
    <x v="0"/>
    <x v="0"/>
    <n v="1"/>
    <n v="0"/>
    <n v="0"/>
    <n v="0"/>
    <n v="0"/>
    <n v="0"/>
    <n v="0"/>
  </r>
  <r>
    <s v="May 2018 - Aug 2018 "/>
    <n v="2"/>
    <s v="Stagiaire Data Scientist"/>
    <n v="3"/>
    <x v="1"/>
    <x v="0"/>
    <n v="1"/>
    <n v="0"/>
    <n v="0"/>
    <n v="0"/>
    <n v="0"/>
    <n v="0"/>
    <n v="0"/>
  </r>
  <r>
    <s v="Aug 2022 - Present "/>
    <n v="0"/>
    <s v="Senior Data Analyst"/>
    <n v="1"/>
    <x v="2"/>
    <x v="1"/>
    <n v="1"/>
    <n v="0"/>
    <n v="0"/>
    <n v="0"/>
    <n v="0"/>
    <n v="0"/>
    <n v="0"/>
  </r>
  <r>
    <s v="Nov 2018 - Nov 2019 "/>
    <n v="3"/>
    <s v="Data Analyst"/>
    <n v="12"/>
    <x v="0"/>
    <x v="0"/>
    <n v="1"/>
    <n v="1"/>
    <n v="0"/>
    <n v="0"/>
    <n v="0"/>
    <n v="0"/>
    <n v="0"/>
  </r>
  <r>
    <s v="Nov 2016 - Oct 2017 "/>
    <n v="3"/>
    <s v="Data Analyst"/>
    <n v="1"/>
    <x v="0"/>
    <x v="0"/>
    <n v="1"/>
    <n v="0"/>
    <n v="0"/>
    <n v="0"/>
    <n v="0"/>
    <n v="0"/>
    <n v="0"/>
  </r>
  <r>
    <s v="Jul 2022 - Present "/>
    <n v="0"/>
    <s v="Data Analyst"/>
    <n v="2"/>
    <x v="0"/>
    <x v="1"/>
    <n v="1"/>
    <n v="0"/>
    <n v="0"/>
    <n v="0"/>
    <n v="0"/>
    <n v="0"/>
    <n v="0"/>
  </r>
  <r>
    <s v="Apr 2022 - Present "/>
    <n v="0"/>
    <s v="Data Specialist"/>
    <n v="5"/>
    <x v="2"/>
    <x v="1"/>
    <n v="1"/>
    <n v="0"/>
    <n v="0"/>
    <n v="0"/>
    <n v="0"/>
    <n v="0"/>
    <n v="0"/>
  </r>
  <r>
    <s v="Sep 2020 - Apr 2022 "/>
    <n v="1"/>
    <s v="Data Analyst"/>
    <n v="19"/>
    <x v="0"/>
    <x v="0"/>
    <n v="1"/>
    <n v="1"/>
    <n v="0"/>
    <n v="0"/>
    <n v="0"/>
    <n v="0"/>
    <n v="0"/>
  </r>
  <r>
    <s v="Jul 2015 - Mar 2016 "/>
    <n v="5"/>
    <s v="Data Analyst (Contractual)"/>
    <n v="8"/>
    <x v="0"/>
    <x v="0"/>
    <n v="1"/>
    <n v="0"/>
    <n v="0"/>
    <n v="0"/>
    <n v="0"/>
    <n v="0"/>
    <n v="0"/>
  </r>
  <r>
    <s v="Nov 2019 - Dec 2020 "/>
    <n v="1"/>
    <s v="Data Analyst"/>
    <n v="13"/>
    <x v="0"/>
    <x v="0"/>
    <n v="1"/>
    <n v="1"/>
    <n v="0"/>
    <n v="0"/>
    <n v="0"/>
    <n v="0"/>
    <n v="0"/>
  </r>
  <r>
    <s v="Oct 2021 - Present "/>
    <n v="0"/>
    <s v="Data Analyst"/>
    <n v="1"/>
    <x v="0"/>
    <x v="1"/>
    <n v="1"/>
    <n v="0"/>
    <n v="0"/>
    <n v="0"/>
    <n v="0"/>
    <n v="0"/>
    <n v="0"/>
  </r>
  <r>
    <s v="Apr 2020 - Present "/>
    <n v="0"/>
    <s v="Data Analyst"/>
    <n v="29"/>
    <x v="0"/>
    <x v="1"/>
    <n v="1"/>
    <n v="1"/>
    <n v="1"/>
    <n v="0"/>
    <n v="0"/>
    <n v="0"/>
    <n v="0"/>
  </r>
  <r>
    <s v="Mar 2019 - Jul 2019 "/>
    <n v="3"/>
    <s v="Student Data Analyst"/>
    <n v="4"/>
    <x v="0"/>
    <x v="0"/>
    <n v="1"/>
    <n v="0"/>
    <n v="0"/>
    <n v="0"/>
    <n v="0"/>
    <n v="0"/>
    <n v="0"/>
  </r>
  <r>
    <s v="May 2021 - Aug 2021 "/>
    <n v="0"/>
    <s v="Data Analyst"/>
    <n v="3"/>
    <x v="0"/>
    <x v="1"/>
    <n v="1"/>
    <n v="0"/>
    <n v="0"/>
    <n v="0"/>
    <n v="0"/>
    <n v="0"/>
    <n v="0"/>
  </r>
  <r>
    <s v="Feb 2019 - Jun 2022 "/>
    <n v="1"/>
    <s v="Database Analyst"/>
    <n v="40"/>
    <x v="0"/>
    <x v="0"/>
    <n v="1"/>
    <n v="1"/>
    <n v="1"/>
    <n v="1"/>
    <n v="0"/>
    <n v="0"/>
    <n v="0"/>
  </r>
  <r>
    <s v="Mar 2021 - Nov 2021 "/>
    <n v="1"/>
    <s v="Systems/Data Analyst For Digital Channels"/>
    <n v="8"/>
    <x v="0"/>
    <x v="0"/>
    <n v="1"/>
    <n v="0"/>
    <n v="0"/>
    <n v="0"/>
    <n v="0"/>
    <n v="0"/>
    <n v="0"/>
  </r>
  <r>
    <s v="Nov 2019 - Feb 2022 "/>
    <n v="0"/>
    <s v="Data Analyst"/>
    <n v="27"/>
    <x v="0"/>
    <x v="1"/>
    <n v="1"/>
    <n v="1"/>
    <n v="1"/>
    <n v="0"/>
    <n v="0"/>
    <n v="0"/>
    <n v="0"/>
  </r>
  <r>
    <s v="Dec 2018 - Nov 2019 "/>
    <n v="2"/>
    <s v="MT Data Analyst"/>
    <n v="1"/>
    <x v="0"/>
    <x v="0"/>
    <n v="1"/>
    <n v="0"/>
    <n v="0"/>
    <n v="0"/>
    <n v="0"/>
    <n v="0"/>
    <n v="0"/>
  </r>
  <r>
    <s v="Jun 2022 - Present "/>
    <n v="0"/>
    <s v="Big Data Analyst"/>
    <n v="3"/>
    <x v="0"/>
    <x v="1"/>
    <n v="1"/>
    <n v="0"/>
    <n v="0"/>
    <n v="0"/>
    <n v="0"/>
    <n v="0"/>
    <n v="0"/>
  </r>
  <r>
    <s v="Jan 2022 - May 2022 "/>
    <n v="1"/>
    <s v="Data Analyst"/>
    <n v="4"/>
    <x v="0"/>
    <x v="0"/>
    <n v="1"/>
    <n v="0"/>
    <n v="0"/>
    <n v="0"/>
    <n v="0"/>
    <n v="0"/>
    <n v="0"/>
  </r>
  <r>
    <s v="Jan 2021 - Present "/>
    <n v="0"/>
    <s v="Business Data Analyst"/>
    <n v="20"/>
    <x v="0"/>
    <x v="1"/>
    <n v="1"/>
    <n v="1"/>
    <n v="0"/>
    <n v="0"/>
    <n v="0"/>
    <n v="0"/>
    <n v="0"/>
  </r>
  <r>
    <s v="Jan 2020 - Mar 2021 "/>
    <n v="1"/>
    <s v="BI Developer and Data Analyst Expert"/>
    <n v="14"/>
    <x v="0"/>
    <x v="0"/>
    <n v="1"/>
    <n v="1"/>
    <n v="0"/>
    <n v="0"/>
    <n v="0"/>
    <n v="0"/>
    <n v="0"/>
  </r>
  <r>
    <s v="Jan 2017 - Jan 2020 "/>
    <n v="2"/>
    <s v="Reporting Specialist"/>
    <n v="36"/>
    <x v="2"/>
    <x v="0"/>
    <n v="1"/>
    <n v="1"/>
    <n v="1"/>
    <n v="1"/>
    <n v="0"/>
    <n v="0"/>
    <n v="0"/>
  </r>
  <r>
    <s v="Nov 2016 - Jul 2017 "/>
    <n v="2"/>
    <s v="Data Analyst"/>
    <n v="8"/>
    <x v="0"/>
    <x v="0"/>
    <n v="1"/>
    <n v="0"/>
    <n v="0"/>
    <n v="0"/>
    <n v="0"/>
    <n v="0"/>
    <n v="0"/>
  </r>
  <r>
    <s v="May 2020 - Present "/>
    <n v="0"/>
    <s v="Associate Data Analyst"/>
    <n v="28"/>
    <x v="0"/>
    <x v="1"/>
    <n v="1"/>
    <n v="1"/>
    <n v="1"/>
    <n v="0"/>
    <n v="0"/>
    <n v="0"/>
    <n v="0"/>
  </r>
  <r>
    <s v="Apr 2019 - Apr 2020 "/>
    <n v="1"/>
    <s v="Trainee Data Analyst"/>
    <n v="12"/>
    <x v="3"/>
    <x v="0"/>
    <n v="1"/>
    <n v="1"/>
    <n v="0"/>
    <n v="0"/>
    <n v="0"/>
    <n v="0"/>
    <n v="0"/>
  </r>
  <r>
    <s v="Aug 2017 - Present "/>
    <n v="0"/>
    <s v="Senior Data Analyst and Economic Researcher"/>
    <n v="61"/>
    <x v="2"/>
    <x v="1"/>
    <n v="1"/>
    <n v="1"/>
    <n v="1"/>
    <n v="1"/>
    <n v="1"/>
    <n v="1"/>
    <n v="0"/>
  </r>
  <r>
    <s v="Dec 2016 - Aug 2017 "/>
    <n v="1"/>
    <s v="Data Analyst"/>
    <n v="8"/>
    <x v="0"/>
    <x v="0"/>
    <n v="1"/>
    <n v="0"/>
    <n v="0"/>
    <n v="0"/>
    <n v="0"/>
    <n v="0"/>
    <n v="0"/>
  </r>
  <r>
    <s v="May 2020 - Present "/>
    <n v="0"/>
    <s v="Data Analyst"/>
    <n v="28"/>
    <x v="0"/>
    <x v="1"/>
    <n v="1"/>
    <n v="1"/>
    <n v="1"/>
    <n v="0"/>
    <n v="0"/>
    <n v="0"/>
    <n v="0"/>
  </r>
  <r>
    <s v="Jul 2022 - Present "/>
    <n v="0"/>
    <s v="Data Analyst"/>
    <n v="2"/>
    <x v="0"/>
    <x v="1"/>
    <n v="1"/>
    <n v="0"/>
    <n v="0"/>
    <n v="0"/>
    <n v="0"/>
    <n v="0"/>
    <n v="0"/>
  </r>
  <r>
    <s v="Oct 2019 - Present "/>
    <n v="0"/>
    <s v="Lead Data Scientist"/>
    <n v="35"/>
    <x v="1"/>
    <x v="1"/>
    <n v="1"/>
    <n v="1"/>
    <n v="1"/>
    <n v="0"/>
    <n v="0"/>
    <n v="0"/>
    <n v="0"/>
  </r>
  <r>
    <s v="Oct 2018 - Oct 2019 "/>
    <n v="1"/>
    <s v="Data Specialist"/>
    <n v="12"/>
    <x v="2"/>
    <x v="0"/>
    <n v="1"/>
    <n v="1"/>
    <n v="0"/>
    <n v="0"/>
    <n v="0"/>
    <n v="0"/>
    <n v="0"/>
  </r>
  <r>
    <s v="Oct 2017 - Sep 2018 "/>
    <n v="2"/>
    <s v="Senior Data Analyst"/>
    <n v="1"/>
    <x v="2"/>
    <x v="0"/>
    <n v="1"/>
    <n v="0"/>
    <n v="0"/>
    <n v="0"/>
    <n v="0"/>
    <n v="0"/>
    <n v="0"/>
  </r>
  <r>
    <s v="Jan 2019 - Present "/>
    <n v="0"/>
    <s v="Chief Data Scientist Officer, Co-founder "/>
    <n v="44"/>
    <x v="1"/>
    <x v="1"/>
    <n v="1"/>
    <n v="1"/>
    <n v="1"/>
    <n v="1"/>
    <n v="0"/>
    <n v="0"/>
    <n v="0"/>
  </r>
  <r>
    <s v="Jan 2018 - Jan 2019 "/>
    <n v="1"/>
    <s v="Data Analyst Expert"/>
    <n v="12"/>
    <x v="0"/>
    <x v="0"/>
    <n v="1"/>
    <n v="1"/>
    <n v="0"/>
    <n v="0"/>
    <n v="0"/>
    <n v="0"/>
    <n v="0"/>
  </r>
  <r>
    <s v="Dec 2016 - Dec 2017 "/>
    <n v="2"/>
    <s v="Senior Data Analyst"/>
    <n v="12"/>
    <x v="2"/>
    <x v="0"/>
    <n v="1"/>
    <n v="1"/>
    <n v="0"/>
    <n v="0"/>
    <n v="0"/>
    <n v="0"/>
    <n v="0"/>
  </r>
  <r>
    <s v="Oct 2011 - Dec 2016 "/>
    <n v="3"/>
    <s v="Senior data analyst/ Sub-regional operations manager CE"/>
    <n v="62"/>
    <x v="2"/>
    <x v="0"/>
    <n v="1"/>
    <n v="1"/>
    <n v="1"/>
    <n v="1"/>
    <n v="1"/>
    <n v="1"/>
    <n v="0"/>
  </r>
  <r>
    <s v="Jun 2006 - Sep 2008 "/>
    <n v="5"/>
    <s v="Data Analyst"/>
    <n v="27"/>
    <x v="0"/>
    <x v="0"/>
    <n v="1"/>
    <n v="1"/>
    <n v="1"/>
    <n v="0"/>
    <n v="0"/>
    <n v="0"/>
    <n v="0"/>
  </r>
  <r>
    <s v="Nov 2020 - May 2022 "/>
    <n v="1"/>
    <s v="Junior Data Analyst"/>
    <n v="18"/>
    <x v="3"/>
    <x v="0"/>
    <n v="1"/>
    <n v="1"/>
    <n v="0"/>
    <n v="0"/>
    <n v="0"/>
    <n v="0"/>
    <n v="0"/>
  </r>
  <r>
    <s v="Jun 2016 - Aug 2018 "/>
    <n v="3"/>
    <s v="Data Analyst"/>
    <n v="26"/>
    <x v="0"/>
    <x v="0"/>
    <n v="1"/>
    <n v="1"/>
    <n v="1"/>
    <n v="0"/>
    <n v="0"/>
    <n v="0"/>
    <n v="0"/>
  </r>
  <r>
    <s v="Nov 2018 - Present "/>
    <n v="0"/>
    <s v="Senior Data Analyst"/>
    <n v="46"/>
    <x v="2"/>
    <x v="1"/>
    <n v="1"/>
    <n v="1"/>
    <n v="1"/>
    <n v="1"/>
    <n v="0"/>
    <n v="0"/>
    <n v="0"/>
  </r>
  <r>
    <s v="Jul 2019 - Dec 2019 "/>
    <n v="2"/>
    <s v="Engineering Data Analyst"/>
    <n v="5"/>
    <x v="0"/>
    <x v="0"/>
    <n v="1"/>
    <n v="0"/>
    <n v="0"/>
    <n v="0"/>
    <n v="0"/>
    <n v="0"/>
    <n v="0"/>
  </r>
  <r>
    <s v="Jun 2018 - Aug 2018 "/>
    <n v="3"/>
    <s v="Data Analyst"/>
    <n v="2"/>
    <x v="0"/>
    <x v="0"/>
    <n v="1"/>
    <n v="0"/>
    <n v="0"/>
    <n v="0"/>
    <n v="0"/>
    <n v="0"/>
    <n v="0"/>
  </r>
  <r>
    <s v="Mar 2017 - Aug 2020 "/>
    <n v="1"/>
    <s v="Business Data Analyst"/>
    <n v="41"/>
    <x v="0"/>
    <x v="0"/>
    <n v="1"/>
    <n v="1"/>
    <n v="1"/>
    <n v="1"/>
    <n v="0"/>
    <n v="0"/>
    <n v="0"/>
  </r>
  <r>
    <s v="Sep 2019 - Jul 2020 "/>
    <n v="2"/>
    <s v="Data Analyst"/>
    <n v="10"/>
    <x v="0"/>
    <x v="0"/>
    <n v="1"/>
    <n v="0"/>
    <n v="0"/>
    <n v="0"/>
    <n v="0"/>
    <n v="0"/>
    <n v="0"/>
  </r>
  <r>
    <s v="Aug 2022 - Present "/>
    <n v="0"/>
    <s v="Strategic Data Analyst"/>
    <n v="1"/>
    <x v="0"/>
    <x v="1"/>
    <n v="1"/>
    <n v="0"/>
    <n v="0"/>
    <n v="0"/>
    <n v="0"/>
    <n v="0"/>
    <n v="0"/>
  </r>
  <r>
    <s v="Jan 2020 - May 2020 "/>
    <n v="2"/>
    <s v="Data Analyst"/>
    <n v="4"/>
    <x v="0"/>
    <x v="0"/>
    <n v="1"/>
    <n v="0"/>
    <n v="0"/>
    <n v="0"/>
    <n v="0"/>
    <n v="0"/>
    <n v="0"/>
  </r>
  <r>
    <s v="Sep 2019 - Dec 2019 "/>
    <n v="3"/>
    <s v="Data Analyst"/>
    <n v="3"/>
    <x v="0"/>
    <x v="0"/>
    <n v="1"/>
    <n v="0"/>
    <n v="0"/>
    <n v="0"/>
    <n v="0"/>
    <n v="0"/>
    <n v="0"/>
  </r>
  <r>
    <s v="Jul 2019 - Present "/>
    <n v="0"/>
    <s v="Healthcare Data Analyst"/>
    <n v="38"/>
    <x v="0"/>
    <x v="1"/>
    <n v="1"/>
    <n v="1"/>
    <n v="1"/>
    <n v="1"/>
    <n v="0"/>
    <n v="0"/>
    <n v="0"/>
  </r>
  <r>
    <s v="Aug 2016 - Sep 2018 "/>
    <n v="1"/>
    <s v="Reporting Analyst"/>
    <n v="25"/>
    <x v="0"/>
    <x v="0"/>
    <n v="1"/>
    <n v="1"/>
    <n v="1"/>
    <n v="0"/>
    <n v="0"/>
    <n v="0"/>
    <n v="0"/>
  </r>
  <r>
    <s v="Jun 2020 - Present "/>
    <n v="0"/>
    <s v="Database Analyst"/>
    <n v="27"/>
    <x v="0"/>
    <x v="1"/>
    <n v="1"/>
    <n v="1"/>
    <n v="1"/>
    <n v="0"/>
    <n v="0"/>
    <n v="0"/>
    <n v="0"/>
  </r>
  <r>
    <s v="Aug 2019 - Present "/>
    <n v="1"/>
    <s v="Database Analyst"/>
    <n v="37"/>
    <x v="0"/>
    <x v="1"/>
    <n v="1"/>
    <n v="1"/>
    <n v="1"/>
    <n v="1"/>
    <n v="0"/>
    <n v="0"/>
    <n v="0"/>
  </r>
  <r>
    <s v="Oct 2021 - Aug 2022 "/>
    <n v="0"/>
    <s v="Business Intelligence Analyst"/>
    <n v="10"/>
    <x v="0"/>
    <x v="1"/>
    <n v="1"/>
    <n v="0"/>
    <n v="0"/>
    <n v="0"/>
    <n v="0"/>
    <n v="0"/>
    <n v="0"/>
  </r>
  <r>
    <s v="Oct 2020 - Oct 2021 "/>
    <n v="1"/>
    <s v="Data Analyst"/>
    <n v="12"/>
    <x v="0"/>
    <x v="0"/>
    <n v="1"/>
    <n v="1"/>
    <n v="0"/>
    <n v="0"/>
    <n v="0"/>
    <n v="0"/>
    <n v="0"/>
  </r>
  <r>
    <s v="Jun 2021 - Present "/>
    <n v="0"/>
    <s v="Data Analyst"/>
    <n v="15"/>
    <x v="0"/>
    <x v="1"/>
    <n v="1"/>
    <n v="1"/>
    <n v="0"/>
    <n v="0"/>
    <n v="0"/>
    <n v="0"/>
    <n v="0"/>
  </r>
  <r>
    <s v="May 2019 - May 2021 "/>
    <n v="1"/>
    <s v="Data Analyst"/>
    <n v="24"/>
    <x v="0"/>
    <x v="0"/>
    <n v="1"/>
    <n v="1"/>
    <n v="1"/>
    <n v="0"/>
    <n v="0"/>
    <n v="0"/>
    <n v="0"/>
  </r>
  <r>
    <s v="Oct 2009 - Jun 2012 "/>
    <n v="2"/>
    <s v="BI Data Analyst"/>
    <n v="32"/>
    <x v="0"/>
    <x v="0"/>
    <n v="1"/>
    <n v="1"/>
    <n v="1"/>
    <n v="0"/>
    <n v="0"/>
    <n v="0"/>
    <n v="0"/>
  </r>
  <r>
    <s v="Aug 2017 - Feb 2019 "/>
    <n v="3"/>
    <s v="Data Analyst Developer"/>
    <n v="18"/>
    <x v="0"/>
    <x v="0"/>
    <n v="1"/>
    <n v="1"/>
    <n v="0"/>
    <n v="0"/>
    <n v="0"/>
    <n v="0"/>
    <n v="0"/>
  </r>
  <r>
    <s v="Jun 2022 - Present "/>
    <n v="0"/>
    <s v="Data Analyst"/>
    <n v="3"/>
    <x v="0"/>
    <x v="1"/>
    <n v="1"/>
    <n v="0"/>
    <n v="0"/>
    <n v="0"/>
    <n v="0"/>
    <n v="0"/>
    <n v="0"/>
  </r>
  <r>
    <s v="Jan 2022 - Jun 2022 "/>
    <n v="1"/>
    <s v="Lead Data Scientist"/>
    <n v="5"/>
    <x v="1"/>
    <x v="0"/>
    <n v="1"/>
    <n v="0"/>
    <n v="0"/>
    <n v="0"/>
    <n v="0"/>
    <n v="0"/>
    <n v="0"/>
  </r>
  <r>
    <s v="Feb 2021 - Dec 2021 "/>
    <n v="2"/>
    <s v="Lead Data Analyst"/>
    <n v="10"/>
    <x v="2"/>
    <x v="0"/>
    <n v="1"/>
    <n v="0"/>
    <n v="0"/>
    <n v="0"/>
    <n v="0"/>
    <n v="0"/>
    <n v="0"/>
  </r>
  <r>
    <s v="Jan 2019 - Feb 2021 "/>
    <n v="3"/>
    <s v="Data Analyst"/>
    <n v="25"/>
    <x v="0"/>
    <x v="0"/>
    <n v="1"/>
    <n v="1"/>
    <n v="1"/>
    <n v="0"/>
    <n v="0"/>
    <n v="0"/>
    <n v="0"/>
  </r>
  <r>
    <s v="Nov 2013 - Feb 2017 "/>
    <n v="5"/>
    <s v="Data Entry Associate"/>
    <n v="39"/>
    <x v="3"/>
    <x v="0"/>
    <n v="1"/>
    <n v="1"/>
    <n v="1"/>
    <n v="1"/>
    <n v="0"/>
    <n v="0"/>
    <n v="0"/>
  </r>
  <r>
    <s v="Apr 2022 - Present "/>
    <n v="0"/>
    <s v="Data Analyst student "/>
    <n v="5"/>
    <x v="0"/>
    <x v="1"/>
    <n v="1"/>
    <n v="0"/>
    <n v="0"/>
    <n v="0"/>
    <n v="0"/>
    <n v="0"/>
    <n v="0"/>
  </r>
  <r>
    <s v="Sep 2021 - Present "/>
    <n v="0"/>
    <s v="Data Analyst"/>
    <n v="12"/>
    <x v="0"/>
    <x v="1"/>
    <n v="1"/>
    <n v="1"/>
    <n v="0"/>
    <n v="0"/>
    <n v="0"/>
    <n v="0"/>
    <n v="0"/>
  </r>
  <r>
    <s v="Sep 1990 - Aug 1999 "/>
    <n v="2"/>
    <s v="Lead Statistician &amp; Statistical Consultancy Services Manager"/>
    <n v="107"/>
    <x v="4"/>
    <x v="0"/>
    <n v="1"/>
    <n v="1"/>
    <n v="1"/>
    <n v="1"/>
    <n v="1"/>
    <n v="1"/>
    <n v="0"/>
  </r>
  <r>
    <s v="Sep 1988 - Aug 1990 "/>
    <n v="3"/>
    <s v="Statistician"/>
    <n v="23"/>
    <x v="4"/>
    <x v="0"/>
    <n v="1"/>
    <n v="1"/>
    <n v="0"/>
    <n v="0"/>
    <n v="0"/>
    <n v="0"/>
    <n v="0"/>
  </r>
  <r>
    <s v="Jan 2020 - Feb 2021 "/>
    <n v="0"/>
    <s v="Data Analyst"/>
    <n v="13"/>
    <x v="0"/>
    <x v="1"/>
    <n v="1"/>
    <n v="1"/>
    <n v="0"/>
    <n v="0"/>
    <n v="0"/>
    <n v="0"/>
    <n v="0"/>
  </r>
  <r>
    <s v="Jun 2021 - Present "/>
    <n v="0"/>
    <s v="Data Analyst "/>
    <n v="15"/>
    <x v="0"/>
    <x v="1"/>
    <n v="1"/>
    <n v="1"/>
    <n v="0"/>
    <n v="0"/>
    <n v="0"/>
    <n v="0"/>
    <n v="0"/>
  </r>
  <r>
    <s v="Apr 2019 - Present "/>
    <n v="0"/>
    <s v="Senior Business Intelligence Analyst"/>
    <n v="41"/>
    <x v="2"/>
    <x v="1"/>
    <n v="1"/>
    <n v="1"/>
    <n v="1"/>
    <n v="1"/>
    <n v="0"/>
    <n v="0"/>
    <n v="0"/>
  </r>
  <r>
    <s v="Apr 2017 - Apr 2019 "/>
    <n v="1"/>
    <s v="Business Intelligence Analyst"/>
    <n v="24"/>
    <x v="0"/>
    <x v="0"/>
    <n v="1"/>
    <n v="1"/>
    <n v="1"/>
    <n v="0"/>
    <n v="0"/>
    <n v="0"/>
    <n v="0"/>
  </r>
  <r>
    <s v="Jun 2021 - Jan 2022 "/>
    <n v="1"/>
    <s v="Machine Learning Engineer"/>
    <n v="7"/>
    <x v="1"/>
    <x v="0"/>
    <n v="1"/>
    <n v="0"/>
    <n v="0"/>
    <n v="0"/>
    <n v="0"/>
    <n v="0"/>
    <n v="0"/>
  </r>
  <r>
    <s v="Apr 2021 - Jun 2021 "/>
    <n v="3"/>
    <s v="Machine learning"/>
    <n v="2"/>
    <x v="1"/>
    <x v="0"/>
    <n v="1"/>
    <n v="0"/>
    <n v="0"/>
    <n v="0"/>
    <n v="0"/>
    <n v="0"/>
    <n v="0"/>
  </r>
  <r>
    <s v="Jun 2019 - Mar 2021 "/>
    <n v="4"/>
    <s v="Data Analyst"/>
    <n v="21"/>
    <x v="0"/>
    <x v="0"/>
    <n v="1"/>
    <n v="1"/>
    <n v="0"/>
    <n v="0"/>
    <n v="0"/>
    <n v="0"/>
    <n v="0"/>
  </r>
  <r>
    <s v="Jul 2016 - Apr 2018 "/>
    <n v="3"/>
    <s v="Data Analyst (Part-time)"/>
    <n v="21"/>
    <x v="0"/>
    <x v="0"/>
    <n v="1"/>
    <n v="1"/>
    <n v="0"/>
    <n v="0"/>
    <n v="0"/>
    <n v="0"/>
    <n v="0"/>
  </r>
  <r>
    <s v="Sep 2017 - Dec 2019 "/>
    <n v="2"/>
    <s v="Data Analyst"/>
    <n v="27"/>
    <x v="0"/>
    <x v="0"/>
    <n v="1"/>
    <n v="1"/>
    <n v="1"/>
    <n v="0"/>
    <n v="0"/>
    <n v="0"/>
    <n v="0"/>
  </r>
  <r>
    <s v="Nov 2021 - Present "/>
    <n v="1"/>
    <s v="Online Data Analyst"/>
    <n v="10"/>
    <x v="0"/>
    <x v="1"/>
    <n v="1"/>
    <n v="0"/>
    <n v="0"/>
    <n v="0"/>
    <n v="0"/>
    <n v="0"/>
    <n v="0"/>
  </r>
  <r>
    <s v="Jul 2020 - Nov 2020 "/>
    <n v="2"/>
    <s v="Data Analyst - Chief"/>
    <n v="4"/>
    <x v="0"/>
    <x v="0"/>
    <n v="1"/>
    <n v="0"/>
    <n v="0"/>
    <n v="0"/>
    <n v="0"/>
    <n v="0"/>
    <n v="0"/>
  </r>
  <r>
    <s v="Mar 2021 - Present "/>
    <n v="0"/>
    <s v="Data Analyst"/>
    <n v="18"/>
    <x v="0"/>
    <x v="1"/>
    <n v="1"/>
    <n v="1"/>
    <n v="0"/>
    <n v="0"/>
    <n v="0"/>
    <n v="0"/>
    <n v="0"/>
  </r>
  <r>
    <s v="Sep 2021 - Present "/>
    <n v="0"/>
    <s v="Data Scientist"/>
    <n v="12"/>
    <x v="1"/>
    <x v="1"/>
    <n v="1"/>
    <n v="1"/>
    <n v="0"/>
    <n v="0"/>
    <n v="0"/>
    <n v="0"/>
    <n v="0"/>
  </r>
  <r>
    <s v="Oct 2020 - Sep 2021 "/>
    <n v="1"/>
    <s v="Junior Data Scientist "/>
    <n v="1"/>
    <x v="1"/>
    <x v="0"/>
    <n v="1"/>
    <n v="0"/>
    <n v="0"/>
    <n v="0"/>
    <n v="0"/>
    <n v="0"/>
    <n v="0"/>
  </r>
  <r>
    <s v="Sep 2020 - Nov 2020 "/>
    <n v="3"/>
    <s v="Data Analyst"/>
    <n v="2"/>
    <x v="0"/>
    <x v="0"/>
    <n v="1"/>
    <n v="0"/>
    <n v="0"/>
    <n v="0"/>
    <n v="0"/>
    <n v="0"/>
    <n v="0"/>
  </r>
  <r>
    <s v="Sep 2020 - Oct 2020 "/>
    <n v="4"/>
    <s v="Data Analyst"/>
    <n v="1"/>
    <x v="0"/>
    <x v="0"/>
    <n v="1"/>
    <n v="0"/>
    <n v="0"/>
    <n v="0"/>
    <n v="0"/>
    <n v="0"/>
    <n v="0"/>
  </r>
  <r>
    <s v="Apr 2021 - Present "/>
    <n v="0"/>
    <s v="Associate Data Analyst "/>
    <n v="17"/>
    <x v="0"/>
    <x v="1"/>
    <n v="1"/>
    <n v="1"/>
    <n v="0"/>
    <n v="0"/>
    <n v="0"/>
    <n v="0"/>
    <n v="0"/>
  </r>
  <r>
    <s v="2019 - May 2021 "/>
    <n v="1"/>
    <s v="Data Analyst"/>
    <n v="28"/>
    <x v="0"/>
    <x v="0"/>
    <n v="1"/>
    <n v="1"/>
    <n v="1"/>
    <n v="0"/>
    <n v="0"/>
    <n v="0"/>
    <n v="0"/>
  </r>
  <r>
    <s v="Mar 2022 - Present "/>
    <n v="0"/>
    <s v="Data Analyst Tutor"/>
    <n v="6"/>
    <x v="0"/>
    <x v="1"/>
    <n v="1"/>
    <n v="0"/>
    <n v="0"/>
    <n v="0"/>
    <n v="0"/>
    <n v="0"/>
    <n v="0"/>
  </r>
  <r>
    <s v="Jan 2020 - Jun 2020 "/>
    <n v="0"/>
    <s v="Data Analyst"/>
    <n v="5"/>
    <x v="0"/>
    <x v="1"/>
    <n v="1"/>
    <n v="0"/>
    <n v="0"/>
    <n v="0"/>
    <n v="0"/>
    <n v="0"/>
    <n v="0"/>
  </r>
  <r>
    <s v="Oct 2020 - Jun 2021 "/>
    <n v="1"/>
    <s v="Sales Data Analyst"/>
    <n v="8"/>
    <x v="0"/>
    <x v="0"/>
    <n v="1"/>
    <n v="0"/>
    <n v="0"/>
    <n v="0"/>
    <n v="0"/>
    <n v="0"/>
    <n v="0"/>
  </r>
  <r>
    <s v="Mar 2019 - Oct 2020 "/>
    <n v="2"/>
    <s v="Sales Data Analyst"/>
    <n v="19"/>
    <x v="0"/>
    <x v="0"/>
    <n v="1"/>
    <n v="1"/>
    <n v="0"/>
    <n v="0"/>
    <n v="0"/>
    <n v="0"/>
    <n v="0"/>
  </r>
  <r>
    <s v="Apr 2017 - Feb 2019 "/>
    <n v="3"/>
    <s v="Data Collector and Data Analyst"/>
    <n v="22"/>
    <x v="0"/>
    <x v="0"/>
    <n v="1"/>
    <n v="1"/>
    <n v="0"/>
    <n v="0"/>
    <n v="0"/>
    <n v="0"/>
    <n v="0"/>
  </r>
  <r>
    <s v="Jul 2018 - Apr 2020 "/>
    <n v="1"/>
    <s v="Senior Business Intelligence Analyst"/>
    <n v="21"/>
    <x v="2"/>
    <x v="0"/>
    <n v="1"/>
    <n v="1"/>
    <n v="0"/>
    <n v="0"/>
    <n v="0"/>
    <n v="0"/>
    <n v="0"/>
  </r>
  <r>
    <s v="Mar 2021 - Present "/>
    <n v="0"/>
    <s v="Business Data Analyst Consultant"/>
    <n v="18"/>
    <x v="0"/>
    <x v="1"/>
    <n v="1"/>
    <n v="1"/>
    <n v="0"/>
    <n v="0"/>
    <n v="0"/>
    <n v="0"/>
    <n v="0"/>
  </r>
  <r>
    <s v="Jun 2020 - Apr 2021 "/>
    <n v="1"/>
    <s v="Data Analyst"/>
    <n v="10"/>
    <x v="0"/>
    <x v="0"/>
    <n v="1"/>
    <n v="0"/>
    <n v="0"/>
    <n v="0"/>
    <n v="0"/>
    <n v="0"/>
    <n v="0"/>
  </r>
  <r>
    <s v="Nov 2021 - Present "/>
    <n v="0"/>
    <s v="Data Scientist"/>
    <n v="10"/>
    <x v="1"/>
    <x v="1"/>
    <n v="1"/>
    <n v="0"/>
    <n v="0"/>
    <n v="0"/>
    <n v="0"/>
    <n v="0"/>
    <n v="0"/>
  </r>
  <r>
    <s v="Apr 2018 - Nov 2021 "/>
    <n v="1"/>
    <s v="Data Analyst II"/>
    <n v="43"/>
    <x v="0"/>
    <x v="0"/>
    <n v="1"/>
    <n v="1"/>
    <n v="1"/>
    <n v="1"/>
    <n v="0"/>
    <n v="0"/>
    <n v="0"/>
  </r>
  <r>
    <s v="Oct 2017 - Apr 2018 "/>
    <n v="2"/>
    <s v="Data Analyst"/>
    <n v="6"/>
    <x v="0"/>
    <x v="0"/>
    <n v="1"/>
    <n v="0"/>
    <n v="0"/>
    <n v="0"/>
    <n v="0"/>
    <n v="0"/>
    <n v="0"/>
  </r>
  <r>
    <s v="Aug 2021 - Jun 2022 "/>
    <n v="1"/>
    <s v="Data Analyst"/>
    <n v="10"/>
    <x v="0"/>
    <x v="0"/>
    <n v="1"/>
    <n v="0"/>
    <n v="0"/>
    <n v="0"/>
    <n v="0"/>
    <n v="0"/>
    <n v="0"/>
  </r>
  <r>
    <s v="Aug 2019 - Present "/>
    <n v="0"/>
    <s v=" Data Analyst at Peer 39"/>
    <n v="37"/>
    <x v="0"/>
    <x v="1"/>
    <n v="1"/>
    <n v="1"/>
    <n v="1"/>
    <n v="1"/>
    <n v="0"/>
    <n v="0"/>
    <n v="0"/>
  </r>
  <r>
    <s v="Nov 2017 - Jul 2019 "/>
    <n v="1"/>
    <s v="Data Analyst"/>
    <n v="20"/>
    <x v="0"/>
    <x v="0"/>
    <n v="1"/>
    <n v="1"/>
    <n v="0"/>
    <n v="0"/>
    <n v="0"/>
    <n v="0"/>
    <n v="0"/>
  </r>
  <r>
    <s v="Mar 2021 - Present "/>
    <n v="0"/>
    <s v="Data Analyst"/>
    <n v="18"/>
    <x v="0"/>
    <x v="1"/>
    <n v="1"/>
    <n v="1"/>
    <n v="0"/>
    <n v="0"/>
    <n v="0"/>
    <n v="0"/>
    <n v="0"/>
  </r>
  <r>
    <s v="May 2019 - Present "/>
    <n v="2"/>
    <s v="Data Analyst"/>
    <n v="40"/>
    <x v="0"/>
    <x v="1"/>
    <n v="1"/>
    <n v="1"/>
    <n v="1"/>
    <n v="1"/>
    <n v="0"/>
    <n v="0"/>
    <n v="0"/>
  </r>
  <r>
    <s v="May 2021 - Present "/>
    <n v="3"/>
    <s v="Data Analyst"/>
    <n v="16"/>
    <x v="0"/>
    <x v="1"/>
    <n v="1"/>
    <n v="1"/>
    <n v="0"/>
    <n v="0"/>
    <n v="0"/>
    <n v="0"/>
    <n v="0"/>
  </r>
  <r>
    <s v="Nov 2021 - Present "/>
    <n v="0"/>
    <s v="Volunteer Data Analyst"/>
    <n v="10"/>
    <x v="0"/>
    <x v="1"/>
    <n v="1"/>
    <n v="0"/>
    <n v="0"/>
    <n v="0"/>
    <n v="0"/>
    <n v="0"/>
    <n v="0"/>
  </r>
  <r>
    <s v="Aug 2022 - Present "/>
    <n v="0"/>
    <s v="Ops Data Specialist"/>
    <n v="1"/>
    <x v="2"/>
    <x v="1"/>
    <n v="1"/>
    <n v="0"/>
    <n v="0"/>
    <n v="0"/>
    <n v="0"/>
    <n v="0"/>
    <n v="0"/>
  </r>
  <r>
    <s v="Sep 2019 - May 2021 "/>
    <n v="2"/>
    <s v="Senior CRM Analyst"/>
    <n v="20"/>
    <x v="2"/>
    <x v="0"/>
    <n v="1"/>
    <n v="1"/>
    <n v="0"/>
    <n v="0"/>
    <n v="0"/>
    <n v="0"/>
    <n v="0"/>
  </r>
  <r>
    <s v="Jan 2020 - Mar 2020 "/>
    <n v="4"/>
    <s v="Jr. Data Analyst"/>
    <n v="2"/>
    <x v="3"/>
    <x v="0"/>
    <n v="1"/>
    <n v="0"/>
    <n v="0"/>
    <n v="0"/>
    <n v="0"/>
    <n v="0"/>
    <n v="0"/>
  </r>
  <r>
    <s v="Apr 2022 - Present "/>
    <n v="0"/>
    <s v="Business Data Analyst"/>
    <n v="5"/>
    <x v="0"/>
    <x v="1"/>
    <n v="1"/>
    <n v="0"/>
    <n v="0"/>
    <n v="0"/>
    <n v="0"/>
    <n v="0"/>
    <n v="0"/>
  </r>
  <r>
    <s v="Sep 2021 - Feb 2022 "/>
    <n v="2"/>
    <s v="Data Analyst"/>
    <n v="5"/>
    <x v="0"/>
    <x v="0"/>
    <n v="1"/>
    <n v="0"/>
    <n v="0"/>
    <n v="0"/>
    <n v="0"/>
    <n v="0"/>
    <n v="0"/>
  </r>
  <r>
    <s v="Feb 2022 - Present "/>
    <n v="0"/>
    <s v="Big Data Analyst"/>
    <n v="7"/>
    <x v="0"/>
    <x v="1"/>
    <n v="1"/>
    <n v="0"/>
    <n v="0"/>
    <n v="0"/>
    <n v="0"/>
    <n v="0"/>
    <n v="0"/>
  </r>
  <r>
    <s v="Jul 2021 - Present "/>
    <n v="0"/>
    <s v="Data Analyst"/>
    <n v="14"/>
    <x v="0"/>
    <x v="1"/>
    <n v="1"/>
    <n v="1"/>
    <n v="0"/>
    <n v="0"/>
    <n v="0"/>
    <n v="0"/>
    <n v="0"/>
  </r>
  <r>
    <s v="Aug 2020 - May 2021 "/>
    <n v="1"/>
    <s v="Data Analyst"/>
    <n v="9"/>
    <x v="0"/>
    <x v="0"/>
    <n v="1"/>
    <n v="0"/>
    <n v="0"/>
    <n v="0"/>
    <n v="0"/>
    <n v="0"/>
    <n v="0"/>
  </r>
  <r>
    <s v="Jun 2021 - Present "/>
    <n v="0"/>
    <s v="Junior Data Analyst"/>
    <n v="15"/>
    <x v="3"/>
    <x v="1"/>
    <n v="1"/>
    <n v="1"/>
    <n v="0"/>
    <n v="0"/>
    <n v="0"/>
    <n v="0"/>
    <n v="0"/>
  </r>
  <r>
    <s v="Dec 2021 - Feb 2022 "/>
    <n v="0"/>
    <s v="Data Analyst"/>
    <n v="2"/>
    <x v="0"/>
    <x v="1"/>
    <n v="1"/>
    <n v="0"/>
    <n v="0"/>
    <n v="0"/>
    <n v="0"/>
    <n v="0"/>
    <n v="0"/>
  </r>
  <r>
    <s v="Sep 2021 - Nov 2021 "/>
    <n v="1"/>
    <s v="Data Analyst"/>
    <n v="2"/>
    <x v="0"/>
    <x v="0"/>
    <n v="1"/>
    <n v="0"/>
    <n v="0"/>
    <n v="0"/>
    <n v="0"/>
    <n v="0"/>
    <n v="0"/>
  </r>
  <r>
    <s v="Oct 2020 - Present "/>
    <n v="0"/>
    <s v="Senior Data Analyst"/>
    <n v="23"/>
    <x v="2"/>
    <x v="1"/>
    <n v="1"/>
    <n v="1"/>
    <n v="0"/>
    <n v="0"/>
    <n v="0"/>
    <n v="0"/>
    <n v="0"/>
  </r>
  <r>
    <s v="Sep 2020 - Feb 2021 "/>
    <n v="0"/>
    <s v="Data Analyst in Training"/>
    <n v="5"/>
    <x v="0"/>
    <x v="1"/>
    <n v="1"/>
    <n v="0"/>
    <n v="0"/>
    <n v="0"/>
    <n v="0"/>
    <n v="0"/>
    <n v="0"/>
  </r>
  <r>
    <s v="May 2016 - Apr 2020 "/>
    <n v="2"/>
    <s v="Data Analyst"/>
    <n v="47"/>
    <x v="0"/>
    <x v="0"/>
    <n v="1"/>
    <n v="1"/>
    <n v="1"/>
    <n v="1"/>
    <n v="0"/>
    <n v="0"/>
    <n v="0"/>
  </r>
  <r>
    <s v="Mar 2013 - May 2016 "/>
    <n v="3"/>
    <s v="Data Analyst and Data Entry"/>
    <n v="38"/>
    <x v="0"/>
    <x v="0"/>
    <n v="1"/>
    <n v="1"/>
    <n v="1"/>
    <n v="1"/>
    <n v="0"/>
    <n v="0"/>
    <n v="0"/>
  </r>
  <r>
    <s v="Dec 2020 - Present "/>
    <n v="0"/>
    <s v="Data Analyst"/>
    <n v="21"/>
    <x v="0"/>
    <x v="1"/>
    <n v="1"/>
    <n v="1"/>
    <n v="0"/>
    <n v="0"/>
    <n v="0"/>
    <n v="0"/>
    <n v="0"/>
  </r>
  <r>
    <s v="Sep 2022 - Present "/>
    <n v="0"/>
    <s v="Senior Data Analyst"/>
    <n v="1"/>
    <x v="2"/>
    <x v="1"/>
    <n v="1"/>
    <n v="0"/>
    <n v="0"/>
    <n v="0"/>
    <n v="0"/>
    <n v="0"/>
    <n v="0"/>
  </r>
  <r>
    <s v="Sep 2018 - Mar 2019 "/>
    <n v="3"/>
    <s v="Data Analyst"/>
    <n v="6"/>
    <x v="0"/>
    <x v="0"/>
    <n v="1"/>
    <n v="0"/>
    <n v="0"/>
    <n v="0"/>
    <n v="0"/>
    <n v="0"/>
    <n v="0"/>
  </r>
  <r>
    <s v="Jan 2020 - Present "/>
    <n v="0"/>
    <s v="Senior Data Analyst"/>
    <n v="32"/>
    <x v="2"/>
    <x v="1"/>
    <n v="1"/>
    <n v="1"/>
    <n v="1"/>
    <n v="0"/>
    <n v="0"/>
    <n v="0"/>
    <n v="0"/>
  </r>
  <r>
    <s v="Jul 2019 - Sep 2020 "/>
    <n v="3"/>
    <s v="Senior Data Analyst"/>
    <n v="14"/>
    <x v="2"/>
    <x v="0"/>
    <n v="1"/>
    <n v="1"/>
    <n v="0"/>
    <n v="0"/>
    <n v="0"/>
    <n v="0"/>
    <n v="0"/>
  </r>
  <r>
    <s v="Apr 2019 - Jul 2019 "/>
    <n v="4"/>
    <s v="Senior Data Analyst"/>
    <n v="3"/>
    <x v="2"/>
    <x v="0"/>
    <n v="1"/>
    <n v="0"/>
    <n v="0"/>
    <n v="0"/>
    <n v="0"/>
    <n v="0"/>
    <n v="0"/>
  </r>
  <r>
    <s v="May 2016 - Mar 2019 "/>
    <n v="5"/>
    <s v="Data Analyst"/>
    <n v="34"/>
    <x v="0"/>
    <x v="0"/>
    <n v="1"/>
    <n v="1"/>
    <n v="1"/>
    <n v="0"/>
    <n v="0"/>
    <n v="0"/>
    <n v="0"/>
  </r>
  <r>
    <s v="May 2019 - Present "/>
    <n v="0"/>
    <s v="Data Analyst"/>
    <n v="40"/>
    <x v="0"/>
    <x v="1"/>
    <n v="1"/>
    <n v="1"/>
    <n v="1"/>
    <n v="1"/>
    <n v="0"/>
    <n v="0"/>
    <n v="0"/>
  </r>
  <r>
    <s v="Feb 2019 - May 2020 "/>
    <n v="1"/>
    <s v="Senior Data Analyst"/>
    <n v="15"/>
    <x v="2"/>
    <x v="0"/>
    <n v="1"/>
    <n v="1"/>
    <n v="0"/>
    <n v="0"/>
    <n v="0"/>
    <n v="0"/>
    <n v="0"/>
  </r>
  <r>
    <s v="Mar 2016 - Feb 2019 "/>
    <n v="2"/>
    <s v="Data Analyst"/>
    <n v="35"/>
    <x v="0"/>
    <x v="0"/>
    <n v="1"/>
    <n v="1"/>
    <n v="1"/>
    <n v="0"/>
    <n v="0"/>
    <n v="0"/>
    <n v="0"/>
  </r>
  <r>
    <s v="Dec 2016 - Jun 2018 "/>
    <n v="1"/>
    <s v="Data Analyst"/>
    <n v="18"/>
    <x v="0"/>
    <x v="0"/>
    <n v="1"/>
    <n v="1"/>
    <n v="0"/>
    <n v="0"/>
    <n v="0"/>
    <n v="0"/>
    <n v="0"/>
  </r>
  <r>
    <s v="Sep 2015 - Nov 2016 "/>
    <n v="2"/>
    <s v="Junior Data Analyst"/>
    <n v="14"/>
    <x v="3"/>
    <x v="0"/>
    <n v="1"/>
    <n v="1"/>
    <n v="0"/>
    <n v="0"/>
    <n v="0"/>
    <n v="0"/>
    <n v="0"/>
  </r>
  <r>
    <s v="Feb 2022 - Present "/>
    <n v="0"/>
    <s v="Data Analyst"/>
    <n v="7"/>
    <x v="0"/>
    <x v="1"/>
    <n v="1"/>
    <n v="0"/>
    <n v="0"/>
    <n v="0"/>
    <n v="0"/>
    <n v="0"/>
    <n v="0"/>
  </r>
  <r>
    <s v="Nov 2018 - Nov 2020 "/>
    <n v="2"/>
    <s v="Data Analyst"/>
    <n v="24"/>
    <x v="0"/>
    <x v="0"/>
    <n v="1"/>
    <n v="1"/>
    <n v="1"/>
    <n v="0"/>
    <n v="0"/>
    <n v="0"/>
    <n v="0"/>
  </r>
  <r>
    <s v="Apr 2018 - Nov 2018 "/>
    <n v="3"/>
    <s v="Data Analyst"/>
    <n v="7"/>
    <x v="0"/>
    <x v="0"/>
    <n v="1"/>
    <n v="0"/>
    <n v="0"/>
    <n v="0"/>
    <n v="0"/>
    <n v="0"/>
    <n v="0"/>
  </r>
  <r>
    <s v="Jul 2021 - Mar 2022 "/>
    <n v="0"/>
    <s v="Research &amp; Data Analyst"/>
    <n v="8"/>
    <x v="0"/>
    <x v="1"/>
    <n v="1"/>
    <n v="0"/>
    <n v="0"/>
    <n v="0"/>
    <n v="0"/>
    <n v="0"/>
    <n v="0"/>
  </r>
  <r>
    <s v="Mar 2021 - Jul 2021 "/>
    <n v="1"/>
    <s v="Supervising Data Analyst (Remote)"/>
    <n v="4"/>
    <x v="0"/>
    <x v="0"/>
    <n v="1"/>
    <n v="0"/>
    <n v="0"/>
    <n v="0"/>
    <n v="0"/>
    <n v="0"/>
    <n v="0"/>
  </r>
  <r>
    <s v="Nov 2020 - Present "/>
    <n v="0"/>
    <s v="Data Analyst"/>
    <n v="22"/>
    <x v="0"/>
    <x v="1"/>
    <n v="1"/>
    <n v="1"/>
    <n v="0"/>
    <n v="0"/>
    <n v="0"/>
    <n v="0"/>
    <n v="0"/>
  </r>
  <r>
    <s v="Feb 2018 - Dec 2020 "/>
    <n v="1"/>
    <s v="Data Analyst"/>
    <n v="34"/>
    <x v="0"/>
    <x v="0"/>
    <n v="1"/>
    <n v="1"/>
    <n v="1"/>
    <n v="0"/>
    <n v="0"/>
    <n v="0"/>
    <n v="0"/>
  </r>
  <r>
    <s v="Jun 2019 - Sep 2019 "/>
    <n v="3"/>
    <s v="Data Analyst"/>
    <n v="3"/>
    <x v="0"/>
    <x v="0"/>
    <n v="1"/>
    <n v="0"/>
    <n v="0"/>
    <n v="0"/>
    <n v="0"/>
    <n v="0"/>
    <n v="0"/>
  </r>
  <r>
    <s v="Dec 2019 - Aug 2021 "/>
    <n v="2"/>
    <s v="Data Analyst"/>
    <n v="20"/>
    <x v="0"/>
    <x v="0"/>
    <n v="1"/>
    <n v="1"/>
    <n v="0"/>
    <n v="0"/>
    <n v="0"/>
    <n v="0"/>
    <n v="0"/>
  </r>
  <r>
    <s v="Mar 2017 - 2019 "/>
    <n v="2"/>
    <s v="Senior Reporting Analyst"/>
    <n v="22"/>
    <x v="2"/>
    <x v="0"/>
    <n v="1"/>
    <n v="1"/>
    <n v="0"/>
    <n v="0"/>
    <n v="0"/>
    <n v="0"/>
    <n v="0"/>
  </r>
  <r>
    <s v="Dec 2020 - Present "/>
    <n v="0"/>
    <s v="Senior Data Analyst &amp; Growth hacking &amp; Reporting and insightful dashboards"/>
    <n v="21"/>
    <x v="2"/>
    <x v="1"/>
    <n v="1"/>
    <n v="1"/>
    <n v="0"/>
    <n v="0"/>
    <n v="0"/>
    <n v="0"/>
    <n v="0"/>
  </r>
  <r>
    <s v="Apr 2019 - Dec 2020 "/>
    <n v="1"/>
    <s v="Data Scientist | Predictive Machine learning Models for marketing and customer targeting"/>
    <n v="20"/>
    <x v="1"/>
    <x v="0"/>
    <n v="1"/>
    <n v="1"/>
    <n v="0"/>
    <n v="0"/>
    <n v="0"/>
    <n v="0"/>
    <n v="0"/>
  </r>
  <r>
    <s v="Jan 2022 - Present "/>
    <n v="0"/>
    <s v="Data Analyst"/>
    <n v="8"/>
    <x v="0"/>
    <x v="1"/>
    <n v="1"/>
    <n v="0"/>
    <n v="0"/>
    <n v="0"/>
    <n v="0"/>
    <n v="0"/>
    <n v="0"/>
  </r>
  <r>
    <s v="Apr 2021 - Dec 2021 "/>
    <n v="1"/>
    <s v="Data Analyst"/>
    <n v="8"/>
    <x v="0"/>
    <x v="0"/>
    <n v="1"/>
    <n v="0"/>
    <n v="0"/>
    <n v="0"/>
    <n v="0"/>
    <n v="0"/>
    <n v="0"/>
  </r>
  <r>
    <s v="Feb 2021 - Present "/>
    <n v="0"/>
    <s v="Senior Software Engineer and Business Intelligence Analyst"/>
    <n v="19"/>
    <x v="2"/>
    <x v="1"/>
    <n v="1"/>
    <n v="1"/>
    <n v="0"/>
    <n v="0"/>
    <n v="0"/>
    <n v="0"/>
    <n v="0"/>
  </r>
  <r>
    <s v="Mar 2021 - May 2021 "/>
    <n v="1"/>
    <s v="Business Intelligence Analyst"/>
    <n v="2"/>
    <x v="0"/>
    <x v="0"/>
    <n v="1"/>
    <n v="0"/>
    <n v="0"/>
    <n v="0"/>
    <n v="0"/>
    <n v="0"/>
    <n v="0"/>
  </r>
  <r>
    <s v="Sep 2016 - Sep 2017 "/>
    <n v="2"/>
    <s v="Business Data Analyst"/>
    <n v="12"/>
    <x v="0"/>
    <x v="0"/>
    <n v="1"/>
    <n v="1"/>
    <n v="0"/>
    <n v="0"/>
    <n v="0"/>
    <n v="0"/>
    <n v="0"/>
  </r>
  <r>
    <s v="Apr 2020 - Aug 2021 "/>
    <n v="1"/>
    <s v="Junior Data Scientist"/>
    <n v="16"/>
    <x v="1"/>
    <x v="0"/>
    <n v="1"/>
    <n v="1"/>
    <n v="0"/>
    <n v="0"/>
    <n v="0"/>
    <n v="0"/>
    <n v="0"/>
  </r>
  <r>
    <s v="Dec 2017 - Jan 2020 "/>
    <n v="2"/>
    <s v="Data Analyst and Digital Marketing Specialist at Iperius"/>
    <n v="25"/>
    <x v="0"/>
    <x v="0"/>
    <n v="1"/>
    <n v="1"/>
    <n v="1"/>
    <n v="0"/>
    <n v="0"/>
    <n v="0"/>
    <n v="0"/>
  </r>
  <r>
    <s v="Apr 2022 - Present "/>
    <n v="0"/>
    <s v="Jr Business Intelligence Analyst "/>
    <n v="5"/>
    <x v="3"/>
    <x v="1"/>
    <n v="1"/>
    <n v="0"/>
    <n v="0"/>
    <n v="0"/>
    <n v="0"/>
    <n v="0"/>
    <n v="0"/>
  </r>
  <r>
    <s v="Feb 2020 - Sep 2020 "/>
    <n v="2"/>
    <s v="Jr Data Analyst "/>
    <n v="7"/>
    <x v="3"/>
    <x v="0"/>
    <n v="1"/>
    <n v="0"/>
    <n v="0"/>
    <n v="0"/>
    <n v="0"/>
    <n v="0"/>
    <n v="0"/>
  </r>
  <r>
    <s v="Nov 2021 - Present "/>
    <n v="0"/>
    <s v="Business Intelligence Analyst"/>
    <n v="10"/>
    <x v="0"/>
    <x v="1"/>
    <n v="1"/>
    <n v="0"/>
    <n v="0"/>
    <n v="0"/>
    <n v="0"/>
    <n v="0"/>
    <n v="0"/>
  </r>
  <r>
    <s v="Jan 2018 - Feb 2019 "/>
    <n v="2"/>
    <s v="Business Intelligence Analyst"/>
    <n v="13"/>
    <x v="0"/>
    <x v="0"/>
    <n v="1"/>
    <n v="1"/>
    <n v="0"/>
    <n v="0"/>
    <n v="0"/>
    <n v="0"/>
    <n v="0"/>
  </r>
  <r>
    <s v="Feb 2016 - Jan 2018 "/>
    <n v="3"/>
    <s v="Business Intelligence Analyst"/>
    <n v="23"/>
    <x v="0"/>
    <x v="0"/>
    <n v="1"/>
    <n v="1"/>
    <n v="0"/>
    <n v="0"/>
    <n v="0"/>
    <n v="0"/>
    <n v="0"/>
  </r>
  <r>
    <s v="Mar 2021 - Present "/>
    <n v="0"/>
    <s v="Data Analyst"/>
    <n v="18"/>
    <x v="0"/>
    <x v="1"/>
    <n v="1"/>
    <n v="1"/>
    <n v="0"/>
    <n v="0"/>
    <n v="0"/>
    <n v="0"/>
    <n v="0"/>
  </r>
  <r>
    <s v="Feb 2017 - Feb 2021 "/>
    <n v="1"/>
    <s v="Business Intelligence Analyst"/>
    <n v="48"/>
    <x v="0"/>
    <x v="0"/>
    <n v="1"/>
    <n v="1"/>
    <n v="1"/>
    <n v="1"/>
    <n v="1"/>
    <n v="0"/>
    <n v="0"/>
  </r>
  <r>
    <s v="Jun 2015 - Sep 2020 "/>
    <n v="5"/>
    <s v="Data Analyst"/>
    <n v="63"/>
    <x v="0"/>
    <x v="0"/>
    <n v="1"/>
    <n v="1"/>
    <n v="1"/>
    <n v="1"/>
    <n v="1"/>
    <n v="1"/>
    <n v="0"/>
  </r>
  <r>
    <s v="Jul 2022 - Present "/>
    <n v="0"/>
    <s v="Data Analyst"/>
    <n v="2"/>
    <x v="0"/>
    <x v="1"/>
    <n v="1"/>
    <n v="0"/>
    <n v="0"/>
    <n v="0"/>
    <n v="0"/>
    <n v="0"/>
    <n v="0"/>
  </r>
  <r>
    <s v="Jul 2022 - Present "/>
    <n v="0"/>
    <s v="Data Analyst"/>
    <n v="2"/>
    <x v="0"/>
    <x v="1"/>
    <n v="1"/>
    <n v="0"/>
    <n v="0"/>
    <n v="0"/>
    <n v="0"/>
    <n v="0"/>
    <n v="0"/>
  </r>
  <r>
    <s v="Jul 2020 - Apr 2021 "/>
    <n v="0"/>
    <s v="Data Analyst Fellow"/>
    <n v="9"/>
    <x v="0"/>
    <x v="1"/>
    <n v="1"/>
    <n v="0"/>
    <n v="0"/>
    <n v="0"/>
    <n v="0"/>
    <n v="0"/>
    <n v="0"/>
  </r>
  <r>
    <s v="2015 - 2021 "/>
    <n v="2"/>
    <s v="Business &amp; Data Analyst, and Project Management"/>
    <n v="71"/>
    <x v="0"/>
    <x v="0"/>
    <n v="1"/>
    <n v="1"/>
    <n v="1"/>
    <n v="1"/>
    <n v="1"/>
    <n v="1"/>
    <n v="0"/>
  </r>
  <r>
    <s v="Feb 2020 - Present "/>
    <n v="0"/>
    <s v="Data Analyst"/>
    <n v="31"/>
    <x v="0"/>
    <x v="1"/>
    <n v="1"/>
    <n v="1"/>
    <n v="1"/>
    <n v="0"/>
    <n v="0"/>
    <n v="0"/>
    <n v="0"/>
  </r>
  <r>
    <s v="Feb 2022 - Jul 2022 "/>
    <n v="1"/>
    <s v="Data Analyst"/>
    <n v="5"/>
    <x v="0"/>
    <x v="0"/>
    <n v="1"/>
    <n v="0"/>
    <n v="0"/>
    <n v="0"/>
    <n v="0"/>
    <n v="0"/>
    <n v="0"/>
  </r>
  <r>
    <s v="Feb 2022 - Present "/>
    <n v="0"/>
    <s v="Business Data Analyst"/>
    <n v="7"/>
    <x v="0"/>
    <x v="1"/>
    <n v="1"/>
    <n v="0"/>
    <n v="0"/>
    <n v="0"/>
    <n v="0"/>
    <n v="0"/>
    <n v="0"/>
  </r>
  <r>
    <s v="Aug 2015 - Jul 2018 "/>
    <n v="1"/>
    <s v="Sr Regional Reporting Analyst "/>
    <n v="35"/>
    <x v="2"/>
    <x v="0"/>
    <n v="1"/>
    <n v="1"/>
    <n v="1"/>
    <n v="0"/>
    <n v="0"/>
    <n v="0"/>
    <n v="0"/>
  </r>
  <r>
    <s v="Mar 2007 - Sep 2011 "/>
    <n v="4"/>
    <s v="Database Application Developer / Data Analyst"/>
    <n v="54"/>
    <x v="0"/>
    <x v="0"/>
    <n v="1"/>
    <n v="1"/>
    <n v="1"/>
    <n v="1"/>
    <n v="1"/>
    <n v="0"/>
    <n v="0"/>
  </r>
  <r>
    <s v="Jun 2021 - Present "/>
    <n v="1"/>
    <s v="Data Analyst"/>
    <n v="15"/>
    <x v="0"/>
    <x v="1"/>
    <n v="1"/>
    <n v="1"/>
    <n v="0"/>
    <n v="0"/>
    <n v="0"/>
    <n v="0"/>
    <n v="0"/>
  </r>
  <r>
    <s v="Jun 2018 - Oct 2019 "/>
    <n v="3"/>
    <s v="Data Analyst"/>
    <n v="16"/>
    <x v="0"/>
    <x v="0"/>
    <n v="1"/>
    <n v="1"/>
    <n v="0"/>
    <n v="0"/>
    <n v="0"/>
    <n v="0"/>
    <n v="0"/>
  </r>
  <r>
    <s v="Jan 2021 - Jan 2022 "/>
    <n v="2"/>
    <s v="Data Analyst"/>
    <n v="12"/>
    <x v="0"/>
    <x v="0"/>
    <n v="1"/>
    <n v="1"/>
    <n v="0"/>
    <n v="0"/>
    <n v="0"/>
    <n v="0"/>
    <n v="0"/>
  </r>
  <r>
    <s v="May 2020 - Dec 2020 "/>
    <n v="3"/>
    <s v="Database Analyst"/>
    <n v="7"/>
    <x v="0"/>
    <x v="0"/>
    <n v="1"/>
    <n v="0"/>
    <n v="0"/>
    <n v="0"/>
    <n v="0"/>
    <n v="0"/>
    <n v="0"/>
  </r>
  <r>
    <s v="Sep 2022 - Present "/>
    <n v="0"/>
    <s v="Data Analyst"/>
    <n v="1"/>
    <x v="0"/>
    <x v="1"/>
    <n v="1"/>
    <n v="0"/>
    <n v="0"/>
    <n v="0"/>
    <n v="0"/>
    <n v="0"/>
    <n v="0"/>
  </r>
  <r>
    <s v="Dec 2020 - Apr 2022 "/>
    <n v="1"/>
    <s v="Data Analyst II - Risk Adjustment"/>
    <n v="16"/>
    <x v="0"/>
    <x v="0"/>
    <n v="1"/>
    <n v="1"/>
    <n v="0"/>
    <n v="0"/>
    <n v="0"/>
    <n v="0"/>
    <n v="0"/>
  </r>
  <r>
    <s v="Feb 2020 - Nov 2020 "/>
    <n v="2"/>
    <s v="Data Analyst II - Enterprise Data Services"/>
    <n v="9"/>
    <x v="0"/>
    <x v="0"/>
    <n v="1"/>
    <n v="0"/>
    <n v="0"/>
    <n v="0"/>
    <n v="0"/>
    <n v="0"/>
    <n v="0"/>
  </r>
  <r>
    <s v="Aug 2020 - Present "/>
    <n v="0"/>
    <s v="Data Analyst"/>
    <n v="25"/>
    <x v="0"/>
    <x v="1"/>
    <n v="1"/>
    <n v="1"/>
    <n v="1"/>
    <n v="0"/>
    <n v="0"/>
    <n v="0"/>
    <n v="0"/>
  </r>
  <r>
    <s v="Sep 2020 - Nov 2021 "/>
    <n v="1"/>
    <s v="Data Analyst"/>
    <n v="14"/>
    <x v="0"/>
    <x v="0"/>
    <n v="1"/>
    <n v="1"/>
    <n v="0"/>
    <n v="0"/>
    <n v="0"/>
    <n v="0"/>
    <n v="0"/>
  </r>
  <r>
    <s v="Feb 2022 - Present "/>
    <n v="0"/>
    <s v="Senior Data Analyst"/>
    <n v="7"/>
    <x v="2"/>
    <x v="1"/>
    <n v="1"/>
    <n v="0"/>
    <n v="0"/>
    <n v="0"/>
    <n v="0"/>
    <n v="0"/>
    <n v="0"/>
  </r>
  <r>
    <s v="Jan 2022 - Jul 2022 "/>
    <n v="0"/>
    <s v="Data Analyst"/>
    <n v="6"/>
    <x v="0"/>
    <x v="1"/>
    <n v="1"/>
    <n v="0"/>
    <n v="0"/>
    <n v="0"/>
    <n v="0"/>
    <n v="0"/>
    <n v="0"/>
  </r>
  <r>
    <s v="Oct 2021 - Present "/>
    <n v="0"/>
    <s v="Business Intelligence Analyst"/>
    <n v="1"/>
    <x v="0"/>
    <x v="1"/>
    <n v="1"/>
    <n v="0"/>
    <n v="0"/>
    <n v="0"/>
    <n v="0"/>
    <n v="0"/>
    <n v="0"/>
  </r>
  <r>
    <s v="Dec 2014 - Feb 2016 "/>
    <n v="1"/>
    <s v="Senior Data Analyst, Product Development"/>
    <n v="14"/>
    <x v="2"/>
    <x v="0"/>
    <n v="1"/>
    <n v="1"/>
    <n v="0"/>
    <n v="0"/>
    <n v="0"/>
    <n v="0"/>
    <n v="0"/>
  </r>
  <r>
    <s v="2004 - 2014 "/>
    <n v="2"/>
    <s v="Data Analyst /QA"/>
    <n v="119"/>
    <x v="0"/>
    <x v="0"/>
    <n v="1"/>
    <n v="1"/>
    <n v="1"/>
    <n v="1"/>
    <n v="1"/>
    <n v="1"/>
    <n v="0"/>
  </r>
  <r>
    <s v="Dec 2021 - Present "/>
    <n v="0"/>
    <s v="Data Analyst | Sales Funnels and Social media"/>
    <n v="9"/>
    <x v="0"/>
    <x v="1"/>
    <n v="1"/>
    <n v="0"/>
    <n v="0"/>
    <n v="0"/>
    <n v="0"/>
    <n v="0"/>
    <n v="0"/>
  </r>
  <r>
    <s v="2019 - Present "/>
    <n v="1"/>
    <s v="Data Scientist"/>
    <n v="44"/>
    <x v="1"/>
    <x v="1"/>
    <n v="1"/>
    <n v="1"/>
    <n v="1"/>
    <n v="1"/>
    <n v="0"/>
    <n v="0"/>
    <n v="0"/>
  </r>
  <r>
    <s v="2013 - 2019 "/>
    <n v="2"/>
    <s v="Lead Data Analyst"/>
    <n v="71"/>
    <x v="2"/>
    <x v="0"/>
    <n v="1"/>
    <n v="1"/>
    <n v="1"/>
    <n v="1"/>
    <n v="1"/>
    <n v="1"/>
    <n v="0"/>
  </r>
  <r>
    <s v="2008 - 2013 "/>
    <n v="3"/>
    <s v="Data Analyst"/>
    <n v="59"/>
    <x v="0"/>
    <x v="0"/>
    <n v="1"/>
    <n v="1"/>
    <n v="1"/>
    <n v="1"/>
    <n v="1"/>
    <n v="0"/>
    <n v="0"/>
  </r>
  <r>
    <s v="Jul 2019 - Feb 2020 "/>
    <n v="3"/>
    <s v="Business Intelligence Analyst"/>
    <n v="7"/>
    <x v="0"/>
    <x v="0"/>
    <n v="1"/>
    <n v="0"/>
    <n v="0"/>
    <n v="0"/>
    <n v="0"/>
    <n v="0"/>
    <n v="0"/>
  </r>
  <r>
    <s v="May 2017 - Present "/>
    <n v="0"/>
    <s v="Data Analyst"/>
    <n v="64"/>
    <x v="0"/>
    <x v="1"/>
    <n v="1"/>
    <n v="1"/>
    <n v="1"/>
    <n v="1"/>
    <n v="1"/>
    <n v="1"/>
    <n v="0"/>
  </r>
  <r>
    <s v="Apr 2016 - Apr 2017 "/>
    <n v="1"/>
    <s v="Data Analyst"/>
    <n v="12"/>
    <x v="0"/>
    <x v="0"/>
    <n v="1"/>
    <n v="1"/>
    <n v="0"/>
    <n v="0"/>
    <n v="0"/>
    <n v="0"/>
    <n v="0"/>
  </r>
  <r>
    <s v="Jul 2022 - Present "/>
    <n v="0"/>
    <s v="Data Analyst"/>
    <n v="2"/>
    <x v="0"/>
    <x v="1"/>
    <n v="1"/>
    <n v="0"/>
    <n v="0"/>
    <n v="0"/>
    <n v="0"/>
    <n v="0"/>
    <n v="0"/>
  </r>
  <r>
    <s v="Dec 2015 - Mar 2019 "/>
    <n v="2"/>
    <s v="Data Analyst"/>
    <n v="39"/>
    <x v="0"/>
    <x v="0"/>
    <n v="1"/>
    <n v="1"/>
    <n v="1"/>
    <n v="1"/>
    <n v="0"/>
    <n v="0"/>
    <n v="0"/>
  </r>
  <r>
    <s v="Aug 2005 - Jun 2012 "/>
    <n v="3"/>
    <s v="Senior Data Analyst"/>
    <n v="82"/>
    <x v="2"/>
    <x v="0"/>
    <n v="1"/>
    <n v="1"/>
    <n v="1"/>
    <n v="1"/>
    <n v="1"/>
    <n v="1"/>
    <n v="0"/>
  </r>
  <r>
    <s v="Aug 2020 - Sep 2021 "/>
    <n v="0"/>
    <s v="Data Analyst"/>
    <n v="13"/>
    <x v="0"/>
    <x v="1"/>
    <n v="1"/>
    <n v="1"/>
    <n v="0"/>
    <n v="0"/>
    <n v="0"/>
    <n v="0"/>
    <n v="0"/>
  </r>
  <r>
    <s v="Aug 2021 - Present "/>
    <n v="0"/>
    <s v="Senior Data Analyst"/>
    <n v="13"/>
    <x v="2"/>
    <x v="1"/>
    <n v="1"/>
    <n v="1"/>
    <n v="0"/>
    <n v="0"/>
    <n v="0"/>
    <n v="0"/>
    <n v="0"/>
  </r>
  <r>
    <s v="May 2021 - Present "/>
    <n v="0"/>
    <s v="Data Analyst"/>
    <n v="16"/>
    <x v="0"/>
    <x v="1"/>
    <n v="1"/>
    <n v="1"/>
    <n v="0"/>
    <n v="0"/>
    <n v="0"/>
    <n v="0"/>
    <n v="0"/>
  </r>
  <r>
    <s v="Jan 2019 - Feb 2021 "/>
    <n v="1"/>
    <s v="Data Analyst"/>
    <n v="25"/>
    <x v="0"/>
    <x v="0"/>
    <n v="1"/>
    <n v="1"/>
    <n v="1"/>
    <n v="0"/>
    <n v="0"/>
    <n v="0"/>
    <n v="0"/>
  </r>
  <r>
    <s v="Feb 2022 - Jul 2022 "/>
    <n v="1"/>
    <s v="Data Analyst, UTIVA TECH ACADEMY"/>
    <n v="5"/>
    <x v="0"/>
    <x v="0"/>
    <n v="1"/>
    <n v="0"/>
    <n v="0"/>
    <n v="0"/>
    <n v="0"/>
    <n v="0"/>
    <n v="0"/>
  </r>
  <r>
    <s v="Sep 2019 - Sep 2020 "/>
    <n v="2"/>
    <s v="Data Analyst"/>
    <n v="12"/>
    <x v="0"/>
    <x v="0"/>
    <n v="1"/>
    <n v="1"/>
    <n v="0"/>
    <n v="0"/>
    <n v="0"/>
    <n v="0"/>
    <n v="0"/>
  </r>
  <r>
    <s v="Aug 2016 - Jul 2018 "/>
    <n v="4"/>
    <s v="Data Analyst"/>
    <n v="23"/>
    <x v="0"/>
    <x v="0"/>
    <n v="1"/>
    <n v="1"/>
    <n v="0"/>
    <n v="0"/>
    <n v="0"/>
    <n v="0"/>
    <n v="0"/>
  </r>
  <r>
    <s v="Jun 2022 - Present "/>
    <n v="0"/>
    <s v="Junior Data Scientist"/>
    <n v="3"/>
    <x v="1"/>
    <x v="1"/>
    <n v="1"/>
    <n v="0"/>
    <n v="0"/>
    <n v="0"/>
    <n v="0"/>
    <n v="0"/>
    <n v="0"/>
  </r>
  <r>
    <s v="Apr 2022 - Present "/>
    <n v="2"/>
    <s v="Data Analyst"/>
    <n v="5"/>
    <x v="0"/>
    <x v="1"/>
    <n v="1"/>
    <n v="0"/>
    <n v="0"/>
    <n v="0"/>
    <n v="0"/>
    <n v="0"/>
    <n v="0"/>
  </r>
  <r>
    <s v="Jun 2022 - Aug 2022 "/>
    <n v="3"/>
    <s v="Data Scientist Intern"/>
    <n v="2"/>
    <x v="1"/>
    <x v="0"/>
    <n v="1"/>
    <n v="0"/>
    <n v="0"/>
    <n v="0"/>
    <n v="0"/>
    <n v="0"/>
    <n v="0"/>
  </r>
  <r>
    <s v="Sep 2020 - Mar 2021 "/>
    <n v="3"/>
    <s v="Data Analyst"/>
    <n v="6"/>
    <x v="0"/>
    <x v="0"/>
    <n v="1"/>
    <n v="0"/>
    <n v="0"/>
    <n v="0"/>
    <n v="0"/>
    <n v="0"/>
    <n v="0"/>
  </r>
  <r>
    <s v="Sep 2021 - Feb 2022 "/>
    <n v="1"/>
    <s v="Completion Data Analyst"/>
    <n v="5"/>
    <x v="0"/>
    <x v="0"/>
    <n v="1"/>
    <n v="0"/>
    <n v="0"/>
    <n v="0"/>
    <n v="0"/>
    <n v="0"/>
    <n v="0"/>
  </r>
  <r>
    <s v="Jun 2010 - Dec 2010 "/>
    <n v="4"/>
    <s v="Statistician"/>
    <n v="6"/>
    <x v="4"/>
    <x v="0"/>
    <n v="1"/>
    <n v="0"/>
    <n v="0"/>
    <n v="0"/>
    <n v="0"/>
    <n v="0"/>
    <n v="0"/>
  </r>
  <r>
    <s v="May 2022 - Present "/>
    <n v="0"/>
    <s v="Business Intelligence Analyst - Strategic Insights"/>
    <n v="4"/>
    <x v="0"/>
    <x v="1"/>
    <n v="1"/>
    <n v="0"/>
    <n v="0"/>
    <n v="0"/>
    <n v="0"/>
    <n v="0"/>
    <n v="0"/>
  </r>
  <r>
    <s v="Apr 2022 - Sep 2022 "/>
    <n v="0"/>
    <s v="Data Analyst"/>
    <n v="5"/>
    <x v="0"/>
    <x v="1"/>
    <n v="1"/>
    <n v="0"/>
    <n v="0"/>
    <n v="0"/>
    <n v="0"/>
    <n v="0"/>
    <n v="0"/>
  </r>
  <r>
    <s v="Oct 2021 - Present "/>
    <n v="0"/>
    <s v="Business Data analyst &amp; internal controller"/>
    <n v="1"/>
    <x v="0"/>
    <x v="1"/>
    <n v="1"/>
    <n v="0"/>
    <n v="0"/>
    <n v="0"/>
    <n v="0"/>
    <n v="0"/>
    <n v="0"/>
  </r>
  <r>
    <s v="Dec 2020 - Sep 2021 "/>
    <n v="1"/>
    <s v="Business Data Analyst"/>
    <n v="9"/>
    <x v="0"/>
    <x v="0"/>
    <n v="1"/>
    <n v="0"/>
    <n v="0"/>
    <n v="0"/>
    <n v="0"/>
    <n v="0"/>
    <n v="0"/>
  </r>
  <r>
    <s v="Sep 2018 - Aug 2020 "/>
    <n v="2"/>
    <s v="Business Data Analyst controller"/>
    <n v="23"/>
    <x v="0"/>
    <x v="0"/>
    <n v="1"/>
    <n v="1"/>
    <n v="0"/>
    <n v="0"/>
    <n v="0"/>
    <n v="0"/>
    <n v="0"/>
  </r>
  <r>
    <s v="Jun 2018 - Aug 2018 "/>
    <n v="3"/>
    <s v="Assistant Finance Data Analyst"/>
    <n v="2"/>
    <x v="0"/>
    <x v="0"/>
    <n v="1"/>
    <n v="0"/>
    <n v="0"/>
    <n v="0"/>
    <n v="0"/>
    <n v="0"/>
    <n v="0"/>
  </r>
  <r>
    <s v="Sep 2022 - Present "/>
    <n v="0"/>
    <s v="Data Analyst "/>
    <n v="1"/>
    <x v="0"/>
    <x v="1"/>
    <n v="1"/>
    <n v="0"/>
    <n v="0"/>
    <n v="0"/>
    <n v="0"/>
    <n v="0"/>
    <n v="0"/>
  </r>
  <r>
    <s v="Jan 2022 - Aug 2022 "/>
    <n v="1"/>
    <s v="Data Analyst"/>
    <n v="7"/>
    <x v="0"/>
    <x v="0"/>
    <n v="1"/>
    <n v="0"/>
    <n v="0"/>
    <n v="0"/>
    <n v="0"/>
    <n v="0"/>
    <n v="0"/>
  </r>
  <r>
    <s v="Mar 2017 - Present "/>
    <n v="1"/>
    <s v="Business Intelligence Analyst"/>
    <n v="66"/>
    <x v="0"/>
    <x v="1"/>
    <n v="1"/>
    <n v="1"/>
    <n v="1"/>
    <n v="1"/>
    <n v="1"/>
    <n v="1"/>
    <n v="0"/>
  </r>
  <r>
    <s v="Nov 2015 - Mar 2017 "/>
    <n v="2"/>
    <s v="Junior BI Analyst"/>
    <n v="16"/>
    <x v="3"/>
    <x v="0"/>
    <n v="1"/>
    <n v="1"/>
    <n v="0"/>
    <n v="0"/>
    <n v="0"/>
    <n v="0"/>
    <n v="0"/>
  </r>
  <r>
    <s v="Sep 2018 - Feb 2020 "/>
    <n v="2"/>
    <s v="Data Analyst"/>
    <n v="17"/>
    <x v="0"/>
    <x v="0"/>
    <n v="1"/>
    <n v="1"/>
    <n v="0"/>
    <n v="0"/>
    <n v="0"/>
    <n v="0"/>
    <n v="0"/>
  </r>
  <r>
    <s v="Aug 2017 - Jul 2018 "/>
    <n v="1"/>
    <s v="Data Analyst/ Data Scientist"/>
    <n v="1"/>
    <x v="0"/>
    <x v="0"/>
    <n v="1"/>
    <n v="0"/>
    <n v="0"/>
    <n v="0"/>
    <n v="0"/>
    <n v="0"/>
    <n v="0"/>
  </r>
  <r>
    <s v="Nov 2007 - May 2014 "/>
    <n v="3"/>
    <s v="Quantitative Analyst / Data Scientist"/>
    <n v="78"/>
    <x v="1"/>
    <x v="0"/>
    <n v="1"/>
    <n v="1"/>
    <n v="1"/>
    <n v="1"/>
    <n v="1"/>
    <n v="1"/>
    <n v="0"/>
  </r>
  <r>
    <s v="Apr 2019 - Oct 2021 "/>
    <n v="1"/>
    <s v="Data Analyst - Guest Experience Intelligence"/>
    <n v="30"/>
    <x v="0"/>
    <x v="0"/>
    <n v="1"/>
    <n v="1"/>
    <n v="1"/>
    <n v="0"/>
    <n v="0"/>
    <n v="0"/>
    <n v="0"/>
  </r>
  <r>
    <s v="Dec 2015 - Dec 2016 "/>
    <n v="4"/>
    <s v="Data Analyst"/>
    <n v="12"/>
    <x v="0"/>
    <x v="0"/>
    <n v="1"/>
    <n v="1"/>
    <n v="0"/>
    <n v="0"/>
    <n v="0"/>
    <n v="0"/>
    <n v="0"/>
  </r>
  <r>
    <s v="Sep 2022 - Present "/>
    <n v="0"/>
    <s v="Data Analyst"/>
    <n v="1"/>
    <x v="0"/>
    <x v="1"/>
    <n v="1"/>
    <n v="0"/>
    <n v="0"/>
    <n v="0"/>
    <n v="0"/>
    <n v="0"/>
    <n v="0"/>
  </r>
  <r>
    <s v="Aug 2022 - Present "/>
    <n v="1"/>
    <s v="Data Analyst"/>
    <n v="1"/>
    <x v="0"/>
    <x v="1"/>
    <n v="1"/>
    <n v="0"/>
    <n v="0"/>
    <n v="0"/>
    <n v="0"/>
    <n v="0"/>
    <n v="0"/>
  </r>
  <r>
    <s v="Jul 2022 - Aug 2022 "/>
    <n v="3"/>
    <s v="Data Analyst"/>
    <n v="1"/>
    <x v="0"/>
    <x v="0"/>
    <n v="1"/>
    <n v="0"/>
    <n v="0"/>
    <n v="0"/>
    <n v="0"/>
    <n v="0"/>
    <n v="0"/>
  </r>
  <r>
    <s v="Jun 2018 - Apr 2020 "/>
    <n v="3"/>
    <s v="Data Analyst"/>
    <n v="22"/>
    <x v="0"/>
    <x v="0"/>
    <n v="1"/>
    <n v="1"/>
    <n v="0"/>
    <n v="0"/>
    <n v="0"/>
    <n v="0"/>
    <n v="0"/>
  </r>
  <r>
    <s v="Jun 2021 - Present "/>
    <n v="0"/>
    <s v="Data Analyst/Developer"/>
    <n v="15"/>
    <x v="0"/>
    <x v="1"/>
    <n v="1"/>
    <n v="1"/>
    <n v="0"/>
    <n v="0"/>
    <n v="0"/>
    <n v="0"/>
    <n v="0"/>
  </r>
  <r>
    <s v="Mar 2019 - Jan 2020 "/>
    <n v="2"/>
    <s v="SQL Developer/Data Analyst"/>
    <n v="10"/>
    <x v="0"/>
    <x v="0"/>
    <n v="1"/>
    <n v="0"/>
    <n v="0"/>
    <n v="0"/>
    <n v="0"/>
    <n v="0"/>
    <n v="0"/>
  </r>
  <r>
    <s v="May 2017 - Mar 2019 "/>
    <n v="3"/>
    <s v="Technical/Data Analyst"/>
    <n v="22"/>
    <x v="0"/>
    <x v="0"/>
    <n v="1"/>
    <n v="1"/>
    <n v="0"/>
    <n v="0"/>
    <n v="0"/>
    <n v="0"/>
    <n v="0"/>
  </r>
  <r>
    <s v="Aug 2019 - May 2022 "/>
    <n v="3"/>
    <s v="Quantitative Data Analyst"/>
    <n v="33"/>
    <x v="0"/>
    <x v="0"/>
    <n v="1"/>
    <n v="1"/>
    <n v="1"/>
    <n v="0"/>
    <n v="0"/>
    <n v="0"/>
    <n v="0"/>
  </r>
  <r>
    <s v="Sep 2018 - Dec 2021 "/>
    <n v="4"/>
    <s v="Data Entry Clerk"/>
    <n v="39"/>
    <x v="3"/>
    <x v="0"/>
    <n v="1"/>
    <n v="1"/>
    <n v="1"/>
    <n v="1"/>
    <n v="0"/>
    <n v="0"/>
    <n v="0"/>
  </r>
  <r>
    <s v="May 2020 - Oct 2021 "/>
    <n v="1"/>
    <s v="Client Reporting Specialist"/>
    <n v="17"/>
    <x v="2"/>
    <x v="0"/>
    <n v="1"/>
    <n v="1"/>
    <n v="0"/>
    <n v="0"/>
    <n v="0"/>
    <n v="0"/>
    <n v="0"/>
  </r>
  <r>
    <s v="Dec 2020 - Present "/>
    <n v="0"/>
    <s v="Data Analyst"/>
    <n v="21"/>
    <x v="0"/>
    <x v="1"/>
    <n v="1"/>
    <n v="1"/>
    <n v="0"/>
    <n v="0"/>
    <n v="0"/>
    <n v="0"/>
    <n v="0"/>
  </r>
  <r>
    <s v="Aug 2019 - Nov 2020 "/>
    <n v="1"/>
    <s v="Data Analyst"/>
    <n v="15"/>
    <x v="0"/>
    <x v="0"/>
    <n v="1"/>
    <n v="1"/>
    <n v="0"/>
    <n v="0"/>
    <n v="0"/>
    <n v="0"/>
    <n v="0"/>
  </r>
  <r>
    <s v="Aug 2020 - Present "/>
    <n v="0"/>
    <s v="Reporting Analyst II"/>
    <n v="25"/>
    <x v="0"/>
    <x v="1"/>
    <n v="1"/>
    <n v="1"/>
    <n v="1"/>
    <n v="0"/>
    <n v="0"/>
    <n v="0"/>
    <n v="0"/>
  </r>
  <r>
    <s v="Oct 2019 - Feb 2020 "/>
    <n v="1"/>
    <s v="Data Analyst"/>
    <n v="4"/>
    <x v="0"/>
    <x v="0"/>
    <n v="1"/>
    <n v="0"/>
    <n v="0"/>
    <n v="0"/>
    <n v="0"/>
    <n v="0"/>
    <n v="0"/>
  </r>
  <r>
    <s v="Jun 2018 - Oct 2019 "/>
    <n v="2"/>
    <s v="Business Data Analyst"/>
    <n v="16"/>
    <x v="0"/>
    <x v="0"/>
    <n v="1"/>
    <n v="1"/>
    <n v="0"/>
    <n v="0"/>
    <n v="0"/>
    <n v="0"/>
    <n v="0"/>
  </r>
  <r>
    <s v="Dec 2014 - May 2016 "/>
    <n v="3"/>
    <s v="Data Analyst"/>
    <n v="17"/>
    <x v="0"/>
    <x v="0"/>
    <n v="1"/>
    <n v="1"/>
    <n v="0"/>
    <n v="0"/>
    <n v="0"/>
    <n v="0"/>
    <n v="0"/>
  </r>
  <r>
    <s v="Feb 2019 - May 2021 "/>
    <n v="1"/>
    <s v="Data Analyst"/>
    <n v="27"/>
    <x v="0"/>
    <x v="0"/>
    <n v="1"/>
    <n v="1"/>
    <n v="1"/>
    <n v="0"/>
    <n v="0"/>
    <n v="0"/>
    <n v="0"/>
  </r>
  <r>
    <s v="Jun 2022 - Present "/>
    <n v="0"/>
    <s v="Deputy Head _ Data Analyst"/>
    <n v="3"/>
    <x v="0"/>
    <x v="1"/>
    <n v="1"/>
    <n v="0"/>
    <n v="0"/>
    <n v="0"/>
    <n v="0"/>
    <n v="0"/>
    <n v="0"/>
  </r>
  <r>
    <s v="Jun 2014 - Sep 2018 "/>
    <n v="2"/>
    <s v="Data Analyst"/>
    <n v="51"/>
    <x v="0"/>
    <x v="0"/>
    <n v="1"/>
    <n v="1"/>
    <n v="1"/>
    <n v="1"/>
    <n v="1"/>
    <n v="0"/>
    <n v="0"/>
  </r>
  <r>
    <s v="Nov 2019 - Apr 2022 "/>
    <n v="2"/>
    <s v="Customer Insights Analyst"/>
    <n v="29"/>
    <x v="0"/>
    <x v="0"/>
    <n v="1"/>
    <n v="1"/>
    <n v="1"/>
    <n v="0"/>
    <n v="0"/>
    <n v="0"/>
    <n v="0"/>
  </r>
  <r>
    <s v="Jan 2020 - Mar 2021 "/>
    <n v="2"/>
    <s v="Data Analyst"/>
    <n v="14"/>
    <x v="0"/>
    <x v="0"/>
    <n v="1"/>
    <n v="1"/>
    <n v="0"/>
    <n v="0"/>
    <n v="0"/>
    <n v="0"/>
    <n v="0"/>
  </r>
  <r>
    <s v="May 2022 - Present "/>
    <n v="0"/>
    <s v="Business Data Analyst"/>
    <n v="4"/>
    <x v="0"/>
    <x v="1"/>
    <n v="1"/>
    <n v="0"/>
    <n v="0"/>
    <n v="0"/>
    <n v="0"/>
    <n v="0"/>
    <n v="0"/>
  </r>
  <r>
    <s v="Mar 2022 - Present "/>
    <n v="0"/>
    <s v="Senior Business Intelligence Analyst"/>
    <n v="6"/>
    <x v="2"/>
    <x v="1"/>
    <n v="1"/>
    <n v="0"/>
    <n v="0"/>
    <n v="0"/>
    <n v="0"/>
    <n v="0"/>
    <n v="0"/>
  </r>
  <r>
    <s v="Jan 2019 - Present "/>
    <n v="1"/>
    <s v="Senior Business Intelligence Analyst"/>
    <n v="44"/>
    <x v="2"/>
    <x v="1"/>
    <n v="1"/>
    <n v="1"/>
    <n v="1"/>
    <n v="1"/>
    <n v="0"/>
    <n v="0"/>
    <n v="0"/>
  </r>
  <r>
    <s v="Apr 2017 - Jan 2019 "/>
    <n v="2"/>
    <s v="Data Analyst"/>
    <n v="21"/>
    <x v="0"/>
    <x v="0"/>
    <n v="1"/>
    <n v="1"/>
    <n v="0"/>
    <n v="0"/>
    <n v="0"/>
    <n v="0"/>
    <n v="0"/>
  </r>
  <r>
    <s v="2010 - 2017 "/>
    <n v="3"/>
    <s v="Market Research / Data Analyst"/>
    <n v="83"/>
    <x v="0"/>
    <x v="0"/>
    <n v="1"/>
    <n v="1"/>
    <n v="1"/>
    <n v="1"/>
    <n v="1"/>
    <n v="1"/>
    <n v="0"/>
  </r>
  <r>
    <s v="Jan 2019 - Present "/>
    <n v="0"/>
    <s v="Data Analyst"/>
    <n v="44"/>
    <x v="0"/>
    <x v="1"/>
    <n v="1"/>
    <n v="1"/>
    <n v="1"/>
    <n v="1"/>
    <n v="0"/>
    <n v="0"/>
    <n v="0"/>
  </r>
  <r>
    <s v="Mar 2021 - Present "/>
    <n v="0"/>
    <s v="Data Analyst"/>
    <n v="18"/>
    <x v="0"/>
    <x v="1"/>
    <n v="1"/>
    <n v="1"/>
    <n v="0"/>
    <n v="0"/>
    <n v="0"/>
    <n v="0"/>
    <n v="0"/>
  </r>
  <r>
    <s v="May 2022 - Present "/>
    <n v="0"/>
    <s v="Data Analyst en alternence "/>
    <n v="4"/>
    <x v="0"/>
    <x v="1"/>
    <n v="1"/>
    <n v="0"/>
    <n v="0"/>
    <n v="0"/>
    <n v="0"/>
    <n v="0"/>
    <n v="0"/>
  </r>
  <r>
    <s v="Feb 2021 - Jan 2022 "/>
    <n v="1"/>
    <s v="Data Analyst"/>
    <n v="1"/>
    <x v="0"/>
    <x v="0"/>
    <n v="1"/>
    <n v="0"/>
    <n v="0"/>
    <n v="0"/>
    <n v="0"/>
    <n v="0"/>
    <n v="0"/>
  </r>
  <r>
    <s v="Feb 2017 - Apr 2018 "/>
    <n v="1"/>
    <s v="CRM data analyst"/>
    <n v="14"/>
    <x v="0"/>
    <x v="0"/>
    <n v="1"/>
    <n v="1"/>
    <n v="0"/>
    <n v="0"/>
    <n v="0"/>
    <n v="0"/>
    <n v="0"/>
  </r>
  <r>
    <s v="Feb 2013 - Feb 2017 "/>
    <n v="2"/>
    <s v="Leading Loan Monitoring and Reporting specialist"/>
    <n v="48"/>
    <x v="2"/>
    <x v="0"/>
    <n v="1"/>
    <n v="1"/>
    <n v="1"/>
    <n v="1"/>
    <n v="1"/>
    <n v="0"/>
    <n v="0"/>
  </r>
  <r>
    <s v="May 2022 - Present "/>
    <n v="0"/>
    <s v="Sr Data Analyst"/>
    <n v="4"/>
    <x v="2"/>
    <x v="1"/>
    <n v="1"/>
    <n v="0"/>
    <n v="0"/>
    <n v="0"/>
    <n v="0"/>
    <n v="0"/>
    <n v="0"/>
  </r>
  <r>
    <s v="Feb 2020 - Dec 2020 "/>
    <n v="2"/>
    <s v="Data Scientist"/>
    <n v="10"/>
    <x v="1"/>
    <x v="0"/>
    <n v="1"/>
    <n v="0"/>
    <n v="0"/>
    <n v="0"/>
    <n v="0"/>
    <n v="0"/>
    <n v="0"/>
  </r>
  <r>
    <s v="Jun 2016 - Feb 2020 "/>
    <n v="3"/>
    <s v="Senior Economist - Data Analyst - M&amp;E Specialist"/>
    <n v="44"/>
    <x v="2"/>
    <x v="0"/>
    <n v="1"/>
    <n v="1"/>
    <n v="1"/>
    <n v="1"/>
    <n v="0"/>
    <n v="0"/>
    <n v="0"/>
  </r>
  <r>
    <s v="Jun 2021 - Present "/>
    <n v="0"/>
    <s v="Data Analyst"/>
    <n v="15"/>
    <x v="0"/>
    <x v="1"/>
    <n v="1"/>
    <n v="1"/>
    <n v="0"/>
    <n v="0"/>
    <n v="0"/>
    <n v="0"/>
    <n v="0"/>
  </r>
  <r>
    <s v="Jan 2017 - Aug 2019 "/>
    <n v="2"/>
    <s v="Operations Data Analyst"/>
    <n v="31"/>
    <x v="0"/>
    <x v="0"/>
    <n v="1"/>
    <n v="1"/>
    <n v="1"/>
    <n v="0"/>
    <n v="0"/>
    <n v="0"/>
    <n v="0"/>
  </r>
  <r>
    <s v="Jun 2015 - Jan 2016 "/>
    <n v="3"/>
    <s v="Data Analyst"/>
    <n v="7"/>
    <x v="0"/>
    <x v="0"/>
    <n v="1"/>
    <n v="0"/>
    <n v="0"/>
    <n v="0"/>
    <n v="0"/>
    <n v="0"/>
    <n v="0"/>
  </r>
  <r>
    <s v="Jan 2022 - Present "/>
    <n v="0"/>
    <s v="Data Analyst"/>
    <n v="8"/>
    <x v="0"/>
    <x v="1"/>
    <n v="1"/>
    <n v="0"/>
    <n v="0"/>
    <n v="0"/>
    <n v="0"/>
    <n v="0"/>
    <n v="0"/>
  </r>
  <r>
    <s v="Jul 2018 - Jan 2020 "/>
    <n v="3"/>
    <s v="Freelance Data Analyst"/>
    <n v="18"/>
    <x v="0"/>
    <x v="0"/>
    <n v="1"/>
    <n v="1"/>
    <n v="0"/>
    <n v="0"/>
    <n v="0"/>
    <n v="0"/>
    <n v="0"/>
  </r>
  <r>
    <s v="Oct 2020 - May 2022 "/>
    <n v="1"/>
    <s v="Data Analyst"/>
    <n v="19"/>
    <x v="0"/>
    <x v="0"/>
    <n v="1"/>
    <n v="1"/>
    <n v="0"/>
    <n v="0"/>
    <n v="0"/>
    <n v="0"/>
    <n v="0"/>
  </r>
  <r>
    <s v="Sep 2019 - Aug 2020 "/>
    <n v="3"/>
    <s v="Cyber Threat Intelligence and Data Analyst"/>
    <n v="1"/>
    <x v="0"/>
    <x v="0"/>
    <n v="1"/>
    <n v="0"/>
    <n v="0"/>
    <n v="0"/>
    <n v="0"/>
    <n v="0"/>
    <n v="0"/>
  </r>
  <r>
    <s v="Jan 2022 - Present "/>
    <n v="0"/>
    <s v="Data Analyst"/>
    <n v="8"/>
    <x v="0"/>
    <x v="1"/>
    <n v="1"/>
    <n v="0"/>
    <n v="0"/>
    <n v="0"/>
    <n v="0"/>
    <n v="0"/>
    <n v="0"/>
  </r>
  <r>
    <s v="Mar 2020 - Jan 2021 "/>
    <n v="2"/>
    <s v="Data Analyst"/>
    <n v="10"/>
    <x v="0"/>
    <x v="0"/>
    <n v="1"/>
    <n v="0"/>
    <n v="0"/>
    <n v="0"/>
    <n v="0"/>
    <n v="0"/>
    <n v="0"/>
  </r>
  <r>
    <s v="Feb 2022 - Present "/>
    <n v="0"/>
    <s v="Data Analyst"/>
    <n v="7"/>
    <x v="0"/>
    <x v="1"/>
    <n v="1"/>
    <n v="0"/>
    <n v="0"/>
    <n v="0"/>
    <n v="0"/>
    <n v="0"/>
    <n v="0"/>
  </r>
  <r>
    <s v="Apr 2022 - May 2022 "/>
    <n v="0"/>
    <s v="Data Analyst"/>
    <n v="1"/>
    <x v="0"/>
    <x v="1"/>
    <n v="1"/>
    <n v="0"/>
    <n v="0"/>
    <n v="0"/>
    <n v="0"/>
    <n v="0"/>
    <n v="0"/>
  </r>
  <r>
    <s v="Feb 2022 - Mar 2022 "/>
    <n v="3"/>
    <s v="Data Analyst"/>
    <n v="1"/>
    <x v="0"/>
    <x v="0"/>
    <n v="1"/>
    <n v="0"/>
    <n v="0"/>
    <n v="0"/>
    <n v="0"/>
    <n v="0"/>
    <n v="0"/>
  </r>
  <r>
    <s v="Aug 2021 - Aug 2022 "/>
    <n v="1"/>
    <s v="Data Analyst"/>
    <n v="12"/>
    <x v="0"/>
    <x v="0"/>
    <n v="1"/>
    <n v="1"/>
    <n v="0"/>
    <n v="0"/>
    <n v="0"/>
    <n v="0"/>
    <n v="0"/>
  </r>
  <r>
    <s v="Jan 2019 - Present "/>
    <n v="0"/>
    <s v="Data Analyst"/>
    <n v="44"/>
    <x v="0"/>
    <x v="1"/>
    <n v="1"/>
    <n v="1"/>
    <n v="1"/>
    <n v="1"/>
    <n v="0"/>
    <n v="0"/>
    <n v="0"/>
  </r>
  <r>
    <s v="Oct 2021 - Present "/>
    <n v="0"/>
    <s v="Data Analyst Consultant"/>
    <n v="1"/>
    <x v="0"/>
    <x v="1"/>
    <n v="1"/>
    <n v="0"/>
    <n v="0"/>
    <n v="0"/>
    <n v="0"/>
    <n v="0"/>
    <n v="0"/>
  </r>
  <r>
    <s v="Jan 2019 - Jan 2020 "/>
    <n v="2"/>
    <s v="Jr. Data Analyst"/>
    <n v="12"/>
    <x v="3"/>
    <x v="0"/>
    <n v="1"/>
    <n v="1"/>
    <n v="0"/>
    <n v="0"/>
    <n v="0"/>
    <n v="0"/>
    <n v="0"/>
  </r>
  <r>
    <s v="May 2022 - Present "/>
    <n v="0"/>
    <s v="Associate Data Analyst"/>
    <n v="4"/>
    <x v="0"/>
    <x v="1"/>
    <n v="1"/>
    <n v="0"/>
    <n v="0"/>
    <n v="0"/>
    <n v="0"/>
    <n v="0"/>
    <n v="0"/>
  </r>
  <r>
    <s v="Jun 2019 - Mar 2020 "/>
    <n v="1"/>
    <s v="Inventory Analyst/BI Analyst"/>
    <n v="9"/>
    <x v="0"/>
    <x v="0"/>
    <n v="1"/>
    <n v="0"/>
    <n v="0"/>
    <n v="0"/>
    <n v="0"/>
    <n v="0"/>
    <n v="0"/>
  </r>
  <r>
    <s v="Feb 2019 - Sep 2019 "/>
    <n v="2"/>
    <s v="Data Analyst"/>
    <n v="7"/>
    <x v="0"/>
    <x v="0"/>
    <n v="1"/>
    <n v="0"/>
    <n v="0"/>
    <n v="0"/>
    <n v="0"/>
    <n v="0"/>
    <n v="0"/>
  </r>
  <r>
    <s v="Jun 2019 - Dec 2019 "/>
    <n v="1"/>
    <s v="Data Analyst"/>
    <n v="6"/>
    <x v="0"/>
    <x v="0"/>
    <n v="1"/>
    <n v="0"/>
    <n v="0"/>
    <n v="0"/>
    <n v="0"/>
    <n v="0"/>
    <n v="0"/>
  </r>
  <r>
    <s v="Mar 2019 - Present "/>
    <n v="0"/>
    <s v="Business Reporting Analyst"/>
    <n v="42"/>
    <x v="0"/>
    <x v="1"/>
    <n v="1"/>
    <n v="1"/>
    <n v="1"/>
    <n v="1"/>
    <n v="0"/>
    <n v="0"/>
    <n v="0"/>
  </r>
  <r>
    <s v="Aug 2013 - Oct 2016 "/>
    <n v="2"/>
    <s v="Senior Accounting Assistant / Reporting Analyst"/>
    <n v="38"/>
    <x v="2"/>
    <x v="0"/>
    <n v="1"/>
    <n v="1"/>
    <n v="1"/>
    <n v="1"/>
    <n v="0"/>
    <n v="0"/>
    <n v="0"/>
  </r>
  <r>
    <s v="Oct 2021 - Feb 2022 "/>
    <n v="1"/>
    <s v="Sr Global Data Analyst (Quality Control)"/>
    <n v="4"/>
    <x v="2"/>
    <x v="0"/>
    <n v="1"/>
    <n v="0"/>
    <n v="0"/>
    <n v="0"/>
    <n v="0"/>
    <n v="0"/>
    <n v="0"/>
  </r>
  <r>
    <s v="Apr 2019 - Sep 2021 "/>
    <n v="2"/>
    <s v="Global Data Analyst (Quality Control)"/>
    <n v="29"/>
    <x v="0"/>
    <x v="0"/>
    <n v="1"/>
    <n v="1"/>
    <n v="1"/>
    <n v="0"/>
    <n v="0"/>
    <n v="0"/>
    <n v="0"/>
  </r>
  <r>
    <s v="Apr 2016 - Oct 2016 "/>
    <n v="3"/>
    <s v="Data Analyst"/>
    <n v="6"/>
    <x v="0"/>
    <x v="0"/>
    <n v="1"/>
    <n v="0"/>
    <n v="0"/>
    <n v="0"/>
    <n v="0"/>
    <n v="0"/>
    <n v="0"/>
  </r>
  <r>
    <s v="Aug 2015 - Jan 2019 "/>
    <n v="0"/>
    <s v="Data Analyst"/>
    <n v="41"/>
    <x v="0"/>
    <x v="1"/>
    <n v="1"/>
    <n v="1"/>
    <n v="1"/>
    <n v="1"/>
    <n v="0"/>
    <n v="0"/>
    <n v="0"/>
  </r>
  <r>
    <s v="Jun 2011 - Mar 2012 "/>
    <n v="2"/>
    <s v="Data Analyst"/>
    <n v="9"/>
    <x v="0"/>
    <x v="0"/>
    <n v="1"/>
    <n v="0"/>
    <n v="0"/>
    <n v="0"/>
    <n v="0"/>
    <n v="0"/>
    <n v="0"/>
  </r>
  <r>
    <s v="Jan 2022 - Present "/>
    <n v="2"/>
    <s v="Mentor/ Data Analyst for COME"/>
    <n v="8"/>
    <x v="0"/>
    <x v="1"/>
    <n v="1"/>
    <n v="0"/>
    <n v="0"/>
    <n v="0"/>
    <n v="0"/>
    <n v="0"/>
    <n v="0"/>
  </r>
  <r>
    <s v="Apr 2022 - Present "/>
    <n v="0"/>
    <s v="Data Analyst"/>
    <n v="5"/>
    <x v="0"/>
    <x v="1"/>
    <n v="1"/>
    <n v="0"/>
    <n v="0"/>
    <n v="0"/>
    <n v="0"/>
    <n v="0"/>
    <n v="0"/>
  </r>
  <r>
    <s v="Nov 2018 - Present "/>
    <n v="0"/>
    <s v="Data Analyst at Google "/>
    <n v="46"/>
    <x v="0"/>
    <x v="1"/>
    <n v="1"/>
    <n v="1"/>
    <n v="1"/>
    <n v="1"/>
    <n v="0"/>
    <n v="0"/>
    <n v="0"/>
  </r>
  <r>
    <s v="Jul 2012 - May 2018 "/>
    <n v="1"/>
    <s v="Business Data Analyst"/>
    <n v="70"/>
    <x v="0"/>
    <x v="0"/>
    <n v="1"/>
    <n v="1"/>
    <n v="1"/>
    <n v="1"/>
    <n v="1"/>
    <n v="1"/>
    <n v="0"/>
  </r>
  <r>
    <s v="Dec 2010 - Apr 2012 "/>
    <n v="2"/>
    <s v="Reporting Analyst"/>
    <n v="16"/>
    <x v="0"/>
    <x v="0"/>
    <n v="1"/>
    <n v="1"/>
    <n v="0"/>
    <n v="0"/>
    <n v="0"/>
    <n v="0"/>
    <n v="0"/>
  </r>
  <r>
    <s v="May 2019 - Present "/>
    <n v="0"/>
    <s v="Consultant Data Analyst &amp; Chief Digital Officer"/>
    <n v="40"/>
    <x v="0"/>
    <x v="1"/>
    <n v="1"/>
    <n v="1"/>
    <n v="1"/>
    <n v="1"/>
    <n v="0"/>
    <n v="0"/>
    <n v="0"/>
  </r>
  <r>
    <s v="Apr 2017 - Apr 2018 "/>
    <n v="2"/>
    <s v="Data Analyst"/>
    <n v="12"/>
    <x v="0"/>
    <x v="0"/>
    <n v="1"/>
    <n v="1"/>
    <n v="0"/>
    <n v="0"/>
    <n v="0"/>
    <n v="0"/>
    <n v="0"/>
  </r>
  <r>
    <s v="Nov 2018 - Nov 2019 "/>
    <n v="3"/>
    <s v="Database Analyst/ developer"/>
    <n v="12"/>
    <x v="0"/>
    <x v="0"/>
    <n v="1"/>
    <n v="1"/>
    <n v="0"/>
    <n v="0"/>
    <n v="0"/>
    <n v="0"/>
    <n v="0"/>
  </r>
  <r>
    <s v="Aug 2020 - Present "/>
    <n v="0"/>
    <s v="Sr. Business Intelligence Analyst"/>
    <n v="25"/>
    <x v="2"/>
    <x v="1"/>
    <n v="1"/>
    <n v="1"/>
    <n v="1"/>
    <n v="0"/>
    <n v="0"/>
    <n v="0"/>
    <n v="0"/>
  </r>
  <r>
    <s v="Jul 2010 - Mar 2012 "/>
    <n v="2"/>
    <s v="Business Intelligence Analyst"/>
    <n v="20"/>
    <x v="0"/>
    <x v="0"/>
    <n v="1"/>
    <n v="1"/>
    <n v="0"/>
    <n v="0"/>
    <n v="0"/>
    <n v="0"/>
    <n v="0"/>
  </r>
  <r>
    <s v="Feb 2001 - Nov 2002 "/>
    <n v="4"/>
    <s v="Reporting Analyst"/>
    <n v="21"/>
    <x v="0"/>
    <x v="0"/>
    <n v="1"/>
    <n v="1"/>
    <n v="0"/>
    <n v="0"/>
    <n v="0"/>
    <n v="0"/>
    <n v="0"/>
  </r>
  <r>
    <s v="Sep 2015 - Nov 2021 "/>
    <n v="1"/>
    <s v="Business Intelligence Analyst"/>
    <n v="74"/>
    <x v="0"/>
    <x v="0"/>
    <n v="1"/>
    <n v="1"/>
    <n v="1"/>
    <n v="1"/>
    <n v="1"/>
    <n v="1"/>
    <n v="0"/>
  </r>
  <r>
    <s v="Sep 2011 - Jan 2013 "/>
    <n v="3"/>
    <s v="Data Analyst"/>
    <n v="16"/>
    <x v="0"/>
    <x v="0"/>
    <n v="1"/>
    <n v="1"/>
    <n v="0"/>
    <n v="0"/>
    <n v="0"/>
    <n v="0"/>
    <n v="0"/>
  </r>
  <r>
    <s v="Jan 2020 - Jun 2020 "/>
    <n v="0"/>
    <s v="Data Analyst"/>
    <n v="5"/>
    <x v="0"/>
    <x v="1"/>
    <n v="1"/>
    <n v="0"/>
    <n v="0"/>
    <n v="0"/>
    <n v="0"/>
    <n v="0"/>
    <n v="0"/>
  </r>
  <r>
    <s v="2021 - Present "/>
    <n v="0"/>
    <s v="Data Analyst II"/>
    <n v="20"/>
    <x v="0"/>
    <x v="1"/>
    <n v="1"/>
    <n v="1"/>
    <n v="0"/>
    <n v="0"/>
    <n v="0"/>
    <n v="0"/>
    <n v="0"/>
  </r>
  <r>
    <s v="2020 - 2021 "/>
    <n v="1"/>
    <s v="Data Analyst"/>
    <n v="1"/>
    <x v="0"/>
    <x v="0"/>
    <n v="1"/>
    <n v="0"/>
    <n v="0"/>
    <n v="0"/>
    <n v="0"/>
    <n v="0"/>
    <n v="0"/>
  </r>
  <r>
    <s v="2019 - 2020 "/>
    <n v="2"/>
    <s v="Data Analyst"/>
    <n v="1"/>
    <x v="0"/>
    <x v="0"/>
    <n v="1"/>
    <n v="0"/>
    <n v="0"/>
    <n v="0"/>
    <n v="0"/>
    <n v="0"/>
    <n v="0"/>
  </r>
  <r>
    <s v="May 2021 - Dec 2021 "/>
    <n v="1"/>
    <s v="Data Analyst"/>
    <n v="7"/>
    <x v="0"/>
    <x v="0"/>
    <n v="1"/>
    <n v="0"/>
    <n v="0"/>
    <n v="0"/>
    <n v="0"/>
    <n v="0"/>
    <n v="0"/>
  </r>
  <r>
    <s v="Mar 2021 - Present "/>
    <n v="0"/>
    <s v="Data Analyst"/>
    <n v="18"/>
    <x v="0"/>
    <x v="1"/>
    <n v="1"/>
    <n v="1"/>
    <n v="0"/>
    <n v="0"/>
    <n v="0"/>
    <n v="0"/>
    <n v="0"/>
  </r>
  <r>
    <s v="Feb 2020 - Jul 2020 "/>
    <n v="1"/>
    <s v="Data Analyst"/>
    <n v="5"/>
    <x v="0"/>
    <x v="0"/>
    <n v="1"/>
    <n v="0"/>
    <n v="0"/>
    <n v="0"/>
    <n v="0"/>
    <n v="0"/>
    <n v="0"/>
  </r>
  <r>
    <s v="Jun 2021 - Aug 2021 "/>
    <n v="2"/>
    <s v="Research Assistant - Data Analyst"/>
    <n v="2"/>
    <x v="0"/>
    <x v="0"/>
    <n v="1"/>
    <n v="0"/>
    <n v="0"/>
    <n v="0"/>
    <n v="0"/>
    <n v="0"/>
    <n v="0"/>
  </r>
  <r>
    <s v="Oct 2021 - Present "/>
    <n v="0"/>
    <s v="Data Analyst"/>
    <n v="1"/>
    <x v="0"/>
    <x v="1"/>
    <n v="1"/>
    <n v="0"/>
    <n v="0"/>
    <n v="0"/>
    <n v="0"/>
    <n v="0"/>
    <n v="0"/>
  </r>
  <r>
    <s v="Aug 2017 - Present "/>
    <n v="0"/>
    <s v="Data Analyst"/>
    <n v="61"/>
    <x v="0"/>
    <x v="1"/>
    <n v="1"/>
    <n v="1"/>
    <n v="1"/>
    <n v="1"/>
    <n v="1"/>
    <n v="1"/>
    <n v="0"/>
  </r>
  <r>
    <s v="Oct 2021 - Feb 2022 "/>
    <n v="1"/>
    <s v="Reporting Analyst"/>
    <n v="4"/>
    <x v="0"/>
    <x v="0"/>
    <n v="1"/>
    <n v="0"/>
    <n v="0"/>
    <n v="0"/>
    <n v="0"/>
    <n v="0"/>
    <n v="0"/>
  </r>
  <r>
    <s v="Aug 2021 - Present "/>
    <n v="0"/>
    <s v="Data Analyst"/>
    <n v="13"/>
    <x v="0"/>
    <x v="1"/>
    <n v="1"/>
    <n v="1"/>
    <n v="0"/>
    <n v="0"/>
    <n v="0"/>
    <n v="0"/>
    <n v="0"/>
  </r>
  <r>
    <s v="Jan 2021 - Aug 2021 "/>
    <n v="1"/>
    <s v="Data Analyst"/>
    <n v="7"/>
    <x v="0"/>
    <x v="0"/>
    <n v="1"/>
    <n v="0"/>
    <n v="0"/>
    <n v="0"/>
    <n v="0"/>
    <n v="0"/>
    <n v="0"/>
  </r>
  <r>
    <s v="Jan 2017 - Jun 2020 "/>
    <n v="2"/>
    <s v="Provisional Project Coordinator / Data Analyst"/>
    <n v="41"/>
    <x v="0"/>
    <x v="0"/>
    <n v="1"/>
    <n v="1"/>
    <n v="1"/>
    <n v="1"/>
    <n v="0"/>
    <n v="0"/>
    <n v="0"/>
  </r>
  <r>
    <s v="Apr 2022 - Present "/>
    <n v="0"/>
    <s v="Data Analyst"/>
    <n v="5"/>
    <x v="0"/>
    <x v="1"/>
    <n v="1"/>
    <n v="0"/>
    <n v="0"/>
    <n v="0"/>
    <n v="0"/>
    <n v="0"/>
    <n v="0"/>
  </r>
  <r>
    <s v="Aug 2021 - Sep 2021 "/>
    <n v="1"/>
    <s v="Junior Data Analyst"/>
    <n v="1"/>
    <x v="3"/>
    <x v="0"/>
    <n v="1"/>
    <n v="0"/>
    <n v="0"/>
    <n v="0"/>
    <n v="0"/>
    <n v="0"/>
    <n v="0"/>
  </r>
  <r>
    <s v="Jun 2021 - Aug 2021 "/>
    <n v="2"/>
    <s v="Health Data Scientist Intern"/>
    <n v="2"/>
    <x v="1"/>
    <x v="0"/>
    <n v="1"/>
    <n v="0"/>
    <n v="0"/>
    <n v="0"/>
    <n v="0"/>
    <n v="0"/>
    <n v="0"/>
  </r>
  <r>
    <s v="Apr 2015 - Present "/>
    <n v="1"/>
    <s v="Master Data Analyst"/>
    <n v="89"/>
    <x v="0"/>
    <x v="1"/>
    <n v="1"/>
    <n v="1"/>
    <n v="1"/>
    <n v="1"/>
    <n v="1"/>
    <n v="1"/>
    <n v="0"/>
  </r>
  <r>
    <s v="Aug 2021 - Sep 2021 "/>
    <n v="1"/>
    <s v="Data Analyst ESG"/>
    <n v="1"/>
    <x v="0"/>
    <x v="0"/>
    <n v="1"/>
    <n v="0"/>
    <n v="0"/>
    <n v="0"/>
    <n v="0"/>
    <n v="0"/>
    <n v="0"/>
  </r>
  <r>
    <s v="Mar 2019 - Jul 2019 "/>
    <n v="5"/>
    <s v="Associate Data Analyst (Compliance) "/>
    <n v="4"/>
    <x v="0"/>
    <x v="0"/>
    <n v="1"/>
    <n v="0"/>
    <n v="0"/>
    <n v="0"/>
    <n v="0"/>
    <n v="0"/>
    <n v="0"/>
  </r>
  <r>
    <s v="Aug 2019 - Aug 2021 "/>
    <n v="2"/>
    <s v="Database Analyst"/>
    <n v="24"/>
    <x v="0"/>
    <x v="0"/>
    <n v="1"/>
    <n v="1"/>
    <n v="1"/>
    <n v="0"/>
    <n v="0"/>
    <n v="0"/>
    <n v="0"/>
  </r>
  <r>
    <s v="Jun 2019 - Aug 2019 "/>
    <n v="1"/>
    <s v="Sales Data Analyst"/>
    <n v="2"/>
    <x v="0"/>
    <x v="0"/>
    <n v="1"/>
    <n v="0"/>
    <n v="0"/>
    <n v="0"/>
    <n v="0"/>
    <n v="0"/>
    <n v="0"/>
  </r>
  <r>
    <s v="Jun 2022 - Present "/>
    <n v="0"/>
    <s v="Data Analyst"/>
    <n v="3"/>
    <x v="0"/>
    <x v="1"/>
    <n v="1"/>
    <n v="0"/>
    <n v="0"/>
    <n v="0"/>
    <n v="0"/>
    <n v="0"/>
    <n v="0"/>
  </r>
  <r>
    <s v="Dec 2020 - Jun 2022 "/>
    <n v="1"/>
    <s v="Reporting Analyst"/>
    <n v="18"/>
    <x v="0"/>
    <x v="0"/>
    <n v="1"/>
    <n v="1"/>
    <n v="0"/>
    <n v="0"/>
    <n v="0"/>
    <n v="0"/>
    <n v="0"/>
  </r>
  <r>
    <s v="Jul 2019 - Dec 2020 "/>
    <n v="2"/>
    <s v="Junior Reporting Analyst"/>
    <n v="17"/>
    <x v="3"/>
    <x v="0"/>
    <n v="1"/>
    <n v="1"/>
    <n v="0"/>
    <n v="0"/>
    <n v="0"/>
    <n v="0"/>
    <n v="0"/>
  </r>
  <r>
    <s v="Apr 2021 - Mar 2022 "/>
    <n v="1"/>
    <s v="Data Analyst"/>
    <n v="1"/>
    <x v="0"/>
    <x v="0"/>
    <n v="1"/>
    <n v="0"/>
    <n v="0"/>
    <n v="0"/>
    <n v="0"/>
    <n v="0"/>
    <n v="0"/>
  </r>
  <r>
    <s v="Jun 2019 - Dec 2019 "/>
    <n v="2"/>
    <s v="Data Analyst/Customer Success Specialist"/>
    <n v="6"/>
    <x v="0"/>
    <x v="0"/>
    <n v="1"/>
    <n v="0"/>
    <n v="0"/>
    <n v="0"/>
    <n v="0"/>
    <n v="0"/>
    <n v="0"/>
  </r>
  <r>
    <s v="Jul 2017 - Apr 2018 "/>
    <n v="3"/>
    <s v="Data Analyst"/>
    <n v="9"/>
    <x v="0"/>
    <x v="0"/>
    <n v="1"/>
    <n v="0"/>
    <n v="0"/>
    <n v="0"/>
    <n v="0"/>
    <n v="0"/>
    <n v="0"/>
  </r>
  <r>
    <s v="Oct 2019 - Aug 2021 "/>
    <n v="2"/>
    <s v="Junior Data Analyst"/>
    <n v="22"/>
    <x v="3"/>
    <x v="0"/>
    <n v="1"/>
    <n v="1"/>
    <n v="0"/>
    <n v="0"/>
    <n v="0"/>
    <n v="0"/>
    <n v="0"/>
  </r>
  <r>
    <s v="Oct 2019 - Present "/>
    <n v="0"/>
    <s v="Data Analyst"/>
    <n v="35"/>
    <x v="0"/>
    <x v="1"/>
    <n v="1"/>
    <n v="1"/>
    <n v="1"/>
    <n v="0"/>
    <n v="0"/>
    <n v="0"/>
    <n v="0"/>
  </r>
  <r>
    <s v="2014 - 2015 "/>
    <n v="1"/>
    <s v="Data Analyst"/>
    <n v="1"/>
    <x v="0"/>
    <x v="0"/>
    <n v="1"/>
    <n v="0"/>
    <n v="0"/>
    <n v="0"/>
    <n v="0"/>
    <n v="0"/>
    <n v="0"/>
  </r>
  <r>
    <s v="2011 - 2012 "/>
    <n v="2"/>
    <s v="Data and Reporting Specialist"/>
    <n v="1"/>
    <x v="2"/>
    <x v="0"/>
    <n v="1"/>
    <n v="0"/>
    <n v="0"/>
    <n v="0"/>
    <n v="0"/>
    <n v="0"/>
    <n v="0"/>
  </r>
  <r>
    <s v="Mar 2019 - Oct 2019 "/>
    <n v="1"/>
    <s v="Data Analyst"/>
    <n v="7"/>
    <x v="0"/>
    <x v="0"/>
    <n v="1"/>
    <n v="0"/>
    <n v="0"/>
    <n v="0"/>
    <n v="0"/>
    <n v="0"/>
    <n v="0"/>
  </r>
  <r>
    <s v="Jan 2020 - Sep 2021 "/>
    <n v="1"/>
    <s v="Associate Clinical Data Analyst "/>
    <n v="20"/>
    <x v="0"/>
    <x v="0"/>
    <n v="1"/>
    <n v="1"/>
    <n v="0"/>
    <n v="0"/>
    <n v="0"/>
    <n v="0"/>
    <n v="0"/>
  </r>
  <r>
    <s v="Apr 2021 - Present "/>
    <n v="0"/>
    <s v="Data Analyst"/>
    <n v="17"/>
    <x v="0"/>
    <x v="1"/>
    <n v="1"/>
    <n v="1"/>
    <n v="0"/>
    <n v="0"/>
    <n v="0"/>
    <n v="0"/>
    <n v="0"/>
  </r>
  <r>
    <s v="Mar 2018 - Aug 2021 "/>
    <n v="2"/>
    <s v="Data Analyst"/>
    <n v="41"/>
    <x v="0"/>
    <x v="0"/>
    <n v="1"/>
    <n v="1"/>
    <n v="1"/>
    <n v="1"/>
    <n v="0"/>
    <n v="0"/>
    <n v="0"/>
  </r>
  <r>
    <s v="Jul 2022 - Present "/>
    <n v="0"/>
    <s v="Data Analyst"/>
    <n v="2"/>
    <x v="0"/>
    <x v="1"/>
    <n v="1"/>
    <n v="0"/>
    <n v="0"/>
    <n v="0"/>
    <n v="0"/>
    <n v="0"/>
    <n v="0"/>
  </r>
  <r>
    <s v="Jul 2017 - Jun 2019 "/>
    <n v="4"/>
    <s v="Clinical Data Analyst "/>
    <n v="23"/>
    <x v="0"/>
    <x v="0"/>
    <n v="1"/>
    <n v="1"/>
    <n v="0"/>
    <n v="0"/>
    <n v="0"/>
    <n v="0"/>
    <n v="0"/>
  </r>
  <r>
    <s v="May 2022 - Present "/>
    <n v="0"/>
    <s v="Data Analyst"/>
    <n v="4"/>
    <x v="0"/>
    <x v="1"/>
    <n v="1"/>
    <n v="0"/>
    <n v="0"/>
    <n v="0"/>
    <n v="0"/>
    <n v="0"/>
    <n v="0"/>
  </r>
  <r>
    <s v="Feb 2022 - Jul 2022 "/>
    <n v="0"/>
    <s v="Data Analyst"/>
    <n v="5"/>
    <x v="0"/>
    <x v="1"/>
    <n v="1"/>
    <n v="0"/>
    <n v="0"/>
    <n v="0"/>
    <n v="0"/>
    <n v="0"/>
    <n v="0"/>
  </r>
  <r>
    <s v="Dec 2014 - Apr 2016 "/>
    <n v="4"/>
    <s v="Data Analyst SR - On Time Performance Senior "/>
    <n v="16"/>
    <x v="2"/>
    <x v="0"/>
    <n v="1"/>
    <n v="1"/>
    <n v="0"/>
    <n v="0"/>
    <n v="0"/>
    <n v="0"/>
    <n v="0"/>
  </r>
  <r>
    <s v="Apr 2013 - Dec 2014 "/>
    <n v="5"/>
    <s v="Data Analyst - Operational Excellence and Management Control Analyst"/>
    <n v="20"/>
    <x v="0"/>
    <x v="0"/>
    <n v="1"/>
    <n v="1"/>
    <n v="0"/>
    <n v="0"/>
    <n v="0"/>
    <n v="0"/>
    <n v="0"/>
  </r>
  <r>
    <s v="Mar 2022 - Present "/>
    <n v="0"/>
    <s v="Junior Data Analyst"/>
    <n v="6"/>
    <x v="3"/>
    <x v="1"/>
    <n v="1"/>
    <n v="0"/>
    <n v="0"/>
    <n v="0"/>
    <n v="0"/>
    <n v="0"/>
    <n v="0"/>
  </r>
  <r>
    <s v="Aug 2022 - Present "/>
    <n v="0"/>
    <s v="Junior data analyst"/>
    <n v="1"/>
    <x v="3"/>
    <x v="1"/>
    <n v="1"/>
    <n v="0"/>
    <n v="0"/>
    <n v="0"/>
    <n v="0"/>
    <n v="0"/>
    <n v="0"/>
  </r>
  <r>
    <s v="Nov 2020 - Jun 2022 "/>
    <n v="1"/>
    <s v="Data Analyst"/>
    <n v="19"/>
    <x v="0"/>
    <x v="0"/>
    <n v="1"/>
    <n v="1"/>
    <n v="0"/>
    <n v="0"/>
    <n v="0"/>
    <n v="0"/>
    <n v="0"/>
  </r>
  <r>
    <s v="Dec 2018 - Mar 2020 "/>
    <n v="2"/>
    <s v="Business Intelligence Analyst"/>
    <n v="15"/>
    <x v="0"/>
    <x v="0"/>
    <n v="1"/>
    <n v="1"/>
    <n v="0"/>
    <n v="0"/>
    <n v="0"/>
    <n v="0"/>
    <n v="0"/>
  </r>
  <r>
    <s v="Feb 2016 - Jul 2017 "/>
    <n v="4"/>
    <s v="Business Intelligence Analyst (Lead)"/>
    <n v="17"/>
    <x v="2"/>
    <x v="0"/>
    <n v="1"/>
    <n v="1"/>
    <n v="0"/>
    <n v="0"/>
    <n v="0"/>
    <n v="0"/>
    <n v="0"/>
  </r>
  <r>
    <s v="Jul 2016 - Jun 2022 "/>
    <n v="1"/>
    <s v="Senior Statistician at National institute of Rwanda(N.I.S.R)"/>
    <n v="71"/>
    <x v="4"/>
    <x v="0"/>
    <n v="1"/>
    <n v="1"/>
    <n v="1"/>
    <n v="1"/>
    <n v="1"/>
    <n v="1"/>
    <n v="0"/>
  </r>
  <r>
    <s v="May 2019 - Feb 2021 "/>
    <n v="2"/>
    <s v="Data Analyst"/>
    <n v="21"/>
    <x v="0"/>
    <x v="0"/>
    <n v="1"/>
    <n v="1"/>
    <n v="0"/>
    <n v="0"/>
    <n v="0"/>
    <n v="0"/>
    <n v="0"/>
  </r>
  <r>
    <s v="Feb 2022 - Present "/>
    <n v="0"/>
    <s v="Data Analyst"/>
    <n v="7"/>
    <x v="0"/>
    <x v="1"/>
    <n v="1"/>
    <n v="0"/>
    <n v="0"/>
    <n v="0"/>
    <n v="0"/>
    <n v="0"/>
    <n v="0"/>
  </r>
  <r>
    <s v="Jun 2021 - Jan 2022 "/>
    <n v="1"/>
    <s v="Data Analyst"/>
    <n v="7"/>
    <x v="0"/>
    <x v="0"/>
    <n v="1"/>
    <n v="0"/>
    <n v="0"/>
    <n v="0"/>
    <n v="0"/>
    <n v="0"/>
    <n v="0"/>
  </r>
  <r>
    <s v="Nov 2020 - May 2021 "/>
    <n v="2"/>
    <s v="Data Analyst"/>
    <n v="6"/>
    <x v="0"/>
    <x v="0"/>
    <n v="1"/>
    <n v="0"/>
    <n v="0"/>
    <n v="0"/>
    <n v="0"/>
    <n v="0"/>
    <n v="0"/>
  </r>
  <r>
    <s v="Jul 2021 - Present "/>
    <n v="0"/>
    <s v="Data Analyst | Epidemiologist II"/>
    <n v="14"/>
    <x v="0"/>
    <x v="1"/>
    <n v="1"/>
    <n v="1"/>
    <n v="0"/>
    <n v="0"/>
    <n v="0"/>
    <n v="0"/>
    <n v="0"/>
  </r>
  <r>
    <s v="Sep 2021 - Present "/>
    <n v="0"/>
    <s v="Business Data Analyst"/>
    <n v="12"/>
    <x v="0"/>
    <x v="1"/>
    <n v="1"/>
    <n v="1"/>
    <n v="0"/>
    <n v="0"/>
    <n v="0"/>
    <n v="0"/>
    <n v="0"/>
  </r>
  <r>
    <s v="Jul 2022 - Present "/>
    <n v="0"/>
    <s v="Data Analyst"/>
    <n v="2"/>
    <x v="0"/>
    <x v="1"/>
    <n v="1"/>
    <n v="0"/>
    <n v="0"/>
    <n v="0"/>
    <n v="0"/>
    <n v="0"/>
    <n v="0"/>
  </r>
  <r>
    <s v="Jun 2022 - Present "/>
    <n v="0"/>
    <s v="Data Analyst"/>
    <n v="3"/>
    <x v="0"/>
    <x v="1"/>
    <n v="1"/>
    <n v="0"/>
    <n v="0"/>
    <n v="0"/>
    <n v="0"/>
    <n v="0"/>
    <n v="0"/>
  </r>
  <r>
    <s v="May 2021 - Present "/>
    <n v="1"/>
    <s v="Data Analyst"/>
    <n v="16"/>
    <x v="0"/>
    <x v="1"/>
    <n v="1"/>
    <n v="1"/>
    <n v="0"/>
    <n v="0"/>
    <n v="0"/>
    <n v="0"/>
    <n v="0"/>
  </r>
  <r>
    <s v="Sep 2019 - May 2020 "/>
    <n v="2"/>
    <s v="Data Analyst"/>
    <n v="8"/>
    <x v="0"/>
    <x v="0"/>
    <n v="1"/>
    <n v="0"/>
    <n v="0"/>
    <n v="0"/>
    <n v="0"/>
    <n v="0"/>
    <n v="0"/>
  </r>
  <r>
    <s v="Jul 2022 - Present "/>
    <n v="0"/>
    <s v="Freelance Data Analyst"/>
    <n v="2"/>
    <x v="0"/>
    <x v="1"/>
    <n v="1"/>
    <n v="0"/>
    <n v="0"/>
    <n v="0"/>
    <n v="0"/>
    <n v="0"/>
    <n v="0"/>
  </r>
  <r>
    <s v="Jun 2022 - Present "/>
    <n v="0"/>
    <s v="Junior Data Analyst"/>
    <n v="3"/>
    <x v="3"/>
    <x v="1"/>
    <n v="1"/>
    <n v="0"/>
    <n v="0"/>
    <n v="0"/>
    <n v="0"/>
    <n v="0"/>
    <n v="0"/>
  </r>
  <r>
    <s v="Mar 2020 - Oct 2020 "/>
    <n v="1"/>
    <s v="Data Analyst, Business Analyst"/>
    <n v="7"/>
    <x v="0"/>
    <x v="0"/>
    <n v="1"/>
    <n v="0"/>
    <n v="0"/>
    <n v="0"/>
    <n v="0"/>
    <n v="0"/>
    <n v="0"/>
  </r>
  <r>
    <s v="Jul 2019 - Present "/>
    <n v="0"/>
    <s v="Data Analyst"/>
    <n v="38"/>
    <x v="0"/>
    <x v="1"/>
    <n v="1"/>
    <n v="1"/>
    <n v="1"/>
    <n v="1"/>
    <n v="0"/>
    <n v="0"/>
    <n v="0"/>
  </r>
  <r>
    <s v="Aug 2017 - Nov 2018 "/>
    <n v="2"/>
    <s v="Data Analyst"/>
    <n v="15"/>
    <x v="0"/>
    <x v="0"/>
    <n v="1"/>
    <n v="1"/>
    <n v="0"/>
    <n v="0"/>
    <n v="0"/>
    <n v="0"/>
    <n v="0"/>
  </r>
  <r>
    <s v="Jun 2018 - Present "/>
    <n v="1"/>
    <s v="Field Force Data Analyst"/>
    <n v="51"/>
    <x v="0"/>
    <x v="1"/>
    <n v="1"/>
    <n v="1"/>
    <n v="1"/>
    <n v="1"/>
    <n v="1"/>
    <n v="0"/>
    <n v="0"/>
  </r>
  <r>
    <s v="Feb 2017 - Oct 2017 "/>
    <n v="3"/>
    <s v="Data and Reporting Analyst"/>
    <n v="8"/>
    <x v="0"/>
    <x v="0"/>
    <n v="1"/>
    <n v="0"/>
    <n v="0"/>
    <n v="0"/>
    <n v="0"/>
    <n v="0"/>
    <n v="0"/>
  </r>
  <r>
    <s v="Feb 2021 - Present "/>
    <n v="0"/>
    <s v="Data analyst and production  planner"/>
    <n v="19"/>
    <x v="0"/>
    <x v="1"/>
    <n v="1"/>
    <n v="1"/>
    <n v="0"/>
    <n v="0"/>
    <n v="0"/>
    <n v="0"/>
    <n v="0"/>
  </r>
  <r>
    <s v="May 2015 - Present "/>
    <n v="1"/>
    <s v="Data Analyst II/BI Developer - South Africa"/>
    <n v="88"/>
    <x v="0"/>
    <x v="1"/>
    <n v="1"/>
    <n v="1"/>
    <n v="1"/>
    <n v="1"/>
    <n v="1"/>
    <n v="1"/>
    <n v="0"/>
  </r>
  <r>
    <s v="Mar 2022 - Present "/>
    <n v="0"/>
    <s v="Data Analyst"/>
    <n v="6"/>
    <x v="0"/>
    <x v="1"/>
    <n v="1"/>
    <n v="0"/>
    <n v="0"/>
    <n v="0"/>
    <n v="0"/>
    <n v="0"/>
    <n v="0"/>
  </r>
  <r>
    <s v="Jun 2022 - Present "/>
    <n v="0"/>
    <s v="Data Analyst"/>
    <n v="3"/>
    <x v="0"/>
    <x v="1"/>
    <n v="1"/>
    <n v="0"/>
    <n v="0"/>
    <n v="0"/>
    <n v="0"/>
    <n v="0"/>
    <n v="0"/>
  </r>
  <r>
    <s v="Nov 2019 - Nov 2021 "/>
    <n v="2"/>
    <s v="Data Analyst"/>
    <n v="24"/>
    <x v="0"/>
    <x v="0"/>
    <n v="1"/>
    <n v="1"/>
    <n v="1"/>
    <n v="0"/>
    <n v="0"/>
    <n v="0"/>
    <n v="0"/>
  </r>
  <r>
    <s v="Jun 2020 - Nov 2021 "/>
    <n v="1"/>
    <s v="Performance Marketing Data Analyst"/>
    <n v="17"/>
    <x v="0"/>
    <x v="0"/>
    <n v="1"/>
    <n v="1"/>
    <n v="0"/>
    <n v="0"/>
    <n v="0"/>
    <n v="0"/>
    <n v="0"/>
  </r>
  <r>
    <s v="May 2022 - Sep 2022 "/>
    <n v="1"/>
    <s v="Data Analyst"/>
    <n v="4"/>
    <x v="0"/>
    <x v="0"/>
    <n v="1"/>
    <n v="0"/>
    <n v="0"/>
    <n v="0"/>
    <n v="0"/>
    <n v="0"/>
    <n v="0"/>
  </r>
  <r>
    <s v="Jun 2021 - May 2022 "/>
    <n v="2"/>
    <s v="CX Team Leader / Data Analyst"/>
    <n v="1"/>
    <x v="0"/>
    <x v="0"/>
    <n v="1"/>
    <n v="0"/>
    <n v="0"/>
    <n v="0"/>
    <n v="0"/>
    <n v="0"/>
    <n v="0"/>
  </r>
  <r>
    <s v="Jan 2020 - Jun 2021 "/>
    <n v="1"/>
    <s v="Data Analyst"/>
    <n v="17"/>
    <x v="0"/>
    <x v="0"/>
    <n v="1"/>
    <n v="1"/>
    <n v="0"/>
    <n v="0"/>
    <n v="0"/>
    <n v="0"/>
    <n v="0"/>
  </r>
  <r>
    <s v="Jul 2019 - Dec 2019 "/>
    <n v="2"/>
    <s v="Data Analyst"/>
    <n v="5"/>
    <x v="0"/>
    <x v="0"/>
    <n v="1"/>
    <n v="0"/>
    <n v="0"/>
    <n v="0"/>
    <n v="0"/>
    <n v="0"/>
    <n v="0"/>
  </r>
  <r>
    <s v="Sep 2017 - Present "/>
    <n v="0"/>
    <s v="Senior Data Analyst"/>
    <n v="60"/>
    <x v="2"/>
    <x v="1"/>
    <n v="1"/>
    <n v="1"/>
    <n v="1"/>
    <n v="1"/>
    <n v="1"/>
    <n v="1"/>
    <n v="0"/>
  </r>
  <r>
    <s v="Sep 2019 - Jan 2021 "/>
    <n v="1"/>
    <s v="Product Data Analyst"/>
    <n v="16"/>
    <x v="0"/>
    <x v="0"/>
    <n v="1"/>
    <n v="1"/>
    <n v="0"/>
    <n v="0"/>
    <n v="0"/>
    <n v="0"/>
    <n v="0"/>
  </r>
  <r>
    <s v="Sep 2018 - Sep 2019 "/>
    <n v="2"/>
    <s v="Data Analyst"/>
    <n v="12"/>
    <x v="0"/>
    <x v="0"/>
    <n v="1"/>
    <n v="1"/>
    <n v="0"/>
    <n v="0"/>
    <n v="0"/>
    <n v="0"/>
    <n v="0"/>
  </r>
  <r>
    <s v="Sep 2020 - Present "/>
    <n v="0"/>
    <s v="Senior Product Data Analyst"/>
    <n v="24"/>
    <x v="2"/>
    <x v="1"/>
    <n v="1"/>
    <n v="1"/>
    <n v="1"/>
    <n v="0"/>
    <n v="0"/>
    <n v="0"/>
    <n v="0"/>
  </r>
  <r>
    <s v="Jan 2010 - Dec 2012 "/>
    <n v="4"/>
    <s v="Web Data Analyst - Ecommerce"/>
    <n v="35"/>
    <x v="0"/>
    <x v="0"/>
    <n v="1"/>
    <n v="1"/>
    <n v="1"/>
    <n v="0"/>
    <n v="0"/>
    <n v="0"/>
    <n v="0"/>
  </r>
  <r>
    <s v="Jan 2019 - Sep 2021 "/>
    <n v="1"/>
    <s v="Data Specialist"/>
    <n v="32"/>
    <x v="2"/>
    <x v="0"/>
    <n v="1"/>
    <n v="1"/>
    <n v="1"/>
    <n v="0"/>
    <n v="0"/>
    <n v="0"/>
    <n v="0"/>
  </r>
  <r>
    <s v="Apr 2016 - Jan 2018 "/>
    <n v="3"/>
    <s v="Senior Data Analyst, Data Governance"/>
    <n v="21"/>
    <x v="2"/>
    <x v="0"/>
    <n v="1"/>
    <n v="1"/>
    <n v="0"/>
    <n v="0"/>
    <n v="0"/>
    <n v="0"/>
    <n v="0"/>
  </r>
  <r>
    <s v="May 2013 - Apr 2016 "/>
    <n v="4"/>
    <s v="Senior Data Analyst"/>
    <n v="35"/>
    <x v="2"/>
    <x v="0"/>
    <n v="1"/>
    <n v="1"/>
    <n v="1"/>
    <n v="0"/>
    <n v="0"/>
    <n v="0"/>
    <n v="0"/>
  </r>
  <r>
    <s v="Aug 2012 - Apr 2013 "/>
    <n v="5"/>
    <s v="Data Analyst"/>
    <n v="8"/>
    <x v="0"/>
    <x v="0"/>
    <n v="1"/>
    <n v="0"/>
    <n v="0"/>
    <n v="0"/>
    <n v="0"/>
    <n v="0"/>
    <n v="0"/>
  </r>
  <r>
    <s v="Oct 2016 - Oct 2017 "/>
    <n v="3"/>
    <s v="Data Analyst"/>
    <n v="12"/>
    <x v="0"/>
    <x v="0"/>
    <n v="1"/>
    <n v="1"/>
    <n v="0"/>
    <n v="0"/>
    <n v="0"/>
    <n v="0"/>
    <n v="0"/>
  </r>
  <r>
    <s v="Jan 2021 - Oct 2021 "/>
    <n v="2"/>
    <s v="Data Analyst (Freelance)"/>
    <n v="9"/>
    <x v="0"/>
    <x v="0"/>
    <n v="1"/>
    <n v="0"/>
    <n v="0"/>
    <n v="0"/>
    <n v="0"/>
    <n v="0"/>
    <n v="0"/>
  </r>
  <r>
    <s v="Mar 2019 - Sep 2020 "/>
    <n v="2"/>
    <s v="Data Analyst- Senior Associate"/>
    <n v="18"/>
    <x v="2"/>
    <x v="0"/>
    <n v="1"/>
    <n v="1"/>
    <n v="0"/>
    <n v="0"/>
    <n v="0"/>
    <n v="0"/>
    <n v="0"/>
  </r>
  <r>
    <s v="Oct 2021 - Present "/>
    <n v="0"/>
    <s v="Business Data Analyst"/>
    <n v="1"/>
    <x v="0"/>
    <x v="1"/>
    <n v="1"/>
    <n v="0"/>
    <n v="0"/>
    <n v="0"/>
    <n v="0"/>
    <n v="0"/>
    <n v="0"/>
  </r>
  <r>
    <s v="Mar 2021 - May 2022 "/>
    <n v="0"/>
    <s v="Senior Data Analyst"/>
    <n v="14"/>
    <x v="2"/>
    <x v="1"/>
    <n v="1"/>
    <n v="1"/>
    <n v="0"/>
    <n v="0"/>
    <n v="0"/>
    <n v="0"/>
    <n v="0"/>
  </r>
  <r>
    <s v="Apr 2022 - Present "/>
    <n v="0"/>
    <s v="Associate Data Scientist"/>
    <n v="5"/>
    <x v="1"/>
    <x v="1"/>
    <n v="1"/>
    <n v="0"/>
    <n v="0"/>
    <n v="0"/>
    <n v="0"/>
    <n v="0"/>
    <n v="0"/>
  </r>
  <r>
    <s v="Dec 2021 - Mar 2022 "/>
    <n v="1"/>
    <s v="Associate Data Analyst "/>
    <n v="3"/>
    <x v="0"/>
    <x v="0"/>
    <n v="1"/>
    <n v="0"/>
    <n v="0"/>
    <n v="0"/>
    <n v="0"/>
    <n v="0"/>
    <n v="0"/>
  </r>
  <r>
    <s v="Mar 2020 - Jun 2022 "/>
    <n v="6"/>
    <s v="Data Analyst"/>
    <n v="27"/>
    <x v="0"/>
    <x v="0"/>
    <n v="1"/>
    <n v="1"/>
    <n v="1"/>
    <n v="0"/>
    <n v="0"/>
    <n v="0"/>
    <n v="0"/>
  </r>
  <r>
    <s v="Aug 2021 - Sep 2022 "/>
    <n v="1"/>
    <s v="Data Analyst"/>
    <n v="13"/>
    <x v="0"/>
    <x v="0"/>
    <n v="1"/>
    <n v="1"/>
    <n v="0"/>
    <n v="0"/>
    <n v="0"/>
    <n v="0"/>
    <n v="0"/>
  </r>
  <r>
    <s v="Jan 2018 - Apr 2021 "/>
    <n v="2"/>
    <s v="Data Analyst"/>
    <n v="39"/>
    <x v="0"/>
    <x v="0"/>
    <n v="1"/>
    <n v="1"/>
    <n v="1"/>
    <n v="1"/>
    <n v="0"/>
    <n v="0"/>
    <n v="0"/>
  </r>
  <r>
    <s v="Apr 2017 - Jun 2017 "/>
    <n v="2"/>
    <s v="Data Analyst"/>
    <n v="2"/>
    <x v="0"/>
    <x v="0"/>
    <n v="1"/>
    <n v="0"/>
    <n v="0"/>
    <n v="0"/>
    <n v="0"/>
    <n v="0"/>
    <n v="0"/>
  </r>
  <r>
    <s v="Nov 2018 - Apr 2021 "/>
    <n v="2"/>
    <s v="Senior Data Analyst"/>
    <n v="29"/>
    <x v="2"/>
    <x v="0"/>
    <n v="1"/>
    <n v="1"/>
    <n v="1"/>
    <n v="0"/>
    <n v="0"/>
    <n v="0"/>
    <n v="0"/>
  </r>
  <r>
    <s v="Feb 2022 - Present "/>
    <n v="1"/>
    <s v="Data Analyst Associate"/>
    <n v="8"/>
    <x v="0"/>
    <x v="1"/>
    <n v="1"/>
    <n v="0"/>
    <n v="0"/>
    <n v="0"/>
    <n v="0"/>
    <n v="0"/>
    <n v="0"/>
  </r>
  <r>
    <s v="Aug 2022 - Present "/>
    <n v="0"/>
    <s v="Data Analyst"/>
    <n v="2"/>
    <x v="0"/>
    <x v="1"/>
    <n v="1"/>
    <n v="0"/>
    <n v="0"/>
    <n v="0"/>
    <n v="0"/>
    <n v="0"/>
    <n v="0"/>
  </r>
  <r>
    <s v="Aug 2020 - Jun 2021 "/>
    <n v="1"/>
    <s v="Data Analyst"/>
    <n v="10"/>
    <x v="0"/>
    <x v="0"/>
    <n v="1"/>
    <n v="0"/>
    <n v="0"/>
    <n v="0"/>
    <n v="0"/>
    <n v="0"/>
    <n v="0"/>
  </r>
  <r>
    <s v="May 2022 - Jun 2022 "/>
    <n v="0"/>
    <s v="Junior data analyst"/>
    <n v="1"/>
    <x v="3"/>
    <x v="1"/>
    <n v="1"/>
    <n v="0"/>
    <n v="0"/>
    <n v="0"/>
    <n v="0"/>
    <n v="0"/>
    <n v="0"/>
  </r>
  <r>
    <s v="Mar 2019 - Present "/>
    <n v="0"/>
    <s v="Data Analyst"/>
    <n v="43"/>
    <x v="0"/>
    <x v="1"/>
    <n v="1"/>
    <n v="1"/>
    <n v="1"/>
    <n v="1"/>
    <n v="0"/>
    <n v="0"/>
    <n v="0"/>
  </r>
  <r>
    <s v="Feb 2021 - Present "/>
    <n v="0"/>
    <s v="Data Analyst"/>
    <n v="20"/>
    <x v="0"/>
    <x v="1"/>
    <n v="1"/>
    <n v="1"/>
    <n v="0"/>
    <n v="0"/>
    <n v="0"/>
    <n v="0"/>
    <n v="0"/>
  </r>
  <r>
    <s v="Jul 2017 - Present "/>
    <n v="0"/>
    <s v="Data Analyst"/>
    <n v="63"/>
    <x v="0"/>
    <x v="1"/>
    <n v="1"/>
    <n v="1"/>
    <n v="1"/>
    <n v="1"/>
    <n v="1"/>
    <n v="1"/>
    <n v="0"/>
  </r>
  <r>
    <s v="Aug 2019 - Present "/>
    <n v="0"/>
    <s v="Data Analyst"/>
    <n v="38"/>
    <x v="0"/>
    <x v="1"/>
    <n v="1"/>
    <n v="1"/>
    <n v="1"/>
    <n v="1"/>
    <n v="0"/>
    <n v="0"/>
    <n v="0"/>
  </r>
  <r>
    <s v="Feb 2022 - Present "/>
    <n v="0"/>
    <s v="Data Analyst"/>
    <n v="8"/>
    <x v="0"/>
    <x v="1"/>
    <n v="1"/>
    <n v="0"/>
    <n v="0"/>
    <n v="0"/>
    <n v="0"/>
    <n v="0"/>
    <n v="0"/>
  </r>
  <r>
    <s v="Mar 2022 - Present "/>
    <n v="0"/>
    <s v="Data Scientist"/>
    <n v="7"/>
    <x v="1"/>
    <x v="1"/>
    <n v="1"/>
    <n v="0"/>
    <n v="0"/>
    <n v="0"/>
    <n v="0"/>
    <n v="0"/>
    <n v="0"/>
  </r>
  <r>
    <s v="Oct 2020 - Nov 2020 "/>
    <n v="1"/>
    <s v="Data Analyst"/>
    <n v="1"/>
    <x v="0"/>
    <x v="0"/>
    <n v="1"/>
    <n v="0"/>
    <n v="0"/>
    <n v="0"/>
    <n v="0"/>
    <n v="0"/>
    <n v="0"/>
  </r>
  <r>
    <s v="Jun 2022 - Present "/>
    <n v="1"/>
    <s v="Business Intelligence Analyst"/>
    <n v="4"/>
    <x v="0"/>
    <x v="1"/>
    <n v="1"/>
    <n v="0"/>
    <n v="0"/>
    <n v="0"/>
    <n v="0"/>
    <n v="0"/>
    <n v="0"/>
  </r>
  <r>
    <s v="Oct 2018 - Dec 2019 "/>
    <n v="2"/>
    <s v="Data Analyst"/>
    <n v="14"/>
    <x v="0"/>
    <x v="0"/>
    <n v="1"/>
    <n v="1"/>
    <n v="0"/>
    <n v="0"/>
    <n v="0"/>
    <n v="0"/>
    <n v="0"/>
  </r>
  <r>
    <s v="Jan 2018 - Sep 2018 "/>
    <n v="3"/>
    <s v="Junior Data Analyst"/>
    <n v="8"/>
    <x v="3"/>
    <x v="0"/>
    <n v="1"/>
    <n v="0"/>
    <n v="0"/>
    <n v="0"/>
    <n v="0"/>
    <n v="0"/>
    <n v="0"/>
  </r>
  <r>
    <s v="Aug 2022 - Present "/>
    <n v="0"/>
    <s v="Data Scientist"/>
    <n v="2"/>
    <x v="1"/>
    <x v="1"/>
    <n v="1"/>
    <n v="0"/>
    <n v="0"/>
    <n v="0"/>
    <n v="0"/>
    <n v="0"/>
    <n v="0"/>
  </r>
  <r>
    <s v="Feb 2019 - Aug 2022 "/>
    <n v="1"/>
    <s v="Senior Data Analyst"/>
    <n v="42"/>
    <x v="2"/>
    <x v="0"/>
    <n v="1"/>
    <n v="1"/>
    <n v="1"/>
    <n v="1"/>
    <n v="0"/>
    <n v="0"/>
    <n v="0"/>
  </r>
  <r>
    <s v="Jul 2016 - Aug 2018 "/>
    <n v="2"/>
    <s v="Business Intelligence Analyst"/>
    <n v="25"/>
    <x v="0"/>
    <x v="0"/>
    <n v="1"/>
    <n v="1"/>
    <n v="1"/>
    <n v="0"/>
    <n v="0"/>
    <n v="0"/>
    <n v="0"/>
  </r>
  <r>
    <s v="Mar 2019 - Present "/>
    <n v="0"/>
    <s v="Data Analyst"/>
    <n v="43"/>
    <x v="0"/>
    <x v="1"/>
    <n v="1"/>
    <n v="1"/>
    <n v="1"/>
    <n v="1"/>
    <n v="0"/>
    <n v="0"/>
    <n v="0"/>
  </r>
  <r>
    <s v="Aug 2019 - Present "/>
    <n v="0"/>
    <s v="Associate Senior Business Intelligence Analyst"/>
    <n v="38"/>
    <x v="2"/>
    <x v="1"/>
    <n v="1"/>
    <n v="1"/>
    <n v="1"/>
    <n v="1"/>
    <n v="0"/>
    <n v="0"/>
    <n v="0"/>
  </r>
  <r>
    <s v="Jul 2020 - Present "/>
    <n v="0"/>
    <s v="Data Scientist"/>
    <n v="27"/>
    <x v="1"/>
    <x v="1"/>
    <n v="1"/>
    <n v="1"/>
    <n v="1"/>
    <n v="0"/>
    <n v="0"/>
    <n v="0"/>
    <n v="0"/>
  </r>
  <r>
    <s v="Dec 2017 - Jul 2020 "/>
    <n v="1"/>
    <s v="Data Analyst"/>
    <n v="31"/>
    <x v="0"/>
    <x v="0"/>
    <n v="1"/>
    <n v="1"/>
    <n v="1"/>
    <n v="0"/>
    <n v="0"/>
    <n v="0"/>
    <n v="0"/>
  </r>
  <r>
    <s v="Jan 2020 - Jun 2020 "/>
    <n v="2"/>
    <s v="Data Analyst"/>
    <n v="5"/>
    <x v="0"/>
    <x v="0"/>
    <n v="1"/>
    <n v="0"/>
    <n v="0"/>
    <n v="0"/>
    <n v="0"/>
    <n v="0"/>
    <n v="0"/>
  </r>
  <r>
    <s v="Sep 2021 - Present "/>
    <n v="0"/>
    <s v="Data Analyst"/>
    <n v="13"/>
    <x v="0"/>
    <x v="1"/>
    <n v="1"/>
    <n v="1"/>
    <n v="0"/>
    <n v="0"/>
    <n v="0"/>
    <n v="0"/>
    <n v="0"/>
  </r>
  <r>
    <s v="Aug 2020 - Feb 2021 "/>
    <n v="1"/>
    <s v="Junior Data Analyst"/>
    <n v="6"/>
    <x v="3"/>
    <x v="0"/>
    <n v="1"/>
    <n v="0"/>
    <n v="0"/>
    <n v="0"/>
    <n v="0"/>
    <n v="0"/>
    <n v="0"/>
  </r>
  <r>
    <s v="Jan 2021 - Present "/>
    <n v="0"/>
    <s v="CMMS Enginner &amp; Data Analyst"/>
    <n v="21"/>
    <x v="0"/>
    <x v="1"/>
    <n v="1"/>
    <n v="1"/>
    <n v="0"/>
    <n v="0"/>
    <n v="0"/>
    <n v="0"/>
    <n v="0"/>
  </r>
  <r>
    <s v="Jan 2022 - May 2022 "/>
    <n v="3"/>
    <s v="Python,data analyst trainer"/>
    <n v="4"/>
    <x v="0"/>
    <x v="0"/>
    <n v="1"/>
    <n v="0"/>
    <n v="0"/>
    <n v="0"/>
    <n v="0"/>
    <n v="0"/>
    <n v="0"/>
  </r>
  <r>
    <s v="Jun 2021 - Mar 2022 "/>
    <n v="1"/>
    <s v="Population Science Data Analyst"/>
    <n v="9"/>
    <x v="0"/>
    <x v="0"/>
    <n v="1"/>
    <n v="0"/>
    <n v="0"/>
    <n v="0"/>
    <n v="0"/>
    <n v="0"/>
    <n v="0"/>
  </r>
  <r>
    <s v="Jan 2021 - Jun 2021 "/>
    <n v="3"/>
    <s v="People Analytics Data Analyst"/>
    <n v="5"/>
    <x v="0"/>
    <x v="0"/>
    <n v="1"/>
    <n v="0"/>
    <n v="0"/>
    <n v="0"/>
    <n v="0"/>
    <n v="0"/>
    <n v="0"/>
  </r>
  <r>
    <s v="Apr 2022 - Present "/>
    <n v="0"/>
    <s v="Data  &amp; Business Intelligence Analyst"/>
    <n v="6"/>
    <x v="0"/>
    <x v="1"/>
    <n v="1"/>
    <n v="0"/>
    <n v="0"/>
    <n v="0"/>
    <n v="0"/>
    <n v="0"/>
    <n v="0"/>
  </r>
  <r>
    <s v="Apr 2020 - Present "/>
    <n v="0"/>
    <s v="Statistician-National consultant "/>
    <n v="30"/>
    <x v="4"/>
    <x v="1"/>
    <n v="1"/>
    <n v="1"/>
    <n v="1"/>
    <n v="0"/>
    <n v="0"/>
    <n v="0"/>
    <n v="0"/>
  </r>
  <r>
    <s v="Jan 2016 - Dec 2016 "/>
    <n v="3"/>
    <s v="Data Analyst"/>
    <n v="1"/>
    <x v="0"/>
    <x v="0"/>
    <n v="1"/>
    <n v="0"/>
    <n v="0"/>
    <n v="0"/>
    <n v="0"/>
    <n v="0"/>
    <n v="0"/>
  </r>
  <r>
    <s v="Nov 2018 - Nov 2019 "/>
    <n v="3"/>
    <s v="Data Analyst"/>
    <n v="12"/>
    <x v="0"/>
    <x v="0"/>
    <n v="1"/>
    <n v="1"/>
    <n v="0"/>
    <n v="0"/>
    <n v="0"/>
    <n v="0"/>
    <n v="0"/>
  </r>
  <r>
    <s v="Jan 2013 - Feb 2018 "/>
    <n v="5"/>
    <s v="Human Resources MIS &amp; Data Analyst "/>
    <n v="61"/>
    <x v="0"/>
    <x v="0"/>
    <n v="1"/>
    <n v="1"/>
    <n v="1"/>
    <n v="1"/>
    <n v="1"/>
    <n v="1"/>
    <n v="0"/>
  </r>
  <r>
    <s v="Sep 2017 - Jan 2018 "/>
    <n v="4"/>
    <s v="Master Data Specialist"/>
    <n v="4"/>
    <x v="2"/>
    <x v="0"/>
    <n v="1"/>
    <n v="0"/>
    <n v="0"/>
    <n v="0"/>
    <n v="0"/>
    <n v="0"/>
    <n v="0"/>
  </r>
  <r>
    <s v="Jul 2018 - Present "/>
    <n v="0"/>
    <s v="Business Data Analyst"/>
    <n v="51"/>
    <x v="0"/>
    <x v="1"/>
    <n v="1"/>
    <n v="1"/>
    <n v="1"/>
    <n v="1"/>
    <n v="1"/>
    <n v="0"/>
    <n v="0"/>
  </r>
  <r>
    <s v="Jul 2013 - Mar 2014 "/>
    <n v="2"/>
    <s v="Data Analyst"/>
    <n v="8"/>
    <x v="0"/>
    <x v="0"/>
    <n v="1"/>
    <n v="0"/>
    <n v="0"/>
    <n v="0"/>
    <n v="0"/>
    <n v="0"/>
    <n v="0"/>
  </r>
  <r>
    <s v="Mar 2011 - May 2012 "/>
    <n v="4"/>
    <s v="Data Analyst"/>
    <n v="14"/>
    <x v="0"/>
    <x v="0"/>
    <n v="1"/>
    <n v="1"/>
    <n v="0"/>
    <n v="0"/>
    <n v="0"/>
    <n v="0"/>
    <n v="0"/>
  </r>
  <r>
    <s v="May 2022 - Present "/>
    <n v="0"/>
    <s v="Data Analyst"/>
    <n v="5"/>
    <x v="0"/>
    <x v="1"/>
    <n v="1"/>
    <n v="0"/>
    <n v="0"/>
    <n v="0"/>
    <n v="0"/>
    <n v="0"/>
    <n v="0"/>
  </r>
  <r>
    <s v="Jan 2021 - Dec 2021 "/>
    <n v="0"/>
    <s v="Senior Data Analyst"/>
    <n v="1"/>
    <x v="2"/>
    <x v="1"/>
    <n v="1"/>
    <n v="0"/>
    <n v="0"/>
    <n v="0"/>
    <n v="0"/>
    <n v="0"/>
    <n v="0"/>
  </r>
  <r>
    <s v="Oct 2019 - Jan 2021 "/>
    <n v="1"/>
    <s v="Data Analyst"/>
    <n v="15"/>
    <x v="0"/>
    <x v="0"/>
    <n v="1"/>
    <n v="1"/>
    <n v="0"/>
    <n v="0"/>
    <n v="0"/>
    <n v="0"/>
    <n v="0"/>
  </r>
  <r>
    <s v="Nov 2020 - Nov 2021 "/>
    <n v="1"/>
    <s v="Data Analyst"/>
    <n v="12"/>
    <x v="0"/>
    <x v="0"/>
    <n v="1"/>
    <n v="1"/>
    <n v="0"/>
    <n v="0"/>
    <n v="0"/>
    <n v="0"/>
    <n v="0"/>
  </r>
  <r>
    <s v="Jul 2020 - Nov 2020 "/>
    <n v="2"/>
    <s v="Data Analyst"/>
    <n v="4"/>
    <x v="0"/>
    <x v="0"/>
    <n v="1"/>
    <n v="0"/>
    <n v="0"/>
    <n v="0"/>
    <n v="0"/>
    <n v="0"/>
    <n v="0"/>
  </r>
  <r>
    <s v="Jun 2022 - Present "/>
    <n v="0"/>
    <s v="Jr. Data Analyst"/>
    <n v="4"/>
    <x v="3"/>
    <x v="1"/>
    <n v="1"/>
    <n v="0"/>
    <n v="0"/>
    <n v="0"/>
    <n v="0"/>
    <n v="0"/>
    <n v="0"/>
  </r>
  <r>
    <s v="Nov 2021 - Jan 2022 "/>
    <n v="2"/>
    <s v="Data Scientist Intern"/>
    <n v="2"/>
    <x v="1"/>
    <x v="0"/>
    <n v="1"/>
    <n v="0"/>
    <n v="0"/>
    <n v="0"/>
    <n v="0"/>
    <n v="0"/>
    <n v="0"/>
  </r>
  <r>
    <s v="Apr 2018 - Apr 2021 "/>
    <n v="1"/>
    <s v="Data Analyst (Inside Sales &amp; Marketing)"/>
    <n v="36"/>
    <x v="0"/>
    <x v="0"/>
    <n v="1"/>
    <n v="1"/>
    <n v="1"/>
    <n v="1"/>
    <n v="0"/>
    <n v="0"/>
    <n v="0"/>
  </r>
  <r>
    <s v="Aug 2020 - Present "/>
    <n v="0"/>
    <s v="Lead Business Intelligence Analyst"/>
    <n v="26"/>
    <x v="2"/>
    <x v="1"/>
    <n v="1"/>
    <n v="1"/>
    <n v="1"/>
    <n v="0"/>
    <n v="0"/>
    <n v="0"/>
    <n v="0"/>
  </r>
  <r>
    <s v="May 2015 - Feb 2018 "/>
    <n v="3"/>
    <s v="Data Analyst"/>
    <n v="33"/>
    <x v="0"/>
    <x v="0"/>
    <n v="1"/>
    <n v="1"/>
    <n v="1"/>
    <n v="0"/>
    <n v="0"/>
    <n v="0"/>
    <n v="0"/>
  </r>
  <r>
    <s v="Oct 2014 - May 2015 "/>
    <n v="4"/>
    <s v="Database Analyst"/>
    <n v="7"/>
    <x v="0"/>
    <x v="0"/>
    <n v="1"/>
    <n v="0"/>
    <n v="0"/>
    <n v="0"/>
    <n v="0"/>
    <n v="0"/>
    <n v="0"/>
  </r>
  <r>
    <s v="Oct 2020 - Mar 2021 "/>
    <n v="1"/>
    <s v="Business Intelligence Analyst"/>
    <n v="5"/>
    <x v="0"/>
    <x v="0"/>
    <n v="1"/>
    <n v="0"/>
    <n v="0"/>
    <n v="0"/>
    <n v="0"/>
    <n v="0"/>
    <n v="0"/>
  </r>
  <r>
    <s v="Nov 2020 - Jan 2021 "/>
    <n v="2"/>
    <s v="Data Analyst"/>
    <n v="2"/>
    <x v="0"/>
    <x v="0"/>
    <n v="1"/>
    <n v="0"/>
    <n v="0"/>
    <n v="0"/>
    <n v="0"/>
    <n v="0"/>
    <n v="0"/>
  </r>
  <r>
    <s v="Jan 2011 - Jun 2011 "/>
    <n v="7"/>
    <s v="Senior Data Analyst"/>
    <n v="5"/>
    <x v="2"/>
    <x v="0"/>
    <n v="1"/>
    <n v="0"/>
    <n v="0"/>
    <n v="0"/>
    <n v="0"/>
    <n v="0"/>
    <n v="0"/>
  </r>
  <r>
    <s v="Jun 2010 - Jan 2011 "/>
    <n v="8"/>
    <s v="Data Analyst"/>
    <n v="7"/>
    <x v="0"/>
    <x v="0"/>
    <n v="1"/>
    <n v="0"/>
    <n v="0"/>
    <n v="0"/>
    <n v="0"/>
    <n v="0"/>
    <n v="0"/>
  </r>
  <r>
    <s v="Nov 2021 - Present "/>
    <n v="0"/>
    <s v="Consultant - BI Analyst"/>
    <n v="1"/>
    <x v="0"/>
    <x v="1"/>
    <n v="1"/>
    <n v="0"/>
    <n v="0"/>
    <n v="0"/>
    <n v="0"/>
    <n v="0"/>
    <n v="0"/>
  </r>
  <r>
    <s v="Jul 2021 - Nov 2021 "/>
    <n v="1"/>
    <s v="Ops Data Analyst"/>
    <n v="4"/>
    <x v="0"/>
    <x v="0"/>
    <n v="1"/>
    <n v="0"/>
    <n v="0"/>
    <n v="0"/>
    <n v="0"/>
    <n v="0"/>
    <n v="0"/>
  </r>
  <r>
    <s v="Aug 2020 - Jun 2021 "/>
    <n v="3"/>
    <s v="Data Analyst"/>
    <n v="10"/>
    <x v="0"/>
    <x v="0"/>
    <n v="1"/>
    <n v="0"/>
    <n v="0"/>
    <n v="0"/>
    <n v="0"/>
    <n v="0"/>
    <n v="0"/>
  </r>
  <r>
    <s v="Feb 2022 - Present "/>
    <n v="0"/>
    <s v="Data Analyst"/>
    <n v="8"/>
    <x v="0"/>
    <x v="1"/>
    <n v="1"/>
    <n v="0"/>
    <n v="0"/>
    <n v="0"/>
    <n v="0"/>
    <n v="0"/>
    <n v="0"/>
  </r>
  <r>
    <s v="Apr 2019 - May 2021 "/>
    <n v="1"/>
    <s v="Data Analyst"/>
    <n v="25"/>
    <x v="0"/>
    <x v="0"/>
    <n v="1"/>
    <n v="1"/>
    <n v="1"/>
    <n v="0"/>
    <n v="0"/>
    <n v="0"/>
    <n v="0"/>
  </r>
  <r>
    <s v="Mar 2017 - Jun 2019 "/>
    <n v="2"/>
    <s v="Business Data Analyst"/>
    <n v="27"/>
    <x v="0"/>
    <x v="0"/>
    <n v="1"/>
    <n v="1"/>
    <n v="1"/>
    <n v="0"/>
    <n v="0"/>
    <n v="0"/>
    <n v="0"/>
  </r>
  <r>
    <s v="Dec 2020 - Jun 2022 "/>
    <n v="1"/>
    <s v="Business Data Analyst"/>
    <n v="18"/>
    <x v="0"/>
    <x v="0"/>
    <n v="1"/>
    <n v="1"/>
    <n v="0"/>
    <n v="0"/>
    <n v="0"/>
    <n v="0"/>
    <n v="0"/>
  </r>
  <r>
    <s v="Jul 2021 - Nov 2021 "/>
    <n v="2"/>
    <s v="Data Scientist"/>
    <n v="4"/>
    <x v="1"/>
    <x v="0"/>
    <n v="1"/>
    <n v="0"/>
    <n v="0"/>
    <n v="0"/>
    <n v="0"/>
    <n v="0"/>
    <n v="0"/>
  </r>
  <r>
    <s v="Dec 2020 - Jun 2021 "/>
    <n v="3"/>
    <s v="Data Specialist"/>
    <n v="6"/>
    <x v="2"/>
    <x v="0"/>
    <n v="1"/>
    <n v="0"/>
    <n v="0"/>
    <n v="0"/>
    <n v="0"/>
    <n v="0"/>
    <n v="0"/>
  </r>
  <r>
    <s v="Dec 2016 - Jul 2021 "/>
    <n v="1"/>
    <s v="Database Analyst"/>
    <n v="55"/>
    <x v="0"/>
    <x v="0"/>
    <n v="1"/>
    <n v="1"/>
    <n v="1"/>
    <n v="1"/>
    <n v="1"/>
    <n v="0"/>
    <n v="0"/>
  </r>
  <r>
    <s v="Apr 2018 - Jan 2019 "/>
    <n v="3"/>
    <s v="Senior Data Analyst"/>
    <n v="9"/>
    <x v="2"/>
    <x v="0"/>
    <n v="1"/>
    <n v="0"/>
    <n v="0"/>
    <n v="0"/>
    <n v="0"/>
    <n v="0"/>
    <n v="0"/>
  </r>
  <r>
    <s v="Jan 2016 - Mar 2018 "/>
    <n v="4"/>
    <s v="Senior Data Analyst"/>
    <n v="26"/>
    <x v="2"/>
    <x v="0"/>
    <n v="1"/>
    <n v="1"/>
    <n v="1"/>
    <n v="0"/>
    <n v="0"/>
    <n v="0"/>
    <n v="0"/>
  </r>
  <r>
    <s v="Nov 2021 - Sep 2022 "/>
    <n v="0"/>
    <s v="Data Analyst"/>
    <n v="10"/>
    <x v="0"/>
    <x v="1"/>
    <n v="1"/>
    <n v="0"/>
    <n v="0"/>
    <n v="0"/>
    <n v="0"/>
    <n v="0"/>
    <n v="0"/>
  </r>
  <r>
    <s v="Nov 2018 - May 2021 "/>
    <n v="1"/>
    <s v="Data Analyst"/>
    <n v="30"/>
    <x v="0"/>
    <x v="0"/>
    <n v="1"/>
    <n v="1"/>
    <n v="1"/>
    <n v="0"/>
    <n v="0"/>
    <n v="0"/>
    <n v="0"/>
  </r>
  <r>
    <s v="Nov 2021 - Present "/>
    <n v="0"/>
    <s v="Business Intelligence Analyst"/>
    <n v="1"/>
    <x v="0"/>
    <x v="1"/>
    <n v="1"/>
    <n v="0"/>
    <n v="0"/>
    <n v="0"/>
    <n v="0"/>
    <n v="0"/>
    <n v="0"/>
  </r>
  <r>
    <s v="Jun 2019 - Present "/>
    <n v="0"/>
    <s v="Data Analyst Consultant"/>
    <n v="40"/>
    <x v="0"/>
    <x v="1"/>
    <n v="1"/>
    <n v="1"/>
    <n v="1"/>
    <n v="1"/>
    <n v="0"/>
    <n v="0"/>
    <n v="0"/>
  </r>
  <r>
    <s v="Jul 2021 - Dec 2021 "/>
    <n v="2"/>
    <s v="Data Analyst"/>
    <n v="5"/>
    <x v="0"/>
    <x v="0"/>
    <n v="1"/>
    <n v="0"/>
    <n v="0"/>
    <n v="0"/>
    <n v="0"/>
    <n v="0"/>
    <n v="0"/>
  </r>
  <r>
    <s v="Nov 2018 - Present "/>
    <n v="0"/>
    <s v="Sr. Data Analyst"/>
    <n v="47"/>
    <x v="2"/>
    <x v="1"/>
    <n v="1"/>
    <n v="1"/>
    <n v="1"/>
    <n v="1"/>
    <n v="0"/>
    <n v="0"/>
    <n v="0"/>
  </r>
  <r>
    <s v="Mar 2022 - Sep 2022 "/>
    <n v="1"/>
    <s v="Data Scientist"/>
    <n v="6"/>
    <x v="1"/>
    <x v="0"/>
    <n v="1"/>
    <n v="0"/>
    <n v="0"/>
    <n v="0"/>
    <n v="0"/>
    <n v="0"/>
    <n v="0"/>
  </r>
  <r>
    <s v="Sep 2021 - Dec 2021 "/>
    <n v="5"/>
    <s v="Data Analyst"/>
    <n v="3"/>
    <x v="0"/>
    <x v="0"/>
    <n v="1"/>
    <n v="0"/>
    <n v="0"/>
    <n v="0"/>
    <n v="0"/>
    <n v="0"/>
    <n v="0"/>
  </r>
  <r>
    <s v="Jul 2016 - Jun 2017 "/>
    <n v="4"/>
    <s v="Data Analyst"/>
    <n v="1"/>
    <x v="0"/>
    <x v="0"/>
    <n v="1"/>
    <n v="0"/>
    <n v="0"/>
    <n v="0"/>
    <n v="0"/>
    <n v="0"/>
    <n v="0"/>
  </r>
  <r>
    <s v="Apr 2021 - Present "/>
    <n v="0"/>
    <s v="Data Scientist"/>
    <n v="18"/>
    <x v="1"/>
    <x v="1"/>
    <n v="1"/>
    <n v="1"/>
    <n v="0"/>
    <n v="0"/>
    <n v="0"/>
    <n v="0"/>
    <n v="0"/>
  </r>
  <r>
    <s v="Aug 2020 - Apr 2021 "/>
    <n v="1"/>
    <s v="Senior Program Analyst (Data Analyst)"/>
    <n v="8"/>
    <x v="2"/>
    <x v="0"/>
    <n v="1"/>
    <n v="0"/>
    <n v="0"/>
    <n v="0"/>
    <n v="0"/>
    <n v="0"/>
    <n v="0"/>
  </r>
  <r>
    <s v="Nov 2019 - Aug 2020 "/>
    <n v="2"/>
    <s v="Data Analyst"/>
    <n v="9"/>
    <x v="0"/>
    <x v="0"/>
    <n v="1"/>
    <n v="0"/>
    <n v="0"/>
    <n v="0"/>
    <n v="0"/>
    <n v="0"/>
    <n v="0"/>
  </r>
  <r>
    <s v="Jun 2018 - Oct 2019 "/>
    <n v="3"/>
    <s v="Data Analyst"/>
    <n v="16"/>
    <x v="0"/>
    <x v="0"/>
    <n v="1"/>
    <n v="1"/>
    <n v="0"/>
    <n v="0"/>
    <n v="0"/>
    <n v="0"/>
    <n v="0"/>
  </r>
  <r>
    <s v="Aug 2018 - May 2020 "/>
    <n v="3"/>
    <s v="Data Analyst"/>
    <n v="21"/>
    <x v="0"/>
    <x v="0"/>
    <n v="1"/>
    <n v="1"/>
    <n v="0"/>
    <n v="0"/>
    <n v="0"/>
    <n v="0"/>
    <n v="0"/>
  </r>
  <r>
    <s v="Nov 2016 - Aug 2018 "/>
    <n v="4"/>
    <s v="Data Analyst"/>
    <n v="21"/>
    <x v="0"/>
    <x v="0"/>
    <n v="1"/>
    <n v="1"/>
    <n v="0"/>
    <n v="0"/>
    <n v="0"/>
    <n v="0"/>
    <n v="0"/>
  </r>
  <r>
    <s v="Oct 2021 - Present "/>
    <n v="0"/>
    <s v="Data Analyst"/>
    <n v="12"/>
    <x v="0"/>
    <x v="1"/>
    <n v="1"/>
    <n v="1"/>
    <n v="0"/>
    <n v="0"/>
    <n v="0"/>
    <n v="0"/>
    <n v="0"/>
  </r>
  <r>
    <s v="Mar 2020 - Aug 2022 "/>
    <n v="1"/>
    <s v="Data Analyst"/>
    <n v="29"/>
    <x v="0"/>
    <x v="0"/>
    <n v="1"/>
    <n v="1"/>
    <n v="1"/>
    <n v="0"/>
    <n v="0"/>
    <n v="0"/>
    <n v="0"/>
  </r>
  <r>
    <s v="Jul 2017 - Present "/>
    <n v="0"/>
    <s v="Data Analyst"/>
    <n v="63"/>
    <x v="0"/>
    <x v="1"/>
    <n v="1"/>
    <n v="1"/>
    <n v="1"/>
    <n v="1"/>
    <n v="1"/>
    <n v="1"/>
    <n v="0"/>
  </r>
  <r>
    <s v="Jan 2017 - Jun 2017 "/>
    <n v="2"/>
    <s v="Data Analyst Co-op"/>
    <n v="5"/>
    <x v="0"/>
    <x v="0"/>
    <n v="1"/>
    <n v="0"/>
    <n v="0"/>
    <n v="0"/>
    <n v="0"/>
    <n v="0"/>
    <n v="0"/>
  </r>
  <r>
    <s v="Jul 2017 - Dec 2020 "/>
    <n v="0"/>
    <s v="Data Analyst"/>
    <n v="41"/>
    <x v="0"/>
    <x v="1"/>
    <n v="1"/>
    <n v="1"/>
    <n v="1"/>
    <n v="1"/>
    <n v="0"/>
    <n v="0"/>
    <n v="0"/>
  </r>
  <r>
    <s v="Nov 2018 - Sep 2021 "/>
    <n v="2"/>
    <s v="Reporting Analyst"/>
    <n v="34"/>
    <x v="0"/>
    <x v="0"/>
    <n v="1"/>
    <n v="1"/>
    <n v="1"/>
    <n v="0"/>
    <n v="0"/>
    <n v="0"/>
    <n v="0"/>
  </r>
  <r>
    <s v="May 2015 - May 2018 "/>
    <n v="3"/>
    <s v="Data Analyst II"/>
    <n v="36"/>
    <x v="0"/>
    <x v="0"/>
    <n v="1"/>
    <n v="1"/>
    <n v="1"/>
    <n v="1"/>
    <n v="0"/>
    <n v="0"/>
    <n v="0"/>
  </r>
  <r>
    <s v="Jan 2016 - Jun 2017 "/>
    <n v="2"/>
    <s v="Associate Data Analyst"/>
    <n v="17"/>
    <x v="0"/>
    <x v="0"/>
    <n v="1"/>
    <n v="1"/>
    <n v="0"/>
    <n v="0"/>
    <n v="0"/>
    <n v="0"/>
    <n v="0"/>
  </r>
  <r>
    <s v="Jan 2022 - Jun 2022 "/>
    <n v="0"/>
    <s v="Associate Consultant -BI Analyst "/>
    <n v="5"/>
    <x v="0"/>
    <x v="1"/>
    <n v="1"/>
    <n v="0"/>
    <n v="0"/>
    <n v="0"/>
    <n v="0"/>
    <n v="0"/>
    <n v="0"/>
  </r>
  <r>
    <s v="Feb 2019 - Jan 2022 "/>
    <n v="1"/>
    <s v="Senior Software Engineer -BI Analyst"/>
    <n v="35"/>
    <x v="2"/>
    <x v="0"/>
    <n v="1"/>
    <n v="1"/>
    <n v="1"/>
    <n v="0"/>
    <n v="0"/>
    <n v="0"/>
    <n v="0"/>
  </r>
  <r>
    <s v="Sep 2015 - Mar 2019 "/>
    <n v="3"/>
    <s v="Data Analyst"/>
    <n v="42"/>
    <x v="0"/>
    <x v="0"/>
    <n v="1"/>
    <n v="1"/>
    <n v="1"/>
    <n v="1"/>
    <n v="0"/>
    <n v="0"/>
    <n v="0"/>
  </r>
  <r>
    <s v="Jan 2019 - Jan 2020 "/>
    <n v="1"/>
    <s v="Data Analyst | HR Strategy &amp; Data Analytics"/>
    <n v="12"/>
    <x v="0"/>
    <x v="0"/>
    <n v="1"/>
    <n v="1"/>
    <n v="0"/>
    <n v="0"/>
    <n v="0"/>
    <n v="0"/>
    <n v="0"/>
  </r>
  <r>
    <s v="Nov 2016 - Jan 2019 "/>
    <n v="2"/>
    <s v="Data Analyst"/>
    <n v="26"/>
    <x v="0"/>
    <x v="0"/>
    <n v="1"/>
    <n v="1"/>
    <n v="1"/>
    <n v="0"/>
    <n v="0"/>
    <n v="0"/>
    <n v="0"/>
  </r>
  <r>
    <s v="Sep 2019 - Mar 2020 "/>
    <n v="1"/>
    <s v="Sr Insights Analyst"/>
    <n v="6"/>
    <x v="2"/>
    <x v="0"/>
    <n v="1"/>
    <n v="0"/>
    <n v="0"/>
    <n v="0"/>
    <n v="0"/>
    <n v="0"/>
    <n v="0"/>
  </r>
  <r>
    <s v="Oct 2014 - Nov 2016 "/>
    <n v="4"/>
    <s v="Sr Data Analyst"/>
    <n v="25"/>
    <x v="2"/>
    <x v="0"/>
    <n v="1"/>
    <n v="1"/>
    <n v="1"/>
    <n v="0"/>
    <n v="0"/>
    <n v="0"/>
    <n v="0"/>
  </r>
  <r>
    <s v="May 2013 - Oct 2014 "/>
    <n v="5"/>
    <s v="Data Analyst"/>
    <n v="17"/>
    <x v="0"/>
    <x v="0"/>
    <n v="1"/>
    <n v="1"/>
    <n v="0"/>
    <n v="0"/>
    <n v="0"/>
    <n v="0"/>
    <n v="0"/>
  </r>
  <r>
    <s v="Feb 2022 - Present "/>
    <n v="0"/>
    <s v="Business Intelligence Analyst"/>
    <n v="8"/>
    <x v="0"/>
    <x v="1"/>
    <n v="1"/>
    <n v="0"/>
    <n v="0"/>
    <n v="0"/>
    <n v="0"/>
    <n v="0"/>
    <n v="0"/>
  </r>
  <r>
    <s v="Jul 2020 - Jul 2022 "/>
    <n v="1"/>
    <s v="Lead Data Analyst"/>
    <n v="24"/>
    <x v="2"/>
    <x v="0"/>
    <n v="1"/>
    <n v="1"/>
    <n v="1"/>
    <n v="0"/>
    <n v="0"/>
    <n v="0"/>
    <n v="0"/>
  </r>
  <r>
    <s v="Apr 2019 - Jun 2019 "/>
    <n v="3"/>
    <s v="Senior Business Intelligence Analyst"/>
    <n v="2"/>
    <x v="2"/>
    <x v="0"/>
    <n v="1"/>
    <n v="0"/>
    <n v="0"/>
    <n v="0"/>
    <n v="0"/>
    <n v="0"/>
    <n v="0"/>
  </r>
  <r>
    <s v="Mar 2022 - Present "/>
    <n v="0"/>
    <s v="Data Analyst"/>
    <n v="7"/>
    <x v="0"/>
    <x v="1"/>
    <n v="1"/>
    <n v="0"/>
    <n v="0"/>
    <n v="0"/>
    <n v="0"/>
    <n v="0"/>
    <n v="0"/>
  </r>
  <r>
    <s v="Mar 2022 - Present "/>
    <n v="0"/>
    <s v="Data Analyst"/>
    <n v="7"/>
    <x v="0"/>
    <x v="1"/>
    <n v="1"/>
    <n v="0"/>
    <n v="0"/>
    <n v="0"/>
    <n v="0"/>
    <n v="0"/>
    <n v="0"/>
  </r>
  <r>
    <s v="Aug 2019 - Jan 2022 "/>
    <n v="1"/>
    <s v="Data Analyst"/>
    <n v="29"/>
    <x v="0"/>
    <x v="0"/>
    <n v="1"/>
    <n v="1"/>
    <n v="1"/>
    <n v="0"/>
    <n v="0"/>
    <n v="0"/>
    <n v="0"/>
  </r>
  <r>
    <s v="May 2019 - Present "/>
    <n v="0"/>
    <s v="Data Analyst"/>
    <n v="41"/>
    <x v="0"/>
    <x v="1"/>
    <n v="1"/>
    <n v="1"/>
    <n v="1"/>
    <n v="1"/>
    <n v="0"/>
    <n v="0"/>
    <n v="0"/>
  </r>
  <r>
    <s v="Sep 2020 - Feb 2022 "/>
    <n v="1"/>
    <s v="Data Scientist"/>
    <n v="17"/>
    <x v="1"/>
    <x v="0"/>
    <n v="1"/>
    <n v="1"/>
    <n v="0"/>
    <n v="0"/>
    <n v="0"/>
    <n v="0"/>
    <n v="0"/>
  </r>
  <r>
    <s v="Apr 2021 - Aug 2021 "/>
    <n v="2"/>
    <s v="Data Scientist"/>
    <n v="4"/>
    <x v="1"/>
    <x v="0"/>
    <n v="1"/>
    <n v="0"/>
    <n v="0"/>
    <n v="0"/>
    <n v="0"/>
    <n v="0"/>
    <n v="0"/>
  </r>
  <r>
    <s v="Oct 2020 - May 2022 "/>
    <n v="1"/>
    <s v="Business Intelligence Analyst"/>
    <n v="19"/>
    <x v="0"/>
    <x v="0"/>
    <n v="1"/>
    <n v="1"/>
    <n v="0"/>
    <n v="0"/>
    <n v="0"/>
    <n v="0"/>
    <n v="0"/>
  </r>
  <r>
    <s v="Jun 2018 - Oct 2020 "/>
    <n v="2"/>
    <s v="Data Analyst"/>
    <n v="28"/>
    <x v="0"/>
    <x v="0"/>
    <n v="1"/>
    <n v="1"/>
    <n v="1"/>
    <n v="0"/>
    <n v="0"/>
    <n v="0"/>
    <n v="0"/>
  </r>
  <r>
    <s v="Oct 2017 - Dec 2020 "/>
    <n v="1"/>
    <s v="Data Analyst &amp; Atlassian Administrator "/>
    <n v="38"/>
    <x v="0"/>
    <x v="0"/>
    <n v="1"/>
    <n v="1"/>
    <n v="1"/>
    <n v="1"/>
    <n v="0"/>
    <n v="0"/>
    <n v="0"/>
  </r>
  <r>
    <s v="Jun 2022 - Present "/>
    <n v="1"/>
    <s v="Data Analyst"/>
    <n v="4"/>
    <x v="0"/>
    <x v="1"/>
    <n v="1"/>
    <n v="0"/>
    <n v="0"/>
    <n v="0"/>
    <n v="0"/>
    <n v="0"/>
    <n v="0"/>
  </r>
  <r>
    <s v="Jan 2020 - Aug 2021 "/>
    <n v="2"/>
    <s v="Market Data Analyst"/>
    <n v="19"/>
    <x v="0"/>
    <x v="0"/>
    <n v="1"/>
    <n v="1"/>
    <n v="0"/>
    <n v="0"/>
    <n v="0"/>
    <n v="0"/>
    <n v="0"/>
  </r>
  <r>
    <s v="Dec 2016 - Mar 2017 "/>
    <n v="4"/>
    <s v="Data Analyst"/>
    <n v="3"/>
    <x v="0"/>
    <x v="0"/>
    <n v="1"/>
    <n v="0"/>
    <n v="0"/>
    <n v="0"/>
    <n v="0"/>
    <n v="0"/>
    <n v="0"/>
  </r>
  <r>
    <s v="May 2015 - Sep 2018 "/>
    <n v="3"/>
    <s v="Data Scientist"/>
    <n v="40"/>
    <x v="1"/>
    <x v="0"/>
    <n v="1"/>
    <n v="1"/>
    <n v="1"/>
    <n v="1"/>
    <n v="0"/>
    <n v="0"/>
    <n v="0"/>
  </r>
  <r>
    <s v="Jan 2014 - Jan 2015 "/>
    <n v="4"/>
    <s v="Data Analyst"/>
    <n v="12"/>
    <x v="0"/>
    <x v="0"/>
    <n v="1"/>
    <n v="1"/>
    <n v="0"/>
    <n v="0"/>
    <n v="0"/>
    <n v="0"/>
    <n v="0"/>
  </r>
  <r>
    <s v="Jan 2017 - Present "/>
    <n v="0"/>
    <s v="Data Analyst"/>
    <n v="69"/>
    <x v="0"/>
    <x v="1"/>
    <n v="1"/>
    <n v="1"/>
    <n v="1"/>
    <n v="1"/>
    <n v="1"/>
    <n v="1"/>
    <n v="0"/>
  </r>
  <r>
    <s v="May 2022 - Jun 2022 "/>
    <n v="0"/>
    <s v="Big Data Analyst Virtual"/>
    <n v="1"/>
    <x v="0"/>
    <x v="1"/>
    <n v="1"/>
    <n v="0"/>
    <n v="0"/>
    <n v="0"/>
    <n v="0"/>
    <n v="0"/>
    <n v="0"/>
  </r>
  <r>
    <s v="Oct 2021 - May 2022 "/>
    <n v="1"/>
    <s v="Data Analyst"/>
    <n v="7"/>
    <x v="0"/>
    <x v="0"/>
    <n v="1"/>
    <n v="0"/>
    <n v="0"/>
    <n v="0"/>
    <n v="0"/>
    <n v="0"/>
    <n v="0"/>
  </r>
  <r>
    <s v="Apr 2022 - Present "/>
    <n v="0"/>
    <s v="Data Analyst"/>
    <n v="6"/>
    <x v="0"/>
    <x v="1"/>
    <n v="1"/>
    <n v="0"/>
    <n v="0"/>
    <n v="0"/>
    <n v="0"/>
    <n v="0"/>
    <n v="0"/>
  </r>
  <r>
    <s v="Aug 2021 - Mar 2022 "/>
    <n v="1"/>
    <s v="Junior Data Analyst"/>
    <n v="7"/>
    <x v="3"/>
    <x v="0"/>
    <n v="1"/>
    <n v="0"/>
    <n v="0"/>
    <n v="0"/>
    <n v="0"/>
    <n v="0"/>
    <n v="0"/>
  </r>
  <r>
    <s v="Jul 2019 - Present "/>
    <n v="0"/>
    <s v="Data Analyst"/>
    <n v="39"/>
    <x v="0"/>
    <x v="1"/>
    <n v="1"/>
    <n v="1"/>
    <n v="1"/>
    <n v="1"/>
    <n v="0"/>
    <n v="0"/>
    <n v="0"/>
  </r>
  <r>
    <s v="Jul 2021 - Oct 2021 "/>
    <n v="0"/>
    <s v="Data Analyst"/>
    <n v="3"/>
    <x v="0"/>
    <x v="1"/>
    <n v="1"/>
    <n v="0"/>
    <n v="0"/>
    <n v="0"/>
    <n v="0"/>
    <n v="0"/>
    <n v="0"/>
  </r>
  <r>
    <s v="Jan 2015 - Feb 2021 "/>
    <n v="1"/>
    <s v="Senior Researcher/Data Analyst"/>
    <n v="73"/>
    <x v="2"/>
    <x v="0"/>
    <n v="1"/>
    <n v="1"/>
    <n v="1"/>
    <n v="1"/>
    <n v="1"/>
    <n v="1"/>
    <n v="0"/>
  </r>
  <r>
    <s v="Aug 2016 - Jul 2017 "/>
    <n v="2"/>
    <s v="Data Analyst"/>
    <n v="1"/>
    <x v="0"/>
    <x v="0"/>
    <n v="1"/>
    <n v="0"/>
    <n v="0"/>
    <n v="0"/>
    <n v="0"/>
    <n v="0"/>
    <n v="0"/>
  </r>
  <r>
    <s v="Nov 2021 - Present "/>
    <n v="0"/>
    <s v="Senior Data Analyst"/>
    <n v="1"/>
    <x v="2"/>
    <x v="1"/>
    <n v="1"/>
    <n v="0"/>
    <n v="0"/>
    <n v="0"/>
    <n v="0"/>
    <n v="0"/>
    <n v="0"/>
  </r>
  <r>
    <s v="Feb 2020 - Oct 2021 "/>
    <n v="1"/>
    <s v="Data Analyst"/>
    <n v="20"/>
    <x v="0"/>
    <x v="0"/>
    <n v="1"/>
    <n v="1"/>
    <n v="0"/>
    <n v="0"/>
    <n v="0"/>
    <n v="0"/>
    <n v="0"/>
  </r>
  <r>
    <s v="Jan 2016 - Nov 2019 "/>
    <n v="2"/>
    <s v="Data Analyst"/>
    <n v="46"/>
    <x v="0"/>
    <x v="0"/>
    <n v="1"/>
    <n v="1"/>
    <n v="1"/>
    <n v="1"/>
    <n v="0"/>
    <n v="0"/>
    <n v="0"/>
  </r>
  <r>
    <s v="Jan 2017 - Aug 2021 "/>
    <n v="1"/>
    <s v="Lead-MIS/WFM/Data Analyst"/>
    <n v="55"/>
    <x v="2"/>
    <x v="0"/>
    <n v="1"/>
    <n v="1"/>
    <n v="1"/>
    <n v="1"/>
    <n v="1"/>
    <n v="0"/>
    <n v="0"/>
  </r>
  <r>
    <s v="Jun 2016 - Jan 2017 "/>
    <n v="2"/>
    <s v="MIS/WFM/Data Analyst"/>
    <n v="7"/>
    <x v="0"/>
    <x v="0"/>
    <n v="1"/>
    <n v="0"/>
    <n v="0"/>
    <n v="0"/>
    <n v="0"/>
    <n v="0"/>
    <n v="0"/>
  </r>
  <r>
    <s v="Dec 2015 - Jun 2016 "/>
    <n v="3"/>
    <s v="MIS/Data Analyst"/>
    <n v="6"/>
    <x v="0"/>
    <x v="0"/>
    <n v="1"/>
    <n v="0"/>
    <n v="0"/>
    <n v="0"/>
    <n v="0"/>
    <n v="0"/>
    <n v="0"/>
  </r>
  <r>
    <s v="Feb 2021 - Present "/>
    <n v="0"/>
    <s v="Data Analyst"/>
    <n v="20"/>
    <x v="0"/>
    <x v="1"/>
    <n v="1"/>
    <n v="1"/>
    <n v="0"/>
    <n v="0"/>
    <n v="0"/>
    <n v="0"/>
    <n v="0"/>
  </r>
  <r>
    <d v="2022-09-01T00:00:00"/>
    <n v="0"/>
    <s v="Data Analyst"/>
    <n v="1"/>
    <x v="0"/>
    <x v="1"/>
    <n v="1"/>
    <n v="0"/>
    <n v="0"/>
    <n v="0"/>
    <n v="0"/>
    <n v="0"/>
    <n v="0"/>
  </r>
  <r>
    <s v="Jul 2022 - Present "/>
    <n v="0"/>
    <s v="Data Analyst"/>
    <n v="3"/>
    <x v="0"/>
    <x v="1"/>
    <n v="1"/>
    <n v="0"/>
    <n v="0"/>
    <n v="0"/>
    <n v="0"/>
    <n v="0"/>
    <n v="0"/>
  </r>
  <r>
    <s v="Feb 2021 - Nov 2021 "/>
    <n v="2"/>
    <s v="Data Scientist"/>
    <n v="9"/>
    <x v="1"/>
    <x v="0"/>
    <n v="1"/>
    <n v="0"/>
    <n v="0"/>
    <n v="0"/>
    <n v="0"/>
    <n v="0"/>
    <n v="0"/>
  </r>
  <r>
    <s v="Oct 2019 - Jan 2021 "/>
    <n v="3"/>
    <s v="Business Intelligence Analyst(Radius Bank)"/>
    <n v="15"/>
    <x v="0"/>
    <x v="0"/>
    <n v="1"/>
    <n v="1"/>
    <n v="0"/>
    <n v="0"/>
    <n v="0"/>
    <n v="0"/>
    <n v="0"/>
  </r>
  <r>
    <s v="Sep 2021 - Present "/>
    <n v="0"/>
    <s v="Junior data analyst "/>
    <n v="13"/>
    <x v="3"/>
    <x v="1"/>
    <n v="1"/>
    <n v="1"/>
    <n v="0"/>
    <n v="0"/>
    <n v="0"/>
    <n v="0"/>
    <n v="0"/>
  </r>
  <r>
    <s v="Feb 2022 - May 2022 "/>
    <n v="3"/>
    <s v="Data Analyst"/>
    <n v="3"/>
    <x v="0"/>
    <x v="0"/>
    <n v="1"/>
    <n v="0"/>
    <n v="0"/>
    <n v="0"/>
    <n v="0"/>
    <n v="0"/>
    <n v="0"/>
  </r>
  <r>
    <s v="Dec 2018 - Jul 2022 "/>
    <n v="1"/>
    <s v="Data Analyst"/>
    <n v="43"/>
    <x v="0"/>
    <x v="0"/>
    <n v="1"/>
    <n v="1"/>
    <n v="1"/>
    <n v="1"/>
    <n v="0"/>
    <n v="0"/>
    <n v="0"/>
  </r>
  <r>
    <s v="Aug 2018 - Present "/>
    <n v="0"/>
    <s v="Business Intelligence Analyst"/>
    <n v="50"/>
    <x v="0"/>
    <x v="1"/>
    <n v="1"/>
    <n v="1"/>
    <n v="1"/>
    <n v="1"/>
    <n v="1"/>
    <n v="0"/>
    <n v="0"/>
  </r>
  <r>
    <s v="Mar 2022 - May 2022 "/>
    <n v="0"/>
    <s v="Data Analyst (Contact Center)"/>
    <n v="2"/>
    <x v="0"/>
    <x v="1"/>
    <n v="1"/>
    <n v="0"/>
    <n v="0"/>
    <n v="0"/>
    <n v="0"/>
    <n v="0"/>
    <n v="0"/>
  </r>
  <r>
    <s v="Jun 2021 - Present "/>
    <n v="0"/>
    <s v="Statistician"/>
    <n v="16"/>
    <x v="4"/>
    <x v="1"/>
    <n v="1"/>
    <n v="1"/>
    <n v="0"/>
    <n v="0"/>
    <n v="0"/>
    <n v="0"/>
    <n v="0"/>
  </r>
  <r>
    <s v="Jul 2022 - Present "/>
    <n v="0"/>
    <s v="Business Intelligence Analyst"/>
    <n v="3"/>
    <x v="0"/>
    <x v="1"/>
    <n v="1"/>
    <n v="0"/>
    <n v="0"/>
    <n v="0"/>
    <n v="0"/>
    <n v="0"/>
    <n v="0"/>
  </r>
  <r>
    <s v="Aug 2019 - Present "/>
    <n v="0"/>
    <s v="Master Data Analyst"/>
    <n v="38"/>
    <x v="0"/>
    <x v="1"/>
    <n v="1"/>
    <n v="1"/>
    <n v="1"/>
    <n v="1"/>
    <n v="0"/>
    <n v="0"/>
    <n v="0"/>
  </r>
  <r>
    <s v="Feb 2022 - Present "/>
    <n v="0"/>
    <s v="Data Analyst"/>
    <n v="8"/>
    <x v="0"/>
    <x v="1"/>
    <n v="1"/>
    <n v="0"/>
    <n v="0"/>
    <n v="0"/>
    <n v="0"/>
    <n v="0"/>
    <n v="0"/>
  </r>
  <r>
    <s v="Dec 2020 - Jan 2022 "/>
    <n v="0"/>
    <s v="Data Analyst"/>
    <n v="13"/>
    <x v="0"/>
    <x v="1"/>
    <n v="1"/>
    <n v="1"/>
    <n v="0"/>
    <n v="0"/>
    <n v="0"/>
    <n v="0"/>
    <n v="0"/>
  </r>
  <r>
    <s v="Jul 2022 - Present "/>
    <n v="0"/>
    <s v="Data Analyst"/>
    <n v="3"/>
    <x v="0"/>
    <x v="1"/>
    <n v="1"/>
    <n v="0"/>
    <n v="0"/>
    <n v="0"/>
    <n v="0"/>
    <n v="0"/>
    <n v="0"/>
  </r>
  <r>
    <s v="Oct 2015 - Jan 2016 "/>
    <n v="3"/>
    <s v="Data Analyst"/>
    <n v="3"/>
    <x v="0"/>
    <x v="0"/>
    <n v="1"/>
    <n v="0"/>
    <n v="0"/>
    <n v="0"/>
    <n v="0"/>
    <n v="0"/>
    <n v="0"/>
  </r>
  <r>
    <s v="May 2022 - Present "/>
    <n v="0"/>
    <s v="Senior Data Analyst"/>
    <n v="5"/>
    <x v="2"/>
    <x v="1"/>
    <n v="1"/>
    <n v="0"/>
    <n v="0"/>
    <n v="0"/>
    <n v="0"/>
    <n v="0"/>
    <n v="0"/>
  </r>
  <r>
    <s v="Jun 2021 - Jun 2022 "/>
    <n v="1"/>
    <s v="Data Scientist"/>
    <n v="12"/>
    <x v="1"/>
    <x v="0"/>
    <n v="1"/>
    <n v="1"/>
    <n v="0"/>
    <n v="0"/>
    <n v="0"/>
    <n v="0"/>
    <n v="0"/>
  </r>
  <r>
    <s v="Dec 2020 - Sep 2021 "/>
    <n v="2"/>
    <s v="Data Scientist"/>
    <n v="9"/>
    <x v="1"/>
    <x v="0"/>
    <n v="1"/>
    <n v="0"/>
    <n v="0"/>
    <n v="0"/>
    <n v="0"/>
    <n v="0"/>
    <n v="0"/>
  </r>
  <r>
    <s v="Apr 2021 - Present "/>
    <n v="0"/>
    <s v="Data Analyst"/>
    <n v="18"/>
    <x v="0"/>
    <x v="1"/>
    <n v="1"/>
    <n v="1"/>
    <n v="0"/>
    <n v="0"/>
    <n v="0"/>
    <n v="0"/>
    <n v="0"/>
  </r>
  <r>
    <s v="May 2022 - Jul 2022 "/>
    <n v="1"/>
    <s v="Market Data Analyst"/>
    <n v="2"/>
    <x v="0"/>
    <x v="0"/>
    <n v="1"/>
    <n v="0"/>
    <n v="0"/>
    <n v="0"/>
    <n v="0"/>
    <n v="0"/>
    <n v="0"/>
  </r>
  <r>
    <s v="Sep 2018 - Jan 2019 "/>
    <n v="2"/>
    <s v="Data analyst -Apprenticeship-"/>
    <n v="4"/>
    <x v="0"/>
    <x v="0"/>
    <n v="1"/>
    <n v="0"/>
    <n v="0"/>
    <n v="0"/>
    <n v="0"/>
    <n v="0"/>
    <n v="0"/>
  </r>
  <r>
    <s v="Jun 2022 - Present "/>
    <n v="0"/>
    <s v="Business Intelligence Analyst"/>
    <n v="4"/>
    <x v="0"/>
    <x v="1"/>
    <n v="1"/>
    <n v="0"/>
    <n v="0"/>
    <n v="0"/>
    <n v="0"/>
    <n v="0"/>
    <n v="0"/>
  </r>
  <r>
    <s v="Nov 2021 - May 2022 "/>
    <n v="1"/>
    <s v="Data analyst Trainee"/>
    <n v="6"/>
    <x v="3"/>
    <x v="0"/>
    <n v="1"/>
    <n v="0"/>
    <n v="0"/>
    <n v="0"/>
    <n v="0"/>
    <n v="0"/>
    <n v="0"/>
  </r>
  <r>
    <s v="Jan 2022 - Present "/>
    <n v="0"/>
    <s v="Data Analyst"/>
    <n v="9"/>
    <x v="0"/>
    <x v="1"/>
    <n v="1"/>
    <n v="0"/>
    <n v="0"/>
    <n v="0"/>
    <n v="0"/>
    <n v="0"/>
    <n v="0"/>
  </r>
  <r>
    <s v="Jul 2018 - Dec 2019 "/>
    <n v="2"/>
    <s v="Data Analyst"/>
    <n v="17"/>
    <x v="0"/>
    <x v="0"/>
    <n v="1"/>
    <n v="1"/>
    <n v="0"/>
    <n v="0"/>
    <n v="0"/>
    <n v="0"/>
    <n v="0"/>
  </r>
  <r>
    <s v="Feb 2017 - Jul 2018 "/>
    <n v="3"/>
    <s v="Data Analyst"/>
    <n v="17"/>
    <x v="0"/>
    <x v="0"/>
    <n v="1"/>
    <n v="1"/>
    <n v="0"/>
    <n v="0"/>
    <n v="0"/>
    <n v="0"/>
    <n v="0"/>
  </r>
  <r>
    <s v="Feb 2022 - Present "/>
    <n v="0"/>
    <s v="Senior Data Scientist"/>
    <n v="8"/>
    <x v="1"/>
    <x v="1"/>
    <n v="1"/>
    <n v="0"/>
    <n v="0"/>
    <n v="0"/>
    <n v="0"/>
    <n v="0"/>
    <n v="0"/>
  </r>
  <r>
    <s v="Oct 2018 - Jan 2022 "/>
    <n v="1"/>
    <s v="Data Analyst"/>
    <n v="39"/>
    <x v="0"/>
    <x v="0"/>
    <n v="1"/>
    <n v="1"/>
    <n v="1"/>
    <n v="1"/>
    <n v="0"/>
    <n v="0"/>
    <n v="0"/>
  </r>
  <r>
    <s v="Mar 2019 - May 2019 "/>
    <n v="2"/>
    <s v="Big Data Analyst"/>
    <n v="2"/>
    <x v="0"/>
    <x v="0"/>
    <n v="1"/>
    <n v="0"/>
    <n v="0"/>
    <n v="0"/>
    <n v="0"/>
    <n v="0"/>
    <n v="0"/>
  </r>
  <r>
    <s v="Mar 2019 - Jan 2022 "/>
    <n v="1"/>
    <s v="Data Analyst"/>
    <n v="34"/>
    <x v="0"/>
    <x v="0"/>
    <n v="1"/>
    <n v="1"/>
    <n v="1"/>
    <n v="0"/>
    <n v="0"/>
    <n v="0"/>
    <n v="0"/>
  </r>
  <r>
    <s v="Apr 2019 - Jun 2021 "/>
    <n v="2"/>
    <s v="Data Analyst"/>
    <n v="26"/>
    <x v="0"/>
    <x v="0"/>
    <n v="1"/>
    <n v="1"/>
    <n v="1"/>
    <n v="0"/>
    <n v="0"/>
    <n v="0"/>
    <n v="0"/>
  </r>
  <r>
    <s v="Aug 2018 - May 2019 "/>
    <n v="3"/>
    <s v="Data Analyst"/>
    <n v="9"/>
    <x v="0"/>
    <x v="0"/>
    <n v="1"/>
    <n v="0"/>
    <n v="0"/>
    <n v="0"/>
    <n v="0"/>
    <n v="0"/>
    <n v="0"/>
  </r>
  <r>
    <s v="Oct 2011 - Jan 2014 "/>
    <n v="5"/>
    <s v="Statistician"/>
    <n v="27"/>
    <x v="4"/>
    <x v="0"/>
    <n v="1"/>
    <n v="1"/>
    <n v="1"/>
    <n v="0"/>
    <n v="0"/>
    <n v="0"/>
    <n v="0"/>
  </r>
  <r>
    <s v="Jan 2016 - Dec 2018 "/>
    <n v="4"/>
    <s v="Data Analyst"/>
    <n v="35"/>
    <x v="0"/>
    <x v="0"/>
    <n v="1"/>
    <n v="1"/>
    <n v="1"/>
    <n v="0"/>
    <n v="0"/>
    <n v="0"/>
    <n v="0"/>
  </r>
  <r>
    <s v="Jun 2017 - Oct 2020 "/>
    <n v="3"/>
    <s v="Data Analyst"/>
    <n v="40"/>
    <x v="0"/>
    <x v="0"/>
    <n v="1"/>
    <n v="1"/>
    <n v="1"/>
    <n v="1"/>
    <n v="0"/>
    <n v="0"/>
    <n v="0"/>
  </r>
  <r>
    <s v="May 2021 - Present "/>
    <n v="0"/>
    <s v="Senior Insights Analyst"/>
    <n v="17"/>
    <x v="2"/>
    <x v="1"/>
    <n v="1"/>
    <n v="1"/>
    <n v="0"/>
    <n v="0"/>
    <n v="0"/>
    <n v="0"/>
    <n v="0"/>
  </r>
  <r>
    <s v="Dec 2021 - Mar 2022 "/>
    <n v="2"/>
    <s v="Data Analyst"/>
    <n v="3"/>
    <x v="0"/>
    <x v="0"/>
    <n v="1"/>
    <n v="0"/>
    <n v="0"/>
    <n v="0"/>
    <n v="0"/>
    <n v="0"/>
    <n v="0"/>
  </r>
  <r>
    <s v="Sep 2021 - Present "/>
    <n v="0"/>
    <s v="Responsable Pilotage OpÃƒÂ©rationnel - Data Analyst BI "/>
    <n v="13"/>
    <x v="0"/>
    <x v="1"/>
    <n v="1"/>
    <n v="1"/>
    <n v="0"/>
    <n v="0"/>
    <n v="0"/>
    <n v="0"/>
    <n v="0"/>
  </r>
  <r>
    <s v="Oct 2019 - Sep 2021 "/>
    <n v="1"/>
    <s v="Data analyst BI junior"/>
    <n v="23"/>
    <x v="3"/>
    <x v="0"/>
    <n v="1"/>
    <n v="1"/>
    <n v="0"/>
    <n v="0"/>
    <n v="0"/>
    <n v="0"/>
    <n v="0"/>
  </r>
  <r>
    <s v="Nov 2018 - Oct 2019 "/>
    <n v="2"/>
    <s v="Business Intelligence Analyst"/>
    <n v="1"/>
    <x v="0"/>
    <x v="0"/>
    <n v="1"/>
    <n v="0"/>
    <n v="0"/>
    <n v="0"/>
    <n v="0"/>
    <n v="0"/>
    <n v="0"/>
  </r>
  <r>
    <s v="Dec 2018 - Mar 2021 "/>
    <n v="2"/>
    <s v="Senior Data Analyst"/>
    <n v="27"/>
    <x v="2"/>
    <x v="0"/>
    <n v="1"/>
    <n v="1"/>
    <n v="1"/>
    <n v="0"/>
    <n v="0"/>
    <n v="0"/>
    <n v="0"/>
  </r>
  <r>
    <s v="Jun 2021 - Present "/>
    <n v="0"/>
    <s v="Senior Data Analyst - Product Management"/>
    <n v="16"/>
    <x v="2"/>
    <x v="1"/>
    <n v="1"/>
    <n v="1"/>
    <n v="0"/>
    <n v="0"/>
    <n v="0"/>
    <n v="0"/>
    <n v="0"/>
  </r>
  <r>
    <s v="Mar 2021 - May 2021 "/>
    <n v="1"/>
    <s v="Business Intelligence Analyst - Operations"/>
    <n v="2"/>
    <x v="0"/>
    <x v="0"/>
    <n v="1"/>
    <n v="0"/>
    <n v="0"/>
    <n v="0"/>
    <n v="0"/>
    <n v="0"/>
    <n v="0"/>
  </r>
  <r>
    <s v="Nov 2019 - Feb 2021 "/>
    <n v="2"/>
    <s v="Data Analyst - Operations"/>
    <n v="15"/>
    <x v="0"/>
    <x v="0"/>
    <n v="1"/>
    <n v="1"/>
    <n v="0"/>
    <n v="0"/>
    <n v="0"/>
    <n v="0"/>
    <n v="0"/>
  </r>
  <r>
    <s v="Mar 2022 - Jun 2022 "/>
    <n v="1"/>
    <s v="Junior Data Analyst"/>
    <n v="3"/>
    <x v="3"/>
    <x v="0"/>
    <n v="1"/>
    <n v="0"/>
    <n v="0"/>
    <n v="0"/>
    <n v="0"/>
    <n v="0"/>
    <n v="0"/>
  </r>
  <r>
    <s v="Mar 2021 - May 2021 "/>
    <n v="1"/>
    <s v="Data Analyst"/>
    <n v="2"/>
    <x v="0"/>
    <x v="0"/>
    <n v="1"/>
    <n v="0"/>
    <n v="0"/>
    <n v="0"/>
    <n v="0"/>
    <n v="0"/>
    <n v="0"/>
  </r>
  <r>
    <s v="Jun 2018 - Feb 2019 "/>
    <n v="3"/>
    <s v="Data Specialist"/>
    <n v="8"/>
    <x v="2"/>
    <x v="0"/>
    <n v="1"/>
    <n v="0"/>
    <n v="0"/>
    <n v="0"/>
    <n v="0"/>
    <n v="0"/>
    <n v="0"/>
  </r>
  <r>
    <s v="Jan 2016 - Jan 2020 "/>
    <n v="1"/>
    <s v="Freelance Data Analyst"/>
    <n v="48"/>
    <x v="0"/>
    <x v="0"/>
    <n v="1"/>
    <n v="1"/>
    <n v="1"/>
    <n v="1"/>
    <n v="1"/>
    <n v="0"/>
    <n v="0"/>
  </r>
  <r>
    <s v="Mar 2021 - Present "/>
    <n v="0"/>
    <s v="Associate Data Analyst"/>
    <n v="19"/>
    <x v="0"/>
    <x v="1"/>
    <n v="1"/>
    <n v="1"/>
    <n v="0"/>
    <n v="0"/>
    <n v="0"/>
    <n v="0"/>
    <n v="0"/>
  </r>
  <r>
    <s v="Jun 2022 - Present "/>
    <n v="0"/>
    <s v="Sr.BI Analyst "/>
    <n v="4"/>
    <x v="2"/>
    <x v="1"/>
    <n v="1"/>
    <n v="0"/>
    <n v="0"/>
    <n v="0"/>
    <n v="0"/>
    <n v="0"/>
    <n v="0"/>
  </r>
  <r>
    <s v="Apr 2021 - Mar 2022 "/>
    <n v="1"/>
    <s v="Lead Data Analyst"/>
    <n v="1"/>
    <x v="2"/>
    <x v="0"/>
    <n v="1"/>
    <n v="0"/>
    <n v="0"/>
    <n v="0"/>
    <n v="0"/>
    <n v="0"/>
    <n v="0"/>
  </r>
  <r>
    <s v="Jul 2020 - Apr 2021 "/>
    <n v="2"/>
    <s v="Senior Data Analyst"/>
    <n v="9"/>
    <x v="2"/>
    <x v="0"/>
    <n v="1"/>
    <n v="0"/>
    <n v="0"/>
    <n v="0"/>
    <n v="0"/>
    <n v="0"/>
    <n v="0"/>
  </r>
  <r>
    <s v="Jun 2019 - Dec 2019 "/>
    <n v="4"/>
    <s v="Data Analyst"/>
    <n v="6"/>
    <x v="0"/>
    <x v="0"/>
    <n v="1"/>
    <n v="0"/>
    <n v="0"/>
    <n v="0"/>
    <n v="0"/>
    <n v="0"/>
    <n v="0"/>
  </r>
  <r>
    <s v="Dec 2020 - Present "/>
    <n v="1"/>
    <s v="Business Intelligence Analyst"/>
    <n v="22"/>
    <x v="0"/>
    <x v="1"/>
    <n v="1"/>
    <n v="1"/>
    <n v="0"/>
    <n v="0"/>
    <n v="0"/>
    <n v="0"/>
    <n v="0"/>
  </r>
  <r>
    <s v="Nov 2018 - Feb 2020 "/>
    <n v="2"/>
    <s v="System and Data Analyst "/>
    <n v="15"/>
    <x v="0"/>
    <x v="0"/>
    <n v="1"/>
    <n v="1"/>
    <n v="0"/>
    <n v="0"/>
    <n v="0"/>
    <n v="0"/>
    <n v="0"/>
  </r>
  <r>
    <s v="Jan 2022 - Present "/>
    <n v="0"/>
    <s v="Junior Data Analyst"/>
    <n v="9"/>
    <x v="3"/>
    <x v="1"/>
    <n v="1"/>
    <n v="0"/>
    <n v="0"/>
    <n v="0"/>
    <n v="0"/>
    <n v="0"/>
    <n v="0"/>
  </r>
  <r>
    <s v="May 2022 - Present "/>
    <n v="0"/>
    <s v="Statistician &amp; Data Analyst"/>
    <n v="5"/>
    <x v="0"/>
    <x v="1"/>
    <n v="1"/>
    <n v="0"/>
    <n v="0"/>
    <n v="0"/>
    <n v="0"/>
    <n v="0"/>
    <n v="0"/>
  </r>
  <r>
    <s v="Jun 2022 - Present "/>
    <n v="0"/>
    <s v="Data Analyst Trainee"/>
    <n v="4"/>
    <x v="3"/>
    <x v="1"/>
    <n v="1"/>
    <n v="0"/>
    <n v="0"/>
    <n v="0"/>
    <n v="0"/>
    <n v="0"/>
    <n v="0"/>
  </r>
  <r>
    <s v="Mar 2020 - Present "/>
    <n v="0"/>
    <s v="Data Analyst"/>
    <n v="31"/>
    <x v="0"/>
    <x v="1"/>
    <n v="1"/>
    <n v="1"/>
    <n v="1"/>
    <n v="0"/>
    <n v="0"/>
    <n v="0"/>
    <n v="0"/>
  </r>
  <r>
    <d v="2017-11-01T00:00:00"/>
    <n v="3"/>
    <s v="Temporary Data Administrator "/>
    <n v="1"/>
    <x v="3"/>
    <x v="0"/>
    <n v="1"/>
    <n v="0"/>
    <n v="0"/>
    <n v="0"/>
    <n v="0"/>
    <n v="0"/>
    <n v="0"/>
  </r>
  <r>
    <s v="Apr 2021 - Present "/>
    <n v="0"/>
    <s v="Data Analyst"/>
    <n v="18"/>
    <x v="0"/>
    <x v="1"/>
    <n v="1"/>
    <n v="1"/>
    <n v="0"/>
    <n v="0"/>
    <n v="0"/>
    <n v="0"/>
    <n v="0"/>
  </r>
  <r>
    <s v="Aug 2018 - Present "/>
    <n v="0"/>
    <s v="Business Intelligence Analyst"/>
    <n v="50"/>
    <x v="0"/>
    <x v="1"/>
    <n v="1"/>
    <n v="1"/>
    <n v="1"/>
    <n v="1"/>
    <n v="1"/>
    <n v="0"/>
    <n v="0"/>
  </r>
  <r>
    <s v="Aug 2018 - May 2022 "/>
    <n v="1"/>
    <s v="Business Intelligence Analyst"/>
    <n v="45"/>
    <x v="0"/>
    <x v="0"/>
    <n v="1"/>
    <n v="1"/>
    <n v="1"/>
    <n v="1"/>
    <n v="0"/>
    <n v="0"/>
    <n v="0"/>
  </r>
  <r>
    <s v="Sep 2018 - Feb 2020 "/>
    <n v="1"/>
    <s v="Senior Data Analyst"/>
    <n v="17"/>
    <x v="2"/>
    <x v="0"/>
    <n v="1"/>
    <n v="1"/>
    <n v="0"/>
    <n v="0"/>
    <n v="0"/>
    <n v="0"/>
    <n v="0"/>
  </r>
  <r>
    <s v="Apr 2021 - Present "/>
    <n v="0"/>
    <s v="TPM/Data Analyst"/>
    <n v="18"/>
    <x v="0"/>
    <x v="1"/>
    <n v="1"/>
    <n v="1"/>
    <n v="0"/>
    <n v="0"/>
    <n v="0"/>
    <n v="0"/>
    <n v="0"/>
  </r>
  <r>
    <s v="Apr 2020 - Jul 2020 "/>
    <n v="1"/>
    <s v="Data Analyst"/>
    <n v="3"/>
    <x v="0"/>
    <x v="0"/>
    <n v="1"/>
    <n v="0"/>
    <n v="0"/>
    <n v="0"/>
    <n v="0"/>
    <n v="0"/>
    <n v="0"/>
  </r>
  <r>
    <s v="Oct 2018 - May 2019 "/>
    <n v="2"/>
    <s v="Senior Data Analyst"/>
    <n v="7"/>
    <x v="2"/>
    <x v="0"/>
    <n v="1"/>
    <n v="0"/>
    <n v="0"/>
    <n v="0"/>
    <n v="0"/>
    <n v="0"/>
    <n v="0"/>
  </r>
  <r>
    <s v="Jan 2022 - Present "/>
    <n v="0"/>
    <s v="Senior Data Analyst"/>
    <n v="9"/>
    <x v="2"/>
    <x v="1"/>
    <n v="1"/>
    <n v="0"/>
    <n v="0"/>
    <n v="0"/>
    <n v="0"/>
    <n v="0"/>
    <n v="0"/>
  </r>
  <r>
    <s v="Apr 2021 - Present "/>
    <n v="1"/>
    <s v="Data Analyst"/>
    <n v="18"/>
    <x v="0"/>
    <x v="1"/>
    <n v="1"/>
    <n v="1"/>
    <n v="0"/>
    <n v="0"/>
    <n v="0"/>
    <n v="0"/>
    <n v="0"/>
  </r>
  <r>
    <s v="Feb 2020 - Apr 2021 "/>
    <n v="2"/>
    <s v="Data Analyst"/>
    <n v="14"/>
    <x v="0"/>
    <x v="0"/>
    <n v="1"/>
    <n v="1"/>
    <n v="0"/>
    <n v="0"/>
    <n v="0"/>
    <n v="0"/>
    <n v="0"/>
  </r>
  <r>
    <s v="Dec 2021 - Present "/>
    <n v="0"/>
    <s v="Senior Data Analyst"/>
    <n v="10"/>
    <x v="2"/>
    <x v="1"/>
    <n v="1"/>
    <n v="0"/>
    <n v="0"/>
    <n v="0"/>
    <n v="0"/>
    <n v="0"/>
    <n v="0"/>
  </r>
  <r>
    <s v="Aug 2020 - Dec 2021 "/>
    <n v="1"/>
    <s v="Sr Web Data Analyst"/>
    <n v="16"/>
    <x v="2"/>
    <x v="0"/>
    <n v="1"/>
    <n v="1"/>
    <n v="0"/>
    <n v="0"/>
    <n v="0"/>
    <n v="0"/>
    <n v="0"/>
  </r>
  <r>
    <s v="Sep 2017 - Feb 2020 "/>
    <n v="2"/>
    <s v="Sr Data Analyst / Business Operations Analyst"/>
    <n v="29"/>
    <x v="2"/>
    <x v="0"/>
    <n v="1"/>
    <n v="1"/>
    <n v="1"/>
    <n v="0"/>
    <n v="0"/>
    <n v="0"/>
    <n v="0"/>
  </r>
  <r>
    <s v="Jul 2018 - Dec 2019 "/>
    <n v="4"/>
    <s v="Data Analyst"/>
    <n v="17"/>
    <x v="0"/>
    <x v="0"/>
    <n v="1"/>
    <n v="1"/>
    <n v="0"/>
    <n v="0"/>
    <n v="0"/>
    <n v="0"/>
    <n v="0"/>
  </r>
  <r>
    <s v="Apr 2021 - Jul 2022 "/>
    <n v="0"/>
    <s v="Data Analyst"/>
    <n v="15"/>
    <x v="0"/>
    <x v="1"/>
    <n v="1"/>
    <n v="1"/>
    <n v="0"/>
    <n v="0"/>
    <n v="0"/>
    <n v="0"/>
    <n v="0"/>
  </r>
  <r>
    <s v="Apr 2020 - Mar 2021 "/>
    <n v="2"/>
    <s v="Data Analyst"/>
    <n v="1"/>
    <x v="0"/>
    <x v="0"/>
    <n v="1"/>
    <n v="0"/>
    <n v="0"/>
    <n v="0"/>
    <n v="0"/>
    <n v="0"/>
    <n v="0"/>
  </r>
  <r>
    <s v="Sep 2013 - Present "/>
    <n v="0"/>
    <s v="Senior Data Analyst"/>
    <n v="109"/>
    <x v="2"/>
    <x v="1"/>
    <n v="1"/>
    <n v="1"/>
    <n v="1"/>
    <n v="1"/>
    <n v="1"/>
    <n v="1"/>
    <n v="0"/>
  </r>
  <r>
    <s v="Aug 2021 - Present "/>
    <n v="0"/>
    <s v="Principal Data Analyst"/>
    <n v="14"/>
    <x v="2"/>
    <x v="1"/>
    <n v="1"/>
    <n v="1"/>
    <n v="0"/>
    <n v="0"/>
    <n v="0"/>
    <n v="0"/>
    <n v="0"/>
  </r>
  <r>
    <s v="Mar 2019 - Jul 2021 "/>
    <n v="1"/>
    <s v="Senior Data Analyst"/>
    <n v="28"/>
    <x v="2"/>
    <x v="0"/>
    <n v="1"/>
    <n v="1"/>
    <n v="1"/>
    <n v="0"/>
    <n v="0"/>
    <n v="0"/>
    <n v="0"/>
  </r>
  <r>
    <s v="May 2019 - Jul 2021 "/>
    <n v="0"/>
    <s v="Data Analyst"/>
    <n v="26"/>
    <x v="0"/>
    <x v="1"/>
    <n v="1"/>
    <n v="1"/>
    <n v="1"/>
    <n v="0"/>
    <n v="0"/>
    <n v="0"/>
    <n v="0"/>
  </r>
  <r>
    <s v="Mar 2021 - Present "/>
    <n v="0"/>
    <s v="Data Analyst - R&amp;D"/>
    <n v="19"/>
    <x v="0"/>
    <x v="1"/>
    <n v="1"/>
    <n v="1"/>
    <n v="0"/>
    <n v="0"/>
    <n v="0"/>
    <n v="0"/>
    <n v="0"/>
  </r>
  <r>
    <s v="Jul 2019 - Mar 2021 "/>
    <n v="1"/>
    <s v="Data Analyst"/>
    <n v="20"/>
    <x v="0"/>
    <x v="0"/>
    <n v="1"/>
    <n v="1"/>
    <n v="0"/>
    <n v="0"/>
    <n v="0"/>
    <n v="0"/>
    <n v="0"/>
  </r>
  <r>
    <s v="Jan 2018 - Jan 2019 "/>
    <n v="3"/>
    <s v="Data Analyst "/>
    <n v="12"/>
    <x v="0"/>
    <x v="0"/>
    <n v="1"/>
    <n v="1"/>
    <n v="0"/>
    <n v="0"/>
    <n v="0"/>
    <n v="0"/>
    <n v="0"/>
  </r>
  <r>
    <s v="Feb 2014 - Feb 2019 "/>
    <n v="1"/>
    <s v="SQL Developer/Data Analyst"/>
    <n v="60"/>
    <x v="0"/>
    <x v="0"/>
    <n v="1"/>
    <n v="1"/>
    <n v="1"/>
    <n v="1"/>
    <n v="1"/>
    <n v="1"/>
    <n v="0"/>
  </r>
  <r>
    <s v="Feb 2013 - Oct 2013 "/>
    <n v="4"/>
    <s v="Data Analyst"/>
    <n v="8"/>
    <x v="0"/>
    <x v="0"/>
    <n v="1"/>
    <n v="0"/>
    <n v="0"/>
    <n v="0"/>
    <n v="0"/>
    <n v="0"/>
    <n v="0"/>
  </r>
  <r>
    <s v="Mar 2021 - Sep 2021 "/>
    <n v="1"/>
    <s v="Database Analyst at The Council Of Cooperative Health Insurance"/>
    <n v="6"/>
    <x v="0"/>
    <x v="0"/>
    <n v="1"/>
    <n v="0"/>
    <n v="0"/>
    <n v="0"/>
    <n v="0"/>
    <n v="0"/>
    <n v="0"/>
  </r>
  <r>
    <s v="Oct 2018 - Dec 2018 "/>
    <n v="2"/>
    <s v="Data Entry"/>
    <n v="2"/>
    <x v="3"/>
    <x v="0"/>
    <n v="1"/>
    <n v="0"/>
    <n v="0"/>
    <n v="0"/>
    <n v="0"/>
    <n v="0"/>
    <n v="0"/>
  </r>
  <r>
    <s v="Jun 2022 - Present "/>
    <n v="0"/>
    <s v="Data Analyst"/>
    <n v="4"/>
    <x v="0"/>
    <x v="1"/>
    <n v="1"/>
    <n v="0"/>
    <n v="0"/>
    <n v="0"/>
    <n v="0"/>
    <n v="0"/>
    <n v="0"/>
  </r>
  <r>
    <s v="Feb 2018 - Present "/>
    <n v="0"/>
    <s v="Azure Data Engineer and Data Analyst Engineer"/>
    <n v="56"/>
    <x v="0"/>
    <x v="1"/>
    <n v="1"/>
    <n v="1"/>
    <n v="1"/>
    <n v="1"/>
    <n v="1"/>
    <n v="0"/>
    <n v="0"/>
  </r>
  <r>
    <s v="Mar 2020 - Nov 2021 "/>
    <n v="2"/>
    <s v="Associate Data Analyst"/>
    <n v="20"/>
    <x v="0"/>
    <x v="0"/>
    <n v="1"/>
    <n v="1"/>
    <n v="0"/>
    <n v="0"/>
    <n v="0"/>
    <n v="0"/>
    <n v="0"/>
  </r>
  <r>
    <s v="Aug 2022 - Present "/>
    <n v="0"/>
    <s v="Data Analyst"/>
    <n v="2"/>
    <x v="0"/>
    <x v="1"/>
    <n v="1"/>
    <n v="0"/>
    <n v="0"/>
    <n v="0"/>
    <n v="0"/>
    <n v="0"/>
    <n v="0"/>
  </r>
  <r>
    <s v="Aug 2016 - May 2018 "/>
    <n v="1"/>
    <s v="Data Analyst"/>
    <n v="21"/>
    <x v="0"/>
    <x v="0"/>
    <n v="1"/>
    <n v="1"/>
    <n v="0"/>
    <n v="0"/>
    <n v="0"/>
    <n v="0"/>
    <n v="0"/>
  </r>
  <r>
    <s v="Sep 2016 - Jul 2017 "/>
    <n v="3"/>
    <s v="Data Specialist"/>
    <n v="10"/>
    <x v="2"/>
    <x v="0"/>
    <n v="1"/>
    <n v="0"/>
    <n v="0"/>
    <n v="0"/>
    <n v="0"/>
    <n v="0"/>
    <n v="0"/>
  </r>
  <r>
    <s v="Oct 2022 - Present "/>
    <n v="0"/>
    <s v="Data Analyst"/>
    <n v="1"/>
    <x v="0"/>
    <x v="1"/>
    <n v="1"/>
    <n v="0"/>
    <n v="0"/>
    <n v="0"/>
    <n v="0"/>
    <n v="0"/>
    <n v="0"/>
  </r>
  <r>
    <s v="Jun 2022 - Present "/>
    <n v="0"/>
    <s v="Data Analyst Trainee"/>
    <n v="4"/>
    <x v="3"/>
    <x v="1"/>
    <n v="1"/>
    <n v="0"/>
    <n v="0"/>
    <n v="0"/>
    <n v="0"/>
    <n v="0"/>
    <n v="0"/>
  </r>
  <r>
    <s v="Aug 2019 - Oct 2020 "/>
    <n v="1"/>
    <s v="Data Analyst"/>
    <n v="14"/>
    <x v="0"/>
    <x v="0"/>
    <n v="1"/>
    <n v="1"/>
    <n v="0"/>
    <n v="0"/>
    <n v="0"/>
    <n v="0"/>
    <n v="0"/>
  </r>
  <r>
    <s v="Jan 2022 - Present "/>
    <n v="0"/>
    <s v="Data Analyst "/>
    <n v="9"/>
    <x v="0"/>
    <x v="1"/>
    <n v="1"/>
    <n v="0"/>
    <n v="0"/>
    <n v="0"/>
    <n v="0"/>
    <n v="0"/>
    <n v="0"/>
  </r>
  <r>
    <s v="Jan 2021 - May 2022 "/>
    <n v="0"/>
    <s v="Data Analyst"/>
    <n v="16"/>
    <x v="0"/>
    <x v="1"/>
    <n v="1"/>
    <n v="1"/>
    <n v="0"/>
    <n v="0"/>
    <n v="0"/>
    <n v="0"/>
    <n v="0"/>
  </r>
  <r>
    <s v="Dec 2021 - Jul 2022 "/>
    <n v="0"/>
    <s v="Data Analyst"/>
    <n v="7"/>
    <x v="0"/>
    <x v="1"/>
    <n v="1"/>
    <n v="0"/>
    <n v="0"/>
    <n v="0"/>
    <n v="0"/>
    <n v="0"/>
    <n v="0"/>
  </r>
  <r>
    <s v="Aug 2021 - Dec 2021 "/>
    <n v="1"/>
    <s v="Business Intelligence Analyst @Procter &amp; Gamble"/>
    <n v="4"/>
    <x v="0"/>
    <x v="0"/>
    <n v="1"/>
    <n v="0"/>
    <n v="0"/>
    <n v="0"/>
    <n v="0"/>
    <n v="0"/>
    <n v="0"/>
  </r>
  <r>
    <s v="Mar 2021 - Aug 2021 "/>
    <n v="2"/>
    <s v="Business Intelligence Analyst @El Gam3aya"/>
    <n v="5"/>
    <x v="0"/>
    <x v="0"/>
    <n v="1"/>
    <n v="0"/>
    <n v="0"/>
    <n v="0"/>
    <n v="0"/>
    <n v="0"/>
    <n v="0"/>
  </r>
  <r>
    <s v="Nov 2020 - Present "/>
    <n v="0"/>
    <s v="Data Analyst Coordinator"/>
    <n v="23"/>
    <x v="0"/>
    <x v="1"/>
    <n v="1"/>
    <n v="1"/>
    <n v="0"/>
    <n v="0"/>
    <n v="0"/>
    <n v="0"/>
    <n v="0"/>
  </r>
  <r>
    <s v="Jul 2016 - Jan 2020 "/>
    <n v="0"/>
    <s v="Data Analyst"/>
    <n v="42"/>
    <x v="0"/>
    <x v="1"/>
    <n v="1"/>
    <n v="1"/>
    <n v="1"/>
    <n v="1"/>
    <n v="0"/>
    <n v="0"/>
    <n v="0"/>
  </r>
  <r>
    <s v="May 2022 - Present "/>
    <n v="0"/>
    <s v="Data Analyst"/>
    <n v="5"/>
    <x v="0"/>
    <x v="1"/>
    <n v="1"/>
    <n v="0"/>
    <n v="0"/>
    <n v="0"/>
    <n v="0"/>
    <n v="0"/>
    <n v="0"/>
  </r>
  <r>
    <s v="Feb 2020 - Sep 2021 "/>
    <n v="1"/>
    <s v="Data Engineer/Data Analyst"/>
    <n v="19"/>
    <x v="0"/>
    <x v="0"/>
    <n v="1"/>
    <n v="1"/>
    <n v="0"/>
    <n v="0"/>
    <n v="0"/>
    <n v="0"/>
    <n v="0"/>
  </r>
  <r>
    <s v="Apr 2021 - Present "/>
    <n v="0"/>
    <s v="Data Analyst"/>
    <n v="18"/>
    <x v="0"/>
    <x v="1"/>
    <n v="1"/>
    <n v="1"/>
    <n v="0"/>
    <n v="0"/>
    <n v="0"/>
    <n v="0"/>
    <n v="0"/>
  </r>
  <r>
    <s v="Jul 2017 - Jan 2020 "/>
    <n v="3"/>
    <s v="Data Analyst"/>
    <n v="30"/>
    <x v="0"/>
    <x v="0"/>
    <n v="1"/>
    <n v="1"/>
    <n v="1"/>
    <n v="0"/>
    <n v="0"/>
    <n v="0"/>
    <n v="0"/>
  </r>
  <r>
    <s v="Jan 2020 - Present "/>
    <n v="0"/>
    <s v="Lead Data Analyst"/>
    <n v="33"/>
    <x v="2"/>
    <x v="1"/>
    <n v="1"/>
    <n v="1"/>
    <n v="1"/>
    <n v="0"/>
    <n v="0"/>
    <n v="0"/>
    <n v="0"/>
  </r>
  <r>
    <s v="Jun 2009 - Sep 2015 "/>
    <n v="2"/>
    <s v="Data Analyst"/>
    <n v="75"/>
    <x v="0"/>
    <x v="0"/>
    <n v="1"/>
    <n v="1"/>
    <n v="1"/>
    <n v="1"/>
    <n v="1"/>
    <n v="1"/>
    <n v="0"/>
  </r>
  <r>
    <s v="Aug 2019 - Present "/>
    <n v="0"/>
    <s v="Data Analyst"/>
    <n v="38"/>
    <x v="0"/>
    <x v="1"/>
    <n v="1"/>
    <n v="1"/>
    <n v="1"/>
    <n v="1"/>
    <n v="0"/>
    <n v="0"/>
    <n v="0"/>
  </r>
  <r>
    <s v="Jan 2016 - Aug 2019 "/>
    <n v="1"/>
    <s v="Data Analyst"/>
    <n v="43"/>
    <x v="0"/>
    <x v="0"/>
    <n v="1"/>
    <n v="1"/>
    <n v="1"/>
    <n v="1"/>
    <n v="0"/>
    <n v="0"/>
    <n v="0"/>
  </r>
  <r>
    <s v="Apr 2022 - Present "/>
    <n v="0"/>
    <s v="Data Scientist"/>
    <n v="6"/>
    <x v="1"/>
    <x v="1"/>
    <n v="1"/>
    <n v="0"/>
    <n v="0"/>
    <n v="0"/>
    <n v="0"/>
    <n v="0"/>
    <n v="0"/>
  </r>
  <r>
    <s v="May 2020 - Mar 2022 "/>
    <n v="1"/>
    <s v="Seniour Data Analyst-AI"/>
    <n v="22"/>
    <x v="0"/>
    <x v="0"/>
    <n v="1"/>
    <n v="1"/>
    <n v="0"/>
    <n v="0"/>
    <n v="0"/>
    <n v="0"/>
    <n v="0"/>
  </r>
  <r>
    <s v="Oct 2020 - Dec 2020 "/>
    <n v="2"/>
    <s v="Data Analyst"/>
    <n v="2"/>
    <x v="0"/>
    <x v="0"/>
    <n v="1"/>
    <n v="0"/>
    <n v="0"/>
    <n v="0"/>
    <n v="0"/>
    <n v="0"/>
    <n v="0"/>
  </r>
  <r>
    <s v="Oct 2019 - Present "/>
    <n v="0"/>
    <s v="Data Analyst"/>
    <n v="36"/>
    <x v="0"/>
    <x v="1"/>
    <n v="1"/>
    <n v="1"/>
    <n v="1"/>
    <n v="1"/>
    <n v="0"/>
    <n v="0"/>
    <n v="0"/>
  </r>
  <r>
    <s v="Dec 2021 - Mar 2022 "/>
    <n v="1"/>
    <s v="Data Analyst Trainee"/>
    <n v="3"/>
    <x v="3"/>
    <x v="0"/>
    <n v="1"/>
    <n v="0"/>
    <n v="0"/>
    <n v="0"/>
    <n v="0"/>
    <n v="0"/>
    <n v="0"/>
  </r>
  <r>
    <s v="Sep 2019 - Present "/>
    <n v="0"/>
    <s v="Data Analyst"/>
    <n v="37"/>
    <x v="0"/>
    <x v="1"/>
    <n v="1"/>
    <n v="1"/>
    <n v="1"/>
    <n v="1"/>
    <n v="0"/>
    <n v="0"/>
    <n v="0"/>
  </r>
  <r>
    <s v="Feb 2022 - Present "/>
    <n v="0"/>
    <s v="Data Analyst"/>
    <n v="8"/>
    <x v="0"/>
    <x v="1"/>
    <n v="1"/>
    <n v="0"/>
    <n v="0"/>
    <n v="0"/>
    <n v="0"/>
    <n v="0"/>
    <n v="0"/>
  </r>
  <r>
    <s v="Oct 2021 - Mar 2022 "/>
    <n v="1"/>
    <s v="Data Analyst"/>
    <n v="5"/>
    <x v="0"/>
    <x v="0"/>
    <n v="1"/>
    <n v="0"/>
    <n v="0"/>
    <n v="0"/>
    <n v="0"/>
    <n v="0"/>
    <n v="0"/>
  </r>
  <r>
    <s v="Apr 2022 - Present "/>
    <n v="0"/>
    <s v="Data Analyst"/>
    <n v="6"/>
    <x v="0"/>
    <x v="1"/>
    <n v="1"/>
    <n v="0"/>
    <n v="0"/>
    <n v="0"/>
    <n v="0"/>
    <n v="0"/>
    <n v="0"/>
  </r>
  <r>
    <s v="Jul 2020 - Mar 2022 "/>
    <n v="1"/>
    <s v="Data Analyst"/>
    <n v="20"/>
    <x v="0"/>
    <x v="0"/>
    <n v="1"/>
    <n v="1"/>
    <n v="0"/>
    <n v="0"/>
    <n v="0"/>
    <n v="0"/>
    <n v="0"/>
  </r>
  <r>
    <s v="Nov 2016 - Aug 2022 "/>
    <n v="1"/>
    <s v="Business Data Analyst"/>
    <n v="69"/>
    <x v="0"/>
    <x v="0"/>
    <n v="1"/>
    <n v="1"/>
    <n v="1"/>
    <n v="1"/>
    <n v="1"/>
    <n v="1"/>
    <n v="0"/>
  </r>
  <r>
    <s v="Jan 2021 - Present "/>
    <n v="0"/>
    <s v="Data Analyst"/>
    <n v="21"/>
    <x v="0"/>
    <x v="1"/>
    <n v="1"/>
    <n v="1"/>
    <n v="0"/>
    <n v="0"/>
    <n v="0"/>
    <n v="0"/>
    <n v="0"/>
  </r>
  <r>
    <s v="Jul 2021 - Nov 2021 "/>
    <n v="1"/>
    <s v="Data Analyst"/>
    <n v="4"/>
    <x v="0"/>
    <x v="0"/>
    <n v="1"/>
    <n v="0"/>
    <n v="0"/>
    <n v="0"/>
    <n v="0"/>
    <n v="0"/>
    <n v="0"/>
  </r>
  <r>
    <s v="Apr 2022 - Present "/>
    <n v="0"/>
    <s v="Product Data Analyst"/>
    <n v="6"/>
    <x v="0"/>
    <x v="1"/>
    <n v="1"/>
    <n v="0"/>
    <n v="0"/>
    <n v="0"/>
    <n v="0"/>
    <n v="0"/>
    <n v="0"/>
  </r>
  <r>
    <s v="Jun 2019 - Jul 2021 "/>
    <n v="2"/>
    <s v="Data Analyst"/>
    <n v="25"/>
    <x v="0"/>
    <x v="0"/>
    <n v="1"/>
    <n v="1"/>
    <n v="1"/>
    <n v="0"/>
    <n v="0"/>
    <n v="0"/>
    <n v="0"/>
  </r>
  <r>
    <s v="Mar 2022 - Sep 2022 "/>
    <n v="1"/>
    <s v="Master Data Analyst"/>
    <n v="6"/>
    <x v="0"/>
    <x v="0"/>
    <n v="1"/>
    <n v="0"/>
    <n v="0"/>
    <n v="0"/>
    <n v="0"/>
    <n v="0"/>
    <n v="0"/>
  </r>
  <r>
    <s v="Sep 2021 - Present "/>
    <n v="0"/>
    <s v="Senior Data Analyst"/>
    <n v="13"/>
    <x v="2"/>
    <x v="1"/>
    <n v="1"/>
    <n v="1"/>
    <n v="0"/>
    <n v="0"/>
    <n v="0"/>
    <n v="0"/>
    <n v="0"/>
  </r>
  <r>
    <s v="Aug 2018 - Sep 2021 "/>
    <n v="1"/>
    <s v="Decision Scientist"/>
    <n v="37"/>
    <x v="1"/>
    <x v="0"/>
    <n v="1"/>
    <n v="1"/>
    <n v="1"/>
    <n v="1"/>
    <n v="0"/>
    <n v="0"/>
    <n v="0"/>
  </r>
  <r>
    <s v="Jul 2020 - Dec 2020 "/>
    <n v="2"/>
    <s v="Data Analyst - Retail"/>
    <n v="5"/>
    <x v="0"/>
    <x v="0"/>
    <n v="1"/>
    <n v="0"/>
    <n v="0"/>
    <n v="0"/>
    <n v="0"/>
    <n v="0"/>
    <n v="0"/>
  </r>
  <r>
    <s v="May 2022 - Present "/>
    <n v="0"/>
    <s v="Data Analyst"/>
    <n v="5"/>
    <x v="0"/>
    <x v="1"/>
    <n v="1"/>
    <n v="0"/>
    <n v="0"/>
    <n v="0"/>
    <n v="0"/>
    <n v="0"/>
    <n v="0"/>
  </r>
  <r>
    <s v="Apr 2022 - Present "/>
    <n v="0"/>
    <s v="Institutional Data Analyst"/>
    <n v="6"/>
    <x v="0"/>
    <x v="1"/>
    <n v="1"/>
    <n v="0"/>
    <n v="0"/>
    <n v="0"/>
    <n v="0"/>
    <n v="0"/>
    <n v="0"/>
  </r>
  <r>
    <s v="Jan 2021 - Mar 2022 "/>
    <n v="1"/>
    <s v="Research Data Analyst"/>
    <n v="14"/>
    <x v="0"/>
    <x v="0"/>
    <n v="1"/>
    <n v="1"/>
    <n v="0"/>
    <n v="0"/>
    <n v="0"/>
    <n v="0"/>
    <n v="0"/>
  </r>
  <r>
    <s v="Mar 2019 - Jan 2021 "/>
    <n v="2"/>
    <s v="Data Analyst"/>
    <n v="22"/>
    <x v="0"/>
    <x v="0"/>
    <n v="1"/>
    <n v="1"/>
    <n v="0"/>
    <n v="0"/>
    <n v="0"/>
    <n v="0"/>
    <n v="0"/>
  </r>
  <r>
    <s v="Nov 2020 - Jun 2021 "/>
    <n v="0"/>
    <s v="Food Production Supervisor/Data Analyst"/>
    <n v="7"/>
    <x v="0"/>
    <x v="1"/>
    <n v="1"/>
    <n v="0"/>
    <n v="0"/>
    <n v="0"/>
    <n v="0"/>
    <n v="0"/>
    <n v="0"/>
  </r>
  <r>
    <s v="Jul 2022 - Present "/>
    <n v="0"/>
    <s v="Data Analyst"/>
    <n v="3"/>
    <x v="0"/>
    <x v="1"/>
    <n v="1"/>
    <n v="0"/>
    <n v="0"/>
    <n v="0"/>
    <n v="0"/>
    <n v="0"/>
    <n v="0"/>
  </r>
  <r>
    <s v="Jan 2022 - Jul 2022 "/>
    <n v="1"/>
    <s v="Business Data Analyst"/>
    <n v="6"/>
    <x v="0"/>
    <x v="0"/>
    <n v="1"/>
    <n v="0"/>
    <n v="0"/>
    <n v="0"/>
    <n v="0"/>
    <n v="0"/>
    <n v="0"/>
  </r>
  <r>
    <s v="Dec 2020 - Jul 2021 "/>
    <n v="1"/>
    <s v="Data Analyst"/>
    <n v="7"/>
    <x v="0"/>
    <x v="0"/>
    <n v="1"/>
    <n v="0"/>
    <n v="0"/>
    <n v="0"/>
    <n v="0"/>
    <n v="0"/>
    <n v="0"/>
  </r>
  <r>
    <s v="Jan 2019 - Apr 2022 "/>
    <n v="1"/>
    <s v="Data Analyst"/>
    <n v="39"/>
    <x v="0"/>
    <x v="0"/>
    <n v="1"/>
    <n v="1"/>
    <n v="1"/>
    <n v="1"/>
    <n v="0"/>
    <n v="0"/>
    <n v="0"/>
  </r>
  <r>
    <s v="May 2018 - Present "/>
    <n v="0"/>
    <s v="Data Analyst @HCA"/>
    <n v="53"/>
    <x v="0"/>
    <x v="1"/>
    <n v="1"/>
    <n v="1"/>
    <n v="1"/>
    <n v="1"/>
    <n v="1"/>
    <n v="0"/>
    <n v="0"/>
  </r>
  <r>
    <s v="Oct 2017 - May 2018 "/>
    <n v="1"/>
    <s v="Mainframes Data Analyst @HCA"/>
    <n v="7"/>
    <x v="0"/>
    <x v="0"/>
    <n v="1"/>
    <n v="0"/>
    <n v="0"/>
    <n v="0"/>
    <n v="0"/>
    <n v="0"/>
    <n v="0"/>
  </r>
  <r>
    <s v="Aug 2019 - Jul 2022 "/>
    <n v="1"/>
    <s v=" Sales Data Analyst"/>
    <n v="35"/>
    <x v="0"/>
    <x v="0"/>
    <n v="1"/>
    <n v="1"/>
    <n v="1"/>
    <n v="0"/>
    <n v="0"/>
    <n v="0"/>
    <n v="0"/>
  </r>
  <r>
    <s v="Jan 2022 - Present "/>
    <n v="0"/>
    <s v="Data Analyst Trainee"/>
    <n v="9"/>
    <x v="3"/>
    <x v="1"/>
    <n v="1"/>
    <n v="0"/>
    <n v="0"/>
    <n v="0"/>
    <n v="0"/>
    <n v="0"/>
    <n v="0"/>
  </r>
  <r>
    <s v="Apr 2019 - Present "/>
    <n v="0"/>
    <s v="Senior Data Analyst"/>
    <n v="42"/>
    <x v="2"/>
    <x v="1"/>
    <n v="1"/>
    <n v="1"/>
    <n v="1"/>
    <n v="1"/>
    <n v="0"/>
    <n v="0"/>
    <n v="0"/>
  </r>
  <r>
    <s v="Mar 2022 - Present "/>
    <n v="0"/>
    <s v="Freelance Data Analyst"/>
    <n v="7"/>
    <x v="0"/>
    <x v="1"/>
    <n v="1"/>
    <n v="0"/>
    <n v="0"/>
    <n v="0"/>
    <n v="0"/>
    <n v="0"/>
    <n v="0"/>
  </r>
  <r>
    <s v="Feb 2020 - Present "/>
    <n v="0"/>
    <s v="Data Analyst"/>
    <n v="32"/>
    <x v="0"/>
    <x v="1"/>
    <n v="1"/>
    <n v="1"/>
    <n v="1"/>
    <n v="0"/>
    <n v="0"/>
    <n v="0"/>
    <n v="0"/>
  </r>
  <r>
    <s v="Jan 2021 - Jan 2022 "/>
    <n v="2"/>
    <s v="Data Analyst"/>
    <n v="12"/>
    <x v="0"/>
    <x v="0"/>
    <n v="1"/>
    <n v="1"/>
    <n v="0"/>
    <n v="0"/>
    <n v="0"/>
    <n v="0"/>
    <n v="0"/>
  </r>
  <r>
    <s v="Jun 2021 - Present "/>
    <n v="0"/>
    <s v="Data Analyst"/>
    <n v="16"/>
    <x v="0"/>
    <x v="1"/>
    <n v="1"/>
    <n v="1"/>
    <n v="0"/>
    <n v="0"/>
    <n v="0"/>
    <n v="0"/>
    <n v="0"/>
  </r>
  <r>
    <s v="Jul 2022 - Present "/>
    <n v="0"/>
    <s v="Research &amp; Data Analyst"/>
    <n v="3"/>
    <x v="0"/>
    <x v="1"/>
    <n v="1"/>
    <n v="0"/>
    <n v="0"/>
    <n v="0"/>
    <n v="0"/>
    <n v="0"/>
    <n v="0"/>
  </r>
  <r>
    <s v="Nov 2020 - Jan 2022 "/>
    <n v="1"/>
    <s v="Health Data Analyst"/>
    <n v="14"/>
    <x v="0"/>
    <x v="0"/>
    <n v="1"/>
    <n v="1"/>
    <n v="0"/>
    <n v="0"/>
    <n v="0"/>
    <n v="0"/>
    <n v="0"/>
  </r>
  <r>
    <s v="Sep 2019 - Present "/>
    <n v="0"/>
    <s v="Data Analyst"/>
    <n v="37"/>
    <x v="0"/>
    <x v="1"/>
    <n v="1"/>
    <n v="1"/>
    <n v="1"/>
    <n v="1"/>
    <n v="0"/>
    <n v="0"/>
    <n v="0"/>
  </r>
  <r>
    <s v="Jul 2020 - Oct 2020 "/>
    <n v="2"/>
    <s v="Reporting Specialist"/>
    <n v="3"/>
    <x v="2"/>
    <x v="0"/>
    <n v="1"/>
    <n v="0"/>
    <n v="0"/>
    <n v="0"/>
    <n v="0"/>
    <n v="0"/>
    <n v="0"/>
  </r>
  <r>
    <s v="Jan 2018 - Jun 2018 "/>
    <n v="4"/>
    <s v="Business Intelligence Analyst"/>
    <n v="5"/>
    <x v="0"/>
    <x v="0"/>
    <n v="1"/>
    <n v="0"/>
    <n v="0"/>
    <n v="0"/>
    <n v="0"/>
    <n v="0"/>
    <n v="0"/>
  </r>
  <r>
    <s v="May 2019 - Dec 2021 "/>
    <n v="2"/>
    <s v="Associate eCommerce Data Analyst"/>
    <n v="31"/>
    <x v="0"/>
    <x v="0"/>
    <n v="1"/>
    <n v="1"/>
    <n v="1"/>
    <n v="0"/>
    <n v="0"/>
    <n v="0"/>
    <n v="0"/>
  </r>
  <r>
    <s v="Sep 2016 - May 2020 "/>
    <n v="3"/>
    <s v="Data Analyst"/>
    <n v="44"/>
    <x v="0"/>
    <x v="0"/>
    <n v="1"/>
    <n v="1"/>
    <n v="1"/>
    <n v="1"/>
    <n v="0"/>
    <n v="0"/>
    <n v="0"/>
  </r>
  <r>
    <s v="Jan 2022 - Present "/>
    <n v="0"/>
    <s v="Data and Reporting Analyst"/>
    <n v="9"/>
    <x v="0"/>
    <x v="1"/>
    <n v="1"/>
    <n v="0"/>
    <n v="0"/>
    <n v="0"/>
    <n v="0"/>
    <n v="0"/>
    <n v="0"/>
  </r>
  <r>
    <s v="Jan 2019 - Aug 2019 "/>
    <n v="1"/>
    <s v="Data Analyst"/>
    <n v="7"/>
    <x v="0"/>
    <x v="0"/>
    <n v="1"/>
    <n v="0"/>
    <n v="0"/>
    <n v="0"/>
    <n v="0"/>
    <n v="0"/>
    <n v="0"/>
  </r>
  <r>
    <s v="Jan 2010 - Dec 2013 "/>
    <n v="4"/>
    <s v="Database Analyst - Product Development"/>
    <n v="47"/>
    <x v="0"/>
    <x v="0"/>
    <n v="1"/>
    <n v="1"/>
    <n v="1"/>
    <n v="1"/>
    <n v="0"/>
    <n v="0"/>
    <n v="0"/>
  </r>
  <r>
    <s v="Jan 2019 - May 2019 "/>
    <n v="2"/>
    <s v="Business Intelligence Analyst"/>
    <n v="4"/>
    <x v="0"/>
    <x v="0"/>
    <n v="1"/>
    <n v="0"/>
    <n v="0"/>
    <n v="0"/>
    <n v="0"/>
    <n v="0"/>
    <n v="0"/>
  </r>
  <r>
    <s v="Mar 2019 - Present "/>
    <n v="0"/>
    <s v="Data Analyst"/>
    <n v="43"/>
    <x v="0"/>
    <x v="1"/>
    <n v="1"/>
    <n v="1"/>
    <n v="1"/>
    <n v="1"/>
    <n v="0"/>
    <n v="0"/>
    <n v="0"/>
  </r>
  <r>
    <s v="Jan 2022 - Present "/>
    <n v="0"/>
    <s v="Data Analyst"/>
    <n v="9"/>
    <x v="0"/>
    <x v="1"/>
    <n v="1"/>
    <n v="0"/>
    <n v="0"/>
    <n v="0"/>
    <n v="0"/>
    <n v="0"/>
    <n v="0"/>
  </r>
  <r>
    <s v="Jul 2019 - Present "/>
    <n v="0"/>
    <s v="Python data analyst"/>
    <n v="39"/>
    <x v="0"/>
    <x v="1"/>
    <n v="1"/>
    <n v="1"/>
    <n v="1"/>
    <n v="1"/>
    <n v="0"/>
    <n v="0"/>
    <n v="0"/>
  </r>
  <r>
    <s v="Apr 2021 - Present "/>
    <n v="0"/>
    <s v="Data Analyst"/>
    <n v="18"/>
    <x v="0"/>
    <x v="1"/>
    <n v="1"/>
    <n v="1"/>
    <n v="0"/>
    <n v="0"/>
    <n v="0"/>
    <n v="0"/>
    <n v="0"/>
  </r>
  <r>
    <s v="Sep 2020 - Apr 2021 "/>
    <n v="1"/>
    <s v="Data Analyst"/>
    <n v="7"/>
    <x v="0"/>
    <x v="0"/>
    <n v="1"/>
    <n v="0"/>
    <n v="0"/>
    <n v="0"/>
    <n v="0"/>
    <n v="0"/>
    <n v="0"/>
  </r>
  <r>
    <s v="Jan 2020 - Sep 2020 "/>
    <n v="2"/>
    <s v="Data Scientist"/>
    <n v="8"/>
    <x v="1"/>
    <x v="0"/>
    <n v="1"/>
    <n v="0"/>
    <n v="0"/>
    <n v="0"/>
    <n v="0"/>
    <n v="0"/>
    <n v="0"/>
  </r>
  <r>
    <s v="Feb 2019 - Dec 2019 "/>
    <n v="3"/>
    <s v="Junior Data Scientist"/>
    <n v="10"/>
    <x v="1"/>
    <x v="0"/>
    <n v="1"/>
    <n v="0"/>
    <n v="0"/>
    <n v="0"/>
    <n v="0"/>
    <n v="0"/>
    <n v="0"/>
  </r>
  <r>
    <s v="May 2016 - Aug 2018 "/>
    <n v="4"/>
    <s v="Junior Data Scientist"/>
    <n v="27"/>
    <x v="1"/>
    <x v="0"/>
    <n v="1"/>
    <n v="1"/>
    <n v="1"/>
    <n v="0"/>
    <n v="0"/>
    <n v="0"/>
    <n v="0"/>
  </r>
  <r>
    <s v="May 2018 - Nov 2019 "/>
    <n v="3"/>
    <s v="Data Analyst"/>
    <n v="18"/>
    <x v="0"/>
    <x v="0"/>
    <n v="1"/>
    <n v="1"/>
    <n v="0"/>
    <n v="0"/>
    <n v="0"/>
    <n v="0"/>
    <n v="0"/>
  </r>
  <r>
    <s v="Feb 2022 - May 2022 "/>
    <n v="1"/>
    <s v="Data Analyst"/>
    <n v="3"/>
    <x v="0"/>
    <x v="0"/>
    <n v="1"/>
    <n v="0"/>
    <n v="0"/>
    <n v="0"/>
    <n v="0"/>
    <n v="0"/>
    <n v="0"/>
  </r>
  <r>
    <s v="Feb 2017 - Dec 2017 "/>
    <n v="2"/>
    <s v="Data Analyst"/>
    <n v="10"/>
    <x v="0"/>
    <x v="0"/>
    <n v="1"/>
    <n v="0"/>
    <n v="0"/>
    <n v="0"/>
    <n v="0"/>
    <n v="0"/>
    <n v="0"/>
  </r>
  <r>
    <s v="Nov 2021 - May 2022 "/>
    <n v="2"/>
    <s v="Data Analyst"/>
    <n v="6"/>
    <x v="0"/>
    <x v="0"/>
    <n v="1"/>
    <n v="0"/>
    <n v="0"/>
    <n v="0"/>
    <n v="0"/>
    <n v="0"/>
    <n v="0"/>
  </r>
  <r>
    <s v="Jun 2022 - Present "/>
    <n v="0"/>
    <s v="Trainee data analyst"/>
    <n v="4"/>
    <x v="3"/>
    <x v="1"/>
    <n v="1"/>
    <n v="0"/>
    <n v="0"/>
    <n v="0"/>
    <n v="0"/>
    <n v="0"/>
    <n v="0"/>
  </r>
  <r>
    <s v="Jul 2021 - Jan 2022 "/>
    <n v="1"/>
    <s v="Data Scientist Intern"/>
    <n v="6"/>
    <x v="1"/>
    <x v="0"/>
    <n v="1"/>
    <n v="0"/>
    <n v="0"/>
    <n v="0"/>
    <n v="0"/>
    <n v="0"/>
    <n v="0"/>
  </r>
  <r>
    <s v="Feb 2021 - Present "/>
    <n v="0"/>
    <s v="Data Analyst II"/>
    <n v="20"/>
    <x v="0"/>
    <x v="1"/>
    <n v="1"/>
    <n v="1"/>
    <n v="0"/>
    <n v="0"/>
    <n v="0"/>
    <n v="0"/>
    <n v="0"/>
  </r>
  <r>
    <s v="Nov 2019 - Feb 2021 "/>
    <n v="1"/>
    <s v="Data Analyst"/>
    <n v="15"/>
    <x v="0"/>
    <x v="0"/>
    <n v="1"/>
    <n v="1"/>
    <n v="0"/>
    <n v="0"/>
    <n v="0"/>
    <n v="0"/>
    <n v="0"/>
  </r>
  <r>
    <s v="Jul 2022 - Present "/>
    <n v="0"/>
    <s v="Data Analyst"/>
    <n v="3"/>
    <x v="0"/>
    <x v="1"/>
    <n v="1"/>
    <n v="0"/>
    <n v="0"/>
    <n v="0"/>
    <n v="0"/>
    <n v="0"/>
    <n v="0"/>
  </r>
  <r>
    <s v="Oct 2021 - Present "/>
    <n v="0"/>
    <s v="Senior Data Analyst"/>
    <n v="12"/>
    <x v="2"/>
    <x v="1"/>
    <n v="1"/>
    <n v="1"/>
    <n v="0"/>
    <n v="0"/>
    <n v="0"/>
    <n v="0"/>
    <n v="0"/>
  </r>
  <r>
    <s v="Jul 2021 - Present "/>
    <n v="0"/>
    <s v="Data Analyst Trainee "/>
    <n v="15"/>
    <x v="3"/>
    <x v="1"/>
    <n v="1"/>
    <n v="1"/>
    <n v="0"/>
    <n v="0"/>
    <n v="0"/>
    <n v="0"/>
    <n v="0"/>
  </r>
  <r>
    <s v="Aug 2016 - Present "/>
    <n v="0"/>
    <s v="Data Analyst"/>
    <n v="74"/>
    <x v="0"/>
    <x v="1"/>
    <n v="1"/>
    <n v="1"/>
    <n v="1"/>
    <n v="1"/>
    <n v="1"/>
    <n v="1"/>
    <n v="0"/>
  </r>
  <r>
    <s v="Mar 2022 - Present "/>
    <n v="0"/>
    <s v="Client Reporting Analyst"/>
    <n v="7"/>
    <x v="0"/>
    <x v="1"/>
    <n v="1"/>
    <n v="0"/>
    <n v="0"/>
    <n v="0"/>
    <n v="0"/>
    <n v="0"/>
    <n v="0"/>
  </r>
  <r>
    <s v="Oct 2013 - Jul 2014 "/>
    <n v="3"/>
    <s v="Business / Data Analyst- Navy Mutual Aid Association"/>
    <n v="9"/>
    <x v="0"/>
    <x v="0"/>
    <n v="1"/>
    <n v="0"/>
    <n v="0"/>
    <n v="0"/>
    <n v="0"/>
    <n v="0"/>
    <n v="0"/>
  </r>
  <r>
    <s v="Mar 2021 - Present "/>
    <n v="0"/>
    <s v="Data Analyst"/>
    <n v="19"/>
    <x v="0"/>
    <x v="1"/>
    <n v="1"/>
    <n v="1"/>
    <n v="0"/>
    <n v="0"/>
    <n v="0"/>
    <n v="0"/>
    <n v="0"/>
  </r>
  <r>
    <s v="May 2022 - Aug 2022 "/>
    <n v="2"/>
    <s v="Data Analyst"/>
    <n v="3"/>
    <x v="0"/>
    <x v="0"/>
    <n v="1"/>
    <n v="0"/>
    <n v="0"/>
    <n v="0"/>
    <n v="0"/>
    <n v="0"/>
    <n v="0"/>
  </r>
  <r>
    <s v="Sep 2019 - Aug 2020 "/>
    <n v="1"/>
    <s v="Data Analyst"/>
    <n v="1"/>
    <x v="0"/>
    <x v="0"/>
    <n v="1"/>
    <n v="0"/>
    <n v="0"/>
    <n v="0"/>
    <n v="0"/>
    <n v="0"/>
    <n v="0"/>
  </r>
  <r>
    <s v="Dec 2019 - Present "/>
    <n v="0"/>
    <s v="Data Analyst"/>
    <n v="34"/>
    <x v="0"/>
    <x v="1"/>
    <n v="1"/>
    <n v="1"/>
    <n v="1"/>
    <n v="0"/>
    <n v="0"/>
    <n v="0"/>
    <n v="0"/>
  </r>
  <r>
    <s v="May 2022 - Present "/>
    <n v="0"/>
    <s v="Data Analyst Trainee "/>
    <n v="5"/>
    <x v="3"/>
    <x v="1"/>
    <n v="1"/>
    <n v="0"/>
    <n v="0"/>
    <n v="0"/>
    <n v="0"/>
    <n v="0"/>
    <n v="0"/>
  </r>
  <r>
    <s v="Jun 2019 - Dec 2019 "/>
    <n v="1"/>
    <s v="Data Analyst"/>
    <n v="6"/>
    <x v="0"/>
    <x v="0"/>
    <n v="1"/>
    <n v="0"/>
    <n v="0"/>
    <n v="0"/>
    <n v="0"/>
    <n v="0"/>
    <n v="0"/>
  </r>
  <r>
    <s v="Jun 2019 - Mar 2020 "/>
    <n v="2"/>
    <s v="Data Analyst"/>
    <n v="9"/>
    <x v="0"/>
    <x v="0"/>
    <n v="1"/>
    <n v="0"/>
    <n v="0"/>
    <n v="0"/>
    <n v="0"/>
    <n v="0"/>
    <n v="0"/>
  </r>
  <r>
    <s v="Jun 2020 - Aug 2021 "/>
    <n v="2"/>
    <s v="Business and Data Analyst"/>
    <n v="14"/>
    <x v="0"/>
    <x v="0"/>
    <n v="1"/>
    <n v="1"/>
    <n v="0"/>
    <n v="0"/>
    <n v="0"/>
    <n v="0"/>
    <n v="0"/>
  </r>
  <r>
    <s v="Apr 2020 - Jan 2021 "/>
    <n v="3"/>
    <s v="Business Data Analyst"/>
    <n v="9"/>
    <x v="0"/>
    <x v="0"/>
    <n v="1"/>
    <n v="0"/>
    <n v="0"/>
    <n v="0"/>
    <n v="0"/>
    <n v="0"/>
    <n v="0"/>
  </r>
  <r>
    <s v="May 2022 - Present "/>
    <n v="0"/>
    <s v="Business Intelligence Analyst"/>
    <n v="5"/>
    <x v="0"/>
    <x v="1"/>
    <n v="1"/>
    <n v="0"/>
    <n v="0"/>
    <n v="0"/>
    <n v="0"/>
    <n v="0"/>
    <n v="0"/>
  </r>
  <r>
    <s v="Jan 2022 - Present "/>
    <n v="0"/>
    <s v="Data Analyst"/>
    <n v="9"/>
    <x v="0"/>
    <x v="1"/>
    <n v="1"/>
    <n v="0"/>
    <n v="0"/>
    <n v="0"/>
    <n v="0"/>
    <n v="0"/>
    <n v="0"/>
  </r>
  <r>
    <s v="Jun 2021 - Present "/>
    <n v="1"/>
    <s v="Data Analyst"/>
    <n v="16"/>
    <x v="0"/>
    <x v="1"/>
    <n v="1"/>
    <n v="1"/>
    <n v="0"/>
    <n v="0"/>
    <n v="0"/>
    <n v="0"/>
    <n v="0"/>
  </r>
  <r>
    <s v="Jun 2018 - Jun 2019 "/>
    <n v="2"/>
    <s v="Data Analyst"/>
    <n v="12"/>
    <x v="0"/>
    <x v="0"/>
    <n v="1"/>
    <n v="1"/>
    <n v="0"/>
    <n v="0"/>
    <n v="0"/>
    <n v="0"/>
    <n v="0"/>
  </r>
  <r>
    <s v="Apr 2019 - Jun 2020 "/>
    <n v="1"/>
    <s v="Senior Data Analyst"/>
    <n v="14"/>
    <x v="2"/>
    <x v="0"/>
    <n v="1"/>
    <n v="1"/>
    <n v="0"/>
    <n v="0"/>
    <n v="0"/>
    <n v="0"/>
    <n v="0"/>
  </r>
  <r>
    <s v="Nov 2018 - Mar 2019 "/>
    <n v="2"/>
    <s v="Senior Data Analyst"/>
    <n v="4"/>
    <x v="2"/>
    <x v="0"/>
    <n v="1"/>
    <n v="0"/>
    <n v="0"/>
    <n v="0"/>
    <n v="0"/>
    <n v="0"/>
    <n v="0"/>
  </r>
  <r>
    <s v="Jun 2014 - Nov 2018 "/>
    <n v="3"/>
    <s v="Data Analyst"/>
    <n v="53"/>
    <x v="0"/>
    <x v="0"/>
    <n v="1"/>
    <n v="1"/>
    <n v="1"/>
    <n v="1"/>
    <n v="1"/>
    <n v="0"/>
    <n v="0"/>
  </r>
  <r>
    <s v="Aug 2021 - Present "/>
    <n v="0"/>
    <s v="Data Analyst"/>
    <n v="14"/>
    <x v="0"/>
    <x v="1"/>
    <n v="1"/>
    <n v="1"/>
    <n v="0"/>
    <n v="0"/>
    <n v="0"/>
    <n v="0"/>
    <n v="0"/>
  </r>
  <r>
    <s v="Jan 2015 - May 2016 "/>
    <n v="2"/>
    <s v="Data Analyst"/>
    <n v="16"/>
    <x v="0"/>
    <x v="0"/>
    <n v="1"/>
    <n v="1"/>
    <n v="0"/>
    <n v="0"/>
    <n v="0"/>
    <n v="0"/>
    <n v="0"/>
  </r>
  <r>
    <s v="Dec 2021 - Present "/>
    <n v="0"/>
    <s v="Data Analyst"/>
    <n v="10"/>
    <x v="0"/>
    <x v="1"/>
    <n v="1"/>
    <n v="0"/>
    <n v="0"/>
    <n v="0"/>
    <n v="0"/>
    <n v="0"/>
    <n v="0"/>
  </r>
  <r>
    <s v="Aug 2022 - Present "/>
    <n v="0"/>
    <s v="Data Analyst"/>
    <n v="2"/>
    <x v="0"/>
    <x v="1"/>
    <n v="1"/>
    <n v="0"/>
    <n v="0"/>
    <n v="0"/>
    <n v="0"/>
    <n v="0"/>
    <n v="0"/>
  </r>
  <r>
    <s v="Jan 2019 - Present "/>
    <n v="0"/>
    <s v="Business Data Analyst - Digital Marketing &amp; Strategy"/>
    <n v="45"/>
    <x v="0"/>
    <x v="1"/>
    <n v="1"/>
    <n v="1"/>
    <n v="1"/>
    <n v="1"/>
    <n v="0"/>
    <n v="0"/>
    <n v="0"/>
  </r>
  <r>
    <s v="May 2018 - Jul 2018 "/>
    <n v="3"/>
    <s v="Data Analyst and Research Associate"/>
    <n v="2"/>
    <x v="0"/>
    <x v="0"/>
    <n v="1"/>
    <n v="0"/>
    <n v="0"/>
    <n v="0"/>
    <n v="0"/>
    <n v="0"/>
    <n v="0"/>
  </r>
  <r>
    <s v="Jul 2019 - Nov 2019 "/>
    <n v="1"/>
    <s v="Data Analyst"/>
    <n v="4"/>
    <x v="0"/>
    <x v="0"/>
    <n v="1"/>
    <n v="0"/>
    <n v="0"/>
    <n v="0"/>
    <n v="0"/>
    <n v="0"/>
    <n v="0"/>
  </r>
  <r>
    <s v="Apr 2021 - Present "/>
    <n v="0"/>
    <s v="Data Analyst"/>
    <n v="18"/>
    <x v="0"/>
    <x v="1"/>
    <n v="1"/>
    <n v="1"/>
    <n v="0"/>
    <n v="0"/>
    <n v="0"/>
    <n v="0"/>
    <n v="0"/>
  </r>
  <r>
    <s v="Jan 2019 - Jul 2019 "/>
    <n v="3"/>
    <s v="Senior Business Intelligence Analyst - contract"/>
    <n v="6"/>
    <x v="2"/>
    <x v="0"/>
    <n v="1"/>
    <n v="0"/>
    <n v="0"/>
    <n v="0"/>
    <n v="0"/>
    <n v="0"/>
    <n v="0"/>
  </r>
  <r>
    <s v="Aug 2020 - Jun 2021 "/>
    <n v="1"/>
    <s v="Data Analyst"/>
    <n v="10"/>
    <x v="0"/>
    <x v="0"/>
    <n v="1"/>
    <n v="0"/>
    <n v="0"/>
    <n v="0"/>
    <n v="0"/>
    <n v="0"/>
    <n v="0"/>
  </r>
  <r>
    <s v="Aug 2021 - Present "/>
    <n v="0"/>
    <s v="Data Analyst"/>
    <n v="14"/>
    <x v="0"/>
    <x v="1"/>
    <n v="1"/>
    <n v="1"/>
    <n v="0"/>
    <n v="0"/>
    <n v="0"/>
    <n v="0"/>
    <n v="0"/>
  </r>
  <r>
    <s v="Aug 2018 - Sep 2020 "/>
    <n v="2"/>
    <s v="Business Intelligence Analyst"/>
    <n v="25"/>
    <x v="0"/>
    <x v="0"/>
    <n v="1"/>
    <n v="1"/>
    <n v="1"/>
    <n v="0"/>
    <n v="0"/>
    <n v="0"/>
    <n v="0"/>
  </r>
  <r>
    <s v="Jan 2010 - Aug 2015 "/>
    <n v="3"/>
    <s v="Data Analyst"/>
    <n v="67"/>
    <x v="0"/>
    <x v="0"/>
    <n v="1"/>
    <n v="1"/>
    <n v="1"/>
    <n v="1"/>
    <n v="1"/>
    <n v="1"/>
    <n v="0"/>
  </r>
  <r>
    <s v="Jan 2006 - Dec 2009 "/>
    <n v="4"/>
    <s v="Data Analyst"/>
    <n v="47"/>
    <x v="0"/>
    <x v="0"/>
    <n v="1"/>
    <n v="1"/>
    <n v="1"/>
    <n v="1"/>
    <n v="0"/>
    <n v="0"/>
    <n v="0"/>
  </r>
  <r>
    <s v="Mar 2021 - Present "/>
    <n v="0"/>
    <s v="Data Analyst"/>
    <n v="19"/>
    <x v="0"/>
    <x v="1"/>
    <n v="1"/>
    <n v="1"/>
    <n v="0"/>
    <n v="0"/>
    <n v="0"/>
    <n v="0"/>
    <n v="0"/>
  </r>
  <r>
    <s v="Jan 2019 - Feb 2021 "/>
    <n v="1"/>
    <s v="Data Analyst"/>
    <n v="25"/>
    <x v="0"/>
    <x v="0"/>
    <n v="1"/>
    <n v="1"/>
    <n v="1"/>
    <n v="0"/>
    <n v="0"/>
    <n v="0"/>
    <n v="0"/>
  </r>
  <r>
    <s v="Jun 2019 - Nov 2019 "/>
    <n v="2"/>
    <s v="Financial Data Analyst"/>
    <n v="5"/>
    <x v="0"/>
    <x v="0"/>
    <n v="1"/>
    <n v="0"/>
    <n v="0"/>
    <n v="0"/>
    <n v="0"/>
    <n v="0"/>
    <n v="0"/>
  </r>
  <r>
    <s v="Jan 2018 - Mar 2019 "/>
    <n v="2"/>
    <s v="Senior Instrument Engineer and data analyst"/>
    <n v="14"/>
    <x v="2"/>
    <x v="0"/>
    <n v="1"/>
    <n v="1"/>
    <n v="0"/>
    <n v="0"/>
    <n v="0"/>
    <n v="0"/>
    <n v="0"/>
  </r>
  <r>
    <s v="Feb 2019 - Mar 2020 "/>
    <n v="2"/>
    <s v="Data Analyst"/>
    <n v="13"/>
    <x v="0"/>
    <x v="0"/>
    <n v="1"/>
    <n v="1"/>
    <n v="0"/>
    <n v="0"/>
    <n v="0"/>
    <n v="0"/>
    <n v="0"/>
  </r>
  <r>
    <s v="Jun 2019 - Oct 2020 "/>
    <n v="1"/>
    <s v="Data Analyst"/>
    <n v="16"/>
    <x v="0"/>
    <x v="0"/>
    <n v="1"/>
    <n v="1"/>
    <n v="0"/>
    <n v="0"/>
    <n v="0"/>
    <n v="0"/>
    <n v="0"/>
  </r>
  <r>
    <s v="Oct 2021 - Feb 2022 "/>
    <n v="0"/>
    <s v="Data Analyst"/>
    <n v="4"/>
    <x v="0"/>
    <x v="1"/>
    <n v="1"/>
    <n v="0"/>
    <n v="0"/>
    <n v="0"/>
    <n v="0"/>
    <n v="0"/>
    <n v="0"/>
  </r>
  <r>
    <s v="Jan 2020 - Apr 2022 "/>
    <n v="0"/>
    <s v="DATA ANALYST "/>
    <n v="27"/>
    <x v="0"/>
    <x v="1"/>
    <n v="1"/>
    <n v="1"/>
    <n v="1"/>
    <n v="0"/>
    <n v="0"/>
    <n v="0"/>
    <n v="0"/>
  </r>
  <r>
    <s v="Feb 2012 - Sep 2015 "/>
    <n v="2"/>
    <s v="Data Analyst"/>
    <n v="43"/>
    <x v="0"/>
    <x v="0"/>
    <n v="1"/>
    <n v="1"/>
    <n v="1"/>
    <n v="1"/>
    <n v="0"/>
    <n v="0"/>
    <n v="0"/>
  </r>
  <r>
    <s v="Feb 2020 - Jun 2020 "/>
    <n v="0"/>
    <s v="Data Analyst"/>
    <n v="4"/>
    <x v="0"/>
    <x v="1"/>
    <n v="1"/>
    <n v="0"/>
    <n v="0"/>
    <n v="0"/>
    <n v="0"/>
    <n v="0"/>
    <n v="0"/>
  </r>
  <r>
    <s v="May 2021 - Nov 2021 "/>
    <n v="1"/>
    <s v="Formateur Data Analyst &amp; business Intelligence"/>
    <n v="6"/>
    <x v="0"/>
    <x v="0"/>
    <n v="1"/>
    <n v="0"/>
    <n v="0"/>
    <n v="0"/>
    <n v="0"/>
    <n v="0"/>
    <n v="0"/>
  </r>
  <r>
    <s v="Sep 2020 - Dec 2020 "/>
    <n v="2"/>
    <s v="Data analyst"/>
    <n v="3"/>
    <x v="0"/>
    <x v="0"/>
    <n v="1"/>
    <n v="0"/>
    <n v="0"/>
    <n v="0"/>
    <n v="0"/>
    <n v="0"/>
    <n v="0"/>
  </r>
  <r>
    <s v="Jan 2020 - Dec 2020 "/>
    <n v="3"/>
    <s v="Data Analyst"/>
    <n v="1"/>
    <x v="0"/>
    <x v="0"/>
    <n v="1"/>
    <n v="0"/>
    <n v="0"/>
    <n v="0"/>
    <n v="0"/>
    <n v="0"/>
    <n v="0"/>
  </r>
  <r>
    <s v="Jun 2010 - Sep 2015 "/>
    <n v="1"/>
    <s v="Data Analyst - Telecom"/>
    <n v="63"/>
    <x v="0"/>
    <x v="0"/>
    <n v="1"/>
    <n v="1"/>
    <n v="1"/>
    <n v="1"/>
    <n v="1"/>
    <n v="1"/>
    <n v="0"/>
  </r>
  <r>
    <s v="Aug 2008 - Mar 2012 "/>
    <n v="3"/>
    <s v="Data Analyst"/>
    <n v="43"/>
    <x v="0"/>
    <x v="0"/>
    <n v="1"/>
    <n v="1"/>
    <n v="1"/>
    <n v="1"/>
    <n v="0"/>
    <n v="0"/>
    <n v="0"/>
  </r>
  <r>
    <s v="Jan 2021 - Feb 2022 "/>
    <n v="1"/>
    <s v="Data Analyst"/>
    <n v="13"/>
    <x v="0"/>
    <x v="0"/>
    <n v="1"/>
    <n v="1"/>
    <n v="0"/>
    <n v="0"/>
    <n v="0"/>
    <n v="0"/>
    <n v="0"/>
  </r>
  <r>
    <s v="Jan 2014 - May 2015 "/>
    <n v="6"/>
    <s v="Data analyst and Field Coordinator"/>
    <n v="16"/>
    <x v="0"/>
    <x v="0"/>
    <n v="1"/>
    <n v="1"/>
    <n v="0"/>
    <n v="0"/>
    <n v="0"/>
    <n v="0"/>
    <n v="0"/>
  </r>
  <r>
    <s v="Mar 2021 - Sep 2021 "/>
    <n v="0"/>
    <s v="Senior Data Analyst"/>
    <n v="6"/>
    <x v="2"/>
    <x v="1"/>
    <n v="1"/>
    <n v="0"/>
    <n v="0"/>
    <n v="0"/>
    <n v="0"/>
    <n v="0"/>
    <n v="0"/>
  </r>
  <r>
    <s v="Nov 2017 - Feb 2021 "/>
    <n v="1"/>
    <s v="Data Analyst"/>
    <n v="39"/>
    <x v="0"/>
    <x v="0"/>
    <n v="1"/>
    <n v="1"/>
    <n v="1"/>
    <n v="1"/>
    <n v="0"/>
    <n v="0"/>
    <n v="0"/>
  </r>
  <r>
    <s v="Sep 2019 - Sep 2020 "/>
    <n v="1"/>
    <s v="Data Analyst"/>
    <n v="12"/>
    <x v="0"/>
    <x v="0"/>
    <n v="1"/>
    <n v="1"/>
    <n v="0"/>
    <n v="0"/>
    <n v="0"/>
    <n v="0"/>
    <n v="0"/>
  </r>
  <r>
    <s v="Oct 2021 - Present "/>
    <n v="0"/>
    <s v="Customer Insights Analyst"/>
    <n v="12"/>
    <x v="0"/>
    <x v="1"/>
    <n v="1"/>
    <n v="1"/>
    <n v="0"/>
    <n v="0"/>
    <n v="0"/>
    <n v="0"/>
    <n v="0"/>
  </r>
  <r>
    <s v="Jul 2020 - Jul 2022 "/>
    <n v="1"/>
    <s v="Planning and Management Control Business Intelligence Analyst"/>
    <n v="24"/>
    <x v="0"/>
    <x v="0"/>
    <n v="1"/>
    <n v="1"/>
    <n v="1"/>
    <n v="0"/>
    <n v="0"/>
    <n v="0"/>
    <n v="0"/>
  </r>
  <r>
    <s v="Jul 2018 - Jul 2020 "/>
    <n v="2"/>
    <s v="Commercial Data Analyst"/>
    <n v="24"/>
    <x v="0"/>
    <x v="0"/>
    <n v="1"/>
    <n v="1"/>
    <n v="1"/>
    <n v="0"/>
    <n v="0"/>
    <n v="0"/>
    <n v="0"/>
  </r>
  <r>
    <s v="Dec 2020 - Jul 2021 "/>
    <n v="1"/>
    <s v="Data Analyst"/>
    <n v="7"/>
    <x v="0"/>
    <x v="0"/>
    <n v="1"/>
    <n v="0"/>
    <n v="0"/>
    <n v="0"/>
    <n v="0"/>
    <n v="0"/>
    <n v="0"/>
  </r>
  <r>
    <s v="Oct 2017 - Present "/>
    <n v="0"/>
    <s v="Data Analyst Engineer "/>
    <n v="60"/>
    <x v="0"/>
    <x v="1"/>
    <n v="1"/>
    <n v="1"/>
    <n v="1"/>
    <n v="1"/>
    <n v="1"/>
    <n v="1"/>
    <n v="0"/>
  </r>
  <r>
    <s v="May 2017 - Aug 2019 "/>
    <n v="2"/>
    <s v="Data Analyst"/>
    <n v="27"/>
    <x v="0"/>
    <x v="0"/>
    <n v="1"/>
    <n v="1"/>
    <n v="1"/>
    <n v="0"/>
    <n v="0"/>
    <n v="0"/>
    <n v="0"/>
  </r>
  <r>
    <s v="Jun 2022 - Present "/>
    <n v="0"/>
    <s v="Business Intelligence and Data Analyst"/>
    <n v="4"/>
    <x v="0"/>
    <x v="1"/>
    <n v="1"/>
    <n v="0"/>
    <n v="0"/>
    <n v="0"/>
    <n v="0"/>
    <n v="0"/>
    <n v="0"/>
  </r>
  <r>
    <s v="Oct 2021 - May 2022 "/>
    <n v="1"/>
    <s v="Data Analyst"/>
    <n v="7"/>
    <x v="0"/>
    <x v="0"/>
    <n v="1"/>
    <n v="0"/>
    <n v="0"/>
    <n v="0"/>
    <n v="0"/>
    <n v="0"/>
    <n v="0"/>
  </r>
  <r>
    <s v="May 2020 - Oct 2021 "/>
    <n v="3"/>
    <s v="Data Analyst"/>
    <n v="17"/>
    <x v="0"/>
    <x v="0"/>
    <n v="1"/>
    <n v="1"/>
    <n v="0"/>
    <n v="0"/>
    <n v="0"/>
    <n v="0"/>
    <n v="0"/>
  </r>
  <r>
    <s v="Sep 2021 - Nov 2021 "/>
    <n v="1"/>
    <s v="Data Analyst Volunteer"/>
    <n v="2"/>
    <x v="0"/>
    <x v="0"/>
    <n v="1"/>
    <n v="0"/>
    <n v="0"/>
    <n v="0"/>
    <n v="0"/>
    <n v="0"/>
    <n v="0"/>
  </r>
  <r>
    <s v="Mar 2022 - Present "/>
    <n v="0"/>
    <s v="Data Analyst (Learner)"/>
    <n v="7"/>
    <x v="0"/>
    <x v="1"/>
    <n v="1"/>
    <n v="0"/>
    <n v="0"/>
    <n v="0"/>
    <n v="0"/>
    <n v="0"/>
    <n v="0"/>
  </r>
  <r>
    <s v="Nov 2021 - Present "/>
    <n v="0"/>
    <s v="Data Analyst"/>
    <n v="1"/>
    <x v="0"/>
    <x v="1"/>
    <n v="1"/>
    <n v="0"/>
    <n v="0"/>
    <n v="0"/>
    <n v="0"/>
    <n v="0"/>
    <n v="0"/>
  </r>
  <r>
    <s v="Jun 2021 - Oct 2021 "/>
    <n v="1"/>
    <s v="Data Analyst"/>
    <n v="4"/>
    <x v="0"/>
    <x v="0"/>
    <n v="1"/>
    <n v="0"/>
    <n v="0"/>
    <n v="0"/>
    <n v="0"/>
    <n v="0"/>
    <n v="0"/>
  </r>
  <r>
    <s v="Feb 2020 - Present "/>
    <n v="0"/>
    <s v="Data Analyst"/>
    <n v="32"/>
    <x v="0"/>
    <x v="1"/>
    <n v="1"/>
    <n v="1"/>
    <n v="1"/>
    <n v="0"/>
    <n v="0"/>
    <n v="0"/>
    <n v="0"/>
  </r>
  <r>
    <s v="May 2019 - Nov 2019 "/>
    <n v="2"/>
    <s v="Tableau Developer /Data Analyst"/>
    <n v="6"/>
    <x v="0"/>
    <x v="0"/>
    <n v="1"/>
    <n v="0"/>
    <n v="0"/>
    <n v="0"/>
    <n v="0"/>
    <n v="0"/>
    <n v="0"/>
  </r>
  <r>
    <s v="Oct 2018 - Dec 2018 "/>
    <n v="3"/>
    <s v="Tableau Developer /Data Analyst"/>
    <n v="2"/>
    <x v="0"/>
    <x v="0"/>
    <n v="1"/>
    <n v="0"/>
    <n v="0"/>
    <n v="0"/>
    <n v="0"/>
    <n v="0"/>
    <n v="0"/>
  </r>
  <r>
    <s v="Aug 2018 - Oct 2018 "/>
    <n v="4"/>
    <s v="Tableau Developer /Data Analyst"/>
    <n v="2"/>
    <x v="0"/>
    <x v="0"/>
    <n v="1"/>
    <n v="0"/>
    <n v="0"/>
    <n v="0"/>
    <n v="0"/>
    <n v="0"/>
    <n v="0"/>
  </r>
  <r>
    <s v="Mar 2022 - Present "/>
    <n v="0"/>
    <s v="Data Analyst"/>
    <n v="7"/>
    <x v="0"/>
    <x v="1"/>
    <n v="1"/>
    <n v="0"/>
    <n v="0"/>
    <n v="0"/>
    <n v="0"/>
    <n v="0"/>
    <n v="0"/>
  </r>
  <r>
    <s v="May 2022 - Present "/>
    <n v="0"/>
    <s v="Junior Data Analyst"/>
    <n v="5"/>
    <x v="3"/>
    <x v="1"/>
    <n v="1"/>
    <n v="0"/>
    <n v="0"/>
    <n v="0"/>
    <n v="0"/>
    <n v="0"/>
    <n v="0"/>
  </r>
  <r>
    <s v="Apr 2022 - Oct 2022 "/>
    <n v="0"/>
    <s v="Data analyst, management de projet | CEE, les certificats d'ÃƒÂ©conomies d'ÃƒÂ©nergie"/>
    <n v="6"/>
    <x v="0"/>
    <x v="1"/>
    <n v="1"/>
    <n v="0"/>
    <n v="0"/>
    <n v="0"/>
    <n v="0"/>
    <n v="0"/>
    <n v="0"/>
  </r>
  <r>
    <s v="Dec 2021 - Present "/>
    <n v="0"/>
    <s v="Senior Financial Analyst | Data Analyst"/>
    <n v="10"/>
    <x v="2"/>
    <x v="1"/>
    <n v="1"/>
    <n v="0"/>
    <n v="0"/>
    <n v="0"/>
    <n v="0"/>
    <n v="0"/>
    <n v="0"/>
  </r>
  <r>
    <s v="Oct 2019 - Jun 2020 "/>
    <n v="1"/>
    <s v="Senior Financial Analyst | Data Analyst"/>
    <n v="8"/>
    <x v="2"/>
    <x v="0"/>
    <n v="1"/>
    <n v="0"/>
    <n v="0"/>
    <n v="0"/>
    <n v="0"/>
    <n v="0"/>
    <n v="0"/>
  </r>
  <r>
    <s v="Aug 2022 - Present "/>
    <n v="0"/>
    <s v="Data Analyst"/>
    <n v="2"/>
    <x v="0"/>
    <x v="1"/>
    <n v="1"/>
    <n v="0"/>
    <n v="0"/>
    <n v="0"/>
    <n v="0"/>
    <n v="0"/>
    <n v="0"/>
  </r>
  <r>
    <s v="Jul 2021 - Present "/>
    <n v="1"/>
    <s v="Data Analyst"/>
    <n v="15"/>
    <x v="0"/>
    <x v="1"/>
    <n v="1"/>
    <n v="1"/>
    <n v="0"/>
    <n v="0"/>
    <n v="0"/>
    <n v="0"/>
    <n v="0"/>
  </r>
  <r>
    <s v="Jan 2021 - Apr 2021 "/>
    <n v="2"/>
    <s v="Data Analyst"/>
    <n v="3"/>
    <x v="0"/>
    <x v="0"/>
    <n v="1"/>
    <n v="0"/>
    <n v="0"/>
    <n v="0"/>
    <n v="0"/>
    <n v="0"/>
    <n v="0"/>
  </r>
  <r>
    <s v="Apr 2018 - Oct 2020 "/>
    <n v="1"/>
    <s v="Data Analyst"/>
    <n v="30"/>
    <x v="0"/>
    <x v="0"/>
    <n v="1"/>
    <n v="1"/>
    <n v="1"/>
    <n v="0"/>
    <n v="0"/>
    <n v="0"/>
    <n v="0"/>
  </r>
  <r>
    <s v="Jul 2021 - Present "/>
    <n v="0"/>
    <s v="Data Analyst"/>
    <n v="15"/>
    <x v="0"/>
    <x v="1"/>
    <n v="1"/>
    <n v="1"/>
    <n v="0"/>
    <n v="0"/>
    <n v="0"/>
    <n v="0"/>
    <n v="0"/>
  </r>
  <r>
    <s v="Apr 2018 - Feb 2020 "/>
    <n v="1"/>
    <s v="Data Analyst"/>
    <n v="22"/>
    <x v="0"/>
    <x v="0"/>
    <n v="1"/>
    <n v="1"/>
    <n v="0"/>
    <n v="0"/>
    <n v="0"/>
    <n v="0"/>
    <n v="0"/>
  </r>
  <r>
    <s v="May 2022 - Present "/>
    <n v="0"/>
    <s v="Senior Data Analyst"/>
    <n v="5"/>
    <x v="2"/>
    <x v="1"/>
    <n v="1"/>
    <n v="0"/>
    <n v="0"/>
    <n v="0"/>
    <n v="0"/>
    <n v="0"/>
    <n v="0"/>
  </r>
  <r>
    <s v="Oct 2020 - Apr 2022 "/>
    <n v="1"/>
    <s v="Data Analyst"/>
    <n v="18"/>
    <x v="0"/>
    <x v="0"/>
    <n v="1"/>
    <n v="1"/>
    <n v="0"/>
    <n v="0"/>
    <n v="0"/>
    <n v="0"/>
    <n v="0"/>
  </r>
  <r>
    <s v="Apr 2019 - Sep 2021 "/>
    <n v="1"/>
    <s v="Data Analyst"/>
    <n v="29"/>
    <x v="0"/>
    <x v="0"/>
    <n v="1"/>
    <n v="1"/>
    <n v="1"/>
    <n v="0"/>
    <n v="0"/>
    <n v="0"/>
    <n v="0"/>
  </r>
  <r>
    <s v="Jun 2022 - Present "/>
    <n v="0"/>
    <s v=" MIS Data Analyst"/>
    <n v="4"/>
    <x v="0"/>
    <x v="1"/>
    <n v="1"/>
    <n v="0"/>
    <n v="0"/>
    <n v="0"/>
    <n v="0"/>
    <n v="0"/>
    <n v="0"/>
  </r>
  <r>
    <s v="Aug 2021 - Apr 2022 "/>
    <n v="1"/>
    <s v="Data Entry Operator"/>
    <n v="8"/>
    <x v="3"/>
    <x v="0"/>
    <n v="1"/>
    <n v="0"/>
    <n v="0"/>
    <n v="0"/>
    <n v="0"/>
    <n v="0"/>
    <n v="0"/>
  </r>
  <r>
    <s v="Apr 2021 - Present "/>
    <n v="0"/>
    <s v="Data Analyst"/>
    <n v="18"/>
    <x v="0"/>
    <x v="1"/>
    <n v="1"/>
    <n v="1"/>
    <n v="0"/>
    <n v="0"/>
    <n v="0"/>
    <n v="0"/>
    <n v="0"/>
  </r>
  <r>
    <s v="Oct 2019 - Apr 2021 "/>
    <n v="1"/>
    <s v="Data Analyst"/>
    <n v="18"/>
    <x v="0"/>
    <x v="0"/>
    <n v="1"/>
    <n v="1"/>
    <n v="0"/>
    <n v="0"/>
    <n v="0"/>
    <n v="0"/>
    <n v="0"/>
  </r>
  <r>
    <s v="Jul 2019 - Nov 2021 "/>
    <n v="1"/>
    <s v="Data Analyst"/>
    <n v="28"/>
    <x v="0"/>
    <x v="0"/>
    <n v="1"/>
    <n v="1"/>
    <n v="1"/>
    <n v="0"/>
    <n v="0"/>
    <n v="0"/>
    <n v="0"/>
  </r>
  <r>
    <s v="Jul 2022 - Present "/>
    <n v="0"/>
    <s v="WW Partner, Commercial Acceleration &amp; Analytics - Senior Data Analyst"/>
    <n v="3"/>
    <x v="2"/>
    <x v="1"/>
    <n v="1"/>
    <n v="0"/>
    <n v="0"/>
    <n v="0"/>
    <n v="0"/>
    <n v="0"/>
    <n v="0"/>
  </r>
  <r>
    <s v="Oct 2016 - Jul 2022 "/>
    <n v="1"/>
    <s v="Partner Business Operations &amp; Analytics - Senior Data Analyst"/>
    <n v="69"/>
    <x v="2"/>
    <x v="0"/>
    <n v="1"/>
    <n v="1"/>
    <n v="1"/>
    <n v="1"/>
    <n v="1"/>
    <n v="1"/>
    <n v="0"/>
  </r>
  <r>
    <s v="Dec 2021 - Present "/>
    <n v="0"/>
    <s v="Data Analyst"/>
    <n v="10"/>
    <x v="0"/>
    <x v="1"/>
    <n v="1"/>
    <n v="0"/>
    <n v="0"/>
    <n v="0"/>
    <n v="0"/>
    <n v="0"/>
    <n v="0"/>
  </r>
  <r>
    <s v="Jul 2022 - Present "/>
    <n v="0"/>
    <s v="Data Analyst"/>
    <n v="3"/>
    <x v="0"/>
    <x v="1"/>
    <n v="1"/>
    <n v="0"/>
    <n v="0"/>
    <n v="0"/>
    <n v="0"/>
    <n v="0"/>
    <n v="0"/>
  </r>
  <r>
    <s v="Jun 2019 - Present "/>
    <n v="0"/>
    <s v="Data Analyst"/>
    <n v="40"/>
    <x v="0"/>
    <x v="1"/>
    <n v="1"/>
    <n v="1"/>
    <n v="1"/>
    <n v="1"/>
    <n v="0"/>
    <n v="0"/>
    <n v="0"/>
  </r>
  <r>
    <s v="Sep 2018 - Jun 2019 "/>
    <n v="1"/>
    <s v="Data Analyst"/>
    <n v="9"/>
    <x v="0"/>
    <x v="0"/>
    <n v="1"/>
    <n v="0"/>
    <n v="0"/>
    <n v="0"/>
    <n v="0"/>
    <n v="0"/>
    <n v="0"/>
  </r>
  <r>
    <s v="Sep 2015 - Dec 2018 "/>
    <n v="2"/>
    <s v="Data Analyst - Anti-fraud expert in payment instruments - Finance Department "/>
    <n v="39"/>
    <x v="0"/>
    <x v="0"/>
    <n v="1"/>
    <n v="1"/>
    <n v="1"/>
    <n v="1"/>
    <n v="0"/>
    <n v="0"/>
    <n v="0"/>
  </r>
  <r>
    <s v="Oct 2016 - Dec 2017 "/>
    <n v="3"/>
    <s v="Sr. Data Analyst"/>
    <n v="14"/>
    <x v="2"/>
    <x v="0"/>
    <n v="1"/>
    <n v="1"/>
    <n v="0"/>
    <n v="0"/>
    <n v="0"/>
    <n v="0"/>
    <n v="0"/>
  </r>
  <r>
    <s v="May 2020 - Aug 2020 "/>
    <n v="3"/>
    <s v="Student Assistant - Data Analyst"/>
    <n v="3"/>
    <x v="0"/>
    <x v="0"/>
    <n v="1"/>
    <n v="0"/>
    <n v="0"/>
    <n v="0"/>
    <n v="0"/>
    <n v="0"/>
    <n v="0"/>
  </r>
  <r>
    <s v="May 2021 - Present "/>
    <n v="0"/>
    <s v="Data Analyst"/>
    <n v="17"/>
    <x v="0"/>
    <x v="1"/>
    <n v="1"/>
    <n v="1"/>
    <n v="0"/>
    <n v="0"/>
    <n v="0"/>
    <n v="0"/>
    <n v="0"/>
  </r>
  <r>
    <s v="Sep 2017 - Present "/>
    <n v="0"/>
    <s v="Data Analyst"/>
    <n v="61"/>
    <x v="0"/>
    <x v="1"/>
    <n v="1"/>
    <n v="1"/>
    <n v="1"/>
    <n v="1"/>
    <n v="1"/>
    <n v="1"/>
    <n v="0"/>
  </r>
  <r>
    <s v="May 2022 - Present "/>
    <n v="0"/>
    <s v="Business Intelligence Analyst"/>
    <n v="5"/>
    <x v="0"/>
    <x v="1"/>
    <n v="1"/>
    <n v="0"/>
    <n v="0"/>
    <n v="0"/>
    <n v="0"/>
    <n v="0"/>
    <n v="0"/>
  </r>
  <r>
    <s v="Sep 2021 - Jun 2022 "/>
    <n v="1"/>
    <s v="Data Analyst"/>
    <n v="9"/>
    <x v="0"/>
    <x v="0"/>
    <n v="1"/>
    <n v="0"/>
    <n v="0"/>
    <n v="0"/>
    <n v="0"/>
    <n v="0"/>
    <n v="0"/>
  </r>
  <r>
    <s v="Jan 2021 - Present "/>
    <n v="1"/>
    <s v="Data Analyst"/>
    <n v="21"/>
    <x v="0"/>
    <x v="1"/>
    <n v="1"/>
    <n v="1"/>
    <n v="0"/>
    <n v="0"/>
    <n v="0"/>
    <n v="0"/>
    <n v="0"/>
  </r>
  <r>
    <s v="Oct 2018 - Nov 2020 "/>
    <n v="2"/>
    <s v="Data Analyst"/>
    <n v="25"/>
    <x v="0"/>
    <x v="0"/>
    <n v="1"/>
    <n v="1"/>
    <n v="1"/>
    <n v="0"/>
    <n v="0"/>
    <n v="0"/>
    <n v="0"/>
  </r>
  <r>
    <s v="Nov 2021 - Present "/>
    <n v="0"/>
    <s v="Data Analyst Trainee"/>
    <n v="1"/>
    <x v="3"/>
    <x v="1"/>
    <n v="1"/>
    <n v="0"/>
    <n v="0"/>
    <n v="0"/>
    <n v="0"/>
    <n v="0"/>
    <n v="0"/>
  </r>
  <r>
    <s v="Jun 2018 - Jul 2018 "/>
    <n v="4"/>
    <s v="Data Analyst"/>
    <n v="1"/>
    <x v="0"/>
    <x v="0"/>
    <n v="1"/>
    <n v="0"/>
    <n v="0"/>
    <n v="0"/>
    <n v="0"/>
    <n v="0"/>
    <n v="0"/>
  </r>
  <r>
    <s v="Aug 2020 - Mar 2022 "/>
    <n v="2"/>
    <s v="Data Analyst"/>
    <n v="19"/>
    <x v="0"/>
    <x v="0"/>
    <n v="1"/>
    <n v="1"/>
    <n v="0"/>
    <n v="0"/>
    <n v="0"/>
    <n v="0"/>
    <n v="0"/>
  </r>
  <r>
    <s v="Jan 2019 - Jul 2020 "/>
    <n v="3"/>
    <s v="Data Analyst"/>
    <n v="18"/>
    <x v="0"/>
    <x v="0"/>
    <n v="1"/>
    <n v="1"/>
    <n v="0"/>
    <n v="0"/>
    <n v="0"/>
    <n v="0"/>
    <n v="0"/>
  </r>
  <r>
    <s v="Sep 2017 - Dec 2018 "/>
    <n v="4"/>
    <s v="Data Analyst"/>
    <n v="15"/>
    <x v="0"/>
    <x v="0"/>
    <n v="1"/>
    <n v="1"/>
    <n v="0"/>
    <n v="0"/>
    <n v="0"/>
    <n v="0"/>
    <n v="0"/>
  </r>
  <r>
    <s v="Sep 2019 - Mar 2021 "/>
    <n v="1"/>
    <s v="Data Analyst"/>
    <n v="18"/>
    <x v="0"/>
    <x v="0"/>
    <n v="1"/>
    <n v="1"/>
    <n v="0"/>
    <n v="0"/>
    <n v="0"/>
    <n v="0"/>
    <n v="0"/>
  </r>
  <r>
    <s v="Jul 2017 - May 2019 "/>
    <n v="2"/>
    <s v="Data Analyst"/>
    <n v="22"/>
    <x v="0"/>
    <x v="0"/>
    <n v="1"/>
    <n v="1"/>
    <n v="0"/>
    <n v="0"/>
    <n v="0"/>
    <n v="0"/>
    <n v="0"/>
  </r>
  <r>
    <s v="May 2022 - Present "/>
    <n v="0"/>
    <s v="Data Analyst Bootcamp"/>
    <n v="5"/>
    <x v="0"/>
    <x v="1"/>
    <n v="1"/>
    <n v="0"/>
    <n v="0"/>
    <n v="0"/>
    <n v="0"/>
    <n v="0"/>
    <n v="0"/>
  </r>
  <r>
    <s v="Apr 2022 - Present "/>
    <n v="0"/>
    <s v="Data Analyst"/>
    <n v="6"/>
    <x v="0"/>
    <x v="1"/>
    <n v="1"/>
    <n v="0"/>
    <n v="0"/>
    <n v="0"/>
    <n v="0"/>
    <n v="0"/>
    <n v="0"/>
  </r>
  <r>
    <s v="Nov 2021 - Mar 2022 "/>
    <n v="1"/>
    <s v="Data Analyst (GEES ProtÃƒÂ©gÃƒÂ©)"/>
    <n v="4"/>
    <x v="0"/>
    <x v="0"/>
    <n v="1"/>
    <n v="0"/>
    <n v="0"/>
    <n v="0"/>
    <n v="0"/>
    <n v="0"/>
    <n v="0"/>
  </r>
  <r>
    <s v="May 2021 - Sep 2021 "/>
    <n v="2"/>
    <s v="Data Analyst"/>
    <n v="4"/>
    <x v="0"/>
    <x v="0"/>
    <n v="1"/>
    <n v="0"/>
    <n v="0"/>
    <n v="0"/>
    <n v="0"/>
    <n v="0"/>
    <n v="0"/>
  </r>
  <r>
    <s v="Jan 2022 - Mar 2022 "/>
    <n v="2"/>
    <s v="Data Analyst"/>
    <n v="2"/>
    <x v="0"/>
    <x v="0"/>
    <n v="1"/>
    <n v="0"/>
    <n v="0"/>
    <n v="0"/>
    <n v="0"/>
    <n v="0"/>
    <n v="0"/>
  </r>
  <r>
    <s v="Jan 2021 - Sep 2021 "/>
    <n v="1"/>
    <s v="Data Analyst"/>
    <n v="8"/>
    <x v="0"/>
    <x v="0"/>
    <n v="1"/>
    <n v="0"/>
    <n v="0"/>
    <n v="0"/>
    <n v="0"/>
    <n v="0"/>
    <n v="0"/>
  </r>
  <r>
    <s v="Mar 2019 - Dec 2020 "/>
    <n v="2"/>
    <s v="Data Analyst"/>
    <n v="21"/>
    <x v="0"/>
    <x v="0"/>
    <n v="1"/>
    <n v="1"/>
    <n v="0"/>
    <n v="0"/>
    <n v="0"/>
    <n v="0"/>
    <n v="0"/>
  </r>
  <r>
    <s v="May 2014 - Present "/>
    <n v="0"/>
    <s v="Statistician"/>
    <n v="101"/>
    <x v="4"/>
    <x v="1"/>
    <n v="1"/>
    <n v="1"/>
    <n v="1"/>
    <n v="1"/>
    <n v="1"/>
    <n v="1"/>
    <n v="0"/>
  </r>
  <r>
    <s v="Jun 2019 - Jul 2019 "/>
    <n v="1"/>
    <s v="Data Analyst Trainee "/>
    <n v="1"/>
    <x v="3"/>
    <x v="0"/>
    <n v="1"/>
    <n v="0"/>
    <n v="0"/>
    <n v="0"/>
    <n v="0"/>
    <n v="0"/>
    <n v="0"/>
  </r>
  <r>
    <s v="Jul 2020 - Present "/>
    <n v="0"/>
    <s v="Data Analyst"/>
    <n v="27"/>
    <x v="0"/>
    <x v="1"/>
    <n v="1"/>
    <n v="1"/>
    <n v="1"/>
    <n v="0"/>
    <n v="0"/>
    <n v="0"/>
    <n v="0"/>
  </r>
  <r>
    <s v="Jan 2020 - Present "/>
    <n v="0"/>
    <s v="Data Specialist"/>
    <n v="33"/>
    <x v="2"/>
    <x v="1"/>
    <n v="1"/>
    <n v="1"/>
    <n v="1"/>
    <n v="0"/>
    <n v="0"/>
    <n v="0"/>
    <n v="0"/>
  </r>
  <r>
    <s v="Jan 2019 - Jan 2020 "/>
    <n v="1"/>
    <s v="Senior Data Analyst"/>
    <n v="12"/>
    <x v="2"/>
    <x v="0"/>
    <n v="1"/>
    <n v="1"/>
    <n v="0"/>
    <n v="0"/>
    <n v="0"/>
    <n v="0"/>
    <n v="0"/>
  </r>
  <r>
    <s v="Aug 2018 - Aug 2019 "/>
    <n v="3"/>
    <s v="Data Analyst"/>
    <n v="12"/>
    <x v="0"/>
    <x v="0"/>
    <n v="1"/>
    <n v="1"/>
    <n v="0"/>
    <n v="0"/>
    <n v="0"/>
    <n v="0"/>
    <n v="0"/>
  </r>
  <r>
    <s v="Feb 2022 - Present "/>
    <n v="0"/>
    <s v="Data and Reporting Analyst"/>
    <n v="8"/>
    <x v="0"/>
    <x v="1"/>
    <n v="1"/>
    <n v="0"/>
    <n v="0"/>
    <n v="0"/>
    <n v="0"/>
    <n v="0"/>
    <n v="0"/>
  </r>
  <r>
    <s v="Jan 2021 - Present "/>
    <n v="0"/>
    <s v="Data Analyst"/>
    <n v="21"/>
    <x v="0"/>
    <x v="1"/>
    <n v="1"/>
    <n v="1"/>
    <n v="0"/>
    <n v="0"/>
    <n v="0"/>
    <n v="0"/>
    <n v="0"/>
  </r>
  <r>
    <s v="Jun 2019 - Dec 2020 "/>
    <n v="1"/>
    <s v="Business Intelligence Analyst"/>
    <n v="18"/>
    <x v="0"/>
    <x v="0"/>
    <n v="1"/>
    <n v="1"/>
    <n v="0"/>
    <n v="0"/>
    <n v="0"/>
    <n v="0"/>
    <n v="0"/>
  </r>
  <r>
    <s v="May 2020 - Present "/>
    <n v="0"/>
    <s v="Ecommerce Data Analyst"/>
    <n v="29"/>
    <x v="0"/>
    <x v="1"/>
    <n v="1"/>
    <n v="1"/>
    <n v="1"/>
    <n v="0"/>
    <n v="0"/>
    <n v="0"/>
    <n v="0"/>
  </r>
  <r>
    <s v="Jan 2021 - Present "/>
    <n v="0"/>
    <s v="Power Bi and Reporting Analyst en Independiente"/>
    <n v="21"/>
    <x v="0"/>
    <x v="1"/>
    <n v="1"/>
    <n v="1"/>
    <n v="0"/>
    <n v="0"/>
    <n v="0"/>
    <n v="0"/>
    <n v="0"/>
  </r>
  <r>
    <s v="Feb 2022 - Present "/>
    <n v="0"/>
    <s v="Senior Data Analyst"/>
    <n v="8"/>
    <x v="2"/>
    <x v="1"/>
    <n v="1"/>
    <n v="0"/>
    <n v="0"/>
    <n v="0"/>
    <n v="0"/>
    <n v="0"/>
    <n v="0"/>
  </r>
  <r>
    <s v="Sep 2022 - Present "/>
    <n v="0"/>
    <s v="Business Intelligence Analyst II"/>
    <n v="1"/>
    <x v="0"/>
    <x v="1"/>
    <n v="1"/>
    <n v="0"/>
    <n v="0"/>
    <n v="0"/>
    <n v="0"/>
    <n v="0"/>
    <n v="0"/>
  </r>
  <r>
    <s v="May 2020 - Sep 2022 "/>
    <n v="1"/>
    <s v="Business Intelligence Analyst"/>
    <n v="28"/>
    <x v="0"/>
    <x v="0"/>
    <n v="1"/>
    <n v="1"/>
    <n v="1"/>
    <n v="0"/>
    <n v="0"/>
    <n v="0"/>
    <n v="0"/>
  </r>
  <r>
    <s v="Sep 2016 - Jul 2017 "/>
    <n v="5"/>
    <s v="Business Intelligence Analyst"/>
    <n v="10"/>
    <x v="0"/>
    <x v="0"/>
    <n v="1"/>
    <n v="0"/>
    <n v="0"/>
    <n v="0"/>
    <n v="0"/>
    <n v="0"/>
    <n v="0"/>
  </r>
  <r>
    <s v="Sep 2022 - Present "/>
    <n v="0"/>
    <s v="Reporting Analyst"/>
    <n v="1"/>
    <x v="0"/>
    <x v="1"/>
    <n v="1"/>
    <n v="0"/>
    <n v="0"/>
    <n v="0"/>
    <n v="0"/>
    <n v="0"/>
    <n v="0"/>
  </r>
  <r>
    <s v="Feb 2019 - Aug 2019 "/>
    <n v="1"/>
    <s v="Machine Learning Data Analyst"/>
    <n v="6"/>
    <x v="0"/>
    <x v="0"/>
    <n v="1"/>
    <n v="0"/>
    <n v="0"/>
    <n v="0"/>
    <n v="0"/>
    <n v="0"/>
    <n v="0"/>
  </r>
  <r>
    <s v="Jun 2022 - Present "/>
    <n v="0"/>
    <s v="Reporting Analyst | Statistical Information &amp; Lead Management"/>
    <n v="4"/>
    <x v="2"/>
    <x v="1"/>
    <n v="1"/>
    <n v="0"/>
    <n v="0"/>
    <n v="0"/>
    <n v="0"/>
    <n v="0"/>
    <n v="0"/>
  </r>
  <r>
    <s v="Jan 2022 - Mar 2022 "/>
    <n v="1"/>
    <s v="Data Analyst"/>
    <n v="2"/>
    <x v="0"/>
    <x v="0"/>
    <n v="1"/>
    <n v="0"/>
    <n v="0"/>
    <n v="0"/>
    <n v="0"/>
    <n v="0"/>
    <n v="0"/>
  </r>
  <r>
    <s v="Aug 2019 - Jul 2021 "/>
    <n v="2"/>
    <s v="Data Analyst"/>
    <n v="23"/>
    <x v="0"/>
    <x v="0"/>
    <n v="1"/>
    <n v="1"/>
    <n v="0"/>
    <n v="0"/>
    <n v="0"/>
    <n v="0"/>
    <n v="0"/>
  </r>
  <r>
    <s v="Apr 2022 - Present "/>
    <n v="0"/>
    <s v="Data Analyst"/>
    <n v="6"/>
    <x v="0"/>
    <x v="1"/>
    <n v="1"/>
    <n v="0"/>
    <n v="0"/>
    <n v="0"/>
    <n v="0"/>
    <n v="0"/>
    <n v="0"/>
  </r>
  <r>
    <s v="Jan 2021 - Present "/>
    <n v="1"/>
    <s v="Data Analyst"/>
    <n v="21"/>
    <x v="0"/>
    <x v="1"/>
    <n v="1"/>
    <n v="1"/>
    <n v="0"/>
    <n v="0"/>
    <n v="0"/>
    <n v="0"/>
    <n v="0"/>
  </r>
  <r>
    <s v="Aug 2018 - Sep 2018 "/>
    <n v="4"/>
    <s v="Data Entry Operator"/>
    <n v="1"/>
    <x v="3"/>
    <x v="0"/>
    <n v="1"/>
    <n v="0"/>
    <n v="0"/>
    <n v="0"/>
    <n v="0"/>
    <n v="0"/>
    <n v="0"/>
  </r>
  <r>
    <s v="Mar 2017 - Present "/>
    <n v="0"/>
    <s v="Data Analyst"/>
    <n v="67"/>
    <x v="0"/>
    <x v="1"/>
    <n v="1"/>
    <n v="1"/>
    <n v="1"/>
    <n v="1"/>
    <n v="1"/>
    <n v="1"/>
    <n v="0"/>
  </r>
  <r>
    <s v="Aug 2020 - Present "/>
    <n v="0"/>
    <s v="Data Analyst"/>
    <n v="26"/>
    <x v="0"/>
    <x v="1"/>
    <n v="1"/>
    <n v="1"/>
    <n v="1"/>
    <n v="0"/>
    <n v="0"/>
    <n v="0"/>
    <n v="0"/>
  </r>
  <r>
    <s v="Dec 2021 - Present "/>
    <n v="0"/>
    <s v="Data Analyst"/>
    <n v="10"/>
    <x v="0"/>
    <x v="1"/>
    <n v="1"/>
    <n v="0"/>
    <n v="0"/>
    <n v="0"/>
    <n v="0"/>
    <n v="0"/>
    <n v="0"/>
  </r>
  <r>
    <s v="May 2019 - Nov 2020 "/>
    <n v="1"/>
    <s v="Data Analyst"/>
    <n v="18"/>
    <x v="0"/>
    <x v="0"/>
    <n v="1"/>
    <n v="1"/>
    <n v="0"/>
    <n v="0"/>
    <n v="0"/>
    <n v="0"/>
    <n v="0"/>
  </r>
  <r>
    <s v="Feb 2022 - Present "/>
    <n v="0"/>
    <s v="Data Analyst"/>
    <n v="8"/>
    <x v="0"/>
    <x v="1"/>
    <n v="1"/>
    <n v="0"/>
    <n v="0"/>
    <n v="0"/>
    <n v="0"/>
    <n v="0"/>
    <n v="0"/>
  </r>
  <r>
    <s v="Aug 2009 - Jul 2015 "/>
    <n v="2"/>
    <s v="Data Integration Analyst (Client Integration Data Analyst / Client Services Delivery Analyst)"/>
    <n v="71"/>
    <x v="0"/>
    <x v="0"/>
    <n v="1"/>
    <n v="1"/>
    <n v="1"/>
    <n v="1"/>
    <n v="1"/>
    <n v="1"/>
    <n v="0"/>
  </r>
  <r>
    <s v="Apr 2022 - Present "/>
    <n v="0"/>
    <s v="Junior Data Analyst"/>
    <n v="6"/>
    <x v="3"/>
    <x v="1"/>
    <n v="1"/>
    <n v="0"/>
    <n v="0"/>
    <n v="0"/>
    <n v="0"/>
    <n v="0"/>
    <n v="0"/>
  </r>
  <r>
    <s v="Aug 2019 - Dec 2020 "/>
    <n v="1"/>
    <s v="Junior Data Analyst"/>
    <n v="16"/>
    <x v="3"/>
    <x v="0"/>
    <n v="1"/>
    <n v="1"/>
    <n v="0"/>
    <n v="0"/>
    <n v="0"/>
    <n v="0"/>
    <n v="0"/>
  </r>
  <r>
    <s v="May 2020 - Jan 2022 "/>
    <n v="1"/>
    <s v="Senior Data Analyst"/>
    <n v="20"/>
    <x v="2"/>
    <x v="0"/>
    <n v="1"/>
    <n v="1"/>
    <n v="0"/>
    <n v="0"/>
    <n v="0"/>
    <n v="0"/>
    <n v="0"/>
  </r>
  <r>
    <s v="Oct 2019 - May 2020 "/>
    <n v="4"/>
    <s v="Data Analyst II"/>
    <n v="7"/>
    <x v="0"/>
    <x v="0"/>
    <n v="1"/>
    <n v="0"/>
    <n v="0"/>
    <n v="0"/>
    <n v="0"/>
    <n v="0"/>
    <n v="0"/>
  </r>
  <r>
    <s v="Apr 2022 - Sep 2022 "/>
    <n v="0"/>
    <s v="Data Analyst"/>
    <n v="5"/>
    <x v="0"/>
    <x v="1"/>
    <n v="1"/>
    <n v="0"/>
    <n v="0"/>
    <n v="0"/>
    <n v="0"/>
    <n v="0"/>
    <n v="0"/>
  </r>
  <r>
    <s v="Apr 2019 - Apr 2022 "/>
    <n v="1"/>
    <s v="Data Analyst"/>
    <n v="36"/>
    <x v="0"/>
    <x v="0"/>
    <n v="1"/>
    <n v="1"/>
    <n v="1"/>
    <n v="1"/>
    <n v="0"/>
    <n v="0"/>
    <n v="0"/>
  </r>
  <r>
    <s v="Jul 2022 - Present "/>
    <n v="0"/>
    <s v="BI Data Analyst"/>
    <n v="3"/>
    <x v="0"/>
    <x v="1"/>
    <n v="1"/>
    <n v="0"/>
    <n v="0"/>
    <n v="0"/>
    <n v="0"/>
    <n v="0"/>
    <n v="0"/>
  </r>
  <r>
    <s v="Apr 2021 - Jul 2022 "/>
    <n v="1"/>
    <s v="Data Analyst"/>
    <n v="15"/>
    <x v="0"/>
    <x v="0"/>
    <n v="1"/>
    <n v="1"/>
    <n v="0"/>
    <n v="0"/>
    <n v="0"/>
    <n v="0"/>
    <n v="0"/>
  </r>
  <r>
    <s v="Oct 2019 - Apr 2021 "/>
    <n v="2"/>
    <s v="Data Analyst"/>
    <n v="18"/>
    <x v="0"/>
    <x v="0"/>
    <n v="1"/>
    <n v="1"/>
    <n v="0"/>
    <n v="0"/>
    <n v="0"/>
    <n v="0"/>
    <n v="0"/>
  </r>
  <r>
    <s v="Jul 2018 - Sep 2018 "/>
    <n v="3"/>
    <s v="Data Analyst"/>
    <n v="2"/>
    <x v="0"/>
    <x v="0"/>
    <n v="1"/>
    <n v="0"/>
    <n v="0"/>
    <n v="0"/>
    <n v="0"/>
    <n v="0"/>
    <n v="0"/>
  </r>
  <r>
    <s v="Oct 2021 - Present "/>
    <n v="0"/>
    <s v="Business Intelligence Analyst"/>
    <n v="12"/>
    <x v="0"/>
    <x v="1"/>
    <n v="1"/>
    <n v="1"/>
    <n v="0"/>
    <n v="0"/>
    <n v="0"/>
    <n v="0"/>
    <n v="0"/>
  </r>
  <r>
    <s v="Apr 2021 - Present "/>
    <n v="0"/>
    <s v="Lead Biomedical Statistician"/>
    <n v="18"/>
    <x v="4"/>
    <x v="1"/>
    <n v="1"/>
    <n v="1"/>
    <n v="0"/>
    <n v="0"/>
    <n v="0"/>
    <n v="0"/>
    <n v="0"/>
  </r>
  <r>
    <s v="May 2018 - Mar 2021 "/>
    <n v="1"/>
    <s v="Healthcare Data Analyst"/>
    <n v="34"/>
    <x v="0"/>
    <x v="0"/>
    <n v="1"/>
    <n v="1"/>
    <n v="1"/>
    <n v="0"/>
    <n v="0"/>
    <n v="0"/>
    <n v="0"/>
  </r>
  <r>
    <s v="Jul 2014 - Apr 2018 "/>
    <n v="2"/>
    <s v="Biomedical Statistician"/>
    <n v="45"/>
    <x v="4"/>
    <x v="0"/>
    <n v="1"/>
    <n v="1"/>
    <n v="1"/>
    <n v="1"/>
    <n v="0"/>
    <n v="0"/>
    <n v="0"/>
  </r>
  <r>
    <s v="May 2022 - Present "/>
    <n v="0"/>
    <s v="Data Analyst"/>
    <n v="5"/>
    <x v="0"/>
    <x v="1"/>
    <n v="1"/>
    <n v="0"/>
    <n v="0"/>
    <n v="0"/>
    <n v="0"/>
    <n v="0"/>
    <n v="0"/>
  </r>
  <r>
    <s v="Aug 2018 - Feb 2021 "/>
    <n v="1"/>
    <s v="Sr Data Analyst and Business Intelligence"/>
    <n v="30"/>
    <x v="2"/>
    <x v="0"/>
    <n v="1"/>
    <n v="1"/>
    <n v="1"/>
    <n v="0"/>
    <n v="0"/>
    <n v="0"/>
    <n v="0"/>
  </r>
  <r>
    <s v="Feb 2018 - Jul 2018 "/>
    <n v="2"/>
    <s v="Data Analyst and Business Intelligence"/>
    <n v="5"/>
    <x v="0"/>
    <x v="0"/>
    <n v="1"/>
    <n v="0"/>
    <n v="0"/>
    <n v="0"/>
    <n v="0"/>
    <n v="0"/>
    <n v="0"/>
  </r>
  <r>
    <s v="Dec 2014 - Dec 2017 "/>
    <n v="3"/>
    <s v="Data Analyst and SQL Developer"/>
    <n v="36"/>
    <x v="0"/>
    <x v="0"/>
    <n v="1"/>
    <n v="1"/>
    <n v="1"/>
    <n v="1"/>
    <n v="0"/>
    <n v="0"/>
    <n v="0"/>
  </r>
  <r>
    <s v="Oct 2021 - Present "/>
    <n v="0"/>
    <s v="Data Analyst"/>
    <n v="12"/>
    <x v="0"/>
    <x v="1"/>
    <n v="1"/>
    <n v="1"/>
    <n v="0"/>
    <n v="0"/>
    <n v="0"/>
    <n v="0"/>
    <n v="0"/>
  </r>
  <r>
    <s v="May 2019 - Sep 2021 "/>
    <n v="1"/>
    <s v="Data Analyst"/>
    <n v="28"/>
    <x v="0"/>
    <x v="0"/>
    <n v="1"/>
    <n v="1"/>
    <n v="1"/>
    <n v="0"/>
    <n v="0"/>
    <n v="0"/>
    <n v="0"/>
  </r>
  <r>
    <s v="Jan 2022 - Sep 2022 "/>
    <n v="1"/>
    <s v="Data Analyst - Consumer Direct Analytics"/>
    <n v="8"/>
    <x v="0"/>
    <x v="0"/>
    <n v="1"/>
    <n v="0"/>
    <n v="0"/>
    <n v="0"/>
    <n v="0"/>
    <n v="0"/>
    <n v="0"/>
  </r>
  <r>
    <s v="Aug 2019 - Jul 2020 "/>
    <n v="3"/>
    <s v="Financial Data Analyst"/>
    <n v="1"/>
    <x v="0"/>
    <x v="0"/>
    <n v="1"/>
    <n v="0"/>
    <n v="0"/>
    <n v="0"/>
    <n v="0"/>
    <n v="0"/>
    <n v="0"/>
  </r>
  <r>
    <s v="May 2015 - Jul 2017 "/>
    <n v="5"/>
    <s v="Data Analyst"/>
    <n v="26"/>
    <x v="0"/>
    <x v="0"/>
    <n v="1"/>
    <n v="1"/>
    <n v="1"/>
    <n v="0"/>
    <n v="0"/>
    <n v="0"/>
    <n v="0"/>
  </r>
  <r>
    <s v="Mar 2022 - Jun 2022 "/>
    <n v="1"/>
    <s v="Data Analyst"/>
    <n v="3"/>
    <x v="0"/>
    <x v="0"/>
    <n v="1"/>
    <n v="0"/>
    <n v="0"/>
    <n v="0"/>
    <n v="0"/>
    <n v="0"/>
    <n v="0"/>
  </r>
  <r>
    <s v="Jun 2019 - Jul 2021 "/>
    <n v="1"/>
    <s v="Data Specialist"/>
    <n v="25"/>
    <x v="2"/>
    <x v="0"/>
    <n v="1"/>
    <n v="1"/>
    <n v="1"/>
    <n v="0"/>
    <n v="0"/>
    <n v="0"/>
    <n v="0"/>
  </r>
  <r>
    <s v="Aug 2016 - Jun 2019 "/>
    <n v="2"/>
    <s v="Data Analyst"/>
    <n v="34"/>
    <x v="0"/>
    <x v="0"/>
    <n v="1"/>
    <n v="1"/>
    <n v="1"/>
    <n v="0"/>
    <n v="0"/>
    <n v="0"/>
    <n v="0"/>
  </r>
  <r>
    <s v="Sep 2021 - Present "/>
    <n v="0"/>
    <s v="Data Analyst"/>
    <n v="13"/>
    <x v="0"/>
    <x v="1"/>
    <n v="1"/>
    <n v="1"/>
    <n v="0"/>
    <n v="0"/>
    <n v="0"/>
    <n v="0"/>
    <n v="0"/>
  </r>
  <r>
    <s v="Mar 2021 - Sep 2021 "/>
    <n v="1"/>
    <s v="Business Intelligence Analyst"/>
    <n v="6"/>
    <x v="0"/>
    <x v="0"/>
    <n v="1"/>
    <n v="0"/>
    <n v="0"/>
    <n v="0"/>
    <n v="0"/>
    <n v="0"/>
    <n v="0"/>
  </r>
  <r>
    <s v="Dec 2019 - Mar 2021 "/>
    <n v="2"/>
    <s v="Data Analyst"/>
    <n v="15"/>
    <x v="0"/>
    <x v="0"/>
    <n v="1"/>
    <n v="1"/>
    <n v="0"/>
    <n v="0"/>
    <n v="0"/>
    <n v="0"/>
    <n v="0"/>
  </r>
  <r>
    <s v="Apr 2019 - Dec 2019 "/>
    <n v="3"/>
    <s v="Associate Data Analyst"/>
    <n v="8"/>
    <x v="0"/>
    <x v="0"/>
    <n v="1"/>
    <n v="0"/>
    <n v="0"/>
    <n v="0"/>
    <n v="0"/>
    <n v="0"/>
    <n v="0"/>
  </r>
  <r>
    <s v="May 2020 - Present "/>
    <n v="0"/>
    <s v="Data Analyst"/>
    <n v="29"/>
    <x v="0"/>
    <x v="1"/>
    <n v="1"/>
    <n v="1"/>
    <n v="1"/>
    <n v="0"/>
    <n v="0"/>
    <n v="0"/>
    <n v="0"/>
  </r>
  <r>
    <s v="Jul 2018 - Present "/>
    <n v="1"/>
    <s v="Data Analyst"/>
    <n v="51"/>
    <x v="0"/>
    <x v="1"/>
    <n v="1"/>
    <n v="1"/>
    <n v="1"/>
    <n v="1"/>
    <n v="1"/>
    <n v="0"/>
    <n v="0"/>
  </r>
  <r>
    <s v="Dec 2015 - Apr 2018 "/>
    <n v="2"/>
    <s v="Data Analyst"/>
    <n v="28"/>
    <x v="0"/>
    <x v="0"/>
    <n v="1"/>
    <n v="1"/>
    <n v="1"/>
    <n v="0"/>
    <n v="0"/>
    <n v="0"/>
    <n v="0"/>
  </r>
  <r>
    <s v="Jun 2017 - Mar 2018 "/>
    <n v="3"/>
    <s v="Business Data Analyst, Mail Entry &amp; Payment Technology"/>
    <n v="9"/>
    <x v="0"/>
    <x v="0"/>
    <n v="1"/>
    <n v="0"/>
    <n v="0"/>
    <n v="0"/>
    <n v="0"/>
    <n v="0"/>
    <n v="0"/>
  </r>
  <r>
    <s v="Mar 2019 - Mar 2022 "/>
    <n v="1"/>
    <s v="Data Analyst"/>
    <n v="36"/>
    <x v="0"/>
    <x v="0"/>
    <n v="1"/>
    <n v="1"/>
    <n v="1"/>
    <n v="1"/>
    <n v="0"/>
    <n v="0"/>
    <n v="0"/>
  </r>
  <r>
    <s v="Jun 2021 - Present "/>
    <n v="0"/>
    <s v="Data Analyst"/>
    <n v="16"/>
    <x v="0"/>
    <x v="1"/>
    <n v="1"/>
    <n v="1"/>
    <n v="0"/>
    <n v="0"/>
    <n v="0"/>
    <n v="0"/>
    <n v="0"/>
  </r>
  <r>
    <s v="May 2020 - Present "/>
    <n v="0"/>
    <s v="Data Analyst"/>
    <n v="29"/>
    <x v="0"/>
    <x v="1"/>
    <n v="1"/>
    <n v="1"/>
    <n v="1"/>
    <n v="0"/>
    <n v="0"/>
    <n v="0"/>
    <n v="0"/>
  </r>
  <r>
    <s v="Dec 2017 - Present "/>
    <n v="0"/>
    <s v="Sr. Data Analyst"/>
    <n v="58"/>
    <x v="2"/>
    <x v="1"/>
    <n v="1"/>
    <n v="1"/>
    <n v="1"/>
    <n v="1"/>
    <n v="1"/>
    <n v="0"/>
    <n v="0"/>
  </r>
  <r>
    <s v="May 2021 - Present "/>
    <n v="0"/>
    <s v="Data Analyst"/>
    <n v="17"/>
    <x v="0"/>
    <x v="1"/>
    <n v="1"/>
    <n v="1"/>
    <n v="0"/>
    <n v="0"/>
    <n v="0"/>
    <n v="0"/>
    <n v="0"/>
  </r>
  <r>
    <s v="Dec 2021 - Aug 2022 "/>
    <n v="1"/>
    <s v="Market Data Analyst"/>
    <n v="8"/>
    <x v="0"/>
    <x v="0"/>
    <n v="1"/>
    <n v="0"/>
    <n v="0"/>
    <n v="0"/>
    <n v="0"/>
    <n v="0"/>
    <n v="0"/>
  </r>
  <r>
    <s v="Jun 2021 - Present "/>
    <n v="0"/>
    <s v="Junior Data Analyst"/>
    <n v="16"/>
    <x v="3"/>
    <x v="1"/>
    <n v="1"/>
    <n v="1"/>
    <n v="0"/>
    <n v="0"/>
    <n v="0"/>
    <n v="0"/>
    <n v="0"/>
  </r>
  <r>
    <s v="Sep 2022 - Present "/>
    <n v="0"/>
    <s v="Data Analyst"/>
    <n v="1"/>
    <x v="0"/>
    <x v="1"/>
    <n v="1"/>
    <n v="0"/>
    <n v="0"/>
    <n v="0"/>
    <n v="0"/>
    <n v="0"/>
    <n v="0"/>
  </r>
  <r>
    <s v="Aug 2022 - Present "/>
    <n v="0"/>
    <s v="Data Analyst"/>
    <n v="2"/>
    <x v="0"/>
    <x v="1"/>
    <n v="1"/>
    <n v="0"/>
    <n v="0"/>
    <n v="0"/>
    <n v="0"/>
    <n v="0"/>
    <n v="0"/>
  </r>
  <r>
    <s v="Apr 2021 - Sep 2021 "/>
    <n v="2"/>
    <s v="Data Scientist"/>
    <n v="5"/>
    <x v="1"/>
    <x v="0"/>
    <n v="1"/>
    <n v="0"/>
    <n v="0"/>
    <n v="0"/>
    <n v="0"/>
    <n v="0"/>
    <n v="0"/>
  </r>
  <r>
    <s v="Jun 2017 - Apr 2019 "/>
    <n v="5"/>
    <s v="Research, Data analyst "/>
    <n v="22"/>
    <x v="0"/>
    <x v="0"/>
    <n v="1"/>
    <n v="1"/>
    <n v="0"/>
    <n v="0"/>
    <n v="0"/>
    <n v="0"/>
    <n v="0"/>
  </r>
  <r>
    <s v="Nov 2021 - Dec 2021 "/>
    <n v="2"/>
    <s v="Data Analyst"/>
    <n v="1"/>
    <x v="0"/>
    <x v="0"/>
    <n v="1"/>
    <n v="0"/>
    <n v="0"/>
    <n v="0"/>
    <n v="0"/>
    <n v="0"/>
    <n v="0"/>
  </r>
  <r>
    <s v="Jul 2021 - Present "/>
    <n v="0"/>
    <s v="Lead Data Analyst"/>
    <n v="15"/>
    <x v="2"/>
    <x v="1"/>
    <n v="1"/>
    <n v="1"/>
    <n v="0"/>
    <n v="0"/>
    <n v="0"/>
    <n v="0"/>
    <n v="0"/>
  </r>
  <r>
    <s v="Dec 2020 - Jun 2021 "/>
    <n v="1"/>
    <s v="Database Analyst"/>
    <n v="6"/>
    <x v="0"/>
    <x v="0"/>
    <n v="1"/>
    <n v="0"/>
    <n v="0"/>
    <n v="0"/>
    <n v="0"/>
    <n v="0"/>
    <n v="0"/>
  </r>
  <r>
    <s v="Oct 2019 - Oct 2020 "/>
    <n v="3"/>
    <s v="Data Analyst"/>
    <n v="12"/>
    <x v="0"/>
    <x v="0"/>
    <n v="1"/>
    <n v="1"/>
    <n v="0"/>
    <n v="0"/>
    <n v="0"/>
    <n v="0"/>
    <n v="0"/>
  </r>
  <r>
    <s v="Jul 2022 - Present "/>
    <n v="0"/>
    <s v="Business Intelligence Analyst"/>
    <n v="3"/>
    <x v="0"/>
    <x v="1"/>
    <n v="1"/>
    <n v="0"/>
    <n v="0"/>
    <n v="0"/>
    <n v="0"/>
    <n v="0"/>
    <n v="0"/>
  </r>
  <r>
    <s v="Jan 2022 - Jul 2022 "/>
    <n v="2"/>
    <s v="Data Analyst"/>
    <n v="6"/>
    <x v="0"/>
    <x v="0"/>
    <n v="1"/>
    <n v="0"/>
    <n v="0"/>
    <n v="0"/>
    <n v="0"/>
    <n v="0"/>
    <n v="0"/>
  </r>
  <r>
    <s v="Jun 2021 - Present "/>
    <n v="0"/>
    <s v="Data Analyst"/>
    <n v="16"/>
    <x v="0"/>
    <x v="1"/>
    <n v="1"/>
    <n v="1"/>
    <n v="0"/>
    <n v="0"/>
    <n v="0"/>
    <n v="0"/>
    <n v="0"/>
  </r>
  <r>
    <s v="Jun 2022 - Present "/>
    <n v="0"/>
    <s v="Data Analyst"/>
    <n v="4"/>
    <x v="0"/>
    <x v="1"/>
    <n v="1"/>
    <n v="0"/>
    <n v="0"/>
    <n v="0"/>
    <n v="0"/>
    <n v="0"/>
    <n v="0"/>
  </r>
  <r>
    <s v="Mar 2022 - Jun 2022 "/>
    <n v="1"/>
    <s v="Data Scientist - Internship"/>
    <n v="3"/>
    <x v="1"/>
    <x v="0"/>
    <n v="1"/>
    <n v="0"/>
    <n v="0"/>
    <n v="0"/>
    <n v="0"/>
    <n v="0"/>
    <n v="0"/>
  </r>
  <r>
    <s v="Jun 2016 - Present "/>
    <n v="0"/>
    <s v="Data Analyst"/>
    <n v="76"/>
    <x v="0"/>
    <x v="1"/>
    <n v="1"/>
    <n v="1"/>
    <n v="1"/>
    <n v="1"/>
    <n v="1"/>
    <n v="1"/>
    <n v="0"/>
  </r>
  <r>
    <s v="Jun 2022 - Present "/>
    <n v="0"/>
    <s v="Senior Manager - Senior Data Analyst  Nam AI Team"/>
    <n v="4"/>
    <x v="2"/>
    <x v="1"/>
    <n v="1"/>
    <n v="0"/>
    <n v="0"/>
    <n v="0"/>
    <n v="0"/>
    <n v="0"/>
    <n v="0"/>
  </r>
  <r>
    <s v="Jan 2017 - Jun 2022 "/>
    <n v="1"/>
    <s v="Technical Business Analyst / Data Analyst"/>
    <n v="65"/>
    <x v="0"/>
    <x v="0"/>
    <n v="1"/>
    <n v="1"/>
    <n v="1"/>
    <n v="1"/>
    <n v="1"/>
    <n v="1"/>
    <n v="0"/>
  </r>
  <r>
    <s v="Nov 2021 - Present "/>
    <n v="0"/>
    <s v="Data Analyst"/>
    <n v="1"/>
    <x v="0"/>
    <x v="1"/>
    <n v="1"/>
    <n v="0"/>
    <n v="0"/>
    <n v="0"/>
    <n v="0"/>
    <n v="0"/>
    <n v="0"/>
  </r>
  <r>
    <s v="Apr 2019 - May 2019 "/>
    <n v="2"/>
    <s v="Data Analyst"/>
    <n v="1"/>
    <x v="0"/>
    <x v="0"/>
    <n v="1"/>
    <n v="0"/>
    <n v="0"/>
    <n v="0"/>
    <n v="0"/>
    <n v="0"/>
    <n v="0"/>
  </r>
  <r>
    <s v="Jun 2020 - Oct 2020 "/>
    <n v="3"/>
    <s v="Data Analyst Trainee"/>
    <n v="4"/>
    <x v="3"/>
    <x v="0"/>
    <n v="1"/>
    <n v="0"/>
    <n v="0"/>
    <n v="0"/>
    <n v="0"/>
    <n v="0"/>
    <n v="0"/>
  </r>
  <r>
    <s v="Feb 2020 - Apr 2020 "/>
    <n v="4"/>
    <s v="Data Analyst Traniee "/>
    <n v="2"/>
    <x v="0"/>
    <x v="0"/>
    <n v="1"/>
    <n v="0"/>
    <n v="0"/>
    <n v="0"/>
    <n v="0"/>
    <n v="0"/>
    <n v="0"/>
  </r>
  <r>
    <s v="Jan 2012 - Jan 2018 "/>
    <n v="1"/>
    <s v="Data Analyst"/>
    <n v="72"/>
    <x v="0"/>
    <x v="0"/>
    <n v="1"/>
    <n v="1"/>
    <n v="1"/>
    <n v="1"/>
    <n v="1"/>
    <n v="1"/>
    <n v="0"/>
  </r>
  <r>
    <s v="Jul 2021 - Present "/>
    <n v="0"/>
    <s v="Data Analyst"/>
    <n v="15"/>
    <x v="0"/>
    <x v="1"/>
    <n v="1"/>
    <n v="1"/>
    <n v="0"/>
    <n v="0"/>
    <n v="0"/>
    <n v="0"/>
    <n v="0"/>
  </r>
  <r>
    <s v="Jul 2021 - Jul 2022 "/>
    <n v="0"/>
    <s v="Data Analyst (MySQl &amp; QNXT)"/>
    <n v="12"/>
    <x v="0"/>
    <x v="1"/>
    <n v="1"/>
    <n v="1"/>
    <n v="0"/>
    <n v="0"/>
    <n v="0"/>
    <n v="0"/>
    <n v="0"/>
  </r>
  <r>
    <s v="Jun 2020 - May 2021 "/>
    <n v="1"/>
    <s v="Data Analyst ( Oracle SQL &amp; Tableau)"/>
    <n v="1"/>
    <x v="0"/>
    <x v="0"/>
    <n v="1"/>
    <n v="0"/>
    <n v="0"/>
    <n v="0"/>
    <n v="0"/>
    <n v="0"/>
    <n v="0"/>
  </r>
  <r>
    <s v="Jan 2013 - Dec 2016 "/>
    <n v="3"/>
    <s v="Data Analyst and Visualization (Power BI &amp; Smartsheet)"/>
    <n v="47"/>
    <x v="0"/>
    <x v="0"/>
    <n v="1"/>
    <n v="1"/>
    <n v="1"/>
    <n v="1"/>
    <n v="0"/>
    <n v="0"/>
    <n v="0"/>
  </r>
  <r>
    <s v="Mar 2021 - Present "/>
    <n v="0"/>
    <s v="Data Specialist and Vahan SME"/>
    <n v="19"/>
    <x v="2"/>
    <x v="1"/>
    <n v="1"/>
    <n v="1"/>
    <n v="0"/>
    <n v="0"/>
    <n v="0"/>
    <n v="0"/>
    <n v="0"/>
  </r>
  <r>
    <s v="Oct 2021 - Present "/>
    <n v="0"/>
    <s v="Sr. Data and Reporting Analyst"/>
    <n v="12"/>
    <x v="2"/>
    <x v="1"/>
    <n v="1"/>
    <n v="1"/>
    <n v="0"/>
    <n v="0"/>
    <n v="0"/>
    <n v="0"/>
    <n v="0"/>
  </r>
  <r>
    <s v="Dec 2020 - Oct 2021 "/>
    <n v="1"/>
    <s v="Data Reporting Analyst II"/>
    <n v="10"/>
    <x v="0"/>
    <x v="0"/>
    <n v="1"/>
    <n v="0"/>
    <n v="0"/>
    <n v="0"/>
    <n v="0"/>
    <n v="0"/>
    <n v="0"/>
  </r>
  <r>
    <s v="Oct 2020 - Dec 2020 "/>
    <n v="3"/>
    <s v="Assistant Data Analyst"/>
    <n v="2"/>
    <x v="0"/>
    <x v="0"/>
    <n v="1"/>
    <n v="0"/>
    <n v="0"/>
    <n v="0"/>
    <n v="0"/>
    <n v="0"/>
    <n v="0"/>
  </r>
  <r>
    <s v="Jan 2019 - Apr 2020 "/>
    <n v="4"/>
    <s v="Data Analyst"/>
    <n v="15"/>
    <x v="0"/>
    <x v="0"/>
    <n v="1"/>
    <n v="1"/>
    <n v="0"/>
    <n v="0"/>
    <n v="0"/>
    <n v="0"/>
    <n v="0"/>
  </r>
  <r>
    <s v="Feb 2017 - Jan 2019 "/>
    <n v="5"/>
    <s v="Data Analyst"/>
    <n v="23"/>
    <x v="0"/>
    <x v="0"/>
    <n v="1"/>
    <n v="1"/>
    <n v="0"/>
    <n v="0"/>
    <n v="0"/>
    <n v="0"/>
    <n v="0"/>
  </r>
  <r>
    <s v="May 2018 - Aug 2018 "/>
    <n v="0"/>
    <s v="Data Analyst"/>
    <n v="3"/>
    <x v="0"/>
    <x v="1"/>
    <n v="1"/>
    <n v="0"/>
    <n v="0"/>
    <n v="0"/>
    <n v="0"/>
    <n v="0"/>
    <n v="0"/>
  </r>
  <r>
    <s v="May 2021 - Present "/>
    <n v="0"/>
    <s v="Sr. Reporting Analyst"/>
    <n v="17"/>
    <x v="2"/>
    <x v="1"/>
    <n v="1"/>
    <n v="1"/>
    <n v="0"/>
    <n v="0"/>
    <n v="0"/>
    <n v="0"/>
    <n v="0"/>
  </r>
  <r>
    <s v="Apr 2019 - Apr 2021 "/>
    <n v="1"/>
    <s v="Reporting Analyst"/>
    <n v="24"/>
    <x v="0"/>
    <x v="0"/>
    <n v="1"/>
    <n v="1"/>
    <n v="1"/>
    <n v="0"/>
    <n v="0"/>
    <n v="0"/>
    <n v="0"/>
  </r>
  <r>
    <s v="Jul 2021 - Present "/>
    <n v="0"/>
    <s v="Data Analyst"/>
    <n v="15"/>
    <x v="0"/>
    <x v="1"/>
    <n v="1"/>
    <n v="1"/>
    <n v="0"/>
    <n v="0"/>
    <n v="0"/>
    <n v="0"/>
    <n v="0"/>
  </r>
  <r>
    <s v="Sep 2015 - May 2018 "/>
    <n v="4"/>
    <s v="SAP Data Analyst"/>
    <n v="32"/>
    <x v="0"/>
    <x v="0"/>
    <n v="1"/>
    <n v="1"/>
    <n v="1"/>
    <n v="0"/>
    <n v="0"/>
    <n v="0"/>
    <n v="0"/>
  </r>
  <r>
    <s v="Jul 2022 - Present "/>
    <n v="0"/>
    <s v="Data Analyst"/>
    <n v="3"/>
    <x v="0"/>
    <x v="1"/>
    <n v="1"/>
    <n v="0"/>
    <n v="0"/>
    <n v="0"/>
    <n v="0"/>
    <n v="0"/>
    <n v="0"/>
  </r>
  <r>
    <s v="Jan 2021 - Mar 2021 "/>
    <n v="1"/>
    <s v="Data Analyst"/>
    <n v="2"/>
    <x v="0"/>
    <x v="0"/>
    <n v="1"/>
    <n v="0"/>
    <n v="0"/>
    <n v="0"/>
    <n v="0"/>
    <n v="0"/>
    <n v="0"/>
  </r>
  <r>
    <s v="Mar 2021 - Jan 2022 "/>
    <n v="1"/>
    <s v="Data analyst"/>
    <n v="10"/>
    <x v="0"/>
    <x v="0"/>
    <n v="1"/>
    <n v="0"/>
    <n v="0"/>
    <n v="0"/>
    <n v="0"/>
    <n v="0"/>
    <n v="0"/>
  </r>
  <r>
    <s v="May 2022 - Present "/>
    <n v="0"/>
    <s v="Business Intelligence Analyst"/>
    <n v="5"/>
    <x v="0"/>
    <x v="1"/>
    <n v="1"/>
    <n v="0"/>
    <n v="0"/>
    <n v="0"/>
    <n v="0"/>
    <n v="0"/>
    <n v="0"/>
  </r>
  <r>
    <s v="Jul 2021 - Present "/>
    <n v="0"/>
    <s v="Data and Business Intelligence Analyst"/>
    <n v="15"/>
    <x v="0"/>
    <x v="1"/>
    <n v="1"/>
    <n v="1"/>
    <n v="0"/>
    <n v="0"/>
    <n v="0"/>
    <n v="0"/>
    <n v="0"/>
  </r>
  <r>
    <s v="Jul 2019 - Jun 2020 "/>
    <n v="1"/>
    <s v="Data Analyst"/>
    <n v="1"/>
    <x v="0"/>
    <x v="0"/>
    <n v="1"/>
    <n v="0"/>
    <n v="0"/>
    <n v="0"/>
    <n v="0"/>
    <n v="0"/>
    <n v="0"/>
  </r>
  <r>
    <s v="Feb 2022 - Present "/>
    <n v="0"/>
    <s v="Data Scientist"/>
    <n v="8"/>
    <x v="1"/>
    <x v="1"/>
    <n v="1"/>
    <n v="0"/>
    <n v="0"/>
    <n v="0"/>
    <n v="0"/>
    <n v="0"/>
    <n v="0"/>
  </r>
  <r>
    <s v="Oct 2021 - Dec 2021 "/>
    <n v="1"/>
    <s v="[Capstone] Data Scientist "/>
    <n v="2"/>
    <x v="1"/>
    <x v="0"/>
    <n v="1"/>
    <n v="0"/>
    <n v="0"/>
    <n v="0"/>
    <n v="0"/>
    <n v="0"/>
    <n v="0"/>
  </r>
  <r>
    <s v="Jun 2021 - Sep 2021 "/>
    <n v="2"/>
    <s v="Data Analyst / Data Scientist"/>
    <n v="3"/>
    <x v="0"/>
    <x v="0"/>
    <n v="1"/>
    <n v="0"/>
    <n v="0"/>
    <n v="0"/>
    <n v="0"/>
    <n v="0"/>
    <n v="0"/>
  </r>
  <r>
    <s v="Dec 2019 - Present "/>
    <n v="0"/>
    <s v="Data Analyst"/>
    <n v="34"/>
    <x v="0"/>
    <x v="1"/>
    <n v="1"/>
    <n v="1"/>
    <n v="1"/>
    <n v="0"/>
    <n v="0"/>
    <n v="0"/>
    <n v="0"/>
  </r>
  <r>
    <s v="Jul 2019 - Dec 2019 "/>
    <n v="1"/>
    <s v="Data Analyst Junior"/>
    <n v="5"/>
    <x v="3"/>
    <x v="0"/>
    <n v="1"/>
    <n v="0"/>
    <n v="0"/>
    <n v="0"/>
    <n v="0"/>
    <n v="0"/>
    <n v="0"/>
  </r>
  <r>
    <s v="Jan 2019 - Present "/>
    <n v="0"/>
    <s v="Data Analyst"/>
    <n v="45"/>
    <x v="0"/>
    <x v="1"/>
    <n v="1"/>
    <n v="1"/>
    <n v="1"/>
    <n v="1"/>
    <n v="0"/>
    <n v="0"/>
    <n v="0"/>
  </r>
  <r>
    <s v="Jan 2022 - Present "/>
    <n v="1"/>
    <s v="Data Analyst"/>
    <n v="9"/>
    <x v="0"/>
    <x v="1"/>
    <n v="1"/>
    <n v="0"/>
    <n v="0"/>
    <n v="0"/>
    <n v="0"/>
    <n v="0"/>
    <n v="0"/>
  </r>
  <r>
    <s v="Jun 2020 - Apr 2021 "/>
    <n v="2"/>
    <s v="Data Analyst"/>
    <n v="10"/>
    <x v="0"/>
    <x v="0"/>
    <n v="1"/>
    <n v="0"/>
    <n v="0"/>
    <n v="0"/>
    <n v="0"/>
    <n v="0"/>
    <n v="0"/>
  </r>
  <r>
    <s v="Apr 2018 - Jun 2019 "/>
    <n v="1"/>
    <s v="Data Analyst"/>
    <n v="14"/>
    <x v="0"/>
    <x v="0"/>
    <n v="1"/>
    <n v="1"/>
    <n v="0"/>
    <n v="0"/>
    <n v="0"/>
    <n v="0"/>
    <n v="0"/>
  </r>
  <r>
    <s v="Mar 2016 - Oct 2016 "/>
    <n v="3"/>
    <s v="Data Entry Clerk"/>
    <n v="7"/>
    <x v="3"/>
    <x v="0"/>
    <n v="1"/>
    <n v="0"/>
    <n v="0"/>
    <n v="0"/>
    <n v="0"/>
    <n v="0"/>
    <n v="0"/>
  </r>
  <r>
    <s v="Nov 2019 - Aug 2021 "/>
    <n v="1"/>
    <s v="Data Analyst II"/>
    <n v="21"/>
    <x v="0"/>
    <x v="0"/>
    <n v="1"/>
    <n v="1"/>
    <n v="0"/>
    <n v="0"/>
    <n v="0"/>
    <n v="0"/>
    <n v="0"/>
  </r>
  <r>
    <s v="Jun 2019 - Nov 2019 "/>
    <n v="2"/>
    <s v="Data Analyst"/>
    <n v="5"/>
    <x v="0"/>
    <x v="0"/>
    <n v="1"/>
    <n v="0"/>
    <n v="0"/>
    <n v="0"/>
    <n v="0"/>
    <n v="0"/>
    <n v="0"/>
  </r>
  <r>
    <s v="Feb 2018 - Jun 2019 "/>
    <n v="3"/>
    <s v="Data Analyst"/>
    <n v="16"/>
    <x v="0"/>
    <x v="0"/>
    <n v="1"/>
    <n v="1"/>
    <n v="0"/>
    <n v="0"/>
    <n v="0"/>
    <n v="0"/>
    <n v="0"/>
  </r>
  <r>
    <s v="Feb 2017 - Feb 2018 "/>
    <n v="4"/>
    <s v="Data Analyst"/>
    <n v="12"/>
    <x v="0"/>
    <x v="0"/>
    <n v="1"/>
    <n v="1"/>
    <n v="0"/>
    <n v="0"/>
    <n v="0"/>
    <n v="0"/>
    <n v="0"/>
  </r>
  <r>
    <s v="Nov 2021 - Present "/>
    <n v="0"/>
    <s v="Sr Data Analyst"/>
    <n v="1"/>
    <x v="2"/>
    <x v="1"/>
    <n v="1"/>
    <n v="0"/>
    <n v="0"/>
    <n v="0"/>
    <n v="0"/>
    <n v="0"/>
    <n v="0"/>
  </r>
  <r>
    <s v="Nov 2021 - Jan 2022 "/>
    <n v="1"/>
    <s v="Sr Data Analyst"/>
    <n v="2"/>
    <x v="2"/>
    <x v="0"/>
    <n v="1"/>
    <n v="0"/>
    <n v="0"/>
    <n v="0"/>
    <n v="0"/>
    <n v="0"/>
    <n v="0"/>
  </r>
  <r>
    <s v="Nov 2020 - Nov 2021 "/>
    <n v="2"/>
    <s v="Data Analyst"/>
    <n v="12"/>
    <x v="0"/>
    <x v="0"/>
    <n v="1"/>
    <n v="1"/>
    <n v="0"/>
    <n v="0"/>
    <n v="0"/>
    <n v="0"/>
    <n v="0"/>
  </r>
  <r>
    <s v="May 2020 - Nov 2020 "/>
    <n v="3"/>
    <s v="Jr.Data Analyst"/>
    <n v="6"/>
    <x v="3"/>
    <x v="0"/>
    <n v="1"/>
    <n v="0"/>
    <n v="0"/>
    <n v="0"/>
    <n v="0"/>
    <n v="0"/>
    <n v="0"/>
  </r>
  <r>
    <s v="Feb 2020 - May 2020 "/>
    <n v="4"/>
    <s v="Data Analyst"/>
    <n v="3"/>
    <x v="0"/>
    <x v="0"/>
    <n v="1"/>
    <n v="0"/>
    <n v="0"/>
    <n v="0"/>
    <n v="0"/>
    <n v="0"/>
    <n v="0"/>
  </r>
  <r>
    <s v="Jan 2020 - Feb 2022 "/>
    <n v="1"/>
    <s v="Data Analyst"/>
    <n v="25"/>
    <x v="0"/>
    <x v="0"/>
    <n v="1"/>
    <n v="1"/>
    <n v="1"/>
    <n v="0"/>
    <n v="0"/>
    <n v="0"/>
    <n v="0"/>
  </r>
  <r>
    <s v="Dec 2014 - Present "/>
    <n v="0"/>
    <s v="Data Analyst, Data Engineer, Data Specialist (OneLink)"/>
    <n v="94"/>
    <x v="0"/>
    <x v="1"/>
    <n v="1"/>
    <n v="1"/>
    <n v="1"/>
    <n v="1"/>
    <n v="1"/>
    <n v="1"/>
    <n v="0"/>
  </r>
  <r>
    <d v="2022-06-01T00:00:00"/>
    <n v="3"/>
    <s v="Data Analyst"/>
    <n v="1"/>
    <x v="0"/>
    <x v="0"/>
    <n v="1"/>
    <n v="0"/>
    <n v="0"/>
    <n v="0"/>
    <n v="0"/>
    <n v="0"/>
    <n v="0"/>
  </r>
  <r>
    <s v="Jan 2020 - Present "/>
    <n v="0"/>
    <s v="Master Data Analyst"/>
    <n v="33"/>
    <x v="0"/>
    <x v="1"/>
    <n v="1"/>
    <n v="1"/>
    <n v="1"/>
    <n v="0"/>
    <n v="0"/>
    <n v="0"/>
    <n v="0"/>
  </r>
  <r>
    <s v="Feb 2017 - Present "/>
    <n v="0"/>
    <s v="Data Scientist"/>
    <n v="68"/>
    <x v="1"/>
    <x v="1"/>
    <n v="1"/>
    <n v="1"/>
    <n v="1"/>
    <n v="1"/>
    <n v="1"/>
    <n v="1"/>
    <n v="0"/>
  </r>
  <r>
    <s v="Jun 2021 - Sep 2021 "/>
    <n v="1"/>
    <s v="Data Scientist"/>
    <n v="3"/>
    <x v="1"/>
    <x v="0"/>
    <n v="1"/>
    <n v="0"/>
    <n v="0"/>
    <n v="0"/>
    <n v="0"/>
    <n v="0"/>
    <n v="0"/>
  </r>
  <r>
    <s v="Oct 2020 - Dec 2020 "/>
    <n v="2"/>
    <s v="Data Analyst"/>
    <n v="2"/>
    <x v="0"/>
    <x v="0"/>
    <n v="1"/>
    <n v="0"/>
    <n v="0"/>
    <n v="0"/>
    <n v="0"/>
    <n v="0"/>
    <n v="0"/>
  </r>
  <r>
    <s v="Jun 2019 - Aug 2021 "/>
    <n v="0"/>
    <s v="Data Analyst"/>
    <n v="26"/>
    <x v="0"/>
    <x v="1"/>
    <n v="1"/>
    <n v="1"/>
    <n v="1"/>
    <n v="0"/>
    <n v="0"/>
    <n v="0"/>
    <n v="0"/>
  </r>
  <r>
    <s v="Oct 2017 - Jan 2020 "/>
    <n v="1"/>
    <s v="Data Analyst"/>
    <n v="27"/>
    <x v="0"/>
    <x v="0"/>
    <n v="1"/>
    <n v="1"/>
    <n v="1"/>
    <n v="0"/>
    <n v="0"/>
    <n v="0"/>
    <n v="0"/>
  </r>
  <r>
    <s v="Jan 2020 - Jul 2020 "/>
    <n v="3"/>
    <s v="Data Analyst"/>
    <n v="6"/>
    <x v="0"/>
    <x v="0"/>
    <n v="1"/>
    <n v="0"/>
    <n v="0"/>
    <n v="0"/>
    <n v="0"/>
    <n v="0"/>
    <n v="0"/>
  </r>
  <r>
    <s v="Sep 2022 - Present "/>
    <n v="0"/>
    <s v="Data Analyst"/>
    <n v="1"/>
    <x v="0"/>
    <x v="1"/>
    <n v="1"/>
    <n v="0"/>
    <n v="0"/>
    <n v="0"/>
    <n v="0"/>
    <n v="0"/>
    <n v="0"/>
  </r>
  <r>
    <s v="Jul 2021 - Aug 2022 "/>
    <n v="1"/>
    <s v="Jr.Data Analyst"/>
    <n v="13"/>
    <x v="3"/>
    <x v="0"/>
    <n v="1"/>
    <n v="1"/>
    <n v="0"/>
    <n v="0"/>
    <n v="0"/>
    <n v="0"/>
    <n v="0"/>
  </r>
  <r>
    <s v="Apr 2019 - Sep 2020 "/>
    <n v="3"/>
    <s v="Data Analyst for the Office of the University Registrar"/>
    <n v="17"/>
    <x v="0"/>
    <x v="0"/>
    <n v="1"/>
    <n v="1"/>
    <n v="0"/>
    <n v="0"/>
    <n v="0"/>
    <n v="0"/>
    <n v="0"/>
  </r>
  <r>
    <s v="Jul 2022 - Present "/>
    <n v="0"/>
    <s v="Data Analyst"/>
    <n v="3"/>
    <x v="0"/>
    <x v="1"/>
    <n v="1"/>
    <n v="0"/>
    <n v="0"/>
    <n v="0"/>
    <n v="0"/>
    <n v="0"/>
    <n v="0"/>
  </r>
  <r>
    <s v="Mar 2019 - Present "/>
    <n v="1"/>
    <s v="Data Analyst"/>
    <n v="43"/>
    <x v="0"/>
    <x v="1"/>
    <n v="1"/>
    <n v="1"/>
    <n v="1"/>
    <n v="1"/>
    <n v="0"/>
    <n v="0"/>
    <n v="0"/>
  </r>
  <r>
    <s v="May 2022 - Present "/>
    <n v="0"/>
    <s v="Data Analyst"/>
    <n v="5"/>
    <x v="0"/>
    <x v="1"/>
    <n v="1"/>
    <n v="0"/>
    <n v="0"/>
    <n v="0"/>
    <n v="0"/>
    <n v="0"/>
    <n v="0"/>
  </r>
  <r>
    <s v="Mar 2021 - Apr 2022 "/>
    <n v="1"/>
    <s v="Data Analyst"/>
    <n v="13"/>
    <x v="0"/>
    <x v="0"/>
    <n v="1"/>
    <n v="1"/>
    <n v="0"/>
    <n v="0"/>
    <n v="0"/>
    <n v="0"/>
    <n v="0"/>
  </r>
  <r>
    <s v="Jul 2022 - Present "/>
    <n v="0"/>
    <s v="Data Analyst Expert"/>
    <n v="3"/>
    <x v="0"/>
    <x v="1"/>
    <n v="1"/>
    <n v="0"/>
    <n v="0"/>
    <n v="0"/>
    <n v="0"/>
    <n v="0"/>
    <n v="0"/>
  </r>
  <r>
    <s v="Jan 2021 - Jul 2022 "/>
    <n v="1"/>
    <s v="Data Analyst/Scientist CRM"/>
    <n v="18"/>
    <x v="0"/>
    <x v="0"/>
    <n v="1"/>
    <n v="1"/>
    <n v="0"/>
    <n v="0"/>
    <n v="0"/>
    <n v="0"/>
    <n v="0"/>
  </r>
  <r>
    <s v="May 2019 - Nov 2020 "/>
    <n v="2"/>
    <s v="Business Intelligence Analyst"/>
    <n v="18"/>
    <x v="0"/>
    <x v="0"/>
    <n v="1"/>
    <n v="1"/>
    <n v="0"/>
    <n v="0"/>
    <n v="0"/>
    <n v="0"/>
    <n v="0"/>
  </r>
  <r>
    <s v="Oct 2021 - Present "/>
    <n v="0"/>
    <s v="Data Specialist"/>
    <n v="12"/>
    <x v="2"/>
    <x v="1"/>
    <n v="1"/>
    <n v="1"/>
    <n v="0"/>
    <n v="0"/>
    <n v="0"/>
    <n v="0"/>
    <n v="0"/>
  </r>
  <r>
    <s v="Mar 2019 - May 2021 "/>
    <n v="2"/>
    <s v="Senior Data Analyst"/>
    <n v="26"/>
    <x v="2"/>
    <x v="0"/>
    <n v="1"/>
    <n v="1"/>
    <n v="1"/>
    <n v="0"/>
    <n v="0"/>
    <n v="0"/>
    <n v="0"/>
  </r>
  <r>
    <s v="May 2022 - Present "/>
    <n v="0"/>
    <s v="Data Analyst"/>
    <n v="5"/>
    <x v="0"/>
    <x v="1"/>
    <n v="1"/>
    <n v="0"/>
    <n v="0"/>
    <n v="0"/>
    <n v="0"/>
    <n v="0"/>
    <n v="0"/>
  </r>
  <r>
    <s v="Jun 2020 - Present "/>
    <n v="0"/>
    <s v="Senior Data Analyst"/>
    <n v="28"/>
    <x v="2"/>
    <x v="1"/>
    <n v="1"/>
    <n v="1"/>
    <n v="1"/>
    <n v="0"/>
    <n v="0"/>
    <n v="0"/>
    <n v="0"/>
  </r>
  <r>
    <s v="Feb 2011 - Jun 2020 "/>
    <n v="1"/>
    <s v="Senior Data Analyst"/>
    <n v="112"/>
    <x v="2"/>
    <x v="0"/>
    <n v="1"/>
    <n v="1"/>
    <n v="1"/>
    <n v="1"/>
    <n v="1"/>
    <n v="1"/>
    <n v="0"/>
  </r>
  <r>
    <d v="2011-02-01T00:00:00"/>
    <n v="2"/>
    <s v="Data Analyst"/>
    <n v="1"/>
    <x v="0"/>
    <x v="0"/>
    <n v="1"/>
    <n v="0"/>
    <n v="0"/>
    <n v="0"/>
    <n v="0"/>
    <n v="0"/>
    <n v="0"/>
  </r>
  <r>
    <s v="May 2020 - Present "/>
    <n v="0"/>
    <s v="Data Analyst"/>
    <n v="29"/>
    <x v="0"/>
    <x v="1"/>
    <n v="1"/>
    <n v="1"/>
    <n v="1"/>
    <n v="0"/>
    <n v="0"/>
    <n v="0"/>
    <n v="0"/>
  </r>
  <r>
    <s v="Aug 2022 - Present "/>
    <n v="0"/>
    <s v="Data Analyst"/>
    <n v="2"/>
    <x v="0"/>
    <x v="1"/>
    <n v="1"/>
    <n v="0"/>
    <n v="0"/>
    <n v="0"/>
    <n v="0"/>
    <n v="0"/>
    <n v="0"/>
  </r>
  <r>
    <s v="Dec 2019 - Present "/>
    <n v="0"/>
    <s v="Data Analyst"/>
    <n v="34"/>
    <x v="0"/>
    <x v="1"/>
    <n v="1"/>
    <n v="1"/>
    <n v="1"/>
    <n v="0"/>
    <n v="0"/>
    <n v="0"/>
    <n v="0"/>
  </r>
  <r>
    <s v="Aug 2018 - Nov 2019 "/>
    <n v="1"/>
    <s v="Business Intelligence/ DATA Analyst"/>
    <n v="15"/>
    <x v="0"/>
    <x v="0"/>
    <n v="1"/>
    <n v="1"/>
    <n v="0"/>
    <n v="0"/>
    <n v="0"/>
    <n v="0"/>
    <n v="0"/>
  </r>
  <r>
    <s v="Feb 2018 - Apr 2018 "/>
    <n v="2"/>
    <s v="Data Analyst"/>
    <n v="2"/>
    <x v="0"/>
    <x v="0"/>
    <n v="1"/>
    <n v="0"/>
    <n v="0"/>
    <n v="0"/>
    <n v="0"/>
    <n v="0"/>
    <n v="0"/>
  </r>
  <r>
    <s v="Sep 2022 - Present "/>
    <n v="0"/>
    <s v="Data Analyst"/>
    <n v="1"/>
    <x v="0"/>
    <x v="1"/>
    <n v="1"/>
    <n v="0"/>
    <n v="0"/>
    <n v="0"/>
    <n v="0"/>
    <n v="0"/>
    <n v="0"/>
  </r>
  <r>
    <s v="Sep 2021 - Sep 2022 "/>
    <n v="1"/>
    <s v="Data Analyst"/>
    <n v="12"/>
    <x v="0"/>
    <x v="0"/>
    <n v="1"/>
    <n v="1"/>
    <n v="0"/>
    <n v="0"/>
    <n v="0"/>
    <n v="0"/>
    <n v="0"/>
  </r>
  <r>
    <s v="Oct 2020 - Present "/>
    <n v="0"/>
    <s v="Data Scientist and Product Owner"/>
    <n v="24"/>
    <x v="1"/>
    <x v="1"/>
    <n v="1"/>
    <n v="1"/>
    <n v="1"/>
    <n v="0"/>
    <n v="0"/>
    <n v="0"/>
    <n v="0"/>
  </r>
  <r>
    <s v="Dec 2017 - Feb 2018 "/>
    <n v="3"/>
    <s v="Business Data Analyst"/>
    <n v="2"/>
    <x v="0"/>
    <x v="0"/>
    <n v="1"/>
    <n v="0"/>
    <n v="0"/>
    <n v="0"/>
    <n v="0"/>
    <n v="0"/>
    <n v="0"/>
  </r>
  <r>
    <s v="Dec 2020 - Apr 2021 "/>
    <n v="2"/>
    <s v="Data Analyst Student Consultant- Applied Capstone Project"/>
    <n v="4"/>
    <x v="0"/>
    <x v="0"/>
    <n v="1"/>
    <n v="0"/>
    <n v="0"/>
    <n v="0"/>
    <n v="0"/>
    <n v="0"/>
    <n v="0"/>
  </r>
  <r>
    <s v="Sep 2021 - Present "/>
    <n v="0"/>
    <s v="Data Analyst"/>
    <n v="13"/>
    <x v="0"/>
    <x v="1"/>
    <n v="1"/>
    <n v="1"/>
    <n v="0"/>
    <n v="0"/>
    <n v="0"/>
    <n v="0"/>
    <n v="0"/>
  </r>
  <r>
    <s v="Nov 2020 - Dec 2020 "/>
    <n v="1"/>
    <s v="Data Analyst"/>
    <n v="1"/>
    <x v="0"/>
    <x v="0"/>
    <n v="1"/>
    <n v="0"/>
    <n v="0"/>
    <n v="0"/>
    <n v="0"/>
    <n v="0"/>
    <n v="0"/>
  </r>
  <r>
    <s v="Jul 2021 - Jul 2022 "/>
    <n v="1"/>
    <s v="Data Analyst"/>
    <n v="12"/>
    <x v="0"/>
    <x v="0"/>
    <n v="1"/>
    <n v="1"/>
    <n v="0"/>
    <n v="0"/>
    <n v="0"/>
    <n v="0"/>
    <n v="0"/>
  </r>
  <r>
    <s v="Feb 2019 - Feb 2020 "/>
    <n v="2"/>
    <s v="Data Analyst"/>
    <n v="12"/>
    <x v="0"/>
    <x v="0"/>
    <n v="1"/>
    <n v="1"/>
    <n v="0"/>
    <n v="0"/>
    <n v="0"/>
    <n v="0"/>
    <n v="0"/>
  </r>
  <r>
    <s v="Jul 2020 - Apr 2021 "/>
    <n v="2"/>
    <s v="Data Specialist"/>
    <n v="9"/>
    <x v="2"/>
    <x v="0"/>
    <n v="1"/>
    <n v="0"/>
    <n v="0"/>
    <n v="0"/>
    <n v="0"/>
    <n v="0"/>
    <n v="0"/>
  </r>
  <r>
    <s v="Jan 2019 - Apr 2021 "/>
    <n v="3"/>
    <s v="Data Specialist"/>
    <n v="27"/>
    <x v="2"/>
    <x v="0"/>
    <n v="1"/>
    <n v="1"/>
    <n v="1"/>
    <n v="0"/>
    <n v="0"/>
    <n v="0"/>
    <n v="0"/>
  </r>
  <r>
    <s v="Sep 2019 - Jan 2021 "/>
    <n v="2"/>
    <s v="Data Analyst"/>
    <n v="16"/>
    <x v="0"/>
    <x v="0"/>
    <n v="1"/>
    <n v="1"/>
    <n v="0"/>
    <n v="0"/>
    <n v="0"/>
    <n v="0"/>
    <n v="0"/>
  </r>
  <r>
    <s v="Oct 2019 - May 2020 "/>
    <n v="2"/>
    <s v="Business Intelligence Analyst"/>
    <n v="7"/>
    <x v="0"/>
    <x v="0"/>
    <n v="1"/>
    <n v="0"/>
    <n v="0"/>
    <n v="0"/>
    <n v="0"/>
    <n v="0"/>
    <n v="0"/>
  </r>
  <r>
    <s v="May 2015 - Apr 2017 "/>
    <n v="3"/>
    <s v="Business Intelligence Analyst"/>
    <n v="23"/>
    <x v="0"/>
    <x v="0"/>
    <n v="1"/>
    <n v="1"/>
    <n v="0"/>
    <n v="0"/>
    <n v="0"/>
    <n v="0"/>
    <n v="0"/>
  </r>
  <r>
    <s v="Mar 2021 - Oct 2021 "/>
    <n v="1"/>
    <s v="Data Analyst"/>
    <n v="7"/>
    <x v="0"/>
    <x v="0"/>
    <n v="1"/>
    <n v="0"/>
    <n v="0"/>
    <n v="0"/>
    <n v="0"/>
    <n v="0"/>
    <n v="0"/>
  </r>
  <r>
    <s v="Aug 2018 - Sep 2019 "/>
    <n v="2"/>
    <s v="Software Engineer (Data Analyst)"/>
    <n v="13"/>
    <x v="0"/>
    <x v="0"/>
    <n v="1"/>
    <n v="1"/>
    <n v="0"/>
    <n v="0"/>
    <n v="0"/>
    <n v="0"/>
    <n v="0"/>
  </r>
  <r>
    <s v="Dec 2021 - Present "/>
    <n v="0"/>
    <s v="Senior Data Analyst"/>
    <n v="10"/>
    <x v="2"/>
    <x v="1"/>
    <n v="1"/>
    <n v="0"/>
    <n v="0"/>
    <n v="0"/>
    <n v="0"/>
    <n v="0"/>
    <n v="0"/>
  </r>
  <r>
    <s v="May 2019 - Dec 2021 "/>
    <n v="2"/>
    <s v="Senior BI Analyst"/>
    <n v="31"/>
    <x v="2"/>
    <x v="0"/>
    <n v="1"/>
    <n v="1"/>
    <n v="1"/>
    <n v="0"/>
    <n v="0"/>
    <n v="0"/>
    <n v="0"/>
  </r>
  <r>
    <s v="Mar 2016 - Apr 2019 "/>
    <n v="3"/>
    <s v="Data Analyst"/>
    <n v="37"/>
    <x v="0"/>
    <x v="0"/>
    <n v="1"/>
    <n v="1"/>
    <n v="1"/>
    <n v="1"/>
    <n v="0"/>
    <n v="0"/>
    <n v="0"/>
  </r>
  <r>
    <s v="Jul 2021 - Apr 2022 "/>
    <n v="1"/>
    <s v="Senior Data Analyst"/>
    <n v="9"/>
    <x v="2"/>
    <x v="0"/>
    <n v="1"/>
    <n v="0"/>
    <n v="0"/>
    <n v="0"/>
    <n v="0"/>
    <n v="0"/>
    <n v="0"/>
  </r>
  <r>
    <s v="Jun 2020 - Jul 2021 "/>
    <n v="2"/>
    <s v="Data Analyst"/>
    <n v="13"/>
    <x v="0"/>
    <x v="0"/>
    <n v="1"/>
    <n v="1"/>
    <n v="0"/>
    <n v="0"/>
    <n v="0"/>
    <n v="0"/>
    <n v="0"/>
  </r>
  <r>
    <s v="Oct 2018 - Jun 2020 "/>
    <n v="3"/>
    <s v="Data Analyst"/>
    <n v="20"/>
    <x v="0"/>
    <x v="0"/>
    <n v="1"/>
    <n v="1"/>
    <n v="0"/>
    <n v="0"/>
    <n v="0"/>
    <n v="0"/>
    <n v="0"/>
  </r>
  <r>
    <s v="Jul 2017 - Jan 2022 "/>
    <n v="1"/>
    <s v="Machine learning Data Analyst at amazon alexa"/>
    <n v="54"/>
    <x v="0"/>
    <x v="0"/>
    <n v="1"/>
    <n v="1"/>
    <n v="1"/>
    <n v="1"/>
    <n v="1"/>
    <n v="0"/>
    <n v="0"/>
  </r>
  <r>
    <s v="May 2022 - Present "/>
    <n v="0"/>
    <s v="Junior Data Analyst"/>
    <n v="5"/>
    <x v="3"/>
    <x v="1"/>
    <n v="1"/>
    <n v="0"/>
    <n v="0"/>
    <n v="0"/>
    <n v="0"/>
    <n v="0"/>
    <n v="0"/>
  </r>
  <r>
    <s v="Jan 2020 - Jul 2021 "/>
    <n v="2"/>
    <s v="Senior Data Analyst"/>
    <n v="18"/>
    <x v="2"/>
    <x v="0"/>
    <n v="1"/>
    <n v="1"/>
    <n v="0"/>
    <n v="0"/>
    <n v="0"/>
    <n v="0"/>
    <n v="0"/>
  </r>
  <r>
    <s v="Oct 2018 - Jan 2020 "/>
    <n v="3"/>
    <s v="Data Analyst"/>
    <n v="15"/>
    <x v="0"/>
    <x v="0"/>
    <n v="1"/>
    <n v="1"/>
    <n v="0"/>
    <n v="0"/>
    <n v="0"/>
    <n v="0"/>
    <n v="0"/>
  </r>
  <r>
    <s v="Aug 2016 - May 2018 "/>
    <n v="2"/>
    <s v="Data Analyst"/>
    <n v="21"/>
    <x v="0"/>
    <x v="0"/>
    <n v="1"/>
    <n v="1"/>
    <n v="0"/>
    <n v="0"/>
    <n v="0"/>
    <n v="0"/>
    <n v="0"/>
  </r>
  <r>
    <s v="Apr 2021 - Present "/>
    <n v="0"/>
    <s v="Data Analyst"/>
    <n v="18"/>
    <x v="0"/>
    <x v="1"/>
    <n v="1"/>
    <n v="1"/>
    <n v="0"/>
    <n v="0"/>
    <n v="0"/>
    <n v="0"/>
    <n v="0"/>
  </r>
  <r>
    <s v="May 2020 - Mar 2021 "/>
    <n v="1"/>
    <s v="Business Intelligence Analyst"/>
    <n v="10"/>
    <x v="0"/>
    <x v="0"/>
    <n v="1"/>
    <n v="0"/>
    <n v="0"/>
    <n v="0"/>
    <n v="0"/>
    <n v="0"/>
    <n v="0"/>
  </r>
  <r>
    <s v="Sep 2017 - May 2018 "/>
    <n v="5"/>
    <s v="Systems &amp; Data Analyst | Pro Bono Project"/>
    <n v="8"/>
    <x v="0"/>
    <x v="0"/>
    <n v="1"/>
    <n v="0"/>
    <n v="0"/>
    <n v="0"/>
    <n v="0"/>
    <n v="0"/>
    <n v="0"/>
  </r>
  <r>
    <s v="Jun 2020 - Dec 2020 "/>
    <n v="1"/>
    <s v="Data Analyst"/>
    <n v="6"/>
    <x v="0"/>
    <x v="0"/>
    <n v="1"/>
    <n v="0"/>
    <n v="0"/>
    <n v="0"/>
    <n v="0"/>
    <n v="0"/>
    <n v="0"/>
  </r>
  <r>
    <s v="Mar 2020 - Dec 2020 "/>
    <n v="2"/>
    <s v="Digital Payments Fraud Data Analyst"/>
    <n v="9"/>
    <x v="0"/>
    <x v="0"/>
    <n v="1"/>
    <n v="0"/>
    <n v="0"/>
    <n v="0"/>
    <n v="0"/>
    <n v="0"/>
    <n v="0"/>
  </r>
  <r>
    <s v="Jun 2020 - Present "/>
    <n v="0"/>
    <s v="Reporting Analyst"/>
    <n v="28"/>
    <x v="0"/>
    <x v="1"/>
    <n v="1"/>
    <n v="1"/>
    <n v="1"/>
    <n v="0"/>
    <n v="0"/>
    <n v="0"/>
    <n v="0"/>
  </r>
  <r>
    <s v="Sep 2021 - Present "/>
    <n v="0"/>
    <s v="Data Analyst"/>
    <n v="13"/>
    <x v="0"/>
    <x v="1"/>
    <n v="1"/>
    <n v="1"/>
    <n v="0"/>
    <n v="0"/>
    <n v="0"/>
    <n v="0"/>
    <n v="0"/>
  </r>
  <r>
    <s v="Jan 2021 - May 2022 "/>
    <n v="1"/>
    <s v="Data Analyst"/>
    <n v="16"/>
    <x v="0"/>
    <x v="0"/>
    <n v="1"/>
    <n v="1"/>
    <n v="0"/>
    <n v="0"/>
    <n v="0"/>
    <n v="0"/>
    <n v="0"/>
  </r>
  <r>
    <s v="Jan 2019 - Jul 2019 "/>
    <n v="3"/>
    <s v="eCommerce Data Analyst"/>
    <n v="6"/>
    <x v="0"/>
    <x v="0"/>
    <n v="1"/>
    <n v="0"/>
    <n v="0"/>
    <n v="0"/>
    <n v="0"/>
    <n v="0"/>
    <n v="0"/>
  </r>
  <r>
    <s v="Jan 2021 - Present "/>
    <n v="0"/>
    <s v="Data Analyst"/>
    <n v="21"/>
    <x v="0"/>
    <x v="1"/>
    <n v="1"/>
    <n v="1"/>
    <n v="0"/>
    <n v="0"/>
    <n v="0"/>
    <n v="0"/>
    <n v="0"/>
  </r>
  <r>
    <s v="Jul 2019 - Dec 2020 "/>
    <n v="1"/>
    <s v="Junior Data Analyst "/>
    <n v="17"/>
    <x v="3"/>
    <x v="0"/>
    <n v="1"/>
    <n v="1"/>
    <n v="0"/>
    <n v="0"/>
    <n v="0"/>
    <n v="0"/>
    <n v="0"/>
  </r>
  <r>
    <s v="Jan 2022 - Sep 2022 "/>
    <n v="0"/>
    <s v="Data Analyst"/>
    <n v="8"/>
    <x v="0"/>
    <x v="1"/>
    <n v="1"/>
    <n v="0"/>
    <n v="0"/>
    <n v="0"/>
    <n v="0"/>
    <n v="0"/>
    <n v="0"/>
  </r>
  <r>
    <s v="Feb 2022 - Mar 2022 "/>
    <n v="0"/>
    <s v="Data Analyst"/>
    <n v="1"/>
    <x v="0"/>
    <x v="1"/>
    <n v="1"/>
    <n v="0"/>
    <n v="0"/>
    <n v="0"/>
    <n v="0"/>
    <n v="0"/>
    <n v="0"/>
  </r>
  <r>
    <s v="Jun 2021 - Present "/>
    <n v="0"/>
    <s v="Senior Data Analyst"/>
    <n v="16"/>
    <x v="2"/>
    <x v="1"/>
    <n v="1"/>
    <n v="1"/>
    <n v="0"/>
    <n v="0"/>
    <n v="0"/>
    <n v="0"/>
    <n v="0"/>
  </r>
  <r>
    <s v="Feb 2020 - Jun 2021 "/>
    <n v="1"/>
    <s v="Data Analyst"/>
    <n v="16"/>
    <x v="0"/>
    <x v="0"/>
    <n v="1"/>
    <n v="1"/>
    <n v="0"/>
    <n v="0"/>
    <n v="0"/>
    <n v="0"/>
    <n v="0"/>
  </r>
  <r>
    <s v="Jul 2020 - Aug 2021 "/>
    <n v="1"/>
    <s v="Data Analyst"/>
    <n v="13"/>
    <x v="0"/>
    <x v="0"/>
    <n v="1"/>
    <n v="1"/>
    <n v="0"/>
    <n v="0"/>
    <n v="0"/>
    <n v="0"/>
    <n v="0"/>
  </r>
  <r>
    <s v="May 2019 - Jul 2020 "/>
    <n v="2"/>
    <s v="Data Analyst"/>
    <n v="14"/>
    <x v="0"/>
    <x v="0"/>
    <n v="1"/>
    <n v="1"/>
    <n v="0"/>
    <n v="0"/>
    <n v="0"/>
    <n v="0"/>
    <n v="0"/>
  </r>
  <r>
    <s v="Jan 2022 - Sep 2022 "/>
    <n v="1"/>
    <s v="Data Analyst"/>
    <n v="8"/>
    <x v="0"/>
    <x v="0"/>
    <n v="1"/>
    <n v="0"/>
    <n v="0"/>
    <n v="0"/>
    <n v="0"/>
    <n v="0"/>
    <n v="0"/>
  </r>
  <r>
    <s v="May 2015 - Dec 2021 "/>
    <n v="2"/>
    <s v="Data Analyst Working for Accenture"/>
    <n v="79"/>
    <x v="0"/>
    <x v="0"/>
    <n v="1"/>
    <n v="1"/>
    <n v="1"/>
    <n v="1"/>
    <n v="1"/>
    <n v="1"/>
    <n v="0"/>
  </r>
  <r>
    <s v="Feb 2020 - Present "/>
    <n v="0"/>
    <s v="Data Analyst"/>
    <n v="32"/>
    <x v="0"/>
    <x v="1"/>
    <n v="1"/>
    <n v="1"/>
    <n v="1"/>
    <n v="0"/>
    <n v="0"/>
    <n v="0"/>
    <n v="0"/>
  </r>
  <r>
    <s v="Nov 2014 - Jul 2016 "/>
    <n v="4"/>
    <s v="Data Analyst"/>
    <n v="20"/>
    <x v="0"/>
    <x v="0"/>
    <n v="1"/>
    <n v="1"/>
    <n v="0"/>
    <n v="0"/>
    <n v="0"/>
    <n v="0"/>
    <n v="0"/>
  </r>
  <r>
    <s v="2013 - Sep 2020 "/>
    <n v="0"/>
    <s v="Data Analyst / Developer / Junior Project Manager (CS)"/>
    <n v="92"/>
    <x v="3"/>
    <x v="1"/>
    <n v="1"/>
    <n v="1"/>
    <n v="1"/>
    <n v="1"/>
    <n v="1"/>
    <n v="1"/>
    <n v="0"/>
  </r>
  <r>
    <n v="2018"/>
    <n v="1"/>
    <s v="3 monthsÃ¢Â€Â™ Select Data Analyst Assignment with the Business Intelligence team"/>
    <n v="7"/>
    <x v="0"/>
    <x v="0"/>
    <n v="1"/>
    <n v="0"/>
    <n v="0"/>
    <n v="0"/>
    <n v="0"/>
    <n v="0"/>
    <n v="0"/>
  </r>
  <r>
    <s v="Apr 2020 - Present "/>
    <n v="0"/>
    <s v="Data Analyst"/>
    <n v="30"/>
    <x v="0"/>
    <x v="1"/>
    <n v="1"/>
    <n v="1"/>
    <n v="1"/>
    <n v="0"/>
    <n v="0"/>
    <n v="0"/>
    <n v="0"/>
  </r>
  <r>
    <s v="Jul 2021 - Present "/>
    <n v="0"/>
    <s v="Data Analyst"/>
    <n v="15"/>
    <x v="0"/>
    <x v="1"/>
    <n v="1"/>
    <n v="1"/>
    <n v="0"/>
    <n v="0"/>
    <n v="0"/>
    <n v="0"/>
    <n v="0"/>
  </r>
  <r>
    <s v="Nov 2021 - Jul 2022 "/>
    <n v="0"/>
    <s v="Data Reporting Analyst"/>
    <n v="8"/>
    <x v="0"/>
    <x v="1"/>
    <n v="1"/>
    <n v="0"/>
    <n v="0"/>
    <n v="0"/>
    <n v="0"/>
    <n v="0"/>
    <n v="0"/>
  </r>
  <r>
    <s v="Oct 2017 - Dec 2020 "/>
    <n v="1"/>
    <s v="Data Analyst and modelling Associate."/>
    <n v="38"/>
    <x v="0"/>
    <x v="0"/>
    <n v="1"/>
    <n v="1"/>
    <n v="1"/>
    <n v="1"/>
    <n v="0"/>
    <n v="0"/>
    <n v="0"/>
  </r>
  <r>
    <s v="Aug 2016 - Oct 2017 "/>
    <n v="2"/>
    <s v="Data Analyst"/>
    <n v="14"/>
    <x v="0"/>
    <x v="0"/>
    <n v="1"/>
    <n v="1"/>
    <n v="0"/>
    <n v="0"/>
    <n v="0"/>
    <n v="0"/>
    <n v="0"/>
  </r>
  <r>
    <s v="Jun 2022 - Present "/>
    <n v="0"/>
    <s v="Senior Data Analyst"/>
    <n v="4"/>
    <x v="2"/>
    <x v="1"/>
    <n v="1"/>
    <n v="0"/>
    <n v="0"/>
    <n v="0"/>
    <n v="0"/>
    <n v="0"/>
    <n v="0"/>
  </r>
  <r>
    <s v="May 2022 - Present "/>
    <n v="0"/>
    <s v="Business Intelligence Analyst"/>
    <n v="5"/>
    <x v="0"/>
    <x v="1"/>
    <n v="1"/>
    <n v="0"/>
    <n v="0"/>
    <n v="0"/>
    <n v="0"/>
    <n v="0"/>
    <n v="0"/>
  </r>
  <r>
    <s v="Nov 2017 - Nov 2019 "/>
    <n v="3"/>
    <s v="Data Analyst"/>
    <n v="24"/>
    <x v="0"/>
    <x v="0"/>
    <n v="1"/>
    <n v="1"/>
    <n v="1"/>
    <n v="0"/>
    <n v="0"/>
    <n v="0"/>
    <n v="0"/>
  </r>
  <r>
    <s v="Dec 2015 - Oct 2017 "/>
    <n v="1"/>
    <s v="Data Analyst"/>
    <n v="22"/>
    <x v="0"/>
    <x v="0"/>
    <n v="1"/>
    <n v="1"/>
    <n v="0"/>
    <n v="0"/>
    <n v="0"/>
    <n v="0"/>
    <n v="0"/>
  </r>
  <r>
    <s v="Apr 2019 - May 2022 "/>
    <n v="1"/>
    <s v="Data Analyst"/>
    <n v="37"/>
    <x v="0"/>
    <x v="0"/>
    <n v="1"/>
    <n v="1"/>
    <n v="1"/>
    <n v="1"/>
    <n v="0"/>
    <n v="0"/>
    <n v="0"/>
  </r>
  <r>
    <s v="Aug 2022 - Present "/>
    <n v="0"/>
    <s v="Sr. Data Analyst "/>
    <n v="2"/>
    <x v="2"/>
    <x v="1"/>
    <n v="1"/>
    <n v="0"/>
    <n v="0"/>
    <n v="0"/>
    <n v="0"/>
    <n v="0"/>
    <n v="0"/>
  </r>
  <r>
    <s v="Jul 2021 - Aug 2022 "/>
    <n v="1"/>
    <s v="Data Analyst"/>
    <n v="13"/>
    <x v="0"/>
    <x v="0"/>
    <n v="1"/>
    <n v="1"/>
    <n v="0"/>
    <n v="0"/>
    <n v="0"/>
    <n v="0"/>
    <n v="0"/>
  </r>
  <r>
    <s v="Sep 2021 - Present "/>
    <n v="0"/>
    <s v="Data Analyst"/>
    <n v="13"/>
    <x v="0"/>
    <x v="1"/>
    <n v="1"/>
    <n v="1"/>
    <n v="0"/>
    <n v="0"/>
    <n v="0"/>
    <n v="0"/>
    <n v="0"/>
  </r>
  <r>
    <s v="Jan 2020 - Present "/>
    <n v="1"/>
    <s v="Technical Data Analyst"/>
    <n v="33"/>
    <x v="0"/>
    <x v="1"/>
    <n v="1"/>
    <n v="1"/>
    <n v="1"/>
    <n v="0"/>
    <n v="0"/>
    <n v="0"/>
    <n v="0"/>
  </r>
  <r>
    <s v="Sep 2017 - Present "/>
    <n v="0"/>
    <s v="Senior Health Data Analyst"/>
    <n v="61"/>
    <x v="2"/>
    <x v="1"/>
    <n v="1"/>
    <n v="1"/>
    <n v="1"/>
    <n v="1"/>
    <n v="1"/>
    <n v="1"/>
    <n v="0"/>
  </r>
  <r>
    <s v="Nov 2019 - Aug 2020 "/>
    <n v="1"/>
    <s v="Data Analyst &amp; CFO"/>
    <n v="9"/>
    <x v="0"/>
    <x v="0"/>
    <n v="1"/>
    <n v="0"/>
    <n v="0"/>
    <n v="0"/>
    <n v="0"/>
    <n v="0"/>
    <n v="0"/>
  </r>
  <r>
    <s v="Jun 2015 - Present "/>
    <n v="0"/>
    <s v="Sr. Clinical Data Analyst"/>
    <n v="88"/>
    <x v="2"/>
    <x v="1"/>
    <n v="1"/>
    <n v="1"/>
    <n v="1"/>
    <n v="1"/>
    <n v="1"/>
    <n v="1"/>
    <n v="0"/>
  </r>
  <r>
    <s v="2004 - Jan 2012 "/>
    <n v="2"/>
    <s v="Sr. Database Analyst"/>
    <n v="96"/>
    <x v="0"/>
    <x v="0"/>
    <n v="1"/>
    <n v="1"/>
    <n v="1"/>
    <n v="1"/>
    <n v="1"/>
    <n v="1"/>
    <n v="0"/>
  </r>
  <r>
    <s v="Jun 2021 - Jun 2022 "/>
    <n v="1"/>
    <s v="Business Intelligence Analyst / Data Engineer"/>
    <n v="12"/>
    <x v="0"/>
    <x v="0"/>
    <n v="1"/>
    <n v="1"/>
    <n v="0"/>
    <n v="0"/>
    <n v="0"/>
    <n v="0"/>
    <n v="0"/>
  </r>
  <r>
    <s v="Apr 2019 - May 2021 "/>
    <n v="2"/>
    <s v="Business Intelligence &amp; Reporting Analyst"/>
    <n v="25"/>
    <x v="0"/>
    <x v="0"/>
    <n v="1"/>
    <n v="1"/>
    <n v="1"/>
    <n v="0"/>
    <n v="0"/>
    <n v="0"/>
    <n v="0"/>
  </r>
  <r>
    <s v="Mar 2018 - Apr 2019 "/>
    <n v="3"/>
    <s v="Business Intelligence Analyst"/>
    <n v="13"/>
    <x v="0"/>
    <x v="0"/>
    <n v="1"/>
    <n v="1"/>
    <n v="0"/>
    <n v="0"/>
    <n v="0"/>
    <n v="0"/>
    <n v="0"/>
  </r>
  <r>
    <s v="May 2019 - Jul 2019 "/>
    <n v="2"/>
    <s v="Data Analyst"/>
    <n v="2"/>
    <x v="0"/>
    <x v="0"/>
    <n v="1"/>
    <n v="0"/>
    <n v="0"/>
    <n v="0"/>
    <n v="0"/>
    <n v="0"/>
    <n v="0"/>
  </r>
  <r>
    <s v="Sep 2020 - Aug 2021 "/>
    <n v="2"/>
    <s v="BI Developer/Data Analyst"/>
    <n v="1"/>
    <x v="0"/>
    <x v="0"/>
    <n v="1"/>
    <n v="0"/>
    <n v="0"/>
    <n v="0"/>
    <n v="0"/>
    <n v="0"/>
    <n v="0"/>
  </r>
  <r>
    <s v="Aug 2018 - Present "/>
    <n v="0"/>
    <s v="Data Analyst"/>
    <n v="50"/>
    <x v="0"/>
    <x v="1"/>
    <n v="1"/>
    <n v="1"/>
    <n v="1"/>
    <n v="1"/>
    <n v="1"/>
    <n v="0"/>
    <n v="0"/>
  </r>
  <r>
    <s v="Apr 2015 - Aug 2017 "/>
    <n v="1"/>
    <s v="Business Data Analyst"/>
    <n v="28"/>
    <x v="0"/>
    <x v="0"/>
    <n v="1"/>
    <n v="1"/>
    <n v="1"/>
    <n v="0"/>
    <n v="0"/>
    <n v="0"/>
    <n v="0"/>
  </r>
  <r>
    <s v="Jan 2021 - Jun 2021 "/>
    <n v="0"/>
    <s v="Data Analyst"/>
    <n v="5"/>
    <x v="0"/>
    <x v="1"/>
    <n v="1"/>
    <n v="0"/>
    <n v="0"/>
    <n v="0"/>
    <n v="0"/>
    <n v="0"/>
    <n v="0"/>
  </r>
  <r>
    <s v="Mar 2020 - Present "/>
    <n v="0"/>
    <s v="Data Analyst"/>
    <n v="31"/>
    <x v="0"/>
    <x v="1"/>
    <n v="1"/>
    <n v="1"/>
    <n v="1"/>
    <n v="0"/>
    <n v="0"/>
    <n v="0"/>
    <n v="0"/>
  </r>
  <r>
    <s v="Jun 2019 - Mar 2020 "/>
    <n v="1"/>
    <s v="Lead Data Analyst"/>
    <n v="9"/>
    <x v="2"/>
    <x v="0"/>
    <n v="1"/>
    <n v="0"/>
    <n v="0"/>
    <n v="0"/>
    <n v="0"/>
    <n v="0"/>
    <n v="0"/>
  </r>
  <r>
    <s v="Nov 2018 - May 2019 "/>
    <n v="2"/>
    <s v="Data Analyst"/>
    <n v="6"/>
    <x v="0"/>
    <x v="0"/>
    <n v="1"/>
    <n v="0"/>
    <n v="0"/>
    <n v="0"/>
    <n v="0"/>
    <n v="0"/>
    <n v="0"/>
  </r>
  <r>
    <s v="Nov 2016 - Present "/>
    <n v="0"/>
    <s v="Sr. Data Analyst / Engineer"/>
    <n v="71"/>
    <x v="2"/>
    <x v="1"/>
    <n v="1"/>
    <n v="1"/>
    <n v="1"/>
    <n v="1"/>
    <n v="1"/>
    <n v="1"/>
    <n v="0"/>
  </r>
  <r>
    <s v="May 2015 - Feb 2016 "/>
    <n v="2"/>
    <s v="Sr. Data Analyst / Engineer"/>
    <n v="9"/>
    <x v="2"/>
    <x v="0"/>
    <n v="1"/>
    <n v="0"/>
    <n v="0"/>
    <n v="0"/>
    <n v="0"/>
    <n v="0"/>
    <n v="0"/>
  </r>
  <r>
    <s v="Oct 2016 - Aug 2019 "/>
    <n v="2"/>
    <s v="Data Analyst"/>
    <n v="34"/>
    <x v="0"/>
    <x v="0"/>
    <n v="1"/>
    <n v="1"/>
    <n v="1"/>
    <n v="0"/>
    <n v="0"/>
    <n v="0"/>
    <n v="0"/>
  </r>
  <r>
    <s v="Mar 2021 - Mar 2022 "/>
    <n v="1"/>
    <s v="Data Scientist/Analyst"/>
    <n v="12"/>
    <x v="1"/>
    <x v="0"/>
    <n v="1"/>
    <n v="1"/>
    <n v="0"/>
    <n v="0"/>
    <n v="0"/>
    <n v="0"/>
    <n v="0"/>
  </r>
  <r>
    <s v="Aug 2020 - Mar 2021 "/>
    <n v="2"/>
    <s v="Data Analyst"/>
    <n v="7"/>
    <x v="0"/>
    <x v="0"/>
    <n v="1"/>
    <n v="0"/>
    <n v="0"/>
    <n v="0"/>
    <n v="0"/>
    <n v="0"/>
    <n v="0"/>
  </r>
  <r>
    <s v="Sep 2017 - Aug 2020 "/>
    <n v="3"/>
    <s v="Data Analyst | DWH Product Owner | Technical Business Analyst "/>
    <n v="35"/>
    <x v="0"/>
    <x v="0"/>
    <n v="1"/>
    <n v="1"/>
    <n v="1"/>
    <n v="0"/>
    <n v="0"/>
    <n v="0"/>
    <n v="0"/>
  </r>
  <r>
    <s v="Jan 2022 - Present "/>
    <n v="0"/>
    <s v="Data Scientist"/>
    <n v="9"/>
    <x v="1"/>
    <x v="1"/>
    <n v="1"/>
    <n v="0"/>
    <n v="0"/>
    <n v="0"/>
    <n v="0"/>
    <n v="0"/>
    <n v="0"/>
  </r>
  <r>
    <s v="Jun 2020 - Jan 2022 "/>
    <n v="1"/>
    <s v="Data Analyst"/>
    <n v="19"/>
    <x v="0"/>
    <x v="0"/>
    <n v="1"/>
    <n v="1"/>
    <n v="0"/>
    <n v="0"/>
    <n v="0"/>
    <n v="0"/>
    <n v="0"/>
  </r>
  <r>
    <s v="Jan 2017 - Jun 2018 "/>
    <n v="4"/>
    <s v="Data Analyst"/>
    <n v="17"/>
    <x v="0"/>
    <x v="0"/>
    <n v="1"/>
    <n v="1"/>
    <n v="0"/>
    <n v="0"/>
    <n v="0"/>
    <n v="0"/>
    <n v="0"/>
  </r>
  <r>
    <s v="Aug 2015 - Dec 2015 "/>
    <n v="5"/>
    <s v="Data Analyst"/>
    <n v="4"/>
    <x v="0"/>
    <x v="0"/>
    <n v="1"/>
    <n v="0"/>
    <n v="0"/>
    <n v="0"/>
    <n v="0"/>
    <n v="0"/>
    <n v="0"/>
  </r>
  <r>
    <s v="Nov 2020 - Dec 2021 "/>
    <n v="1"/>
    <s v="Data Analyst"/>
    <n v="13"/>
    <x v="0"/>
    <x v="0"/>
    <n v="1"/>
    <n v="1"/>
    <n v="0"/>
    <n v="0"/>
    <n v="0"/>
    <n v="0"/>
    <n v="0"/>
  </r>
  <r>
    <s v="Mar 2021 - Present "/>
    <n v="0"/>
    <s v="Senior Business Intelligence Analyst"/>
    <n v="19"/>
    <x v="2"/>
    <x v="1"/>
    <n v="1"/>
    <n v="1"/>
    <n v="0"/>
    <n v="0"/>
    <n v="0"/>
    <n v="0"/>
    <n v="0"/>
  </r>
  <r>
    <s v="Mar 2019 - Mar 2021 "/>
    <n v="1"/>
    <s v="Data Analyst"/>
    <n v="24"/>
    <x v="0"/>
    <x v="0"/>
    <n v="1"/>
    <n v="1"/>
    <n v="1"/>
    <n v="0"/>
    <n v="0"/>
    <n v="0"/>
    <n v="0"/>
  </r>
  <r>
    <s v="Jul 2012 - Nov 2013 "/>
    <n v="4"/>
    <s v="Workforce Planning Lead/Reporting Analyst - Workforce Optimization - CRMA"/>
    <n v="16"/>
    <x v="2"/>
    <x v="0"/>
    <n v="1"/>
    <n v="1"/>
    <n v="0"/>
    <n v="0"/>
    <n v="0"/>
    <n v="0"/>
    <n v="0"/>
  </r>
  <r>
    <s v="Apr 2017 - Sep 2019 "/>
    <n v="2"/>
    <s v="Data Analyst"/>
    <n v="29"/>
    <x v="0"/>
    <x v="0"/>
    <n v="1"/>
    <n v="1"/>
    <n v="1"/>
    <n v="0"/>
    <n v="0"/>
    <n v="0"/>
    <n v="0"/>
  </r>
  <r>
    <s v="Dec 2021 - Jun 2022 "/>
    <n v="2"/>
    <s v="Data Analyst"/>
    <n v="6"/>
    <x v="0"/>
    <x v="0"/>
    <n v="1"/>
    <n v="0"/>
    <n v="0"/>
    <n v="0"/>
    <n v="0"/>
    <n v="0"/>
    <n v="0"/>
  </r>
  <r>
    <s v="May 2020 - Nov 2021 "/>
    <n v="3"/>
    <s v="Associate Data Analyst"/>
    <n v="18"/>
    <x v="0"/>
    <x v="0"/>
    <n v="1"/>
    <n v="1"/>
    <n v="0"/>
    <n v="0"/>
    <n v="0"/>
    <n v="0"/>
    <n v="0"/>
  </r>
  <r>
    <s v="Oct 2019 - Nov 2021 "/>
    <n v="1"/>
    <s v="Data Analyst"/>
    <n v="25"/>
    <x v="0"/>
    <x v="0"/>
    <n v="1"/>
    <n v="1"/>
    <n v="1"/>
    <n v="0"/>
    <n v="0"/>
    <n v="0"/>
    <n v="0"/>
  </r>
  <r>
    <s v="Dec 2021 - Present "/>
    <n v="0"/>
    <s v="Data Analyst"/>
    <n v="10"/>
    <x v="0"/>
    <x v="1"/>
    <n v="1"/>
    <n v="0"/>
    <n v="0"/>
    <n v="0"/>
    <n v="0"/>
    <n v="0"/>
    <n v="0"/>
  </r>
  <r>
    <s v="Oct 2016 - Nov 2019 "/>
    <n v="2"/>
    <s v="Data Analyst"/>
    <n v="37"/>
    <x v="0"/>
    <x v="0"/>
    <n v="1"/>
    <n v="1"/>
    <n v="1"/>
    <n v="1"/>
    <n v="0"/>
    <n v="0"/>
    <n v="0"/>
  </r>
  <r>
    <s v="Jan 2020 - Sep 2021 "/>
    <n v="2"/>
    <s v="Data Analyst"/>
    <n v="20"/>
    <x v="0"/>
    <x v="0"/>
    <n v="1"/>
    <n v="1"/>
    <n v="0"/>
    <n v="0"/>
    <n v="0"/>
    <n v="0"/>
    <n v="0"/>
  </r>
  <r>
    <s v="Dec 2015 - Present "/>
    <n v="0"/>
    <s v="Data Analyst"/>
    <n v="82"/>
    <x v="0"/>
    <x v="1"/>
    <n v="1"/>
    <n v="1"/>
    <n v="1"/>
    <n v="1"/>
    <n v="1"/>
    <n v="1"/>
    <n v="0"/>
  </r>
  <r>
    <s v="Nov 2019 - Present "/>
    <n v="0"/>
    <s v="Data Analyst"/>
    <n v="35"/>
    <x v="0"/>
    <x v="1"/>
    <n v="1"/>
    <n v="1"/>
    <n v="1"/>
    <n v="0"/>
    <n v="0"/>
    <n v="0"/>
    <n v="0"/>
  </r>
  <r>
    <s v="Jun 2022 - Present "/>
    <n v="0"/>
    <s v="Healthcare Data Analyst"/>
    <n v="4"/>
    <x v="0"/>
    <x v="1"/>
    <n v="1"/>
    <n v="0"/>
    <n v="0"/>
    <n v="0"/>
    <n v="0"/>
    <n v="0"/>
    <n v="0"/>
  </r>
  <r>
    <s v="Mar 2022 - Present "/>
    <n v="0"/>
    <s v="Data Analyst"/>
    <n v="7"/>
    <x v="0"/>
    <x v="1"/>
    <n v="1"/>
    <n v="0"/>
    <n v="0"/>
    <n v="0"/>
    <n v="0"/>
    <n v="0"/>
    <n v="0"/>
  </r>
  <r>
    <s v="Jul 2021 - Jul 2022 "/>
    <n v="1"/>
    <s v="Data Analyst"/>
    <n v="12"/>
    <x v="0"/>
    <x v="0"/>
    <n v="1"/>
    <n v="1"/>
    <n v="0"/>
    <n v="0"/>
    <n v="0"/>
    <n v="0"/>
    <n v="0"/>
  </r>
  <r>
    <s v="Sep 2018 - Jul 2021 "/>
    <n v="2"/>
    <s v="Business/Data Analyst"/>
    <n v="34"/>
    <x v="0"/>
    <x v="0"/>
    <n v="1"/>
    <n v="1"/>
    <n v="1"/>
    <n v="0"/>
    <n v="0"/>
    <n v="0"/>
    <n v="0"/>
  </r>
  <r>
    <s v="May 2021 - Present "/>
    <n v="0"/>
    <s v="Data and Reporting Analyst"/>
    <n v="17"/>
    <x v="0"/>
    <x v="1"/>
    <n v="1"/>
    <n v="1"/>
    <n v="0"/>
    <n v="0"/>
    <n v="0"/>
    <n v="0"/>
    <n v="0"/>
  </r>
  <r>
    <s v="Jul 2020 - Mar 2021 "/>
    <n v="1"/>
    <s v="Data Analyst"/>
    <n v="8"/>
    <x v="0"/>
    <x v="0"/>
    <n v="1"/>
    <n v="0"/>
    <n v="0"/>
    <n v="0"/>
    <n v="0"/>
    <n v="0"/>
    <n v="0"/>
  </r>
  <r>
    <s v="Jan 2020 - Jul 2020 "/>
    <n v="2"/>
    <s v="Data Analyst"/>
    <n v="6"/>
    <x v="0"/>
    <x v="0"/>
    <n v="1"/>
    <n v="0"/>
    <n v="0"/>
    <n v="0"/>
    <n v="0"/>
    <n v="0"/>
    <n v="0"/>
  </r>
  <r>
    <s v="Jun 2019 - Jan 2020 "/>
    <n v="3"/>
    <s v="Data Analyst "/>
    <n v="7"/>
    <x v="0"/>
    <x v="0"/>
    <n v="1"/>
    <n v="0"/>
    <n v="0"/>
    <n v="0"/>
    <n v="0"/>
    <n v="0"/>
    <n v="0"/>
  </r>
  <r>
    <s v="Aug 2018 - Sep 2019 "/>
    <n v="4"/>
    <s v="Finance data analyst"/>
    <n v="13"/>
    <x v="0"/>
    <x v="0"/>
    <n v="1"/>
    <n v="1"/>
    <n v="0"/>
    <n v="0"/>
    <n v="0"/>
    <n v="0"/>
    <n v="0"/>
  </r>
  <r>
    <d v="2022-08-01T00:00:00"/>
    <n v="0"/>
    <s v="Data Analyst"/>
    <n v="1"/>
    <x v="0"/>
    <x v="1"/>
    <n v="1"/>
    <n v="0"/>
    <n v="0"/>
    <n v="0"/>
    <n v="0"/>
    <n v="0"/>
    <n v="0"/>
  </r>
  <r>
    <s v="Jan 2021 - Apr 2022 "/>
    <n v="1"/>
    <s v="Business Intelligence Analyst"/>
    <n v="15"/>
    <x v="0"/>
    <x v="0"/>
    <n v="1"/>
    <n v="1"/>
    <n v="0"/>
    <n v="0"/>
    <n v="0"/>
    <n v="0"/>
    <n v="0"/>
  </r>
  <r>
    <s v="May 2021 - Present "/>
    <n v="0"/>
    <s v="Shared Services Data Specialist"/>
    <n v="17"/>
    <x v="2"/>
    <x v="1"/>
    <n v="1"/>
    <n v="1"/>
    <n v="0"/>
    <n v="0"/>
    <n v="0"/>
    <n v="0"/>
    <n v="0"/>
  </r>
  <r>
    <s v="Aug 2020 - Nov 2020 "/>
    <n v="2"/>
    <s v="Reporting Analyst"/>
    <n v="3"/>
    <x v="0"/>
    <x v="0"/>
    <n v="1"/>
    <n v="0"/>
    <n v="0"/>
    <n v="0"/>
    <n v="0"/>
    <n v="0"/>
    <n v="0"/>
  </r>
  <r>
    <s v="Jan 2021 - Present "/>
    <n v="0"/>
    <s v="Data Analyst"/>
    <n v="21"/>
    <x v="0"/>
    <x v="1"/>
    <n v="1"/>
    <n v="1"/>
    <n v="0"/>
    <n v="0"/>
    <n v="0"/>
    <n v="0"/>
    <n v="0"/>
  </r>
  <r>
    <s v="Mar 2010 - Jan 2015 "/>
    <n v="4"/>
    <s v="STAFF IT &amp; DATA ANALYST"/>
    <n v="58"/>
    <x v="0"/>
    <x v="0"/>
    <n v="1"/>
    <n v="1"/>
    <n v="1"/>
    <n v="1"/>
    <n v="1"/>
    <n v="0"/>
    <n v="0"/>
  </r>
  <r>
    <s v="Jan 2022 - Present "/>
    <n v="0"/>
    <s v="Data Analyst"/>
    <n v="9"/>
    <x v="0"/>
    <x v="1"/>
    <n v="1"/>
    <n v="0"/>
    <n v="0"/>
    <n v="0"/>
    <n v="0"/>
    <n v="0"/>
    <n v="0"/>
  </r>
  <r>
    <s v="Oct 2020 - Jan 2022 "/>
    <n v="1"/>
    <s v="Data Analyst"/>
    <n v="15"/>
    <x v="0"/>
    <x v="0"/>
    <n v="1"/>
    <n v="1"/>
    <n v="0"/>
    <n v="0"/>
    <n v="0"/>
    <n v="0"/>
    <n v="0"/>
  </r>
  <r>
    <s v="Aug 2020 - Sep 2021 "/>
    <n v="1"/>
    <s v="Business Data Analyst"/>
    <n v="13"/>
    <x v="0"/>
    <x v="0"/>
    <n v="1"/>
    <n v="1"/>
    <n v="0"/>
    <n v="0"/>
    <n v="0"/>
    <n v="0"/>
    <n v="0"/>
  </r>
  <r>
    <s v="Jul 2022 - Present "/>
    <n v="0"/>
    <s v="Data Analyst"/>
    <n v="3"/>
    <x v="0"/>
    <x v="1"/>
    <n v="1"/>
    <n v="0"/>
    <n v="0"/>
    <n v="0"/>
    <n v="0"/>
    <n v="0"/>
    <n v="0"/>
  </r>
  <r>
    <s v="Mar 2022 - Jun 2022 "/>
    <n v="1"/>
    <s v="Data Analyst Trainee"/>
    <n v="3"/>
    <x v="3"/>
    <x v="0"/>
    <n v="1"/>
    <n v="0"/>
    <n v="0"/>
    <n v="0"/>
    <n v="0"/>
    <n v="0"/>
    <n v="0"/>
  </r>
  <r>
    <s v="Dec 2021 - Apr 2022 "/>
    <n v="1"/>
    <s v="Data Reporting Analyst"/>
    <n v="4"/>
    <x v="0"/>
    <x v="0"/>
    <n v="1"/>
    <n v="0"/>
    <n v="0"/>
    <n v="0"/>
    <n v="0"/>
    <n v="0"/>
    <n v="0"/>
  </r>
  <r>
    <s v="May 2021 - Dec 2021 "/>
    <n v="2"/>
    <s v="DATA Analyst Executive"/>
    <n v="7"/>
    <x v="0"/>
    <x v="0"/>
    <n v="1"/>
    <n v="0"/>
    <n v="0"/>
    <n v="0"/>
    <n v="0"/>
    <n v="0"/>
    <n v="0"/>
  </r>
  <r>
    <s v="Jun 2021 - Jul 2021 "/>
    <n v="3"/>
    <s v="Data Scientist"/>
    <n v="1"/>
    <x v="1"/>
    <x v="0"/>
    <n v="1"/>
    <n v="0"/>
    <n v="0"/>
    <n v="0"/>
    <n v="0"/>
    <n v="0"/>
    <n v="0"/>
  </r>
  <r>
    <s v="Jul 2021 - Present "/>
    <n v="0"/>
    <s v="Data Analyst"/>
    <n v="15"/>
    <x v="0"/>
    <x v="1"/>
    <n v="1"/>
    <n v="1"/>
    <n v="0"/>
    <n v="0"/>
    <n v="0"/>
    <n v="0"/>
    <n v="0"/>
  </r>
  <r>
    <s v="Dec 2020 - Jul 2021 "/>
    <n v="1"/>
    <s v="Data Analyst"/>
    <n v="7"/>
    <x v="0"/>
    <x v="0"/>
    <n v="1"/>
    <n v="0"/>
    <n v="0"/>
    <n v="0"/>
    <n v="0"/>
    <n v="0"/>
    <n v="0"/>
  </r>
  <r>
    <s v="Nov 2020 - Dec 2020 "/>
    <n v="3"/>
    <s v="Data Analyst"/>
    <n v="1"/>
    <x v="0"/>
    <x v="0"/>
    <n v="1"/>
    <n v="0"/>
    <n v="0"/>
    <n v="0"/>
    <n v="0"/>
    <n v="0"/>
    <n v="0"/>
  </r>
  <r>
    <s v="May 2017 - Sep 2019 "/>
    <n v="4"/>
    <s v=" IT Help Desk(Network Support), Data Administrator, Data Analyst"/>
    <n v="28"/>
    <x v="0"/>
    <x v="0"/>
    <n v="1"/>
    <n v="1"/>
    <n v="1"/>
    <n v="0"/>
    <n v="0"/>
    <n v="0"/>
    <n v="0"/>
  </r>
  <r>
    <s v="Jun 2017 - Dec 2017 "/>
    <n v="0"/>
    <s v="Master Data Specialist"/>
    <n v="6"/>
    <x v="2"/>
    <x v="1"/>
    <n v="1"/>
    <n v="0"/>
    <n v="0"/>
    <n v="0"/>
    <n v="0"/>
    <n v="0"/>
    <n v="0"/>
  </r>
  <r>
    <s v="Jun 2022 - Present "/>
    <n v="0"/>
    <s v="Senior Business Intelligence And Reporting Specialist"/>
    <n v="4"/>
    <x v="2"/>
    <x v="1"/>
    <n v="1"/>
    <n v="0"/>
    <n v="0"/>
    <n v="0"/>
    <n v="0"/>
    <n v="0"/>
    <n v="0"/>
  </r>
  <r>
    <s v="May 2017 - Present "/>
    <n v="0"/>
    <s v="Data Analyst"/>
    <n v="65"/>
    <x v="0"/>
    <x v="1"/>
    <n v="1"/>
    <n v="1"/>
    <n v="1"/>
    <n v="1"/>
    <n v="1"/>
    <n v="1"/>
    <n v="0"/>
  </r>
  <r>
    <s v="Jan 2020 - Mar 2020 "/>
    <n v="1"/>
    <s v="Data Analyst"/>
    <n v="2"/>
    <x v="0"/>
    <x v="0"/>
    <n v="1"/>
    <n v="0"/>
    <n v="0"/>
    <n v="0"/>
    <n v="0"/>
    <n v="0"/>
    <n v="0"/>
  </r>
  <r>
    <s v="Feb 2022 - Present "/>
    <n v="0"/>
    <s v="Data Analyst"/>
    <n v="8"/>
    <x v="0"/>
    <x v="1"/>
    <n v="1"/>
    <n v="0"/>
    <n v="0"/>
    <n v="0"/>
    <n v="0"/>
    <n v="0"/>
    <n v="0"/>
  </r>
  <r>
    <s v="May 2012 - Feb 2022 "/>
    <n v="1"/>
    <s v="Data Analyst"/>
    <n v="117"/>
    <x v="0"/>
    <x v="0"/>
    <n v="1"/>
    <n v="1"/>
    <n v="1"/>
    <n v="1"/>
    <n v="1"/>
    <n v="1"/>
    <n v="0"/>
  </r>
  <r>
    <s v="Apr 2022 - Present "/>
    <n v="0"/>
    <s v="Business Intelligence Data Analyst"/>
    <n v="6"/>
    <x v="0"/>
    <x v="1"/>
    <n v="1"/>
    <n v="0"/>
    <n v="0"/>
    <n v="0"/>
    <n v="0"/>
    <n v="0"/>
    <n v="0"/>
  </r>
  <r>
    <s v="Jul 2021 - Apr 2022 "/>
    <n v="1"/>
    <s v="Data &amp; Insights Analyst"/>
    <n v="9"/>
    <x v="0"/>
    <x v="0"/>
    <n v="1"/>
    <n v="0"/>
    <n v="0"/>
    <n v="0"/>
    <n v="0"/>
    <n v="0"/>
    <n v="0"/>
  </r>
  <r>
    <s v="Mar 2021 - Jul 2021 "/>
    <n v="2"/>
    <s v="Data Analyst"/>
    <n v="4"/>
    <x v="0"/>
    <x v="0"/>
    <n v="1"/>
    <n v="0"/>
    <n v="0"/>
    <n v="0"/>
    <n v="0"/>
    <n v="0"/>
    <n v="0"/>
  </r>
  <r>
    <s v="Feb 2020 - May 2021 "/>
    <n v="1"/>
    <s v="Data Analyst"/>
    <n v="15"/>
    <x v="0"/>
    <x v="0"/>
    <n v="1"/>
    <n v="1"/>
    <n v="0"/>
    <n v="0"/>
    <n v="0"/>
    <n v="0"/>
    <n v="0"/>
  </r>
  <r>
    <s v="Feb 2019 - Jan 2020 "/>
    <n v="2"/>
    <s v="IBM Cognos Data Analyst"/>
    <n v="1"/>
    <x v="0"/>
    <x v="0"/>
    <n v="1"/>
    <n v="0"/>
    <n v="0"/>
    <n v="0"/>
    <n v="0"/>
    <n v="0"/>
    <n v="0"/>
  </r>
  <r>
    <s v="Mar 2022 - Present "/>
    <n v="0"/>
    <s v="Business Intelligence Analyst"/>
    <n v="7"/>
    <x v="0"/>
    <x v="1"/>
    <n v="1"/>
    <n v="0"/>
    <n v="0"/>
    <n v="0"/>
    <n v="0"/>
    <n v="0"/>
    <n v="0"/>
  </r>
  <r>
    <s v="Dec 2021 - Aug 2022 "/>
    <n v="1"/>
    <s v="Data Analyst"/>
    <n v="8"/>
    <x v="0"/>
    <x v="0"/>
    <n v="1"/>
    <n v="0"/>
    <n v="0"/>
    <n v="0"/>
    <n v="0"/>
    <n v="0"/>
    <n v="0"/>
  </r>
  <r>
    <s v="Oct 2021 - Present "/>
    <n v="2"/>
    <s v="Data Analyst"/>
    <n v="12"/>
    <x v="0"/>
    <x v="1"/>
    <n v="1"/>
    <n v="1"/>
    <n v="0"/>
    <n v="0"/>
    <n v="0"/>
    <n v="0"/>
    <n v="0"/>
  </r>
  <r>
    <s v="Jun 2022 - Present "/>
    <n v="0"/>
    <s v="Data Analyst"/>
    <n v="4"/>
    <x v="0"/>
    <x v="1"/>
    <n v="1"/>
    <n v="0"/>
    <n v="0"/>
    <n v="0"/>
    <n v="0"/>
    <n v="0"/>
    <n v="0"/>
  </r>
  <r>
    <s v="Aug 2007 - Present "/>
    <n v="0"/>
    <s v="Senior Data Analyst"/>
    <n v="182"/>
    <x v="2"/>
    <x v="1"/>
    <n v="1"/>
    <n v="1"/>
    <n v="1"/>
    <n v="1"/>
    <n v="1"/>
    <n v="1"/>
    <n v="1"/>
  </r>
  <r>
    <s v="Mar 2022 - Present "/>
    <n v="0"/>
    <s v="Data Analyst"/>
    <n v="7"/>
    <x v="0"/>
    <x v="1"/>
    <n v="1"/>
    <n v="0"/>
    <n v="0"/>
    <n v="0"/>
    <n v="0"/>
    <n v="0"/>
    <n v="0"/>
  </r>
  <r>
    <s v="Apr 2017 - Apr 2020 "/>
    <n v="3"/>
    <s v="Senior Data Analyst"/>
    <n v="36"/>
    <x v="2"/>
    <x v="0"/>
    <n v="1"/>
    <n v="1"/>
    <n v="1"/>
    <n v="1"/>
    <n v="0"/>
    <n v="0"/>
    <n v="0"/>
  </r>
  <r>
    <s v="Sep 2022 - Present "/>
    <n v="0"/>
    <s v="Senior Data Analyst"/>
    <n v="1"/>
    <x v="2"/>
    <x v="1"/>
    <n v="1"/>
    <n v="0"/>
    <n v="0"/>
    <n v="0"/>
    <n v="0"/>
    <n v="0"/>
    <n v="0"/>
  </r>
  <r>
    <s v="Mar 2021 - Present "/>
    <n v="0"/>
    <s v="Data Analyst"/>
    <n v="19"/>
    <x v="0"/>
    <x v="1"/>
    <n v="1"/>
    <n v="1"/>
    <n v="0"/>
    <n v="0"/>
    <n v="0"/>
    <n v="0"/>
    <n v="0"/>
  </r>
  <r>
    <s v="May 2016 - Jun 2017 "/>
    <n v="2"/>
    <s v="Data Analyst - Operations"/>
    <n v="13"/>
    <x v="0"/>
    <x v="0"/>
    <n v="1"/>
    <n v="1"/>
    <n v="0"/>
    <n v="0"/>
    <n v="0"/>
    <n v="0"/>
    <n v="0"/>
  </r>
  <r>
    <s v="Sep 2022 - Present "/>
    <n v="0"/>
    <s v="Senior Data Scientist"/>
    <n v="1"/>
    <x v="1"/>
    <x v="1"/>
    <n v="1"/>
    <n v="0"/>
    <n v="0"/>
    <n v="0"/>
    <n v="0"/>
    <n v="0"/>
    <n v="0"/>
  </r>
  <r>
    <s v="Nov 2020 - Aug 2022 "/>
    <n v="1"/>
    <s v="Data Scientist"/>
    <n v="21"/>
    <x v="1"/>
    <x v="0"/>
    <n v="1"/>
    <n v="1"/>
    <n v="0"/>
    <n v="0"/>
    <n v="0"/>
    <n v="0"/>
    <n v="0"/>
  </r>
  <r>
    <s v="Oct 2019 - Feb 2020 "/>
    <n v="2"/>
    <s v="Big Data Analyst/ Data Scientist"/>
    <n v="4"/>
    <x v="0"/>
    <x v="0"/>
    <n v="1"/>
    <n v="0"/>
    <n v="0"/>
    <n v="0"/>
    <n v="0"/>
    <n v="0"/>
    <n v="0"/>
  </r>
  <r>
    <s v="Jun 2016 - Mar 2019 "/>
    <n v="4"/>
    <s v="Big Data Analyst / Data Scientist"/>
    <n v="33"/>
    <x v="0"/>
    <x v="0"/>
    <n v="1"/>
    <n v="1"/>
    <n v="1"/>
    <n v="0"/>
    <n v="0"/>
    <n v="0"/>
    <n v="0"/>
  </r>
  <r>
    <s v="Dec 2021 - Present "/>
    <n v="0"/>
    <s v="Senior Data Analyst"/>
    <n v="10"/>
    <x v="2"/>
    <x v="1"/>
    <n v="1"/>
    <n v="0"/>
    <n v="0"/>
    <n v="0"/>
    <n v="0"/>
    <n v="0"/>
    <n v="0"/>
  </r>
  <r>
    <s v="Jan 2021 - Dec 2021 "/>
    <n v="1"/>
    <s v="Senior Data Analyst"/>
    <n v="1"/>
    <x v="2"/>
    <x v="0"/>
    <n v="1"/>
    <n v="0"/>
    <n v="0"/>
    <n v="0"/>
    <n v="0"/>
    <n v="0"/>
    <n v="0"/>
  </r>
  <r>
    <s v="Feb 2018 - Jan 2021 "/>
    <n v="2"/>
    <s v="Senior Data Analyst"/>
    <n v="35"/>
    <x v="2"/>
    <x v="0"/>
    <n v="1"/>
    <n v="1"/>
    <n v="1"/>
    <n v="0"/>
    <n v="0"/>
    <n v="0"/>
    <n v="0"/>
  </r>
  <r>
    <s v="Nov 2015 - Jan 2018 "/>
    <n v="3"/>
    <s v="Senior Data Analyst"/>
    <n v="26"/>
    <x v="2"/>
    <x v="0"/>
    <n v="1"/>
    <n v="1"/>
    <n v="1"/>
    <n v="0"/>
    <n v="0"/>
    <n v="0"/>
    <n v="0"/>
  </r>
  <r>
    <s v="2021 - Present "/>
    <n v="0"/>
    <s v="Business Data Analyst"/>
    <n v="21"/>
    <x v="0"/>
    <x v="1"/>
    <n v="1"/>
    <n v="1"/>
    <n v="0"/>
    <n v="0"/>
    <n v="0"/>
    <n v="0"/>
    <n v="0"/>
  </r>
  <r>
    <s v="Apr 2021 - Present "/>
    <n v="0"/>
    <s v="Data Analyst"/>
    <n v="18"/>
    <x v="0"/>
    <x v="1"/>
    <n v="1"/>
    <n v="1"/>
    <n v="0"/>
    <n v="0"/>
    <n v="0"/>
    <n v="0"/>
    <n v="0"/>
  </r>
  <r>
    <s v="Jan 2022 - Jun 2022 "/>
    <n v="2"/>
    <s v="Data Analyst"/>
    <n v="5"/>
    <x v="0"/>
    <x v="0"/>
    <n v="1"/>
    <n v="0"/>
    <n v="0"/>
    <n v="0"/>
    <n v="0"/>
    <n v="0"/>
    <n v="0"/>
  </r>
  <r>
    <s v="Sep 2020 - Present "/>
    <n v="0"/>
    <s v="Data Analyst"/>
    <n v="25"/>
    <x v="0"/>
    <x v="1"/>
    <n v="1"/>
    <n v="1"/>
    <n v="1"/>
    <n v="0"/>
    <n v="0"/>
    <n v="0"/>
    <n v="0"/>
  </r>
  <r>
    <s v="May 2022 - Present "/>
    <n v="0"/>
    <s v="Data Analyst"/>
    <n v="5"/>
    <x v="0"/>
    <x v="1"/>
    <n v="1"/>
    <n v="0"/>
    <n v="0"/>
    <n v="0"/>
    <n v="0"/>
    <n v="0"/>
    <n v="0"/>
  </r>
  <r>
    <s v="Feb 2022 - Present "/>
    <n v="1"/>
    <s v="Data Scientist and Analyst"/>
    <n v="8"/>
    <x v="1"/>
    <x v="1"/>
    <n v="1"/>
    <n v="0"/>
    <n v="0"/>
    <n v="0"/>
    <n v="0"/>
    <n v="0"/>
    <n v="0"/>
  </r>
  <r>
    <s v="Mar 2018 - Present "/>
    <n v="0"/>
    <s v="Data Analyst"/>
    <n v="55"/>
    <x v="0"/>
    <x v="1"/>
    <n v="1"/>
    <n v="1"/>
    <n v="1"/>
    <n v="1"/>
    <n v="1"/>
    <n v="0"/>
    <n v="0"/>
  </r>
  <r>
    <s v="Aug 2022 - Present "/>
    <n v="0"/>
    <s v="Data Analyst"/>
    <n v="2"/>
    <x v="0"/>
    <x v="1"/>
    <n v="1"/>
    <n v="0"/>
    <n v="0"/>
    <n v="0"/>
    <n v="0"/>
    <n v="0"/>
    <n v="0"/>
  </r>
  <r>
    <s v="Dec 2017 - Jan 2018 "/>
    <n v="4"/>
    <s v="Data Analyst"/>
    <n v="1"/>
    <x v="0"/>
    <x v="0"/>
    <n v="1"/>
    <n v="0"/>
    <n v="0"/>
    <n v="0"/>
    <n v="0"/>
    <n v="0"/>
    <n v="0"/>
  </r>
  <r>
    <s v="Sep 2022 - Present "/>
    <n v="0"/>
    <s v="Data Analyst Manufacturing "/>
    <n v="1"/>
    <x v="0"/>
    <x v="1"/>
    <n v="1"/>
    <n v="0"/>
    <n v="0"/>
    <n v="0"/>
    <n v="0"/>
    <n v="0"/>
    <n v="0"/>
  </r>
  <r>
    <s v="Feb 2022 - Present "/>
    <n v="0"/>
    <s v="Lead Data Analyst"/>
    <n v="8"/>
    <x v="2"/>
    <x v="1"/>
    <n v="1"/>
    <n v="0"/>
    <n v="0"/>
    <n v="0"/>
    <n v="0"/>
    <n v="0"/>
    <n v="0"/>
  </r>
  <r>
    <s v="May 2021 - Jan 2022 "/>
    <n v="1"/>
    <s v="Lead Data Analyst"/>
    <n v="8"/>
    <x v="2"/>
    <x v="0"/>
    <n v="1"/>
    <n v="0"/>
    <n v="0"/>
    <n v="0"/>
    <n v="0"/>
    <n v="0"/>
    <n v="0"/>
  </r>
  <r>
    <s v="Feb 2021 - Apr 2021 "/>
    <n v="2"/>
    <s v="Lead Data Analyst"/>
    <n v="2"/>
    <x v="2"/>
    <x v="0"/>
    <n v="1"/>
    <n v="0"/>
    <n v="0"/>
    <n v="0"/>
    <n v="0"/>
    <n v="0"/>
    <n v="0"/>
  </r>
  <r>
    <s v="Feb 2018 - Feb 2020 "/>
    <n v="4"/>
    <s v="Behavioral Data Analyst"/>
    <n v="24"/>
    <x v="0"/>
    <x v="0"/>
    <n v="1"/>
    <n v="1"/>
    <n v="1"/>
    <n v="0"/>
    <n v="0"/>
    <n v="0"/>
    <n v="0"/>
  </r>
  <r>
    <s v="2013 - 2015 "/>
    <n v="4"/>
    <s v="Procurement Senior Compliance &amp; Reporting Analyst"/>
    <n v="23"/>
    <x v="2"/>
    <x v="0"/>
    <n v="1"/>
    <n v="1"/>
    <n v="0"/>
    <n v="0"/>
    <n v="0"/>
    <n v="0"/>
    <n v="0"/>
  </r>
  <r>
    <s v="Mar 2020 - Apr 2020 "/>
    <n v="2"/>
    <s v="TMS Support and Data Administrator"/>
    <n v="1"/>
    <x v="3"/>
    <x v="0"/>
    <n v="1"/>
    <n v="0"/>
    <n v="0"/>
    <n v="0"/>
    <n v="0"/>
    <n v="0"/>
    <n v="0"/>
  </r>
  <r>
    <s v="Jan 2019 - Jan 2021 "/>
    <n v="2"/>
    <s v="Data Analyst"/>
    <n v="24"/>
    <x v="0"/>
    <x v="0"/>
    <n v="1"/>
    <n v="1"/>
    <n v="1"/>
    <n v="0"/>
    <n v="0"/>
    <n v="0"/>
    <n v="0"/>
  </r>
  <r>
    <s v="Sep 2019 - Present "/>
    <n v="0"/>
    <s v="Data Analyst"/>
    <n v="37"/>
    <x v="0"/>
    <x v="1"/>
    <n v="1"/>
    <n v="1"/>
    <n v="1"/>
    <n v="1"/>
    <n v="0"/>
    <n v="0"/>
    <n v="0"/>
  </r>
  <r>
    <s v="Aug 2016 - Feb 2017 "/>
    <n v="2"/>
    <s v="Data Analyst"/>
    <n v="6"/>
    <x v="0"/>
    <x v="0"/>
    <n v="1"/>
    <n v="0"/>
    <n v="0"/>
    <n v="0"/>
    <n v="0"/>
    <n v="0"/>
    <n v="0"/>
  </r>
  <r>
    <s v="Mar 2022 - Present "/>
    <n v="0"/>
    <s v="Business Data Analyst"/>
    <n v="7"/>
    <x v="0"/>
    <x v="1"/>
    <n v="1"/>
    <n v="0"/>
    <n v="0"/>
    <n v="0"/>
    <n v="0"/>
    <n v="0"/>
    <n v="0"/>
  </r>
  <r>
    <s v="Aug 2020 - Feb 2022 "/>
    <n v="1"/>
    <s v="Planning Data Analyst and Performance Specialist"/>
    <n v="18"/>
    <x v="0"/>
    <x v="0"/>
    <n v="1"/>
    <n v="1"/>
    <n v="0"/>
    <n v="0"/>
    <n v="0"/>
    <n v="0"/>
    <n v="0"/>
  </r>
  <r>
    <s v="May 2017 - Aug 2020 "/>
    <n v="2"/>
    <s v="Senior Data Analyst"/>
    <n v="39"/>
    <x v="2"/>
    <x v="0"/>
    <n v="1"/>
    <n v="1"/>
    <n v="1"/>
    <n v="1"/>
    <n v="0"/>
    <n v="0"/>
    <n v="0"/>
  </r>
  <r>
    <s v="Apr 2014 - Apr 2017 "/>
    <n v="3"/>
    <s v="Data Analyst"/>
    <n v="36"/>
    <x v="0"/>
    <x v="0"/>
    <n v="1"/>
    <n v="1"/>
    <n v="1"/>
    <n v="1"/>
    <n v="0"/>
    <n v="0"/>
    <n v="0"/>
  </r>
  <r>
    <s v="Jun 2017 - Dec 2019 "/>
    <n v="1"/>
    <s v="Data Analyst"/>
    <n v="30"/>
    <x v="0"/>
    <x v="0"/>
    <n v="1"/>
    <n v="1"/>
    <n v="1"/>
    <n v="0"/>
    <n v="0"/>
    <n v="0"/>
    <n v="0"/>
  </r>
  <r>
    <s v="Jun 2022 - Jul 2022 "/>
    <n v="0"/>
    <s v="Data Analyst"/>
    <n v="1"/>
    <x v="0"/>
    <x v="1"/>
    <n v="1"/>
    <n v="0"/>
    <n v="0"/>
    <n v="0"/>
    <n v="0"/>
    <n v="0"/>
    <n v="0"/>
  </r>
  <r>
    <s v="Apr 2022 - May 2022 "/>
    <n v="1"/>
    <s v="Data Analyst"/>
    <n v="1"/>
    <x v="0"/>
    <x v="0"/>
    <n v="1"/>
    <n v="0"/>
    <n v="0"/>
    <n v="0"/>
    <n v="0"/>
    <n v="0"/>
    <n v="0"/>
  </r>
  <r>
    <s v="Nov 2021 - Present "/>
    <n v="0"/>
    <s v="Technology Data Management and Reporting Analyst"/>
    <n v="1"/>
    <x v="0"/>
    <x v="1"/>
    <n v="1"/>
    <n v="0"/>
    <n v="0"/>
    <n v="0"/>
    <n v="0"/>
    <n v="0"/>
    <n v="0"/>
  </r>
  <r>
    <s v="Nov 2021 - Present "/>
    <n v="0"/>
    <s v="Jr. Data Analyst"/>
    <n v="1"/>
    <x v="3"/>
    <x v="1"/>
    <n v="1"/>
    <n v="0"/>
    <n v="0"/>
    <n v="0"/>
    <n v="0"/>
    <n v="0"/>
    <n v="0"/>
  </r>
  <r>
    <s v="Jun 2019 - Nov 2021 "/>
    <n v="1"/>
    <s v="SQL Database Analyst"/>
    <n v="29"/>
    <x v="0"/>
    <x v="0"/>
    <n v="1"/>
    <n v="1"/>
    <n v="1"/>
    <n v="0"/>
    <n v="0"/>
    <n v="0"/>
    <n v="0"/>
  </r>
  <r>
    <s v="Jul 2022 - Present "/>
    <n v="0"/>
    <s v="Data analyst | Business Intelligence"/>
    <n v="3"/>
    <x v="0"/>
    <x v="1"/>
    <n v="1"/>
    <n v="0"/>
    <n v="0"/>
    <n v="0"/>
    <n v="0"/>
    <n v="0"/>
    <n v="0"/>
  </r>
  <r>
    <s v="May 2022 - Jul 2022 "/>
    <n v="2"/>
    <s v="Data analyst"/>
    <n v="2"/>
    <x v="0"/>
    <x v="0"/>
    <n v="1"/>
    <n v="0"/>
    <n v="0"/>
    <n v="0"/>
    <n v="0"/>
    <n v="0"/>
    <n v="0"/>
  </r>
  <r>
    <s v="Oct 2020 - Dec 2020 "/>
    <n v="2"/>
    <s v="Assistant Data Analyst"/>
    <n v="2"/>
    <x v="0"/>
    <x v="0"/>
    <n v="1"/>
    <n v="0"/>
    <n v="0"/>
    <n v="0"/>
    <n v="0"/>
    <n v="0"/>
    <n v="0"/>
  </r>
  <r>
    <s v="Sep 2020 - Nov 2020 "/>
    <n v="3"/>
    <s v="Assistant Data Analyst"/>
    <n v="2"/>
    <x v="0"/>
    <x v="0"/>
    <n v="1"/>
    <n v="0"/>
    <n v="0"/>
    <n v="0"/>
    <n v="0"/>
    <n v="0"/>
    <n v="0"/>
  </r>
  <r>
    <s v="Oct 2022 - Present "/>
    <n v="0"/>
    <s v="Insights Analyst"/>
    <n v="1"/>
    <x v="0"/>
    <x v="1"/>
    <n v="1"/>
    <n v="0"/>
    <n v="0"/>
    <n v="0"/>
    <n v="0"/>
    <n v="0"/>
    <n v="0"/>
  </r>
  <r>
    <s v="Feb 2022 - Present "/>
    <n v="0"/>
    <s v="Data Analyst"/>
    <n v="8"/>
    <x v="0"/>
    <x v="1"/>
    <n v="1"/>
    <n v="0"/>
    <n v="0"/>
    <n v="0"/>
    <n v="0"/>
    <n v="0"/>
    <n v="0"/>
  </r>
  <r>
    <s v="May 2021 - Feb 2022 "/>
    <n v="1"/>
    <s v="Data Analyst"/>
    <n v="9"/>
    <x v="0"/>
    <x v="0"/>
    <n v="1"/>
    <n v="0"/>
    <n v="0"/>
    <n v="0"/>
    <n v="0"/>
    <n v="0"/>
    <n v="0"/>
  </r>
  <r>
    <s v="Feb 2020 - Apr 2021 "/>
    <n v="3"/>
    <s v="Data Analyst"/>
    <n v="14"/>
    <x v="0"/>
    <x v="0"/>
    <n v="1"/>
    <n v="1"/>
    <n v="0"/>
    <n v="0"/>
    <n v="0"/>
    <n v="0"/>
    <n v="0"/>
  </r>
  <r>
    <s v="Jan 2020 - Oct 2021 "/>
    <n v="1"/>
    <s v="Senior Business Intelligence Analyst- Medicare Data"/>
    <n v="21"/>
    <x v="2"/>
    <x v="0"/>
    <n v="1"/>
    <n v="1"/>
    <n v="0"/>
    <n v="0"/>
    <n v="0"/>
    <n v="0"/>
    <n v="0"/>
  </r>
  <r>
    <s v="2019 - 2020 "/>
    <n v="2"/>
    <s v="Data Analyst - People Equity"/>
    <n v="1"/>
    <x v="0"/>
    <x v="0"/>
    <n v="1"/>
    <n v="0"/>
    <n v="0"/>
    <n v="0"/>
    <n v="0"/>
    <n v="0"/>
    <n v="0"/>
  </r>
  <r>
    <s v="Jul 2022 - Present "/>
    <n v="0"/>
    <s v="Quality Data Analyst, Consumer Affairs"/>
    <n v="3"/>
    <x v="0"/>
    <x v="1"/>
    <n v="1"/>
    <n v="0"/>
    <n v="0"/>
    <n v="0"/>
    <n v="0"/>
    <n v="0"/>
    <n v="0"/>
  </r>
  <r>
    <s v="Aug 2020 - Apr 2022 "/>
    <n v="2"/>
    <s v="Lead Data Analyst"/>
    <n v="20"/>
    <x v="2"/>
    <x v="0"/>
    <n v="1"/>
    <n v="1"/>
    <n v="0"/>
    <n v="0"/>
    <n v="0"/>
    <n v="0"/>
    <n v="0"/>
  </r>
  <r>
    <s v="Apr 2017 - Present "/>
    <n v="0"/>
    <s v="Agriculture Officer/Data Analyst"/>
    <n v="66"/>
    <x v="0"/>
    <x v="1"/>
    <n v="1"/>
    <n v="1"/>
    <n v="1"/>
    <n v="1"/>
    <n v="1"/>
    <n v="1"/>
    <n v="0"/>
  </r>
  <r>
    <s v="Oct 2020 - Present "/>
    <n v="0"/>
    <s v="Data Analyst"/>
    <n v="24"/>
    <x v="0"/>
    <x v="1"/>
    <n v="1"/>
    <n v="1"/>
    <n v="1"/>
    <n v="0"/>
    <n v="0"/>
    <n v="0"/>
    <n v="0"/>
  </r>
  <r>
    <s v="Jun 2017 - Sep 2020 "/>
    <n v="1"/>
    <s v="Data Analyst"/>
    <n v="39"/>
    <x v="0"/>
    <x v="0"/>
    <n v="1"/>
    <n v="1"/>
    <n v="1"/>
    <n v="1"/>
    <n v="0"/>
    <n v="0"/>
    <n v="0"/>
  </r>
  <r>
    <s v="Sep 2013 - Aug 2015 "/>
    <n v="2"/>
    <s v="Data Analyst"/>
    <n v="23"/>
    <x v="0"/>
    <x v="0"/>
    <n v="1"/>
    <n v="1"/>
    <n v="0"/>
    <n v="0"/>
    <n v="0"/>
    <n v="0"/>
    <n v="0"/>
  </r>
  <r>
    <s v="Mar 2021 - Present "/>
    <n v="0"/>
    <s v="Senior Data Analyst"/>
    <n v="19"/>
    <x v="2"/>
    <x v="1"/>
    <n v="1"/>
    <n v="1"/>
    <n v="0"/>
    <n v="0"/>
    <n v="0"/>
    <n v="0"/>
    <n v="0"/>
  </r>
  <r>
    <s v="Jun 2020 - Nov 2020 "/>
    <n v="1"/>
    <s v="Marketing Data Analyst"/>
    <n v="5"/>
    <x v="0"/>
    <x v="0"/>
    <n v="1"/>
    <n v="0"/>
    <n v="0"/>
    <n v="0"/>
    <n v="0"/>
    <n v="0"/>
    <n v="0"/>
  </r>
  <r>
    <s v="Feb 2019 - Dec 2019 "/>
    <n v="3"/>
    <s v="Data Analyst"/>
    <n v="10"/>
    <x v="0"/>
    <x v="0"/>
    <n v="1"/>
    <n v="0"/>
    <n v="0"/>
    <n v="0"/>
    <n v="0"/>
    <n v="0"/>
    <n v="0"/>
  </r>
  <r>
    <s v="Jun 2022 - Present "/>
    <n v="0"/>
    <s v="Senior Data Analyst"/>
    <n v="4"/>
    <x v="2"/>
    <x v="1"/>
    <n v="1"/>
    <n v="0"/>
    <n v="0"/>
    <n v="0"/>
    <n v="0"/>
    <n v="0"/>
    <n v="0"/>
  </r>
  <r>
    <s v="Oct 2020 - Jun 2022 "/>
    <n v="1"/>
    <s v="Data Analyst"/>
    <n v="20"/>
    <x v="0"/>
    <x v="0"/>
    <n v="1"/>
    <n v="1"/>
    <n v="0"/>
    <n v="0"/>
    <n v="0"/>
    <n v="0"/>
    <n v="0"/>
  </r>
  <r>
    <s v="Jan 2020 - May 2020 "/>
    <n v="2"/>
    <s v="Research and Data Analyst"/>
    <n v="4"/>
    <x v="0"/>
    <x v="0"/>
    <n v="1"/>
    <n v="0"/>
    <n v="0"/>
    <n v="0"/>
    <n v="0"/>
    <n v="0"/>
    <n v="0"/>
  </r>
  <r>
    <s v="May 2020 - Feb 2022 "/>
    <n v="1"/>
    <s v="Data Analyst"/>
    <n v="21"/>
    <x v="0"/>
    <x v="0"/>
    <n v="1"/>
    <n v="1"/>
    <n v="0"/>
    <n v="0"/>
    <n v="0"/>
    <n v="0"/>
    <n v="0"/>
  </r>
  <r>
    <s v="Mar 2017 - Feb 2018 "/>
    <n v="2"/>
    <s v="Data Analyst at Corporate Sustainability"/>
    <n v="1"/>
    <x v="0"/>
    <x v="0"/>
    <n v="1"/>
    <n v="0"/>
    <n v="0"/>
    <n v="0"/>
    <n v="0"/>
    <n v="0"/>
    <n v="0"/>
  </r>
  <r>
    <m/>
    <m/>
    <m/>
    <m/>
    <x v="5"/>
    <x v="2"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10">
  <r>
    <s v="Jun 2020 - Aug 2020 "/>
    <n v="3"/>
    <s v="Data Analyst"/>
    <n v="2"/>
    <x v="0"/>
    <x v="0"/>
    <n v="1"/>
    <n v="0"/>
    <n v="0"/>
    <n v="0"/>
    <n v="0"/>
    <n v="0"/>
    <n v="0"/>
    <n v="13"/>
  </r>
  <r>
    <s v="Oct 2020 - Present "/>
    <n v="1"/>
    <s v="Business Data Analyst"/>
    <n v="19"/>
    <x v="0"/>
    <x v="1"/>
    <n v="1"/>
    <n v="1"/>
    <n v="0"/>
    <n v="0"/>
    <n v="0"/>
    <n v="0"/>
    <n v="0"/>
    <n v="12"/>
  </r>
  <r>
    <s v="Oct 2020 - Present "/>
    <n v="1"/>
    <s v="Functional Data Analyst - Leader Specialist "/>
    <n v="19"/>
    <x v="0"/>
    <x v="1"/>
    <n v="1"/>
    <n v="1"/>
    <n v="0"/>
    <n v="0"/>
    <n v="0"/>
    <n v="0"/>
    <n v="0"/>
    <n v="12"/>
  </r>
  <r>
    <s v="Sep 2021 - Present "/>
    <n v="1"/>
    <s v="Data Scientist"/>
    <n v="8"/>
    <x v="1"/>
    <x v="1"/>
    <n v="1"/>
    <n v="0"/>
    <n v="0"/>
    <n v="0"/>
    <n v="0"/>
    <n v="0"/>
    <n v="0"/>
    <n v="8.5"/>
  </r>
  <r>
    <s v="Jul 2020 - Nov 2021 "/>
    <n v="2"/>
    <s v="Specialkonsulent (Senior Data Analyst)"/>
    <n v="16"/>
    <x v="2"/>
    <x v="0"/>
    <n v="1"/>
    <n v="1"/>
    <n v="0"/>
    <n v="0"/>
    <n v="0"/>
    <n v="0"/>
    <n v="0"/>
    <n v="17.5"/>
  </r>
  <r>
    <s v="Jul 2018 - Jul 2020 "/>
    <n v="3"/>
    <s v="Analytiker (Data Analyst)"/>
    <n v="24"/>
    <x v="0"/>
    <x v="0"/>
    <n v="1"/>
    <n v="1"/>
    <n v="1"/>
    <n v="0"/>
    <n v="0"/>
    <n v="0"/>
    <n v="0"/>
    <n v="13"/>
  </r>
  <r>
    <s v="Feb 2017 - Jun 2018 "/>
    <n v="4"/>
    <s v="Analytiker (Data Analyst)"/>
    <n v="16"/>
    <x v="0"/>
    <x v="0"/>
    <n v="1"/>
    <n v="1"/>
    <n v="0"/>
    <n v="0"/>
    <n v="0"/>
    <n v="0"/>
    <n v="0"/>
    <n v="13"/>
  </r>
  <r>
    <s v="Mar 2021 - Present "/>
    <n v="1"/>
    <s v="Data Analyst"/>
    <n v="14"/>
    <x v="0"/>
    <x v="1"/>
    <n v="1"/>
    <n v="1"/>
    <n v="0"/>
    <n v="0"/>
    <n v="0"/>
    <n v="0"/>
    <n v="0"/>
    <n v="12"/>
  </r>
  <r>
    <s v="Jul 2019 - Present "/>
    <n v="1"/>
    <s v="Data Analyst"/>
    <n v="34"/>
    <x v="0"/>
    <x v="1"/>
    <n v="1"/>
    <n v="1"/>
    <n v="1"/>
    <n v="0"/>
    <n v="0"/>
    <n v="0"/>
    <n v="0"/>
    <n v="12"/>
  </r>
  <r>
    <s v="Aug 2015 - Nov 2018 "/>
    <n v="3"/>
    <s v="Data Analyst"/>
    <n v="39"/>
    <x v="0"/>
    <x v="0"/>
    <n v="1"/>
    <n v="1"/>
    <n v="1"/>
    <n v="1"/>
    <n v="0"/>
    <n v="0"/>
    <n v="0"/>
    <n v="13"/>
  </r>
  <r>
    <s v="Oct 2021 - Present "/>
    <n v="1"/>
    <s v="Data Analyst"/>
    <n v="7"/>
    <x v="0"/>
    <x v="1"/>
    <n v="1"/>
    <n v="0"/>
    <n v="0"/>
    <n v="0"/>
    <n v="0"/>
    <n v="0"/>
    <n v="0"/>
    <n v="12"/>
  </r>
  <r>
    <s v="Jul 2020 - Nov 2021 "/>
    <n v="2"/>
    <s v="Data Analyst"/>
    <n v="16"/>
    <x v="0"/>
    <x v="0"/>
    <n v="1"/>
    <n v="1"/>
    <n v="0"/>
    <n v="0"/>
    <n v="0"/>
    <n v="0"/>
    <n v="0"/>
    <n v="13"/>
  </r>
  <r>
    <s v="May 2021 - Oct 2021 "/>
    <n v="3"/>
    <s v="Reporting Analyst"/>
    <n v="5"/>
    <x v="0"/>
    <x v="0"/>
    <n v="1"/>
    <n v="0"/>
    <n v="0"/>
    <n v="0"/>
    <n v="0"/>
    <n v="0"/>
    <n v="0"/>
    <n v="13"/>
  </r>
  <r>
    <s v="Jul 2020 - Present "/>
    <n v="1"/>
    <s v="Data Analyst Student"/>
    <n v="22"/>
    <x v="0"/>
    <x v="1"/>
    <n v="1"/>
    <n v="1"/>
    <n v="0"/>
    <n v="0"/>
    <n v="0"/>
    <n v="0"/>
    <n v="0"/>
    <n v="12"/>
  </r>
  <r>
    <s v="Apr 2019 - Present "/>
    <n v="1"/>
    <s v="Senior Data Analyst"/>
    <n v="37"/>
    <x v="2"/>
    <x v="1"/>
    <n v="1"/>
    <n v="1"/>
    <n v="1"/>
    <n v="1"/>
    <n v="0"/>
    <n v="0"/>
    <n v="0"/>
    <n v="10"/>
  </r>
  <r>
    <s v="Sep 2016 - Feb 2019 "/>
    <n v="2"/>
    <s v="Data Analyst"/>
    <n v="29"/>
    <x v="0"/>
    <x v="0"/>
    <n v="1"/>
    <n v="1"/>
    <n v="1"/>
    <n v="0"/>
    <n v="0"/>
    <n v="0"/>
    <n v="0"/>
    <n v="13"/>
  </r>
  <r>
    <s v="Aug 2019 - Oct 2020 "/>
    <n v="2"/>
    <s v="Data Analyst"/>
    <n v="14"/>
    <x v="0"/>
    <x v="0"/>
    <n v="1"/>
    <n v="1"/>
    <n v="0"/>
    <n v="0"/>
    <n v="0"/>
    <n v="0"/>
    <n v="0"/>
    <n v="13"/>
  </r>
  <r>
    <s v="Nov 2017 - Aug 2019 "/>
    <n v="3"/>
    <s v="Data Analyst"/>
    <n v="21"/>
    <x v="0"/>
    <x v="0"/>
    <n v="1"/>
    <n v="1"/>
    <n v="0"/>
    <n v="0"/>
    <n v="0"/>
    <n v="0"/>
    <n v="0"/>
    <n v="13"/>
  </r>
  <r>
    <s v="Jul 2021 - Sep 2021 "/>
    <n v="1"/>
    <s v="Data Analyst"/>
    <n v="2"/>
    <x v="0"/>
    <x v="0"/>
    <n v="1"/>
    <n v="0"/>
    <n v="0"/>
    <n v="0"/>
    <n v="0"/>
    <n v="0"/>
    <n v="0"/>
    <n v="13"/>
  </r>
  <r>
    <s v="Dec 2020 - Jan 2021 "/>
    <n v="2"/>
    <s v="Data Analyst"/>
    <n v="1"/>
    <x v="0"/>
    <x v="0"/>
    <n v="1"/>
    <n v="0"/>
    <n v="0"/>
    <n v="0"/>
    <n v="0"/>
    <n v="0"/>
    <n v="0"/>
    <n v="13"/>
  </r>
  <r>
    <s v="Sep 2016 - Jul 2018 "/>
    <n v="5"/>
    <s v="Data Analyst"/>
    <n v="22"/>
    <x v="0"/>
    <x v="0"/>
    <n v="1"/>
    <n v="1"/>
    <n v="0"/>
    <n v="0"/>
    <n v="0"/>
    <n v="0"/>
    <n v="0"/>
    <n v="13"/>
  </r>
  <r>
    <s v="Oct 2019 - Present "/>
    <n v="1"/>
    <s v="Data Analyst"/>
    <n v="31"/>
    <x v="0"/>
    <x v="1"/>
    <n v="1"/>
    <n v="1"/>
    <n v="1"/>
    <n v="0"/>
    <n v="0"/>
    <n v="0"/>
    <n v="0"/>
    <n v="12"/>
  </r>
  <r>
    <s v="Jan 2022 - Present "/>
    <n v="1"/>
    <s v="CRM and Data Analyst"/>
    <n v="4"/>
    <x v="0"/>
    <x v="1"/>
    <n v="1"/>
    <n v="0"/>
    <n v="0"/>
    <n v="0"/>
    <n v="0"/>
    <n v="0"/>
    <n v="0"/>
    <n v="12"/>
  </r>
  <r>
    <s v="Jan 2020 - Present "/>
    <n v="2"/>
    <s v="Business Intelligence Analyst / Data Analyst"/>
    <n v="28"/>
    <x v="0"/>
    <x v="1"/>
    <n v="1"/>
    <n v="1"/>
    <n v="1"/>
    <n v="0"/>
    <n v="0"/>
    <n v="0"/>
    <n v="0"/>
    <n v="12"/>
  </r>
  <r>
    <s v="Mar 2016 - May 2018 "/>
    <n v="5"/>
    <s v="Data Analyst"/>
    <n v="26"/>
    <x v="0"/>
    <x v="0"/>
    <n v="1"/>
    <n v="1"/>
    <n v="1"/>
    <n v="0"/>
    <n v="0"/>
    <n v="0"/>
    <n v="0"/>
    <n v="13"/>
  </r>
  <r>
    <s v="Jan 2021 - Present "/>
    <n v="1"/>
    <s v="Business Intelligence Analyst"/>
    <n v="16"/>
    <x v="0"/>
    <x v="1"/>
    <n v="1"/>
    <n v="1"/>
    <n v="0"/>
    <n v="0"/>
    <n v="0"/>
    <n v="0"/>
    <n v="0"/>
    <n v="12"/>
  </r>
  <r>
    <s v="Jun 2019 - Jul 2020 "/>
    <n v="2"/>
    <s v="Business Intelligence Analyst"/>
    <n v="13"/>
    <x v="0"/>
    <x v="0"/>
    <n v="1"/>
    <n v="1"/>
    <n v="0"/>
    <n v="0"/>
    <n v="0"/>
    <n v="0"/>
    <n v="0"/>
    <n v="13"/>
  </r>
  <r>
    <s v="Oct 2021 - Present "/>
    <n v="0"/>
    <s v="Business &amp; Data Analyst"/>
    <n v="7"/>
    <x v="0"/>
    <x v="1"/>
    <n v="1"/>
    <n v="0"/>
    <n v="0"/>
    <n v="0"/>
    <n v="0"/>
    <n v="0"/>
    <n v="0"/>
    <n v="12"/>
  </r>
  <r>
    <s v="May 2021 - Present "/>
    <n v="0"/>
    <s v="Data Analyst"/>
    <n v="12"/>
    <x v="0"/>
    <x v="1"/>
    <n v="1"/>
    <n v="1"/>
    <n v="0"/>
    <n v="0"/>
    <n v="0"/>
    <n v="0"/>
    <n v="0"/>
    <n v="12"/>
  </r>
  <r>
    <s v="Aug 2021 - Present "/>
    <n v="0"/>
    <s v="Business Intelligence Analyst"/>
    <n v="9"/>
    <x v="0"/>
    <x v="1"/>
    <n v="1"/>
    <n v="0"/>
    <n v="0"/>
    <n v="0"/>
    <n v="0"/>
    <n v="0"/>
    <n v="0"/>
    <n v="12"/>
  </r>
  <r>
    <s v="Apr 2021 - May 2021 "/>
    <n v="1"/>
    <s v="Data Analyst Trainee"/>
    <n v="1"/>
    <x v="3"/>
    <x v="0"/>
    <n v="1"/>
    <n v="0"/>
    <n v="0"/>
    <n v="0"/>
    <n v="0"/>
    <n v="0"/>
    <n v="0"/>
    <n v="8"/>
  </r>
  <r>
    <s v="Nov 2019 - Present "/>
    <n v="0"/>
    <s v="Data Analyst"/>
    <n v="30"/>
    <x v="0"/>
    <x v="1"/>
    <n v="1"/>
    <n v="1"/>
    <n v="1"/>
    <n v="0"/>
    <n v="0"/>
    <n v="0"/>
    <n v="0"/>
    <n v="12"/>
  </r>
  <r>
    <s v="Jun 2021 - Present "/>
    <n v="0"/>
    <s v="Data Analyst"/>
    <n v="1"/>
    <x v="0"/>
    <x v="1"/>
    <n v="1"/>
    <n v="0"/>
    <n v="0"/>
    <n v="0"/>
    <n v="0"/>
    <n v="0"/>
    <n v="0"/>
    <n v="12"/>
  </r>
  <r>
    <s v="Dec 2019 - Jun 2021 "/>
    <n v="1"/>
    <s v="Data Analyst"/>
    <n v="18"/>
    <x v="0"/>
    <x v="0"/>
    <n v="1"/>
    <n v="1"/>
    <n v="0"/>
    <n v="0"/>
    <n v="0"/>
    <n v="0"/>
    <n v="0"/>
    <n v="13"/>
  </r>
  <r>
    <s v="Jul 2021 - Present "/>
    <n v="0"/>
    <s v="Data Analyst - Professional Services Specialist II"/>
    <n v="10"/>
    <x v="0"/>
    <x v="1"/>
    <n v="1"/>
    <n v="0"/>
    <n v="0"/>
    <n v="0"/>
    <n v="0"/>
    <n v="0"/>
    <n v="0"/>
    <n v="12"/>
  </r>
  <r>
    <s v="Mar 2019 - Apr 2020 "/>
    <n v="2"/>
    <s v="Data Analyst"/>
    <n v="13"/>
    <x v="0"/>
    <x v="0"/>
    <n v="1"/>
    <n v="1"/>
    <n v="0"/>
    <n v="0"/>
    <n v="0"/>
    <n v="0"/>
    <n v="0"/>
    <n v="13"/>
  </r>
  <r>
    <s v="Jun 2020 - Oct 2020 "/>
    <n v="2"/>
    <s v="Business Data Analyst"/>
    <n v="4"/>
    <x v="0"/>
    <x v="0"/>
    <n v="1"/>
    <n v="0"/>
    <n v="0"/>
    <n v="0"/>
    <n v="0"/>
    <n v="0"/>
    <n v="0"/>
    <n v="13"/>
  </r>
  <r>
    <s v="Oct 2019 - Mar 2022 "/>
    <n v="0"/>
    <s v="BA/Data Analyst"/>
    <n v="29"/>
    <x v="0"/>
    <x v="1"/>
    <n v="1"/>
    <n v="1"/>
    <n v="1"/>
    <n v="0"/>
    <n v="0"/>
    <n v="0"/>
    <n v="0"/>
    <n v="12"/>
  </r>
  <r>
    <s v="Jul 2018 - Sep 2019 "/>
    <n v="1"/>
    <s v="BA/Data Analyst"/>
    <n v="14"/>
    <x v="0"/>
    <x v="0"/>
    <n v="1"/>
    <n v="1"/>
    <n v="0"/>
    <n v="0"/>
    <n v="0"/>
    <n v="0"/>
    <n v="0"/>
    <n v="13"/>
  </r>
  <r>
    <s v="Aug 2021 - Present "/>
    <n v="0"/>
    <s v="Lead Data Analyst"/>
    <n v="9"/>
    <x v="2"/>
    <x v="1"/>
    <n v="1"/>
    <n v="0"/>
    <n v="0"/>
    <n v="0"/>
    <n v="0"/>
    <n v="0"/>
    <n v="0"/>
    <n v="10"/>
  </r>
  <r>
    <s v="Sep 2020 - Dec 2020 "/>
    <n v="1"/>
    <s v="Data Analyst"/>
    <n v="3"/>
    <x v="0"/>
    <x v="0"/>
    <n v="1"/>
    <n v="0"/>
    <n v="0"/>
    <n v="0"/>
    <n v="0"/>
    <n v="0"/>
    <n v="0"/>
    <n v="13"/>
  </r>
  <r>
    <s v="Nov 2021 - Present "/>
    <n v="0"/>
    <s v="Data Analyst"/>
    <n v="6"/>
    <x v="0"/>
    <x v="1"/>
    <n v="1"/>
    <n v="0"/>
    <n v="0"/>
    <n v="0"/>
    <n v="0"/>
    <n v="0"/>
    <n v="0"/>
    <n v="12"/>
  </r>
  <r>
    <s v="Aug 2016 - Aug 2017 "/>
    <n v="2"/>
    <s v="Business Data Analyst"/>
    <n v="12"/>
    <x v="0"/>
    <x v="0"/>
    <n v="1"/>
    <n v="1"/>
    <n v="0"/>
    <n v="0"/>
    <n v="0"/>
    <n v="0"/>
    <n v="0"/>
    <n v="13"/>
  </r>
  <r>
    <s v="Sep 2021 - Present "/>
    <n v="0"/>
    <s v="Data Analyst"/>
    <n v="8"/>
    <x v="0"/>
    <x v="1"/>
    <n v="1"/>
    <n v="0"/>
    <n v="0"/>
    <n v="0"/>
    <n v="0"/>
    <n v="0"/>
    <n v="0"/>
    <n v="12"/>
  </r>
  <r>
    <s v="Sep 2020 - Mar 2021 "/>
    <n v="2"/>
    <s v="Data Analyst"/>
    <n v="6"/>
    <x v="0"/>
    <x v="0"/>
    <n v="1"/>
    <n v="0"/>
    <n v="0"/>
    <n v="0"/>
    <n v="0"/>
    <n v="0"/>
    <n v="0"/>
    <n v="13"/>
  </r>
  <r>
    <s v="Nov 2019 - Present "/>
    <n v="0"/>
    <s v="Senior Statistician"/>
    <n v="30"/>
    <x v="4"/>
    <x v="1"/>
    <n v="1"/>
    <n v="1"/>
    <n v="1"/>
    <n v="0"/>
    <n v="0"/>
    <n v="0"/>
    <n v="0"/>
    <n v="30"/>
  </r>
  <r>
    <s v="Sep 2017 - Nov 2019 "/>
    <n v="1"/>
    <s v="Statistician"/>
    <n v="26"/>
    <x v="4"/>
    <x v="0"/>
    <n v="1"/>
    <n v="1"/>
    <n v="1"/>
    <n v="0"/>
    <n v="0"/>
    <n v="0"/>
    <n v="0"/>
    <n v="23.5"/>
  </r>
  <r>
    <s v="Jun 2018 - Nov 2020 "/>
    <n v="2"/>
    <s v="Insights Analyst"/>
    <n v="29"/>
    <x v="0"/>
    <x v="0"/>
    <n v="1"/>
    <n v="1"/>
    <n v="1"/>
    <n v="0"/>
    <n v="0"/>
    <n v="0"/>
    <n v="0"/>
    <n v="13"/>
  </r>
  <r>
    <s v="Jan 2015 - Oct 2018 "/>
    <n v="3"/>
    <s v="Data Analyst"/>
    <n v="45"/>
    <x v="0"/>
    <x v="0"/>
    <n v="1"/>
    <n v="1"/>
    <n v="1"/>
    <n v="1"/>
    <n v="0"/>
    <n v="0"/>
    <n v="0"/>
    <n v="13"/>
  </r>
  <r>
    <s v="Jan 2017 - Present "/>
    <n v="0"/>
    <s v="Senior Data Analyst"/>
    <n v="64"/>
    <x v="2"/>
    <x v="1"/>
    <n v="1"/>
    <n v="1"/>
    <n v="1"/>
    <n v="1"/>
    <n v="1"/>
    <n v="1"/>
    <n v="0"/>
    <n v="10"/>
  </r>
  <r>
    <s v="Feb 2022 - Present "/>
    <n v="0"/>
    <s v="Data Analyst"/>
    <n v="3"/>
    <x v="0"/>
    <x v="1"/>
    <n v="1"/>
    <n v="0"/>
    <n v="0"/>
    <n v="0"/>
    <n v="0"/>
    <n v="0"/>
    <n v="0"/>
    <n v="12"/>
  </r>
  <r>
    <s v="Jun 2018 - Mar 2019 "/>
    <n v="3"/>
    <s v="Data Analyst"/>
    <n v="9"/>
    <x v="0"/>
    <x v="0"/>
    <n v="1"/>
    <n v="0"/>
    <n v="0"/>
    <n v="0"/>
    <n v="0"/>
    <n v="0"/>
    <n v="0"/>
    <n v="13"/>
  </r>
  <r>
    <s v="Aug 2017 - May 2019 "/>
    <n v="1"/>
    <s v="Data Analyst"/>
    <n v="21"/>
    <x v="0"/>
    <x v="0"/>
    <n v="1"/>
    <n v="1"/>
    <n v="0"/>
    <n v="0"/>
    <n v="0"/>
    <n v="0"/>
    <n v="0"/>
    <n v="13"/>
  </r>
  <r>
    <s v="Oct 2016 - Present "/>
    <n v="2"/>
    <s v=" data analyst &amp; Business Intelligence Specialist "/>
    <n v="67"/>
    <x v="0"/>
    <x v="1"/>
    <n v="1"/>
    <n v="1"/>
    <n v="1"/>
    <n v="1"/>
    <n v="1"/>
    <n v="1"/>
    <n v="0"/>
    <n v="12"/>
  </r>
  <r>
    <s v="Sep 2020 - Present "/>
    <n v="0"/>
    <s v="Business Data Analyst"/>
    <n v="20"/>
    <x v="0"/>
    <x v="1"/>
    <n v="1"/>
    <n v="1"/>
    <n v="0"/>
    <n v="0"/>
    <n v="0"/>
    <n v="0"/>
    <n v="0"/>
    <n v="12"/>
  </r>
  <r>
    <s v="Feb 2017 - Feb 2018 "/>
    <n v="2"/>
    <s v="Data Analyst"/>
    <n v="12"/>
    <x v="0"/>
    <x v="0"/>
    <n v="1"/>
    <n v="1"/>
    <n v="0"/>
    <n v="0"/>
    <n v="0"/>
    <n v="0"/>
    <n v="0"/>
    <n v="13"/>
  </r>
  <r>
    <s v="Mar 2021 - Present "/>
    <n v="0"/>
    <s v="Data Analyst"/>
    <n v="14"/>
    <x v="0"/>
    <x v="1"/>
    <n v="1"/>
    <n v="1"/>
    <n v="0"/>
    <n v="0"/>
    <n v="0"/>
    <n v="0"/>
    <n v="0"/>
    <n v="12"/>
  </r>
  <r>
    <s v="Apr 2021 - Present "/>
    <n v="0"/>
    <s v="Senior Data Analyst"/>
    <n v="13"/>
    <x v="2"/>
    <x v="1"/>
    <n v="1"/>
    <n v="1"/>
    <n v="0"/>
    <n v="0"/>
    <n v="0"/>
    <n v="0"/>
    <n v="0"/>
    <n v="10"/>
  </r>
  <r>
    <s v="Feb 2000 - Aug 2001 "/>
    <n v="3"/>
    <s v="Data Analyst"/>
    <n v="18"/>
    <x v="0"/>
    <x v="0"/>
    <n v="1"/>
    <n v="1"/>
    <n v="0"/>
    <n v="0"/>
    <n v="0"/>
    <n v="0"/>
    <n v="0"/>
    <n v="13"/>
  </r>
  <r>
    <s v="Mar 2021 - Present "/>
    <n v="0"/>
    <s v="Data Analyst"/>
    <n v="14"/>
    <x v="0"/>
    <x v="1"/>
    <n v="1"/>
    <n v="1"/>
    <n v="0"/>
    <n v="0"/>
    <n v="0"/>
    <n v="0"/>
    <n v="0"/>
    <n v="12"/>
  </r>
  <r>
    <s v="Jul 2019 - Present "/>
    <n v="1"/>
    <s v="Data Scientist"/>
    <n v="34"/>
    <x v="1"/>
    <x v="1"/>
    <n v="1"/>
    <n v="1"/>
    <n v="1"/>
    <n v="0"/>
    <n v="0"/>
    <n v="0"/>
    <n v="0"/>
    <n v="8.5"/>
  </r>
  <r>
    <s v="Jul 2018 - Oct 2019 "/>
    <n v="3"/>
    <s v="Senior Data Analyst"/>
    <n v="15"/>
    <x v="2"/>
    <x v="0"/>
    <n v="1"/>
    <n v="1"/>
    <n v="0"/>
    <n v="0"/>
    <n v="0"/>
    <n v="0"/>
    <n v="0"/>
    <n v="17.5"/>
  </r>
  <r>
    <s v="Feb 2017 - Jul 2018 "/>
    <n v="4"/>
    <s v="Data Analyst"/>
    <n v="17"/>
    <x v="0"/>
    <x v="0"/>
    <n v="1"/>
    <n v="1"/>
    <n v="0"/>
    <n v="0"/>
    <n v="0"/>
    <n v="0"/>
    <n v="0"/>
    <n v="13"/>
  </r>
  <r>
    <s v="Oct 2020 - Nov 2021 "/>
    <n v="0"/>
    <s v="JUNIOR DATA ANALYST"/>
    <n v="13"/>
    <x v="3"/>
    <x v="1"/>
    <n v="1"/>
    <n v="1"/>
    <n v="0"/>
    <n v="0"/>
    <n v="0"/>
    <n v="0"/>
    <n v="0"/>
    <n v="5"/>
  </r>
  <r>
    <s v="Mar 2022 - Present "/>
    <n v="0"/>
    <s v="Data Analyst"/>
    <n v="2"/>
    <x v="0"/>
    <x v="1"/>
    <n v="1"/>
    <n v="0"/>
    <n v="0"/>
    <n v="0"/>
    <n v="0"/>
    <n v="0"/>
    <n v="0"/>
    <n v="12"/>
  </r>
  <r>
    <s v="Oct 2020 - Mar 2022 "/>
    <n v="1"/>
    <s v="Data Analyst - VA Palo Alto HCS (Patient Experience)"/>
    <n v="17"/>
    <x v="0"/>
    <x v="0"/>
    <n v="1"/>
    <n v="1"/>
    <n v="0"/>
    <n v="0"/>
    <n v="0"/>
    <n v="0"/>
    <n v="0"/>
    <n v="13"/>
  </r>
  <r>
    <s v="Jan 2021 - Present "/>
    <n v="0"/>
    <s v="Data Analyst"/>
    <n v="16"/>
    <x v="0"/>
    <x v="1"/>
    <n v="1"/>
    <n v="1"/>
    <n v="0"/>
    <n v="0"/>
    <n v="0"/>
    <n v="0"/>
    <n v="0"/>
    <n v="12"/>
  </r>
  <r>
    <s v="Nov 2017 - Nov 2018 "/>
    <n v="1"/>
    <s v="Sr Data Analytics"/>
    <n v="12"/>
    <x v="2"/>
    <x v="0"/>
    <n v="1"/>
    <n v="1"/>
    <n v="0"/>
    <n v="0"/>
    <n v="0"/>
    <n v="0"/>
    <n v="0"/>
    <n v="17.5"/>
  </r>
  <r>
    <s v="Jan 2015 - Nov 2017 "/>
    <n v="2"/>
    <s v="Data Analyst"/>
    <n v="34"/>
    <x v="0"/>
    <x v="0"/>
    <n v="1"/>
    <n v="1"/>
    <n v="1"/>
    <n v="0"/>
    <n v="0"/>
    <n v="0"/>
    <n v="0"/>
    <n v="13"/>
  </r>
  <r>
    <s v="Feb 2020 - Present "/>
    <n v="0"/>
    <s v="Data Analyst"/>
    <n v="27"/>
    <x v="0"/>
    <x v="1"/>
    <n v="1"/>
    <n v="1"/>
    <n v="1"/>
    <n v="0"/>
    <n v="0"/>
    <n v="0"/>
    <n v="0"/>
    <n v="12"/>
  </r>
  <r>
    <s v="Feb 2022 - Present "/>
    <n v="0"/>
    <s v="Data Analyst"/>
    <n v="3"/>
    <x v="0"/>
    <x v="1"/>
    <n v="1"/>
    <n v="0"/>
    <n v="0"/>
    <n v="0"/>
    <n v="0"/>
    <n v="0"/>
    <n v="0"/>
    <n v="12"/>
  </r>
  <r>
    <s v="Sep 2021 - Present "/>
    <n v="0"/>
    <s v="Senior Data Analyst"/>
    <n v="8"/>
    <x v="2"/>
    <x v="1"/>
    <n v="1"/>
    <n v="0"/>
    <n v="0"/>
    <n v="0"/>
    <n v="0"/>
    <n v="0"/>
    <n v="0"/>
    <n v="10"/>
  </r>
  <r>
    <s v="Mar 2020 - Sep 2021 "/>
    <n v="1"/>
    <s v="Data Analyst"/>
    <n v="18"/>
    <x v="0"/>
    <x v="0"/>
    <n v="1"/>
    <n v="1"/>
    <n v="0"/>
    <n v="0"/>
    <n v="0"/>
    <n v="0"/>
    <n v="0"/>
    <n v="13"/>
  </r>
  <r>
    <s v="Dec 2013 - Dec 2014 "/>
    <n v="4"/>
    <s v="Data Analyst"/>
    <n v="12"/>
    <x v="0"/>
    <x v="0"/>
    <n v="1"/>
    <n v="1"/>
    <n v="0"/>
    <n v="0"/>
    <n v="0"/>
    <n v="0"/>
    <n v="0"/>
    <n v="13"/>
  </r>
  <r>
    <s v="Apr 2022 - Present "/>
    <n v="0"/>
    <s v="Data Analyst"/>
    <n v="1"/>
    <x v="0"/>
    <x v="1"/>
    <n v="1"/>
    <n v="0"/>
    <n v="0"/>
    <n v="0"/>
    <n v="0"/>
    <n v="0"/>
    <n v="0"/>
    <n v="12"/>
  </r>
  <r>
    <s v="Apr 2022 - Present "/>
    <n v="0"/>
    <s v="Data Analyst"/>
    <n v="1"/>
    <x v="0"/>
    <x v="1"/>
    <n v="1"/>
    <n v="0"/>
    <n v="0"/>
    <n v="0"/>
    <n v="0"/>
    <n v="0"/>
    <n v="0"/>
    <n v="12"/>
  </r>
  <r>
    <s v="Mar 2020 - Jun 2020 "/>
    <n v="3"/>
    <s v="Data Analyst"/>
    <n v="3"/>
    <x v="0"/>
    <x v="0"/>
    <n v="1"/>
    <n v="0"/>
    <n v="0"/>
    <n v="0"/>
    <n v="0"/>
    <n v="0"/>
    <n v="0"/>
    <n v="13"/>
  </r>
  <r>
    <s v="Sep 2021 - Present "/>
    <n v="0"/>
    <s v="Data Analyst"/>
    <n v="8"/>
    <x v="0"/>
    <x v="1"/>
    <n v="1"/>
    <n v="0"/>
    <n v="0"/>
    <n v="0"/>
    <n v="0"/>
    <n v="0"/>
    <n v="0"/>
    <n v="12"/>
  </r>
  <r>
    <s v="May 2022 - Present "/>
    <n v="0"/>
    <s v="Sr. Data Analyst"/>
    <n v="1"/>
    <x v="2"/>
    <x v="1"/>
    <n v="1"/>
    <n v="0"/>
    <n v="0"/>
    <n v="0"/>
    <n v="0"/>
    <n v="0"/>
    <n v="0"/>
    <n v="10"/>
  </r>
  <r>
    <s v="Dec 2021 - Present "/>
    <n v="0"/>
    <s v="Business Data Analyst"/>
    <n v="5"/>
    <x v="0"/>
    <x v="1"/>
    <n v="1"/>
    <n v="0"/>
    <n v="0"/>
    <n v="0"/>
    <n v="0"/>
    <n v="0"/>
    <n v="0"/>
    <n v="12"/>
  </r>
  <r>
    <s v="Sep 2020 - Oct 2021 "/>
    <n v="1"/>
    <s v="Data Scientist"/>
    <n v="13"/>
    <x v="1"/>
    <x v="0"/>
    <n v="1"/>
    <n v="1"/>
    <n v="0"/>
    <n v="0"/>
    <n v="0"/>
    <n v="0"/>
    <n v="0"/>
    <n v="7"/>
  </r>
  <r>
    <s v="May 2019 - Sep 2020 "/>
    <n v="2"/>
    <s v="Data Analyst"/>
    <n v="16"/>
    <x v="0"/>
    <x v="0"/>
    <n v="1"/>
    <n v="1"/>
    <n v="0"/>
    <n v="0"/>
    <n v="0"/>
    <n v="0"/>
    <n v="0"/>
    <n v="13"/>
  </r>
  <r>
    <s v="Apr 2020 - Mar 2021 "/>
    <n v="1"/>
    <s v="Data Analyst"/>
    <n v="1"/>
    <x v="0"/>
    <x v="0"/>
    <n v="1"/>
    <n v="0"/>
    <n v="0"/>
    <n v="0"/>
    <n v="0"/>
    <n v="0"/>
    <n v="0"/>
    <n v="13"/>
  </r>
  <r>
    <s v="May 2015 - Present "/>
    <n v="3"/>
    <s v="Junior Statistician"/>
    <n v="84"/>
    <x v="4"/>
    <x v="1"/>
    <n v="1"/>
    <n v="1"/>
    <n v="1"/>
    <n v="1"/>
    <n v="1"/>
    <n v="1"/>
    <n v="0"/>
    <n v="30"/>
  </r>
  <r>
    <s v="Apr 2022 - Present "/>
    <n v="0"/>
    <s v="Data Analyst"/>
    <n v="1"/>
    <x v="0"/>
    <x v="1"/>
    <n v="1"/>
    <n v="0"/>
    <n v="0"/>
    <n v="0"/>
    <n v="0"/>
    <n v="0"/>
    <n v="0"/>
    <n v="12"/>
  </r>
  <r>
    <s v="Sep 2020 - Present "/>
    <n v="0"/>
    <s v="BI Analyst | Big Data Engineer | Data Analyst"/>
    <n v="20"/>
    <x v="0"/>
    <x v="1"/>
    <n v="1"/>
    <n v="1"/>
    <n v="0"/>
    <n v="0"/>
    <n v="0"/>
    <n v="0"/>
    <n v="0"/>
    <n v="12"/>
  </r>
  <r>
    <s v="Apr 2021 - Present "/>
    <n v="0"/>
    <s v="Business Intelligence Analyst"/>
    <n v="13"/>
    <x v="0"/>
    <x v="1"/>
    <n v="1"/>
    <n v="1"/>
    <n v="0"/>
    <n v="0"/>
    <n v="0"/>
    <n v="0"/>
    <n v="0"/>
    <n v="12"/>
  </r>
  <r>
    <s v="May 2020 - Mar 2021 "/>
    <n v="1"/>
    <s v="Data Analyst"/>
    <n v="10"/>
    <x v="0"/>
    <x v="0"/>
    <n v="1"/>
    <n v="0"/>
    <n v="0"/>
    <n v="0"/>
    <n v="0"/>
    <n v="0"/>
    <n v="0"/>
    <n v="13"/>
  </r>
  <r>
    <s v="Jan 2021 - Present "/>
    <n v="1"/>
    <s v="statistician, data analyst, and data reporter"/>
    <n v="16"/>
    <x v="0"/>
    <x v="1"/>
    <n v="1"/>
    <n v="1"/>
    <n v="0"/>
    <n v="0"/>
    <n v="0"/>
    <n v="0"/>
    <n v="0"/>
    <n v="12"/>
  </r>
  <r>
    <s v="Dec 2019 - Present "/>
    <n v="0"/>
    <s v="Data Analyst"/>
    <n v="29"/>
    <x v="0"/>
    <x v="1"/>
    <n v="1"/>
    <n v="1"/>
    <n v="1"/>
    <n v="0"/>
    <n v="0"/>
    <n v="0"/>
    <n v="0"/>
    <n v="12"/>
  </r>
  <r>
    <s v="Jun 2021 - Present "/>
    <n v="0"/>
    <s v="Data Analyst"/>
    <n v="1"/>
    <x v="0"/>
    <x v="1"/>
    <n v="1"/>
    <n v="0"/>
    <n v="0"/>
    <n v="0"/>
    <n v="0"/>
    <n v="0"/>
    <n v="0"/>
    <n v="12"/>
  </r>
  <r>
    <s v="Nov 2020 - Present "/>
    <n v="0"/>
    <s v="Senior Data Analyst"/>
    <n v="18"/>
    <x v="2"/>
    <x v="1"/>
    <n v="1"/>
    <n v="1"/>
    <n v="0"/>
    <n v="0"/>
    <n v="0"/>
    <n v="0"/>
    <n v="0"/>
    <n v="10"/>
  </r>
  <r>
    <s v="Feb 2019 - Nov 2020 "/>
    <n v="1"/>
    <s v="Data Analyst"/>
    <n v="21"/>
    <x v="0"/>
    <x v="0"/>
    <n v="1"/>
    <n v="1"/>
    <n v="0"/>
    <n v="0"/>
    <n v="0"/>
    <n v="0"/>
    <n v="0"/>
    <n v="13"/>
  </r>
  <r>
    <s v="Apr 2022 - Present "/>
    <n v="0"/>
    <s v="Business Intelligence Analyst"/>
    <n v="1"/>
    <x v="0"/>
    <x v="1"/>
    <n v="1"/>
    <n v="0"/>
    <n v="0"/>
    <n v="0"/>
    <n v="0"/>
    <n v="0"/>
    <n v="0"/>
    <n v="12"/>
  </r>
  <r>
    <s v="Feb 2007 - Aug 2007 "/>
    <n v="5"/>
    <s v="Data Analyst"/>
    <n v="6"/>
    <x v="0"/>
    <x v="0"/>
    <n v="1"/>
    <n v="0"/>
    <n v="0"/>
    <n v="0"/>
    <n v="0"/>
    <n v="0"/>
    <n v="0"/>
    <n v="13"/>
  </r>
  <r>
    <s v="Oct 2021 - Present "/>
    <n v="0"/>
    <s v="Business Intelligence Analyst"/>
    <n v="7"/>
    <x v="0"/>
    <x v="1"/>
    <n v="1"/>
    <n v="0"/>
    <n v="0"/>
    <n v="0"/>
    <n v="0"/>
    <n v="0"/>
    <n v="0"/>
    <n v="12"/>
  </r>
  <r>
    <s v="Sep 2017 - Apr 2019 "/>
    <n v="2"/>
    <s v="Data Analyst"/>
    <n v="19"/>
    <x v="0"/>
    <x v="0"/>
    <n v="1"/>
    <n v="1"/>
    <n v="0"/>
    <n v="0"/>
    <n v="0"/>
    <n v="0"/>
    <n v="0"/>
    <n v="13"/>
  </r>
  <r>
    <s v="Jun 2015 - Aug 2017 "/>
    <n v="3"/>
    <s v="Data Analyst"/>
    <n v="26"/>
    <x v="0"/>
    <x v="0"/>
    <n v="1"/>
    <n v="1"/>
    <n v="1"/>
    <n v="0"/>
    <n v="0"/>
    <n v="0"/>
    <n v="0"/>
    <n v="13"/>
  </r>
  <r>
    <s v="Nov 2019 - Oct 2021 "/>
    <n v="0"/>
    <s v="Data Analyst"/>
    <n v="23"/>
    <x v="0"/>
    <x v="1"/>
    <n v="1"/>
    <n v="1"/>
    <n v="0"/>
    <n v="0"/>
    <n v="0"/>
    <n v="0"/>
    <n v="0"/>
    <n v="12"/>
  </r>
  <r>
    <s v="Jul 2016 - Jul 2019 "/>
    <n v="1"/>
    <s v="Data Analyst"/>
    <n v="36"/>
    <x v="0"/>
    <x v="0"/>
    <n v="1"/>
    <n v="1"/>
    <n v="1"/>
    <n v="1"/>
    <n v="0"/>
    <n v="0"/>
    <n v="0"/>
    <n v="13"/>
  </r>
  <r>
    <s v="Jul 2020 - Present "/>
    <n v="0"/>
    <s v="Data Analyst and Back Office Manage"/>
    <n v="22"/>
    <x v="0"/>
    <x v="1"/>
    <n v="1"/>
    <n v="1"/>
    <n v="0"/>
    <n v="0"/>
    <n v="0"/>
    <n v="0"/>
    <n v="0"/>
    <n v="12"/>
  </r>
  <r>
    <s v="Nov 2020 - Present "/>
    <n v="0"/>
    <s v="Data Analyst"/>
    <n v="18"/>
    <x v="0"/>
    <x v="1"/>
    <n v="1"/>
    <n v="1"/>
    <n v="0"/>
    <n v="0"/>
    <n v="0"/>
    <n v="0"/>
    <n v="0"/>
    <n v="12"/>
  </r>
  <r>
    <s v="Jan 2020 - Apr 2020 "/>
    <n v="1"/>
    <s v="Data Analyst"/>
    <n v="3"/>
    <x v="0"/>
    <x v="0"/>
    <n v="1"/>
    <n v="0"/>
    <n v="0"/>
    <n v="0"/>
    <n v="0"/>
    <n v="0"/>
    <n v="0"/>
    <n v="13"/>
  </r>
  <r>
    <s v="May 2021 - Dec 2021 "/>
    <n v="0"/>
    <s v="Data Analyst"/>
    <n v="7"/>
    <x v="0"/>
    <x v="1"/>
    <n v="1"/>
    <n v="0"/>
    <n v="0"/>
    <n v="0"/>
    <n v="0"/>
    <n v="0"/>
    <n v="0"/>
    <n v="12"/>
  </r>
  <r>
    <s v="Mar 2022 - Present "/>
    <n v="0"/>
    <s v="Data Analyst"/>
    <n v="2"/>
    <x v="0"/>
    <x v="1"/>
    <n v="1"/>
    <n v="0"/>
    <n v="0"/>
    <n v="0"/>
    <n v="0"/>
    <n v="0"/>
    <n v="0"/>
    <n v="12"/>
  </r>
  <r>
    <s v="Jun 2021 - Dec 2021 "/>
    <n v="1"/>
    <s v="Data Analyst"/>
    <n v="6"/>
    <x v="0"/>
    <x v="0"/>
    <n v="1"/>
    <n v="0"/>
    <n v="0"/>
    <n v="0"/>
    <n v="0"/>
    <n v="0"/>
    <n v="0"/>
    <n v="13"/>
  </r>
  <r>
    <s v="Sep 2018 - May 2021 "/>
    <n v="2"/>
    <s v="Data Analyst"/>
    <n v="32"/>
    <x v="0"/>
    <x v="0"/>
    <n v="1"/>
    <n v="1"/>
    <n v="1"/>
    <n v="0"/>
    <n v="0"/>
    <n v="0"/>
    <n v="0"/>
    <n v="13"/>
  </r>
  <r>
    <s v="Apr 2021 - Aug 2021 "/>
    <n v="2"/>
    <s v="Business Intelligence Analyst"/>
    <n v="4"/>
    <x v="0"/>
    <x v="0"/>
    <n v="1"/>
    <n v="0"/>
    <n v="0"/>
    <n v="0"/>
    <n v="0"/>
    <n v="0"/>
    <n v="0"/>
    <n v="13"/>
  </r>
  <r>
    <s v="May 2022 - Present "/>
    <n v="0"/>
    <s v="Data Analyst"/>
    <n v="1"/>
    <x v="0"/>
    <x v="1"/>
    <n v="1"/>
    <n v="0"/>
    <n v="0"/>
    <n v="0"/>
    <n v="0"/>
    <n v="0"/>
    <n v="0"/>
    <n v="12"/>
  </r>
  <r>
    <s v="Dec 2021 - Present "/>
    <n v="0"/>
    <s v="Data Analyst"/>
    <n v="5"/>
    <x v="0"/>
    <x v="1"/>
    <n v="1"/>
    <n v="0"/>
    <n v="0"/>
    <n v="0"/>
    <n v="0"/>
    <n v="0"/>
    <n v="0"/>
    <n v="12"/>
  </r>
  <r>
    <s v="Sep 2020 - Mar 2021 "/>
    <n v="2"/>
    <s v="Data Analyst"/>
    <n v="6"/>
    <x v="0"/>
    <x v="0"/>
    <n v="1"/>
    <n v="0"/>
    <n v="0"/>
    <n v="0"/>
    <n v="0"/>
    <n v="0"/>
    <n v="0"/>
    <n v="13"/>
  </r>
  <r>
    <s v="Jul 2016 - Sep 2020 "/>
    <n v="3"/>
    <s v="Data Analyst"/>
    <n v="50"/>
    <x v="0"/>
    <x v="0"/>
    <n v="1"/>
    <n v="1"/>
    <n v="1"/>
    <n v="1"/>
    <n v="1"/>
    <n v="0"/>
    <n v="0"/>
    <n v="13"/>
  </r>
  <r>
    <d v="2016-07-01T00:00:00"/>
    <n v="4"/>
    <s v="Data Analyst"/>
    <n v="1"/>
    <x v="0"/>
    <x v="0"/>
    <n v="1"/>
    <n v="0"/>
    <n v="0"/>
    <n v="0"/>
    <n v="0"/>
    <n v="0"/>
    <n v="0"/>
    <n v="13"/>
  </r>
  <r>
    <s v="Mar 2021 - Present "/>
    <n v="0"/>
    <s v="Data Analyst"/>
    <n v="14"/>
    <x v="0"/>
    <x v="1"/>
    <n v="1"/>
    <n v="1"/>
    <n v="0"/>
    <n v="0"/>
    <n v="0"/>
    <n v="0"/>
    <n v="0"/>
    <n v="12"/>
  </r>
  <r>
    <s v="Mar 2022 - Present "/>
    <n v="0"/>
    <s v="Data Analyst"/>
    <n v="2"/>
    <x v="0"/>
    <x v="1"/>
    <n v="1"/>
    <n v="0"/>
    <n v="0"/>
    <n v="0"/>
    <n v="0"/>
    <n v="0"/>
    <n v="0"/>
    <n v="12"/>
  </r>
  <r>
    <s v="Jul 2020 - Present "/>
    <n v="1"/>
    <s v="Data Analyst"/>
    <n v="22"/>
    <x v="0"/>
    <x v="1"/>
    <n v="1"/>
    <n v="1"/>
    <n v="0"/>
    <n v="0"/>
    <n v="0"/>
    <n v="0"/>
    <n v="0"/>
    <n v="12"/>
  </r>
  <r>
    <s v="Jul 2017 - Jul 2018 "/>
    <n v="1"/>
    <s v="Data Analyst"/>
    <n v="12"/>
    <x v="0"/>
    <x v="0"/>
    <n v="1"/>
    <n v="1"/>
    <n v="0"/>
    <n v="0"/>
    <n v="0"/>
    <n v="0"/>
    <n v="0"/>
    <n v="13"/>
  </r>
  <r>
    <s v="Oct 2021 - Present "/>
    <n v="0"/>
    <s v="Data Analyst"/>
    <n v="7"/>
    <x v="0"/>
    <x v="1"/>
    <n v="1"/>
    <n v="0"/>
    <n v="0"/>
    <n v="0"/>
    <n v="0"/>
    <n v="0"/>
    <n v="0"/>
    <n v="12"/>
  </r>
  <r>
    <s v="Sep 2019 - Sep 2021 "/>
    <n v="1"/>
    <s v="Data Analyst"/>
    <n v="24"/>
    <x v="0"/>
    <x v="0"/>
    <n v="1"/>
    <n v="1"/>
    <n v="1"/>
    <n v="0"/>
    <n v="0"/>
    <n v="0"/>
    <n v="0"/>
    <n v="13"/>
  </r>
  <r>
    <s v="Jun 2020 - May 2021 "/>
    <n v="1"/>
    <s v="Data Analyst Co-op, People Analytics"/>
    <n v="1"/>
    <x v="0"/>
    <x v="0"/>
    <n v="1"/>
    <n v="0"/>
    <n v="0"/>
    <n v="0"/>
    <n v="0"/>
    <n v="0"/>
    <n v="0"/>
    <n v="13"/>
  </r>
  <r>
    <s v="Jun 2021 - Present "/>
    <n v="0"/>
    <s v="Senior Data Analyst"/>
    <n v="1"/>
    <x v="2"/>
    <x v="1"/>
    <n v="1"/>
    <n v="0"/>
    <n v="0"/>
    <n v="0"/>
    <n v="0"/>
    <n v="0"/>
    <n v="0"/>
    <n v="10"/>
  </r>
  <r>
    <s v="May 2019 - Aug 2021 "/>
    <n v="1"/>
    <s v="Business Intelligence Analyst (consultant)"/>
    <n v="27"/>
    <x v="0"/>
    <x v="0"/>
    <n v="1"/>
    <n v="1"/>
    <n v="1"/>
    <n v="0"/>
    <n v="0"/>
    <n v="0"/>
    <n v="0"/>
    <n v="13"/>
  </r>
  <r>
    <s v="Jun 2015 - Aug 2016 "/>
    <n v="3"/>
    <s v="Business Intelligence Analyst"/>
    <n v="14"/>
    <x v="0"/>
    <x v="0"/>
    <n v="1"/>
    <n v="1"/>
    <n v="0"/>
    <n v="0"/>
    <n v="0"/>
    <n v="0"/>
    <n v="0"/>
    <n v="13"/>
  </r>
  <r>
    <s v="Oct 2019 - May 2021 "/>
    <n v="0"/>
    <s v="Junior Business Data Analyst"/>
    <n v="19"/>
    <x v="3"/>
    <x v="1"/>
    <n v="1"/>
    <n v="1"/>
    <n v="0"/>
    <n v="0"/>
    <n v="0"/>
    <n v="0"/>
    <n v="0"/>
    <n v="5"/>
  </r>
  <r>
    <s v="Jan 2020 - Present "/>
    <n v="0"/>
    <s v="Data Analyst"/>
    <n v="29"/>
    <x v="0"/>
    <x v="1"/>
    <n v="1"/>
    <n v="1"/>
    <n v="1"/>
    <n v="0"/>
    <n v="0"/>
    <n v="0"/>
    <n v="0"/>
    <n v="12"/>
  </r>
  <r>
    <s v="Jul 2018 - Jan 2020 "/>
    <n v="2"/>
    <s v="Data Analyst"/>
    <n v="18"/>
    <x v="0"/>
    <x v="0"/>
    <n v="1"/>
    <n v="1"/>
    <n v="0"/>
    <n v="0"/>
    <n v="0"/>
    <n v="0"/>
    <n v="0"/>
    <n v="13"/>
  </r>
  <r>
    <s v="Jun 2021 - Present "/>
    <n v="0"/>
    <s v="Data Analyst"/>
    <n v="12"/>
    <x v="0"/>
    <x v="1"/>
    <n v="1"/>
    <n v="1"/>
    <n v="0"/>
    <n v="0"/>
    <n v="0"/>
    <n v="0"/>
    <n v="0"/>
    <n v="12"/>
  </r>
  <r>
    <s v="Sep 2021 - Present "/>
    <n v="0"/>
    <s v="Associate Data Scientist"/>
    <n v="9"/>
    <x v="1"/>
    <x v="1"/>
    <n v="1"/>
    <n v="0"/>
    <n v="0"/>
    <n v="0"/>
    <n v="0"/>
    <n v="0"/>
    <n v="0"/>
    <n v="8.5"/>
  </r>
  <r>
    <d v="2019-05-01T00:00:00"/>
    <n v="1"/>
    <s v="Data Analyst"/>
    <n v="1"/>
    <x v="0"/>
    <x v="0"/>
    <n v="1"/>
    <n v="0"/>
    <n v="0"/>
    <n v="0"/>
    <n v="0"/>
    <n v="0"/>
    <n v="0"/>
    <n v="13"/>
  </r>
  <r>
    <s v="Oct 2019 - Jun 2020 "/>
    <n v="1"/>
    <s v="Data Analyst"/>
    <n v="8"/>
    <x v="0"/>
    <x v="0"/>
    <n v="1"/>
    <n v="0"/>
    <n v="0"/>
    <n v="0"/>
    <n v="0"/>
    <n v="0"/>
    <n v="0"/>
    <n v="13"/>
  </r>
  <r>
    <s v="Apr 2019 - Present "/>
    <n v="0"/>
    <s v="Data Analyst"/>
    <n v="38"/>
    <x v="0"/>
    <x v="1"/>
    <n v="1"/>
    <n v="1"/>
    <n v="1"/>
    <n v="1"/>
    <n v="0"/>
    <n v="0"/>
    <n v="0"/>
    <n v="12"/>
  </r>
  <r>
    <s v="May 2020 - Sep 2021 "/>
    <n v="1"/>
    <s v="Data Analyst"/>
    <n v="16"/>
    <x v="0"/>
    <x v="0"/>
    <n v="1"/>
    <n v="1"/>
    <n v="0"/>
    <n v="0"/>
    <n v="0"/>
    <n v="0"/>
    <n v="0"/>
    <n v="13"/>
  </r>
  <r>
    <s v="Apr 2018 - Jun 2019 "/>
    <n v="3"/>
    <s v="Data Analyst"/>
    <n v="14"/>
    <x v="0"/>
    <x v="0"/>
    <n v="1"/>
    <n v="1"/>
    <n v="0"/>
    <n v="0"/>
    <n v="0"/>
    <n v="0"/>
    <n v="0"/>
    <n v="13"/>
  </r>
  <r>
    <s v="Sep 2018 - Present "/>
    <n v="0"/>
    <s v="Statistician"/>
    <n v="45"/>
    <x v="4"/>
    <x v="1"/>
    <n v="1"/>
    <n v="1"/>
    <n v="1"/>
    <n v="1"/>
    <n v="0"/>
    <n v="0"/>
    <n v="0"/>
    <n v="30"/>
  </r>
  <r>
    <s v="Nov 2021 - Dec 2021 "/>
    <n v="0"/>
    <s v="Data Analyst"/>
    <n v="1"/>
    <x v="0"/>
    <x v="1"/>
    <n v="1"/>
    <n v="0"/>
    <n v="0"/>
    <n v="0"/>
    <n v="0"/>
    <n v="0"/>
    <n v="0"/>
    <n v="12"/>
  </r>
  <r>
    <s v="Sep 2019 - Jan 2021 "/>
    <n v="1"/>
    <s v="Data Analyst"/>
    <n v="16"/>
    <x v="0"/>
    <x v="0"/>
    <n v="1"/>
    <n v="1"/>
    <n v="0"/>
    <n v="0"/>
    <n v="0"/>
    <n v="0"/>
    <n v="0"/>
    <n v="13"/>
  </r>
  <r>
    <s v="Sep 2020 - Sep 2021 "/>
    <n v="0"/>
    <s v="Data Analyst"/>
    <n v="12"/>
    <x v="0"/>
    <x v="1"/>
    <n v="1"/>
    <n v="1"/>
    <n v="0"/>
    <n v="0"/>
    <n v="0"/>
    <n v="0"/>
    <n v="0"/>
    <n v="12"/>
  </r>
  <r>
    <s v="Oct 2019 - Mar 2020 "/>
    <n v="1"/>
    <s v="Junior Data Analyst at RJC soft S.r.l, Pisa, IT"/>
    <n v="5"/>
    <x v="3"/>
    <x v="0"/>
    <n v="1"/>
    <n v="0"/>
    <n v="0"/>
    <n v="0"/>
    <n v="0"/>
    <n v="0"/>
    <n v="0"/>
    <n v="8"/>
  </r>
  <r>
    <s v="Aug 2021 - Present "/>
    <n v="0"/>
    <s v="Data Reporting Analyst"/>
    <n v="10"/>
    <x v="0"/>
    <x v="1"/>
    <n v="1"/>
    <n v="0"/>
    <n v="0"/>
    <n v="0"/>
    <n v="0"/>
    <n v="0"/>
    <n v="0"/>
    <n v="12"/>
  </r>
  <r>
    <s v="Jul 2018 - Aug 2019 "/>
    <n v="2"/>
    <s v="SQL Developer/ Data Reporting Analyst"/>
    <n v="13"/>
    <x v="0"/>
    <x v="0"/>
    <n v="1"/>
    <n v="1"/>
    <n v="0"/>
    <n v="0"/>
    <n v="0"/>
    <n v="0"/>
    <n v="0"/>
    <n v="13"/>
  </r>
  <r>
    <s v="Jul 2021 - Present "/>
    <n v="0"/>
    <s v="Business Data Analyst"/>
    <n v="1"/>
    <x v="0"/>
    <x v="1"/>
    <n v="1"/>
    <n v="0"/>
    <n v="0"/>
    <n v="0"/>
    <n v="0"/>
    <n v="0"/>
    <n v="0"/>
    <n v="12"/>
  </r>
  <r>
    <s v="Apr 2020 - Nov 2020 "/>
    <n v="2"/>
    <s v="Data Analyst"/>
    <n v="7"/>
    <x v="0"/>
    <x v="0"/>
    <n v="1"/>
    <n v="0"/>
    <n v="0"/>
    <n v="0"/>
    <n v="0"/>
    <n v="0"/>
    <n v="0"/>
    <n v="13"/>
  </r>
  <r>
    <s v="May 2019 - Present "/>
    <n v="0"/>
    <s v="Fixed line Access Performance Engineer/ Data Analyst."/>
    <n v="37"/>
    <x v="0"/>
    <x v="1"/>
    <n v="1"/>
    <n v="1"/>
    <n v="1"/>
    <n v="1"/>
    <n v="0"/>
    <n v="0"/>
    <n v="0"/>
    <n v="12"/>
  </r>
  <r>
    <s v="Jan 2019 - Nov 2019 "/>
    <n v="3"/>
    <s v="Data Analyst"/>
    <n v="10"/>
    <x v="0"/>
    <x v="0"/>
    <n v="1"/>
    <n v="0"/>
    <n v="0"/>
    <n v="0"/>
    <n v="0"/>
    <n v="0"/>
    <n v="0"/>
    <n v="13"/>
  </r>
  <r>
    <s v="Mar 2020 - Present "/>
    <n v="0"/>
    <s v="Data Analyst"/>
    <n v="27"/>
    <x v="0"/>
    <x v="1"/>
    <n v="1"/>
    <n v="1"/>
    <n v="1"/>
    <n v="0"/>
    <n v="0"/>
    <n v="0"/>
    <n v="0"/>
    <n v="12"/>
  </r>
  <r>
    <s v="Jan 2021 - Present "/>
    <n v="0"/>
    <s v="Data Analyst"/>
    <n v="17"/>
    <x v="0"/>
    <x v="1"/>
    <n v="1"/>
    <n v="1"/>
    <n v="0"/>
    <n v="0"/>
    <n v="0"/>
    <n v="0"/>
    <n v="0"/>
    <n v="12"/>
  </r>
  <r>
    <s v="Oct 2016 - Mar 2020 "/>
    <n v="2"/>
    <s v="Data Analyst"/>
    <n v="41"/>
    <x v="0"/>
    <x v="0"/>
    <n v="1"/>
    <n v="1"/>
    <n v="1"/>
    <n v="1"/>
    <n v="0"/>
    <n v="0"/>
    <n v="0"/>
    <n v="13"/>
  </r>
  <r>
    <s v="Jan 2021 - Present "/>
    <n v="0"/>
    <s v="Data Analyst"/>
    <n v="17"/>
    <x v="0"/>
    <x v="1"/>
    <n v="1"/>
    <n v="1"/>
    <n v="0"/>
    <n v="0"/>
    <n v="0"/>
    <n v="0"/>
    <n v="0"/>
    <n v="12"/>
  </r>
  <r>
    <s v="Aug 2019 - Dec 2019 "/>
    <n v="3"/>
    <s v="Junior Data Scientist"/>
    <n v="4"/>
    <x v="1"/>
    <x v="0"/>
    <n v="1"/>
    <n v="0"/>
    <n v="0"/>
    <n v="0"/>
    <n v="0"/>
    <n v="0"/>
    <n v="0"/>
    <n v="7"/>
  </r>
  <r>
    <s v="Jul 2021 - Present "/>
    <n v="0"/>
    <s v="Customer Data Analyst Assistant "/>
    <n v="1"/>
    <x v="0"/>
    <x v="1"/>
    <n v="1"/>
    <n v="0"/>
    <n v="0"/>
    <n v="0"/>
    <n v="0"/>
    <n v="0"/>
    <n v="0"/>
    <n v="12"/>
  </r>
  <r>
    <s v="Oct 2021 - Present "/>
    <n v="0"/>
    <s v="Principal Data Analyst"/>
    <n v="8"/>
    <x v="2"/>
    <x v="1"/>
    <n v="1"/>
    <n v="0"/>
    <n v="0"/>
    <n v="0"/>
    <n v="0"/>
    <n v="0"/>
    <n v="0"/>
    <n v="10"/>
  </r>
  <r>
    <s v="Nov 2016 - Oct 2021 "/>
    <n v="1"/>
    <s v="Senior Data Analyst"/>
    <n v="59"/>
    <x v="2"/>
    <x v="0"/>
    <n v="1"/>
    <n v="1"/>
    <n v="1"/>
    <n v="1"/>
    <n v="1"/>
    <n v="0"/>
    <n v="0"/>
    <n v="17.5"/>
  </r>
  <r>
    <s v="Aug 2019 - Oct 2021 "/>
    <n v="2"/>
    <s v="Senior Data Analyst"/>
    <n v="26"/>
    <x v="2"/>
    <x v="0"/>
    <n v="1"/>
    <n v="1"/>
    <n v="1"/>
    <n v="0"/>
    <n v="0"/>
    <n v="0"/>
    <n v="0"/>
    <n v="17.5"/>
  </r>
  <r>
    <s v="Mar 2018 - Aug 2019 "/>
    <n v="3"/>
    <s v="Data Analyst"/>
    <n v="17"/>
    <x v="0"/>
    <x v="0"/>
    <n v="1"/>
    <n v="1"/>
    <n v="0"/>
    <n v="0"/>
    <n v="0"/>
    <n v="0"/>
    <n v="0"/>
    <n v="13"/>
  </r>
  <r>
    <s v="Jun 2020 - Mar 2021 "/>
    <n v="1"/>
    <s v="Data Analyst"/>
    <n v="9"/>
    <x v="0"/>
    <x v="0"/>
    <n v="1"/>
    <n v="0"/>
    <n v="0"/>
    <n v="0"/>
    <n v="0"/>
    <n v="0"/>
    <n v="0"/>
    <n v="13"/>
  </r>
  <r>
    <s v="Feb 2016 - May 2017 "/>
    <n v="2"/>
    <s v="Senior Data Analyst"/>
    <n v="15"/>
    <x v="2"/>
    <x v="0"/>
    <n v="1"/>
    <n v="1"/>
    <n v="0"/>
    <n v="0"/>
    <n v="0"/>
    <n v="0"/>
    <n v="0"/>
    <n v="17.5"/>
  </r>
  <r>
    <s v="Aug 2014 - Feb 2016 "/>
    <n v="3"/>
    <s v="Data Analyst"/>
    <n v="18"/>
    <x v="0"/>
    <x v="0"/>
    <n v="1"/>
    <n v="1"/>
    <n v="0"/>
    <n v="0"/>
    <n v="0"/>
    <n v="0"/>
    <n v="0"/>
    <n v="13"/>
  </r>
  <r>
    <s v="Jan 2016 - May 2018 "/>
    <n v="1"/>
    <s v="SQL data analyst"/>
    <n v="28"/>
    <x v="0"/>
    <x v="0"/>
    <n v="1"/>
    <n v="1"/>
    <n v="1"/>
    <n v="0"/>
    <n v="0"/>
    <n v="0"/>
    <n v="0"/>
    <n v="13"/>
  </r>
  <r>
    <s v="Feb 2019 - Present "/>
    <n v="0"/>
    <s v="Data Analyst IT SPM Telkomsel Project"/>
    <n v="40"/>
    <x v="0"/>
    <x v="1"/>
    <n v="1"/>
    <n v="1"/>
    <n v="1"/>
    <n v="1"/>
    <n v="0"/>
    <n v="0"/>
    <n v="0"/>
    <n v="12"/>
  </r>
  <r>
    <s v="Jan 2022 - Present "/>
    <n v="0"/>
    <s v="Data Scientist"/>
    <n v="5"/>
    <x v="1"/>
    <x v="1"/>
    <n v="1"/>
    <n v="0"/>
    <n v="0"/>
    <n v="0"/>
    <n v="0"/>
    <n v="0"/>
    <n v="0"/>
    <n v="8.5"/>
  </r>
  <r>
    <s v="Aug 2021 - Dec 2021 "/>
    <n v="1"/>
    <s v="Data Analyst/ Visualisation"/>
    <n v="4"/>
    <x v="0"/>
    <x v="0"/>
    <n v="1"/>
    <n v="0"/>
    <n v="0"/>
    <n v="0"/>
    <n v="0"/>
    <n v="0"/>
    <n v="0"/>
    <n v="13"/>
  </r>
  <r>
    <s v="Feb 2021 - Jul 2021 "/>
    <n v="1"/>
    <s v="Data Analyst"/>
    <n v="5"/>
    <x v="0"/>
    <x v="0"/>
    <n v="1"/>
    <n v="0"/>
    <n v="0"/>
    <n v="0"/>
    <n v="0"/>
    <n v="0"/>
    <n v="0"/>
    <n v="13"/>
  </r>
  <r>
    <s v="Aug 2020 - Feb 2021 "/>
    <n v="3"/>
    <s v="Data Scientist"/>
    <n v="6"/>
    <x v="1"/>
    <x v="0"/>
    <n v="1"/>
    <n v="0"/>
    <n v="0"/>
    <n v="0"/>
    <n v="0"/>
    <n v="0"/>
    <n v="0"/>
    <n v="7"/>
  </r>
  <r>
    <s v="May 2022 - Present "/>
    <n v="0"/>
    <s v="Data Entry Specialist"/>
    <n v="1"/>
    <x v="3"/>
    <x v="1"/>
    <n v="1"/>
    <n v="0"/>
    <n v="0"/>
    <n v="0"/>
    <n v="0"/>
    <n v="0"/>
    <n v="0"/>
    <n v="5"/>
  </r>
  <r>
    <s v="Feb 2017 - Mar 2020 "/>
    <n v="3"/>
    <s v="02/2017 Ã¢Â€Â“ 03/2020      Administrative Assistant/Entry Level Data Analyst "/>
    <n v="37"/>
    <x v="0"/>
    <x v="0"/>
    <n v="1"/>
    <n v="1"/>
    <n v="1"/>
    <n v="1"/>
    <n v="0"/>
    <n v="0"/>
    <n v="0"/>
    <n v="13"/>
  </r>
  <r>
    <s v="Dec 2016 - Jun 2019 "/>
    <n v="2"/>
    <s v="Senior Data Analyst, Cost Control, &amp; Coordinator Data Center Dept."/>
    <n v="30"/>
    <x v="2"/>
    <x v="0"/>
    <n v="1"/>
    <n v="1"/>
    <n v="1"/>
    <n v="0"/>
    <n v="0"/>
    <n v="0"/>
    <n v="0"/>
    <n v="17.5"/>
  </r>
  <r>
    <s v="May 2019 - Feb 2020 "/>
    <n v="2"/>
    <s v="Research Assistant and Data Analyst"/>
    <n v="9"/>
    <x v="0"/>
    <x v="0"/>
    <n v="1"/>
    <n v="0"/>
    <n v="0"/>
    <n v="0"/>
    <n v="0"/>
    <n v="0"/>
    <n v="0"/>
    <n v="13"/>
  </r>
  <r>
    <s v="Jul 2016 - Oct 2016 "/>
    <n v="3"/>
    <s v="Junior Statistician"/>
    <n v="3"/>
    <x v="4"/>
    <x v="0"/>
    <n v="1"/>
    <n v="0"/>
    <n v="0"/>
    <n v="0"/>
    <n v="0"/>
    <n v="0"/>
    <n v="0"/>
    <n v="23.5"/>
  </r>
  <r>
    <s v="Jun 2022 - Present "/>
    <n v="0"/>
    <s v="Data Analyst"/>
    <n v="1"/>
    <x v="0"/>
    <x v="1"/>
    <n v="1"/>
    <n v="0"/>
    <n v="0"/>
    <n v="0"/>
    <n v="0"/>
    <n v="0"/>
    <n v="0"/>
    <n v="12"/>
  </r>
  <r>
    <s v="Jan 2021 - Present "/>
    <n v="0"/>
    <s v="Data Analyst"/>
    <n v="17"/>
    <x v="0"/>
    <x v="1"/>
    <n v="1"/>
    <n v="1"/>
    <n v="0"/>
    <n v="0"/>
    <n v="0"/>
    <n v="0"/>
    <n v="0"/>
    <n v="12"/>
  </r>
  <r>
    <s v="Sep 2019 - Present "/>
    <n v="0"/>
    <s v="Marketing Data Analyst "/>
    <n v="33"/>
    <x v="0"/>
    <x v="1"/>
    <n v="1"/>
    <n v="1"/>
    <n v="1"/>
    <n v="0"/>
    <n v="0"/>
    <n v="0"/>
    <n v="0"/>
    <n v="12"/>
  </r>
  <r>
    <s v="Jun 2021 - Present "/>
    <n v="0"/>
    <s v="Contract Services Data Analyst"/>
    <n v="12"/>
    <x v="0"/>
    <x v="1"/>
    <n v="1"/>
    <n v="1"/>
    <n v="0"/>
    <n v="0"/>
    <n v="0"/>
    <n v="0"/>
    <n v="0"/>
    <n v="12"/>
  </r>
  <r>
    <s v="May 2020 - Dec 2020 "/>
    <n v="1"/>
    <s v="HR Data Analyst"/>
    <n v="7"/>
    <x v="0"/>
    <x v="0"/>
    <n v="1"/>
    <n v="0"/>
    <n v="0"/>
    <n v="0"/>
    <n v="0"/>
    <n v="0"/>
    <n v="0"/>
    <n v="13"/>
  </r>
  <r>
    <s v="Dec 2019 - May 2020 "/>
    <n v="2"/>
    <s v="Data Analyst and Visualization Specialist"/>
    <n v="5"/>
    <x v="0"/>
    <x v="0"/>
    <n v="1"/>
    <n v="0"/>
    <n v="0"/>
    <n v="0"/>
    <n v="0"/>
    <n v="0"/>
    <n v="0"/>
    <n v="13"/>
  </r>
  <r>
    <s v="Sep 2021 - Present "/>
    <n v="0"/>
    <s v="Data Analyst"/>
    <n v="9"/>
    <x v="0"/>
    <x v="1"/>
    <n v="1"/>
    <n v="0"/>
    <n v="0"/>
    <n v="0"/>
    <n v="0"/>
    <n v="0"/>
    <n v="0"/>
    <n v="12"/>
  </r>
  <r>
    <s v="Nov 2021 - Mar 2022 "/>
    <n v="1"/>
    <s v="Data Analyst"/>
    <n v="4"/>
    <x v="0"/>
    <x v="0"/>
    <n v="1"/>
    <n v="0"/>
    <n v="0"/>
    <n v="0"/>
    <n v="0"/>
    <n v="0"/>
    <n v="0"/>
    <n v="13"/>
  </r>
  <r>
    <s v="Feb 2012 - Present "/>
    <n v="0"/>
    <s v="IT Helpdesk /Data Analyst"/>
    <n v="124"/>
    <x v="0"/>
    <x v="1"/>
    <n v="1"/>
    <n v="1"/>
    <n v="1"/>
    <n v="1"/>
    <n v="1"/>
    <n v="1"/>
    <n v="1"/>
    <n v="12"/>
  </r>
  <r>
    <s v="Apr 2022 - Present "/>
    <n v="0"/>
    <s v="Data Analyst"/>
    <n v="2"/>
    <x v="0"/>
    <x v="1"/>
    <n v="1"/>
    <n v="0"/>
    <n v="0"/>
    <n v="0"/>
    <n v="0"/>
    <n v="0"/>
    <n v="0"/>
    <n v="12"/>
  </r>
  <r>
    <s v="Apr 2021 - Apr 2022 "/>
    <n v="1"/>
    <s v="Data Scientist, Department of Strategy and Development"/>
    <n v="12"/>
    <x v="1"/>
    <x v="0"/>
    <n v="1"/>
    <n v="1"/>
    <n v="0"/>
    <n v="0"/>
    <n v="0"/>
    <n v="0"/>
    <n v="0"/>
    <n v="7"/>
  </r>
  <r>
    <s v="Dec 2013 - Dec 2016 "/>
    <n v="2"/>
    <s v="Data Scientist, Department of Innovation Technologies"/>
    <n v="36"/>
    <x v="1"/>
    <x v="0"/>
    <n v="1"/>
    <n v="1"/>
    <n v="1"/>
    <n v="1"/>
    <n v="0"/>
    <n v="0"/>
    <n v="0"/>
    <n v="7"/>
  </r>
  <r>
    <s v="Dec 2011 - Dec 2013 "/>
    <n v="3"/>
    <s v="Data Analyst, Department of Technological Solutions"/>
    <n v="24"/>
    <x v="0"/>
    <x v="0"/>
    <n v="1"/>
    <n v="1"/>
    <n v="1"/>
    <n v="0"/>
    <n v="0"/>
    <n v="0"/>
    <n v="0"/>
    <n v="13"/>
  </r>
  <r>
    <s v="Apr 2021 - Present "/>
    <n v="0"/>
    <s v="Lead Data Analyst"/>
    <n v="14"/>
    <x v="2"/>
    <x v="1"/>
    <n v="1"/>
    <n v="1"/>
    <n v="0"/>
    <n v="0"/>
    <n v="0"/>
    <n v="0"/>
    <n v="0"/>
    <n v="10"/>
  </r>
  <r>
    <s v="Apr 2019 - Mar 2021 "/>
    <n v="1"/>
    <s v="Senior Data Analyst"/>
    <n v="23"/>
    <x v="2"/>
    <x v="0"/>
    <n v="1"/>
    <n v="1"/>
    <n v="0"/>
    <n v="0"/>
    <n v="0"/>
    <n v="0"/>
    <n v="0"/>
    <n v="17.5"/>
  </r>
  <r>
    <s v="Aug 2016 - Mar 2019 "/>
    <n v="2"/>
    <s v="Data Analyst"/>
    <n v="31"/>
    <x v="0"/>
    <x v="0"/>
    <n v="1"/>
    <n v="1"/>
    <n v="1"/>
    <n v="0"/>
    <n v="0"/>
    <n v="0"/>
    <n v="0"/>
    <n v="13"/>
  </r>
  <r>
    <s v="May 2021 - Present "/>
    <n v="0"/>
    <s v="Data Analyst"/>
    <n v="13"/>
    <x v="0"/>
    <x v="1"/>
    <n v="1"/>
    <n v="1"/>
    <n v="0"/>
    <n v="0"/>
    <n v="0"/>
    <n v="0"/>
    <n v="0"/>
    <n v="12"/>
  </r>
  <r>
    <s v="Sep 2018 - May 2020 "/>
    <n v="2"/>
    <s v="Data Analyst"/>
    <n v="20"/>
    <x v="0"/>
    <x v="0"/>
    <n v="1"/>
    <n v="1"/>
    <n v="0"/>
    <n v="0"/>
    <n v="0"/>
    <n v="0"/>
    <n v="0"/>
    <n v="13"/>
  </r>
  <r>
    <s v="Jan 2021 - Present "/>
    <n v="0"/>
    <s v="Data Analyst"/>
    <n v="17"/>
    <x v="0"/>
    <x v="1"/>
    <n v="1"/>
    <n v="1"/>
    <n v="0"/>
    <n v="0"/>
    <n v="0"/>
    <n v="0"/>
    <n v="0"/>
    <n v="12"/>
  </r>
  <r>
    <s v="Sep 2019 - Apr 2022 "/>
    <n v="1"/>
    <s v="Data Specialist"/>
    <n v="31"/>
    <x v="2"/>
    <x v="0"/>
    <n v="1"/>
    <n v="1"/>
    <n v="1"/>
    <n v="0"/>
    <n v="0"/>
    <n v="0"/>
    <n v="0"/>
    <n v="17.5"/>
  </r>
  <r>
    <s v="Jul 2019 - Dec 2019 "/>
    <n v="2"/>
    <s v="Business Intelligence Analyst Co-op"/>
    <n v="5"/>
    <x v="0"/>
    <x v="0"/>
    <n v="1"/>
    <n v="0"/>
    <n v="0"/>
    <n v="0"/>
    <n v="0"/>
    <n v="0"/>
    <n v="0"/>
    <n v="13"/>
  </r>
  <r>
    <s v="Feb 2018 - Aug 2018 "/>
    <n v="3"/>
    <s v="Business Intelligence Analyst"/>
    <n v="6"/>
    <x v="0"/>
    <x v="0"/>
    <n v="1"/>
    <n v="0"/>
    <n v="0"/>
    <n v="0"/>
    <n v="0"/>
    <n v="0"/>
    <n v="0"/>
    <n v="13"/>
  </r>
  <r>
    <s v="Aug 2020 - Present "/>
    <n v="0"/>
    <s v="Data Analyst"/>
    <n v="22"/>
    <x v="0"/>
    <x v="1"/>
    <n v="1"/>
    <n v="1"/>
    <n v="0"/>
    <n v="0"/>
    <n v="0"/>
    <n v="0"/>
    <n v="0"/>
    <n v="12"/>
  </r>
  <r>
    <s v="Mar 2020 - Present "/>
    <n v="1"/>
    <s v="Data Entry Specialist"/>
    <n v="27"/>
    <x v="3"/>
    <x v="1"/>
    <n v="1"/>
    <n v="1"/>
    <n v="1"/>
    <n v="0"/>
    <n v="0"/>
    <n v="0"/>
    <n v="0"/>
    <n v="5"/>
  </r>
  <r>
    <s v="Mar 2017 - Mar 2020 "/>
    <n v="2"/>
    <s v="Data Entry Specialist"/>
    <n v="36"/>
    <x v="3"/>
    <x v="0"/>
    <n v="1"/>
    <n v="1"/>
    <n v="1"/>
    <n v="1"/>
    <n v="0"/>
    <n v="0"/>
    <n v="0"/>
    <n v="8"/>
  </r>
  <r>
    <s v="Feb 2022 - Present "/>
    <n v="0"/>
    <s v="Data Analyst/Scientist "/>
    <n v="4"/>
    <x v="0"/>
    <x v="1"/>
    <n v="1"/>
    <n v="0"/>
    <n v="0"/>
    <n v="0"/>
    <n v="0"/>
    <n v="0"/>
    <n v="0"/>
    <n v="12"/>
  </r>
  <r>
    <s v="Feb 2021 - Jan 2022 "/>
    <n v="1"/>
    <s v="Data Analyst"/>
    <n v="1"/>
    <x v="0"/>
    <x v="0"/>
    <n v="1"/>
    <n v="0"/>
    <n v="0"/>
    <n v="0"/>
    <n v="0"/>
    <n v="0"/>
    <n v="0"/>
    <n v="13"/>
  </r>
  <r>
    <s v="Jan 2019 - Jan 2021 "/>
    <n v="2"/>
    <s v="Business Intelligence Analyst"/>
    <n v="24"/>
    <x v="0"/>
    <x v="0"/>
    <n v="1"/>
    <n v="1"/>
    <n v="1"/>
    <n v="0"/>
    <n v="0"/>
    <n v="0"/>
    <n v="0"/>
    <n v="13"/>
  </r>
  <r>
    <s v="Apr 2017 - Nov 2020 "/>
    <n v="1"/>
    <s v="Data Analyst"/>
    <n v="43"/>
    <x v="0"/>
    <x v="0"/>
    <n v="1"/>
    <n v="1"/>
    <n v="1"/>
    <n v="1"/>
    <n v="0"/>
    <n v="0"/>
    <n v="0"/>
    <n v="13"/>
  </r>
  <r>
    <s v="May 2022 - Present "/>
    <n v="0"/>
    <s v="Data Analyst"/>
    <n v="1"/>
    <x v="0"/>
    <x v="1"/>
    <n v="1"/>
    <n v="0"/>
    <n v="0"/>
    <n v="0"/>
    <n v="0"/>
    <n v="0"/>
    <n v="0"/>
    <n v="12"/>
  </r>
  <r>
    <s v="Nov 2021 - Present "/>
    <n v="0"/>
    <s v="Data Analyst"/>
    <n v="7"/>
    <x v="0"/>
    <x v="1"/>
    <n v="1"/>
    <n v="0"/>
    <n v="0"/>
    <n v="0"/>
    <n v="0"/>
    <n v="0"/>
    <n v="0"/>
    <n v="12"/>
  </r>
  <r>
    <s v="Feb 2022 - Mar 2022 "/>
    <n v="0"/>
    <s v="Data Analyst"/>
    <n v="1"/>
    <x v="0"/>
    <x v="1"/>
    <n v="1"/>
    <n v="0"/>
    <n v="0"/>
    <n v="0"/>
    <n v="0"/>
    <n v="0"/>
    <n v="0"/>
    <n v="12"/>
  </r>
  <r>
    <d v="2022-02-01T00:00:00"/>
    <n v="1"/>
    <s v="Data Analyst"/>
    <n v="1"/>
    <x v="0"/>
    <x v="0"/>
    <n v="1"/>
    <n v="0"/>
    <n v="0"/>
    <n v="0"/>
    <n v="0"/>
    <n v="0"/>
    <n v="0"/>
    <n v="13"/>
  </r>
  <r>
    <s v="Feb 2022 - Present "/>
    <n v="0"/>
    <s v="Data Scientist"/>
    <n v="4"/>
    <x v="1"/>
    <x v="1"/>
    <n v="1"/>
    <n v="0"/>
    <n v="0"/>
    <n v="0"/>
    <n v="0"/>
    <n v="0"/>
    <n v="0"/>
    <n v="8.5"/>
  </r>
  <r>
    <s v="Mar 2021 - Nov 2021 "/>
    <n v="1"/>
    <s v="Data Scientist "/>
    <n v="8"/>
    <x v="1"/>
    <x v="0"/>
    <n v="1"/>
    <n v="0"/>
    <n v="0"/>
    <n v="0"/>
    <n v="0"/>
    <n v="0"/>
    <n v="0"/>
    <n v="7"/>
  </r>
  <r>
    <s v="Aug 2020 - Mar 2021 "/>
    <n v="2"/>
    <s v="Data Scientist | Data Analyst"/>
    <n v="7"/>
    <x v="0"/>
    <x v="0"/>
    <n v="1"/>
    <n v="0"/>
    <n v="0"/>
    <n v="0"/>
    <n v="0"/>
    <n v="0"/>
    <n v="0"/>
    <n v="13"/>
  </r>
  <r>
    <s v="Mar 2020 - Jul 2020 "/>
    <n v="3"/>
    <s v="Data Scientist junior"/>
    <n v="4"/>
    <x v="1"/>
    <x v="0"/>
    <n v="1"/>
    <n v="0"/>
    <n v="0"/>
    <n v="0"/>
    <n v="0"/>
    <n v="0"/>
    <n v="0"/>
    <n v="7"/>
  </r>
  <r>
    <s v="Mar 2022 - Present "/>
    <n v="0"/>
    <s v="Prospective IT Data Analyst"/>
    <n v="3"/>
    <x v="0"/>
    <x v="1"/>
    <n v="1"/>
    <n v="0"/>
    <n v="0"/>
    <n v="0"/>
    <n v="0"/>
    <n v="0"/>
    <n v="0"/>
    <n v="12"/>
  </r>
  <r>
    <s v="2016 - 2019 "/>
    <n v="2"/>
    <s v="Data Analyst"/>
    <n v="36"/>
    <x v="0"/>
    <x v="0"/>
    <n v="1"/>
    <n v="1"/>
    <n v="1"/>
    <n v="1"/>
    <n v="0"/>
    <n v="0"/>
    <n v="0"/>
    <n v="13"/>
  </r>
  <r>
    <s v="Dec 2019 - Present "/>
    <n v="0"/>
    <s v="Data Analyst"/>
    <n v="30"/>
    <x v="0"/>
    <x v="1"/>
    <n v="1"/>
    <n v="1"/>
    <n v="1"/>
    <n v="0"/>
    <n v="0"/>
    <n v="0"/>
    <n v="0"/>
    <n v="12"/>
  </r>
  <r>
    <s v="May 2021 - Present "/>
    <n v="0"/>
    <s v="Customer data analyst"/>
    <n v="13"/>
    <x v="0"/>
    <x v="1"/>
    <n v="1"/>
    <n v="1"/>
    <n v="0"/>
    <n v="0"/>
    <n v="0"/>
    <n v="0"/>
    <n v="0"/>
    <n v="12"/>
  </r>
  <r>
    <s v="Jan 2017 - May 2021 "/>
    <n v="1"/>
    <s v="Commercial Data Analyst"/>
    <n v="52"/>
    <x v="0"/>
    <x v="0"/>
    <n v="1"/>
    <n v="1"/>
    <n v="1"/>
    <n v="1"/>
    <n v="1"/>
    <n v="0"/>
    <n v="0"/>
    <n v="13"/>
  </r>
  <r>
    <s v="Sep 2018 - Present "/>
    <n v="0"/>
    <s v="Data Analyst II"/>
    <n v="45"/>
    <x v="0"/>
    <x v="1"/>
    <n v="1"/>
    <n v="1"/>
    <n v="1"/>
    <n v="1"/>
    <n v="0"/>
    <n v="0"/>
    <n v="0"/>
    <n v="12"/>
  </r>
  <r>
    <s v="Jul 2016 - Aug 2018 "/>
    <n v="1"/>
    <s v="Data Analyst"/>
    <n v="25"/>
    <x v="0"/>
    <x v="0"/>
    <n v="1"/>
    <n v="1"/>
    <n v="1"/>
    <n v="0"/>
    <n v="0"/>
    <n v="0"/>
    <n v="0"/>
    <n v="13"/>
  </r>
  <r>
    <s v="Oct 2020 - May 2022 "/>
    <n v="1"/>
    <s v="Data Analyst"/>
    <n v="19"/>
    <x v="0"/>
    <x v="0"/>
    <n v="1"/>
    <n v="1"/>
    <n v="0"/>
    <n v="0"/>
    <n v="0"/>
    <n v="0"/>
    <n v="0"/>
    <n v="13"/>
  </r>
  <r>
    <s v="Jan 2018 - Aug 2020 "/>
    <n v="2"/>
    <s v="Data Analyst"/>
    <n v="31"/>
    <x v="0"/>
    <x v="0"/>
    <n v="1"/>
    <n v="1"/>
    <n v="1"/>
    <n v="0"/>
    <n v="0"/>
    <n v="0"/>
    <n v="0"/>
    <n v="13"/>
  </r>
  <r>
    <s v="Nov 2018 - Present "/>
    <n v="0"/>
    <s v="Senior Software Engineer/Data enginner/Senior Data Analyst/ETL Developer"/>
    <n v="43"/>
    <x v="2"/>
    <x v="1"/>
    <n v="1"/>
    <n v="1"/>
    <n v="1"/>
    <n v="1"/>
    <n v="0"/>
    <n v="0"/>
    <n v="0"/>
    <n v="10"/>
  </r>
  <r>
    <s v="Apr 2020 - Mar 2022 "/>
    <n v="1"/>
    <s v="Senior Data Analyst"/>
    <n v="23"/>
    <x v="2"/>
    <x v="0"/>
    <n v="1"/>
    <n v="1"/>
    <n v="0"/>
    <n v="0"/>
    <n v="0"/>
    <n v="0"/>
    <n v="0"/>
    <n v="17.5"/>
  </r>
  <r>
    <s v="Dec 2015 - Mar 2020 "/>
    <n v="4"/>
    <s v="Data Analyst - ETL"/>
    <n v="51"/>
    <x v="0"/>
    <x v="0"/>
    <n v="1"/>
    <n v="1"/>
    <n v="1"/>
    <n v="1"/>
    <n v="1"/>
    <n v="0"/>
    <n v="0"/>
    <n v="13"/>
  </r>
  <r>
    <s v="Nov 2016 - Present "/>
    <n v="0"/>
    <s v="Data Analyst (Fibre Networks Design) "/>
    <n v="67"/>
    <x v="0"/>
    <x v="1"/>
    <n v="1"/>
    <n v="1"/>
    <n v="1"/>
    <n v="1"/>
    <n v="1"/>
    <n v="1"/>
    <n v="0"/>
    <n v="12"/>
  </r>
  <r>
    <s v="Dec 2015 - Oct 2016 "/>
    <n v="1"/>
    <s v="Data Analyst (Data Management and Planning)"/>
    <n v="10"/>
    <x v="0"/>
    <x v="0"/>
    <n v="1"/>
    <n v="0"/>
    <n v="0"/>
    <n v="0"/>
    <n v="0"/>
    <n v="0"/>
    <n v="0"/>
    <n v="13"/>
  </r>
  <r>
    <s v="Apr 2022 - Present "/>
    <n v="0"/>
    <s v="Junior Data Analyst - C24 Kreditservice"/>
    <n v="2"/>
    <x v="3"/>
    <x v="1"/>
    <n v="1"/>
    <n v="0"/>
    <n v="0"/>
    <n v="0"/>
    <n v="0"/>
    <n v="0"/>
    <n v="0"/>
    <n v="5"/>
  </r>
  <r>
    <s v="Feb 2022 - May 2022 "/>
    <n v="0"/>
    <s v="Data Analyst"/>
    <n v="3"/>
    <x v="0"/>
    <x v="1"/>
    <n v="1"/>
    <n v="0"/>
    <n v="0"/>
    <n v="0"/>
    <n v="0"/>
    <n v="0"/>
    <n v="0"/>
    <n v="12"/>
  </r>
  <r>
    <s v="Nov 2021 - Present "/>
    <n v="0"/>
    <s v="Product &amp; Data Analyst"/>
    <n v="7"/>
    <x v="0"/>
    <x v="1"/>
    <n v="1"/>
    <n v="0"/>
    <n v="0"/>
    <n v="0"/>
    <n v="0"/>
    <n v="0"/>
    <n v="0"/>
    <n v="12"/>
  </r>
  <r>
    <s v="Jun 2018 - Aug 2018 "/>
    <n v="4"/>
    <s v="Data Analyst (Student Worker)"/>
    <n v="2"/>
    <x v="0"/>
    <x v="0"/>
    <n v="1"/>
    <n v="0"/>
    <n v="0"/>
    <n v="0"/>
    <n v="0"/>
    <n v="0"/>
    <n v="0"/>
    <n v="13"/>
  </r>
  <r>
    <s v="Feb 2022 - Present "/>
    <n v="0"/>
    <s v="Data and Reporting analyst"/>
    <n v="4"/>
    <x v="0"/>
    <x v="1"/>
    <n v="1"/>
    <n v="0"/>
    <n v="0"/>
    <n v="0"/>
    <n v="0"/>
    <n v="0"/>
    <n v="0"/>
    <n v="12"/>
  </r>
  <r>
    <s v="May 2017 - Jan 2019 "/>
    <n v="3"/>
    <s v="Data Scientist / Data Analyst"/>
    <n v="20"/>
    <x v="0"/>
    <x v="0"/>
    <n v="1"/>
    <n v="1"/>
    <n v="0"/>
    <n v="0"/>
    <n v="0"/>
    <n v="0"/>
    <n v="0"/>
    <n v="13"/>
  </r>
  <r>
    <s v="May 2021 - Present "/>
    <n v="0"/>
    <s v="POS Database Analyst"/>
    <n v="13"/>
    <x v="0"/>
    <x v="1"/>
    <n v="1"/>
    <n v="1"/>
    <n v="0"/>
    <n v="0"/>
    <n v="0"/>
    <n v="0"/>
    <n v="0"/>
    <n v="12"/>
  </r>
  <r>
    <s v="Apr 2020 - Oct 2020 "/>
    <n v="2"/>
    <s v="Data Analyst"/>
    <n v="6"/>
    <x v="0"/>
    <x v="0"/>
    <n v="1"/>
    <n v="0"/>
    <n v="0"/>
    <n v="0"/>
    <n v="0"/>
    <n v="0"/>
    <n v="0"/>
    <n v="13"/>
  </r>
  <r>
    <s v="Nov 2015 - May 2018 "/>
    <n v="3"/>
    <s v="Business Data Analyst"/>
    <n v="30"/>
    <x v="0"/>
    <x v="0"/>
    <n v="1"/>
    <n v="1"/>
    <n v="1"/>
    <n v="0"/>
    <n v="0"/>
    <n v="0"/>
    <n v="0"/>
    <n v="13"/>
  </r>
  <r>
    <s v="Apr 2022 - Present "/>
    <n v="0"/>
    <s v="Data Analyst"/>
    <n v="2"/>
    <x v="0"/>
    <x v="1"/>
    <n v="1"/>
    <n v="0"/>
    <n v="0"/>
    <n v="0"/>
    <n v="0"/>
    <n v="0"/>
    <n v="0"/>
    <n v="12"/>
  </r>
  <r>
    <s v="Mar 2022 - Present "/>
    <n v="0"/>
    <s v="Business Data Analyst"/>
    <n v="3"/>
    <x v="0"/>
    <x v="1"/>
    <n v="1"/>
    <n v="0"/>
    <n v="0"/>
    <n v="0"/>
    <n v="0"/>
    <n v="0"/>
    <n v="0"/>
    <n v="12"/>
  </r>
  <r>
    <s v="Aug 2016 - Oct 2017 "/>
    <n v="3"/>
    <s v="Data Analyst"/>
    <n v="14"/>
    <x v="0"/>
    <x v="0"/>
    <n v="1"/>
    <n v="1"/>
    <n v="0"/>
    <n v="0"/>
    <n v="0"/>
    <n v="0"/>
    <n v="0"/>
    <n v="13"/>
  </r>
  <r>
    <s v="Jan 2020 - Present "/>
    <n v="0"/>
    <s v="Data Analyst/Business Systems Analyst"/>
    <n v="29"/>
    <x v="0"/>
    <x v="1"/>
    <n v="1"/>
    <n v="1"/>
    <n v="1"/>
    <n v="0"/>
    <n v="0"/>
    <n v="0"/>
    <n v="0"/>
    <n v="12"/>
  </r>
  <r>
    <s v="Feb 2019 - Jan 2020 "/>
    <n v="1"/>
    <s v="Data Analyst"/>
    <n v="1"/>
    <x v="0"/>
    <x v="0"/>
    <n v="1"/>
    <n v="0"/>
    <n v="0"/>
    <n v="0"/>
    <n v="0"/>
    <n v="0"/>
    <n v="0"/>
    <n v="13"/>
  </r>
  <r>
    <s v="Mar 2018 - Jan 2019 "/>
    <n v="2"/>
    <s v="Data Analyst"/>
    <n v="10"/>
    <x v="0"/>
    <x v="0"/>
    <n v="1"/>
    <n v="0"/>
    <n v="0"/>
    <n v="0"/>
    <n v="0"/>
    <n v="0"/>
    <n v="0"/>
    <n v="13"/>
  </r>
  <r>
    <s v="Nov 2017 - Feb 2018 "/>
    <n v="3"/>
    <s v="Data Analyst"/>
    <n v="3"/>
    <x v="0"/>
    <x v="0"/>
    <n v="1"/>
    <n v="0"/>
    <n v="0"/>
    <n v="0"/>
    <n v="0"/>
    <n v="0"/>
    <n v="0"/>
    <n v="13"/>
  </r>
  <r>
    <s v="Aug 2014 - Jul 2017 "/>
    <n v="4"/>
    <s v="Data Analyst"/>
    <n v="35"/>
    <x v="0"/>
    <x v="0"/>
    <n v="1"/>
    <n v="1"/>
    <n v="1"/>
    <n v="0"/>
    <n v="0"/>
    <n v="0"/>
    <n v="0"/>
    <n v="13"/>
  </r>
  <r>
    <s v="Sep 2017 - Oct 2019 "/>
    <n v="3"/>
    <s v="Data Specialist"/>
    <n v="25"/>
    <x v="2"/>
    <x v="0"/>
    <n v="1"/>
    <n v="1"/>
    <n v="1"/>
    <n v="0"/>
    <n v="0"/>
    <n v="0"/>
    <n v="0"/>
    <n v="17.5"/>
  </r>
  <r>
    <s v="Sep 2020 - Present "/>
    <n v="0"/>
    <s v="Data Analyst"/>
    <n v="21"/>
    <x v="0"/>
    <x v="1"/>
    <n v="1"/>
    <n v="1"/>
    <n v="0"/>
    <n v="0"/>
    <n v="0"/>
    <n v="0"/>
    <n v="0"/>
    <n v="12"/>
  </r>
  <r>
    <s v="Feb 2017 - Jun 2019 "/>
    <n v="1"/>
    <s v="Data Analyst"/>
    <n v="28"/>
    <x v="0"/>
    <x v="0"/>
    <n v="1"/>
    <n v="1"/>
    <n v="1"/>
    <n v="0"/>
    <n v="0"/>
    <n v="0"/>
    <n v="0"/>
    <n v="13"/>
  </r>
  <r>
    <s v="Jan 2022 - Present "/>
    <n v="0"/>
    <s v="Data Analyst"/>
    <n v="5"/>
    <x v="0"/>
    <x v="1"/>
    <n v="1"/>
    <n v="0"/>
    <n v="0"/>
    <n v="0"/>
    <n v="0"/>
    <n v="0"/>
    <n v="0"/>
    <n v="12"/>
  </r>
  <r>
    <s v="Oct 2021 - Present "/>
    <n v="0"/>
    <s v="Associate Data Analyst - Product Analytics"/>
    <n v="8"/>
    <x v="0"/>
    <x v="1"/>
    <n v="1"/>
    <n v="0"/>
    <n v="0"/>
    <n v="0"/>
    <n v="0"/>
    <n v="0"/>
    <n v="0"/>
    <n v="12"/>
  </r>
  <r>
    <s v="Mar 2020 - Jun 2021 "/>
    <n v="2"/>
    <s v="Data Analyst"/>
    <n v="15"/>
    <x v="0"/>
    <x v="0"/>
    <n v="1"/>
    <n v="1"/>
    <n v="0"/>
    <n v="0"/>
    <n v="0"/>
    <n v="0"/>
    <n v="0"/>
    <n v="13"/>
  </r>
  <r>
    <s v="Aug 2019 - Nov 2020 "/>
    <n v="1"/>
    <s v="SQL Developer - Data Analyst"/>
    <n v="15"/>
    <x v="0"/>
    <x v="0"/>
    <n v="1"/>
    <n v="1"/>
    <n v="0"/>
    <n v="0"/>
    <n v="0"/>
    <n v="0"/>
    <n v="0"/>
    <n v="13"/>
  </r>
  <r>
    <s v="Apr 2021 - Present "/>
    <n v="0"/>
    <s v="Data Analyst"/>
    <n v="14"/>
    <x v="0"/>
    <x v="1"/>
    <n v="1"/>
    <n v="1"/>
    <n v="0"/>
    <n v="0"/>
    <n v="0"/>
    <n v="0"/>
    <n v="0"/>
    <n v="12"/>
  </r>
  <r>
    <s v="May 2020 - Present "/>
    <n v="0"/>
    <s v="Data Analyst"/>
    <n v="25"/>
    <x v="0"/>
    <x v="1"/>
    <n v="1"/>
    <n v="1"/>
    <n v="1"/>
    <n v="0"/>
    <n v="0"/>
    <n v="0"/>
    <n v="0"/>
    <n v="12"/>
  </r>
  <r>
    <s v="Mar 2017 - Apr 2020 "/>
    <n v="1"/>
    <s v="Data Analyst Production"/>
    <n v="37"/>
    <x v="0"/>
    <x v="0"/>
    <n v="1"/>
    <n v="1"/>
    <n v="1"/>
    <n v="1"/>
    <n v="0"/>
    <n v="0"/>
    <n v="0"/>
    <n v="13"/>
  </r>
  <r>
    <s v="Oct 2019 - Jan 2020 "/>
    <n v="3"/>
    <s v="Data Analyst"/>
    <n v="3"/>
    <x v="0"/>
    <x v="0"/>
    <n v="1"/>
    <n v="0"/>
    <n v="0"/>
    <n v="0"/>
    <n v="0"/>
    <n v="0"/>
    <n v="0"/>
    <n v="13"/>
  </r>
  <r>
    <s v="Nov 2021 - Present "/>
    <n v="0"/>
    <s v="Senior Data Analyst"/>
    <n v="7"/>
    <x v="2"/>
    <x v="1"/>
    <n v="1"/>
    <n v="0"/>
    <n v="0"/>
    <n v="0"/>
    <n v="0"/>
    <n v="0"/>
    <n v="0"/>
    <n v="10"/>
  </r>
  <r>
    <s v="Feb 2015 - Mar 2017 "/>
    <n v="2"/>
    <s v="Data Analyst II (Aeries Technologies)"/>
    <n v="25"/>
    <x v="0"/>
    <x v="0"/>
    <n v="1"/>
    <n v="1"/>
    <n v="1"/>
    <n v="0"/>
    <n v="0"/>
    <n v="0"/>
    <n v="0"/>
    <n v="13"/>
  </r>
  <r>
    <s v="May 2013 - Jan 2020 "/>
    <n v="1"/>
    <s v="Data Analyst (Sr. Report Analyst)"/>
    <n v="80"/>
    <x v="2"/>
    <x v="0"/>
    <n v="1"/>
    <n v="1"/>
    <n v="1"/>
    <n v="1"/>
    <n v="1"/>
    <n v="1"/>
    <n v="0"/>
    <n v="17.5"/>
  </r>
  <r>
    <s v="Oct 2006 - Jan 2014 "/>
    <n v="2"/>
    <s v="PeopleSoft Data Specialist"/>
    <n v="87"/>
    <x v="2"/>
    <x v="0"/>
    <n v="1"/>
    <n v="1"/>
    <n v="1"/>
    <n v="1"/>
    <n v="1"/>
    <n v="1"/>
    <n v="0"/>
    <n v="17.5"/>
  </r>
  <r>
    <s v="Jul 2021 - Present "/>
    <n v="0"/>
    <s v="Data Analyst"/>
    <n v="1"/>
    <x v="0"/>
    <x v="1"/>
    <n v="1"/>
    <n v="0"/>
    <n v="0"/>
    <n v="0"/>
    <n v="0"/>
    <n v="0"/>
    <n v="0"/>
    <n v="12"/>
  </r>
  <r>
    <s v="Jul 2010 - Oct 2015 "/>
    <n v="3"/>
    <s v="Senior Data Analyst"/>
    <n v="63"/>
    <x v="2"/>
    <x v="0"/>
    <n v="1"/>
    <n v="1"/>
    <n v="1"/>
    <n v="1"/>
    <n v="1"/>
    <n v="1"/>
    <n v="0"/>
    <n v="17.5"/>
  </r>
  <r>
    <s v="Sep 2021 - Present "/>
    <n v="0"/>
    <s v=" Data Analyst / IT Support Specialist"/>
    <n v="9"/>
    <x v="0"/>
    <x v="1"/>
    <n v="1"/>
    <n v="0"/>
    <n v="0"/>
    <n v="0"/>
    <n v="0"/>
    <n v="0"/>
    <n v="0"/>
    <n v="12"/>
  </r>
  <r>
    <s v="Apr 2017 - Apr 2018 "/>
    <n v="2"/>
    <s v="Data Analyst"/>
    <n v="12"/>
    <x v="0"/>
    <x v="0"/>
    <n v="1"/>
    <n v="1"/>
    <n v="0"/>
    <n v="0"/>
    <n v="0"/>
    <n v="0"/>
    <n v="0"/>
    <n v="13"/>
  </r>
  <r>
    <s v="Apr 2022 - Present "/>
    <n v="0"/>
    <s v="Data Analyst Trainee at ITI"/>
    <n v="2"/>
    <x v="3"/>
    <x v="1"/>
    <n v="1"/>
    <n v="0"/>
    <n v="0"/>
    <n v="0"/>
    <n v="0"/>
    <n v="0"/>
    <n v="0"/>
    <n v="5"/>
  </r>
  <r>
    <s v="Aug 2003 - May 2006 "/>
    <n v="2"/>
    <s v="Client Data Analyst"/>
    <n v="33"/>
    <x v="0"/>
    <x v="0"/>
    <n v="1"/>
    <n v="1"/>
    <n v="1"/>
    <n v="0"/>
    <n v="0"/>
    <n v="0"/>
    <n v="0"/>
    <n v="13"/>
  </r>
  <r>
    <s v="Jul 2019 - Jul 2021 "/>
    <n v="2"/>
    <s v="Insight Manager / Senior Insights Analyst"/>
    <n v="24"/>
    <x v="2"/>
    <x v="0"/>
    <n v="1"/>
    <n v="1"/>
    <n v="1"/>
    <n v="0"/>
    <n v="0"/>
    <n v="0"/>
    <n v="0"/>
    <n v="17.5"/>
  </r>
  <r>
    <s v="Jul 2018 - Oct 2021 "/>
    <n v="1"/>
    <s v="Senior Data Analyst"/>
    <n v="39"/>
    <x v="2"/>
    <x v="0"/>
    <n v="1"/>
    <n v="1"/>
    <n v="1"/>
    <n v="1"/>
    <n v="0"/>
    <n v="0"/>
    <n v="0"/>
    <n v="17.5"/>
  </r>
  <r>
    <s v="May 2021 - Present "/>
    <n v="0"/>
    <s v="Data Analyst"/>
    <n v="13"/>
    <x v="0"/>
    <x v="1"/>
    <n v="1"/>
    <n v="1"/>
    <n v="0"/>
    <n v="0"/>
    <n v="0"/>
    <n v="0"/>
    <n v="0"/>
    <n v="12"/>
  </r>
  <r>
    <s v="May 2021 - Aug 2021 "/>
    <n v="1"/>
    <s v="Data Scientist"/>
    <n v="3"/>
    <x v="1"/>
    <x v="0"/>
    <n v="1"/>
    <n v="0"/>
    <n v="0"/>
    <n v="0"/>
    <n v="0"/>
    <n v="0"/>
    <n v="0"/>
    <n v="7"/>
  </r>
  <r>
    <s v="Aug 2021 - Present "/>
    <n v="0"/>
    <s v="Data Analyst"/>
    <n v="10"/>
    <x v="0"/>
    <x v="1"/>
    <n v="1"/>
    <n v="0"/>
    <n v="0"/>
    <n v="0"/>
    <n v="0"/>
    <n v="0"/>
    <n v="0"/>
    <n v="12"/>
  </r>
  <r>
    <s v="Mar 2022 - Present "/>
    <n v="0"/>
    <s v="Data Analyst"/>
    <n v="3"/>
    <x v="0"/>
    <x v="1"/>
    <n v="1"/>
    <n v="0"/>
    <n v="0"/>
    <n v="0"/>
    <n v="0"/>
    <n v="0"/>
    <n v="0"/>
    <n v="12"/>
  </r>
  <r>
    <s v="Sep 2021 - Present "/>
    <n v="0"/>
    <s v="Senior Data Analyst"/>
    <n v="9"/>
    <x v="2"/>
    <x v="1"/>
    <n v="1"/>
    <n v="0"/>
    <n v="0"/>
    <n v="0"/>
    <n v="0"/>
    <n v="0"/>
    <n v="0"/>
    <n v="10"/>
  </r>
  <r>
    <s v="Aug 2019 - Aug 2021 "/>
    <n v="1"/>
    <s v="Data Analyst"/>
    <n v="24"/>
    <x v="0"/>
    <x v="0"/>
    <n v="1"/>
    <n v="1"/>
    <n v="1"/>
    <n v="0"/>
    <n v="0"/>
    <n v="0"/>
    <n v="0"/>
    <n v="13"/>
  </r>
  <r>
    <s v="Jan 2013 - Feb 2019 "/>
    <n v="1"/>
    <s v="Senior Data Analyst"/>
    <n v="73"/>
    <x v="2"/>
    <x v="0"/>
    <n v="1"/>
    <n v="1"/>
    <n v="1"/>
    <n v="1"/>
    <n v="1"/>
    <n v="1"/>
    <n v="0"/>
    <n v="17.5"/>
  </r>
  <r>
    <s v="Jun 2017 - Jul 2019 "/>
    <n v="2"/>
    <s v="Senior Process Data Analyst"/>
    <n v="25"/>
    <x v="2"/>
    <x v="0"/>
    <n v="1"/>
    <n v="1"/>
    <n v="1"/>
    <n v="0"/>
    <n v="0"/>
    <n v="0"/>
    <n v="0"/>
    <n v="17.5"/>
  </r>
  <r>
    <s v="Jun 2018 - Present "/>
    <n v="0"/>
    <s v="Data Analyst - Student Recruitment Support"/>
    <n v="48"/>
    <x v="0"/>
    <x v="1"/>
    <n v="1"/>
    <n v="1"/>
    <n v="1"/>
    <n v="1"/>
    <n v="1"/>
    <n v="0"/>
    <n v="0"/>
    <n v="12"/>
  </r>
  <r>
    <s v="Aug 2021 - Present "/>
    <n v="0"/>
    <s v="Senior Reporting Specialist at AVT Logistics"/>
    <n v="10"/>
    <x v="2"/>
    <x v="1"/>
    <n v="1"/>
    <n v="0"/>
    <n v="0"/>
    <n v="0"/>
    <n v="0"/>
    <n v="0"/>
    <n v="0"/>
    <n v="10"/>
  </r>
  <r>
    <s v="Sep 2021 - Apr 2022 "/>
    <n v="1"/>
    <s v="Statistician"/>
    <n v="7"/>
    <x v="4"/>
    <x v="0"/>
    <n v="1"/>
    <n v="0"/>
    <n v="0"/>
    <n v="0"/>
    <n v="0"/>
    <n v="0"/>
    <n v="0"/>
    <n v="23.5"/>
  </r>
  <r>
    <s v="May 2022 - Present "/>
    <n v="0"/>
    <s v="Data Analyst"/>
    <n v="1"/>
    <x v="0"/>
    <x v="1"/>
    <n v="1"/>
    <n v="0"/>
    <n v="0"/>
    <n v="0"/>
    <n v="0"/>
    <n v="0"/>
    <n v="0"/>
    <n v="12"/>
  </r>
  <r>
    <s v="Sep 2021 - Present "/>
    <n v="0"/>
    <s v="Data Analyst"/>
    <n v="9"/>
    <x v="0"/>
    <x v="1"/>
    <n v="1"/>
    <n v="0"/>
    <n v="0"/>
    <n v="0"/>
    <n v="0"/>
    <n v="0"/>
    <n v="0"/>
    <n v="12"/>
  </r>
  <r>
    <s v="Jan 2013 - Apr 2019 "/>
    <n v="2"/>
    <s v="Data Analyst"/>
    <n v="75"/>
    <x v="0"/>
    <x v="0"/>
    <n v="1"/>
    <n v="1"/>
    <n v="1"/>
    <n v="1"/>
    <n v="1"/>
    <n v="1"/>
    <n v="0"/>
    <n v="13"/>
  </r>
  <r>
    <s v="Mar 2021 - Present "/>
    <n v="0"/>
    <s v="Data Analyst"/>
    <n v="15"/>
    <x v="0"/>
    <x v="1"/>
    <n v="1"/>
    <n v="1"/>
    <n v="0"/>
    <n v="0"/>
    <n v="0"/>
    <n v="0"/>
    <n v="0"/>
    <n v="12"/>
  </r>
  <r>
    <s v="Aug 2020 - Nov 2020 "/>
    <n v="1"/>
    <s v="Data Scientist Intern"/>
    <n v="3"/>
    <x v="1"/>
    <x v="0"/>
    <n v="1"/>
    <n v="0"/>
    <n v="0"/>
    <n v="0"/>
    <n v="0"/>
    <n v="0"/>
    <n v="0"/>
    <n v="7"/>
  </r>
  <r>
    <s v="Jun 2021 - Present "/>
    <n v="0"/>
    <s v="Data Analyst"/>
    <n v="12"/>
    <x v="0"/>
    <x v="1"/>
    <n v="1"/>
    <n v="1"/>
    <n v="0"/>
    <n v="0"/>
    <n v="0"/>
    <n v="0"/>
    <n v="0"/>
    <n v="12"/>
  </r>
  <r>
    <s v="Oct 2017 - Present "/>
    <n v="0"/>
    <s v="Business Intelligence Analyst III"/>
    <n v="56"/>
    <x v="0"/>
    <x v="1"/>
    <n v="1"/>
    <n v="1"/>
    <n v="1"/>
    <n v="1"/>
    <n v="1"/>
    <n v="0"/>
    <n v="0"/>
    <n v="12"/>
  </r>
  <r>
    <s v="Jan 2022 - Present "/>
    <n v="0"/>
    <s v="Data Analyst"/>
    <n v="5"/>
    <x v="0"/>
    <x v="1"/>
    <n v="1"/>
    <n v="0"/>
    <n v="0"/>
    <n v="0"/>
    <n v="0"/>
    <n v="0"/>
    <n v="0"/>
    <n v="12"/>
  </r>
  <r>
    <s v="May 2017 - Jun 2019 "/>
    <n v="1"/>
    <s v="Data Scientist"/>
    <n v="25"/>
    <x v="1"/>
    <x v="0"/>
    <n v="1"/>
    <n v="1"/>
    <n v="1"/>
    <n v="0"/>
    <n v="0"/>
    <n v="0"/>
    <n v="0"/>
    <n v="7"/>
  </r>
  <r>
    <s v="Aug 2014 - Mar 2017 "/>
    <n v="2"/>
    <s v="Data Analyst"/>
    <n v="31"/>
    <x v="0"/>
    <x v="0"/>
    <n v="1"/>
    <n v="1"/>
    <n v="1"/>
    <n v="0"/>
    <n v="0"/>
    <n v="0"/>
    <n v="0"/>
    <n v="13"/>
  </r>
  <r>
    <s v="Aug 2021 - Present "/>
    <n v="0"/>
    <s v="Reporting and Insights Data Analyst (Performance &amp; Insights - Roundel)"/>
    <n v="10"/>
    <x v="0"/>
    <x v="1"/>
    <n v="1"/>
    <n v="0"/>
    <n v="0"/>
    <n v="0"/>
    <n v="0"/>
    <n v="0"/>
    <n v="0"/>
    <n v="12"/>
  </r>
  <r>
    <s v="Sep 2021 - Present "/>
    <n v="1"/>
    <s v="Data Scientist"/>
    <n v="9"/>
    <x v="1"/>
    <x v="1"/>
    <n v="1"/>
    <n v="0"/>
    <n v="0"/>
    <n v="0"/>
    <n v="0"/>
    <n v="0"/>
    <n v="0"/>
    <n v="8.5"/>
  </r>
  <r>
    <s v="Feb 2021 - May 2021 "/>
    <n v="3"/>
    <s v="Data Analyst"/>
    <n v="3"/>
    <x v="0"/>
    <x v="0"/>
    <n v="1"/>
    <n v="0"/>
    <n v="0"/>
    <n v="0"/>
    <n v="0"/>
    <n v="0"/>
    <n v="0"/>
    <n v="13"/>
  </r>
  <r>
    <s v="Nov 2020 - Present "/>
    <n v="0"/>
    <s v="Business Intelligence Analyst"/>
    <n v="19"/>
    <x v="0"/>
    <x v="1"/>
    <n v="1"/>
    <n v="1"/>
    <n v="0"/>
    <n v="0"/>
    <n v="0"/>
    <n v="0"/>
    <n v="0"/>
    <n v="12"/>
  </r>
  <r>
    <s v="Jan 2019 - Feb 2022 "/>
    <n v="1"/>
    <s v="Data Analyst"/>
    <n v="37"/>
    <x v="0"/>
    <x v="0"/>
    <n v="1"/>
    <n v="1"/>
    <n v="1"/>
    <n v="1"/>
    <n v="0"/>
    <n v="0"/>
    <n v="0"/>
    <n v="13"/>
  </r>
  <r>
    <s v="Jan 2022 - Present "/>
    <n v="0"/>
    <s v="Data Analyst -- Contractor via Collabera"/>
    <n v="5"/>
    <x v="0"/>
    <x v="1"/>
    <n v="1"/>
    <n v="0"/>
    <n v="0"/>
    <n v="0"/>
    <n v="0"/>
    <n v="0"/>
    <n v="0"/>
    <n v="12"/>
  </r>
  <r>
    <s v="May 2018 - Present "/>
    <n v="1"/>
    <s v="Data Analyst"/>
    <n v="49"/>
    <x v="0"/>
    <x v="1"/>
    <n v="1"/>
    <n v="1"/>
    <n v="1"/>
    <n v="1"/>
    <n v="1"/>
    <n v="0"/>
    <n v="0"/>
    <n v="12"/>
  </r>
  <r>
    <s v="Aug 2019 - Dec 2021 "/>
    <n v="2"/>
    <s v="Senior Data Analyst"/>
    <n v="28"/>
    <x v="2"/>
    <x v="0"/>
    <n v="1"/>
    <n v="1"/>
    <n v="1"/>
    <n v="0"/>
    <n v="0"/>
    <n v="0"/>
    <n v="0"/>
    <n v="17.5"/>
  </r>
  <r>
    <s v="May 2021 - Present "/>
    <n v="0"/>
    <s v="Data Scientist"/>
    <n v="13"/>
    <x v="1"/>
    <x v="1"/>
    <n v="1"/>
    <n v="1"/>
    <n v="0"/>
    <n v="0"/>
    <n v="0"/>
    <n v="0"/>
    <n v="0"/>
    <n v="8.5"/>
  </r>
  <r>
    <s v="Sep 2020 - May 2021 "/>
    <n v="1"/>
    <s v="Data Analyst"/>
    <n v="8"/>
    <x v="0"/>
    <x v="0"/>
    <n v="1"/>
    <n v="0"/>
    <n v="0"/>
    <n v="0"/>
    <n v="0"/>
    <n v="0"/>
    <n v="0"/>
    <n v="13"/>
  </r>
  <r>
    <s v="Aug 2019 - Dec 2020 "/>
    <n v="2"/>
    <s v="Optimization Data Analyst"/>
    <n v="16"/>
    <x v="0"/>
    <x v="0"/>
    <n v="1"/>
    <n v="1"/>
    <n v="0"/>
    <n v="0"/>
    <n v="0"/>
    <n v="0"/>
    <n v="0"/>
    <n v="13"/>
  </r>
  <r>
    <s v="Aug 2021 - Present "/>
    <n v="0"/>
    <s v="Data Analyst"/>
    <n v="10"/>
    <x v="0"/>
    <x v="1"/>
    <n v="1"/>
    <n v="0"/>
    <n v="0"/>
    <n v="0"/>
    <n v="0"/>
    <n v="0"/>
    <n v="0"/>
    <n v="12"/>
  </r>
  <r>
    <s v="Apr 2021 - Aug 2021 "/>
    <n v="1"/>
    <s v="Data Analyst"/>
    <n v="4"/>
    <x v="0"/>
    <x v="0"/>
    <n v="1"/>
    <n v="0"/>
    <n v="0"/>
    <n v="0"/>
    <n v="0"/>
    <n v="0"/>
    <n v="0"/>
    <n v="13"/>
  </r>
  <r>
    <s v="Mar 2021 - Aug 2021 "/>
    <n v="2"/>
    <s v="Business Data Analyst"/>
    <n v="5"/>
    <x v="0"/>
    <x v="0"/>
    <n v="1"/>
    <n v="0"/>
    <n v="0"/>
    <n v="0"/>
    <n v="0"/>
    <n v="0"/>
    <n v="0"/>
    <n v="13"/>
  </r>
  <r>
    <s v="Sep 2020 - Jul 2021 "/>
    <n v="3"/>
    <s v="Contact Center Reporting Analyst"/>
    <n v="10"/>
    <x v="0"/>
    <x v="0"/>
    <n v="1"/>
    <n v="0"/>
    <n v="0"/>
    <n v="0"/>
    <n v="0"/>
    <n v="0"/>
    <n v="0"/>
    <n v="13"/>
  </r>
  <r>
    <s v="Jul 2020 - Aug 2020 "/>
    <n v="0"/>
    <s v="Virtual Data Analyst"/>
    <n v="1"/>
    <x v="0"/>
    <x v="1"/>
    <n v="1"/>
    <n v="0"/>
    <n v="0"/>
    <n v="0"/>
    <n v="0"/>
    <n v="0"/>
    <n v="0"/>
    <n v="12"/>
  </r>
  <r>
    <s v="Mar 2008 - Feb 2009 "/>
    <n v="6"/>
    <s v="Data Analyst and BI Reporting Specialist"/>
    <n v="1"/>
    <x v="0"/>
    <x v="0"/>
    <n v="1"/>
    <n v="0"/>
    <n v="0"/>
    <n v="0"/>
    <n v="0"/>
    <n v="0"/>
    <n v="0"/>
    <n v="13"/>
  </r>
  <r>
    <s v="May 2022 - Present "/>
    <n v="0"/>
    <s v="Business Intelligence Analyst"/>
    <n v="1"/>
    <x v="0"/>
    <x v="1"/>
    <n v="1"/>
    <n v="0"/>
    <n v="0"/>
    <n v="0"/>
    <n v="0"/>
    <n v="0"/>
    <n v="0"/>
    <n v="12"/>
  </r>
  <r>
    <s v="Jan 2018 - Present "/>
    <n v="0"/>
    <s v="Data Analyst"/>
    <n v="53"/>
    <x v="0"/>
    <x v="1"/>
    <n v="1"/>
    <n v="1"/>
    <n v="1"/>
    <n v="1"/>
    <n v="1"/>
    <n v="0"/>
    <n v="0"/>
    <n v="12"/>
  </r>
  <r>
    <s v="Jul 2012 - Feb 2014 "/>
    <n v="4"/>
    <s v="Data Analyst and BI Consultant"/>
    <n v="19"/>
    <x v="0"/>
    <x v="0"/>
    <n v="1"/>
    <n v="1"/>
    <n v="0"/>
    <n v="0"/>
    <n v="0"/>
    <n v="0"/>
    <n v="0"/>
    <n v="13"/>
  </r>
  <r>
    <s v="Aug 2018 - Present "/>
    <n v="1"/>
    <s v="Data Analyst"/>
    <n v="46"/>
    <x v="0"/>
    <x v="1"/>
    <n v="1"/>
    <n v="1"/>
    <n v="1"/>
    <n v="1"/>
    <n v="0"/>
    <n v="0"/>
    <n v="0"/>
    <n v="12"/>
  </r>
  <r>
    <s v="Jun 2022 - Present "/>
    <n v="0"/>
    <s v="ISG Data Quality Business/Data Analyst"/>
    <n v="1"/>
    <x v="0"/>
    <x v="1"/>
    <n v="1"/>
    <n v="0"/>
    <n v="0"/>
    <n v="0"/>
    <n v="0"/>
    <n v="0"/>
    <n v="0"/>
    <n v="12"/>
  </r>
  <r>
    <s v="Sep 2014 - Mar 2015 "/>
    <n v="2"/>
    <s v="Data Analyst - HR/Payroll"/>
    <n v="6"/>
    <x v="0"/>
    <x v="0"/>
    <n v="1"/>
    <n v="0"/>
    <n v="0"/>
    <n v="0"/>
    <n v="0"/>
    <n v="0"/>
    <n v="0"/>
    <n v="13"/>
  </r>
  <r>
    <s v="Nov 2013 - Feb 2014 "/>
    <n v="3"/>
    <s v="Data Analyst"/>
    <n v="3"/>
    <x v="0"/>
    <x v="0"/>
    <n v="1"/>
    <n v="0"/>
    <n v="0"/>
    <n v="0"/>
    <n v="0"/>
    <n v="0"/>
    <n v="0"/>
    <n v="13"/>
  </r>
  <r>
    <s v="Jan 2022 - Present "/>
    <n v="0"/>
    <s v="Senior Data Analyst"/>
    <n v="5"/>
    <x v="2"/>
    <x v="1"/>
    <n v="1"/>
    <n v="0"/>
    <n v="0"/>
    <n v="0"/>
    <n v="0"/>
    <n v="0"/>
    <n v="0"/>
    <n v="10"/>
  </r>
  <r>
    <s v="Dec 2020 - Dec 2021 "/>
    <n v="1"/>
    <s v="Data Analyst"/>
    <n v="12"/>
    <x v="0"/>
    <x v="0"/>
    <n v="1"/>
    <n v="1"/>
    <n v="0"/>
    <n v="0"/>
    <n v="0"/>
    <n v="0"/>
    <n v="0"/>
    <n v="13"/>
  </r>
  <r>
    <s v="Aug 2012 - Sep 2013 "/>
    <n v="4"/>
    <s v="Data Analyst"/>
    <n v="13"/>
    <x v="0"/>
    <x v="0"/>
    <n v="1"/>
    <n v="1"/>
    <n v="0"/>
    <n v="0"/>
    <n v="0"/>
    <n v="0"/>
    <n v="0"/>
    <n v="13"/>
  </r>
  <r>
    <s v="Sep 2021 - Present "/>
    <n v="0"/>
    <s v="Data Analyst"/>
    <n v="9"/>
    <x v="0"/>
    <x v="1"/>
    <n v="1"/>
    <n v="0"/>
    <n v="0"/>
    <n v="0"/>
    <n v="0"/>
    <n v="0"/>
    <n v="0"/>
    <n v="12"/>
  </r>
  <r>
    <s v="Jan 2022 - May 2022 "/>
    <n v="1"/>
    <s v="Data Analyst"/>
    <n v="4"/>
    <x v="0"/>
    <x v="0"/>
    <n v="1"/>
    <n v="0"/>
    <n v="0"/>
    <n v="0"/>
    <n v="0"/>
    <n v="0"/>
    <n v="0"/>
    <n v="13"/>
  </r>
  <r>
    <s v="May 2021 - Sep 2021 "/>
    <n v="1"/>
    <s v="Data Analyst, partnerships"/>
    <n v="4"/>
    <x v="0"/>
    <x v="0"/>
    <n v="1"/>
    <n v="0"/>
    <n v="0"/>
    <n v="0"/>
    <n v="0"/>
    <n v="0"/>
    <n v="0"/>
    <n v="13"/>
  </r>
  <r>
    <s v="Aug 2021 - Present "/>
    <n v="0"/>
    <s v="Data Analyst"/>
    <n v="10"/>
    <x v="0"/>
    <x v="1"/>
    <n v="1"/>
    <n v="0"/>
    <n v="0"/>
    <n v="0"/>
    <n v="0"/>
    <n v="0"/>
    <n v="0"/>
    <n v="12"/>
  </r>
  <r>
    <s v="Sep 2016 - Present "/>
    <n v="0"/>
    <s v="Data Analyst"/>
    <n v="69"/>
    <x v="0"/>
    <x v="1"/>
    <n v="1"/>
    <n v="1"/>
    <n v="1"/>
    <n v="1"/>
    <n v="1"/>
    <n v="1"/>
    <n v="0"/>
    <n v="12"/>
  </r>
  <r>
    <s v="Jan 2020 - Present "/>
    <n v="0"/>
    <s v="Data Analyst"/>
    <n v="29"/>
    <x v="0"/>
    <x v="1"/>
    <n v="1"/>
    <n v="1"/>
    <n v="1"/>
    <n v="0"/>
    <n v="0"/>
    <n v="0"/>
    <n v="0"/>
    <n v="12"/>
  </r>
  <r>
    <s v="Dec 2020 - Present "/>
    <n v="0"/>
    <s v="Data Analyst"/>
    <n v="18"/>
    <x v="0"/>
    <x v="1"/>
    <n v="1"/>
    <n v="1"/>
    <n v="0"/>
    <n v="0"/>
    <n v="0"/>
    <n v="0"/>
    <n v="0"/>
    <n v="12"/>
  </r>
  <r>
    <s v="Dec 2018 - Dec 2020 "/>
    <n v="1"/>
    <s v="Data Analyst"/>
    <n v="24"/>
    <x v="0"/>
    <x v="0"/>
    <n v="1"/>
    <n v="1"/>
    <n v="1"/>
    <n v="0"/>
    <n v="0"/>
    <n v="0"/>
    <n v="0"/>
    <n v="13"/>
  </r>
  <r>
    <s v="Apr 2019 - Sep 2019 "/>
    <n v="1"/>
    <s v="Data Analyst"/>
    <n v="5"/>
    <x v="0"/>
    <x v="0"/>
    <n v="1"/>
    <n v="0"/>
    <n v="0"/>
    <n v="0"/>
    <n v="0"/>
    <n v="0"/>
    <n v="0"/>
    <n v="13"/>
  </r>
  <r>
    <s v="Aug 2021 - Present "/>
    <n v="0"/>
    <s v="Data Analyst"/>
    <n v="10"/>
    <x v="0"/>
    <x v="1"/>
    <n v="1"/>
    <n v="0"/>
    <n v="0"/>
    <n v="0"/>
    <n v="0"/>
    <n v="0"/>
    <n v="0"/>
    <n v="12"/>
  </r>
  <r>
    <s v="Aug 2021 - May 2022 "/>
    <n v="1"/>
    <s v="Data Analyst"/>
    <n v="9"/>
    <x v="0"/>
    <x v="0"/>
    <n v="1"/>
    <n v="0"/>
    <n v="0"/>
    <n v="0"/>
    <n v="0"/>
    <n v="0"/>
    <n v="0"/>
    <n v="13"/>
  </r>
  <r>
    <s v="2012 - 2014 "/>
    <n v="2"/>
    <s v="Data Analyst"/>
    <n v="23"/>
    <x v="0"/>
    <x v="0"/>
    <n v="1"/>
    <n v="1"/>
    <n v="0"/>
    <n v="0"/>
    <n v="0"/>
    <n v="0"/>
    <n v="0"/>
    <n v="13"/>
  </r>
  <r>
    <s v="Oct 2020 - Present "/>
    <n v="0"/>
    <s v="Data Analyst And Tableau Developer"/>
    <n v="20"/>
    <x v="0"/>
    <x v="1"/>
    <n v="1"/>
    <n v="1"/>
    <n v="0"/>
    <n v="0"/>
    <n v="0"/>
    <n v="0"/>
    <n v="0"/>
    <n v="12"/>
  </r>
  <r>
    <s v="Aug 2021 - Sep 2021 "/>
    <n v="1"/>
    <s v="Data Analyst"/>
    <n v="1"/>
    <x v="0"/>
    <x v="0"/>
    <n v="1"/>
    <n v="0"/>
    <n v="0"/>
    <n v="0"/>
    <n v="0"/>
    <n v="0"/>
    <n v="0"/>
    <n v="13"/>
  </r>
  <r>
    <s v="Nov 2021 - Present "/>
    <n v="0"/>
    <s v="Data Analyst"/>
    <n v="7"/>
    <x v="0"/>
    <x v="1"/>
    <n v="1"/>
    <n v="0"/>
    <n v="0"/>
    <n v="0"/>
    <n v="0"/>
    <n v="0"/>
    <n v="0"/>
    <n v="12"/>
  </r>
  <r>
    <s v="Jul 2020 - Aug 2020 "/>
    <n v="3"/>
    <s v="Data Analyst"/>
    <n v="1"/>
    <x v="0"/>
    <x v="0"/>
    <n v="1"/>
    <n v="0"/>
    <n v="0"/>
    <n v="0"/>
    <n v="0"/>
    <n v="0"/>
    <n v="0"/>
    <n v="13"/>
  </r>
  <r>
    <s v="Nov 2021 - Present "/>
    <n v="0"/>
    <s v="Data Analyst"/>
    <n v="7"/>
    <x v="0"/>
    <x v="1"/>
    <n v="1"/>
    <n v="0"/>
    <n v="0"/>
    <n v="0"/>
    <n v="0"/>
    <n v="0"/>
    <n v="0"/>
    <n v="12"/>
  </r>
  <r>
    <s v="Aug 2017 - Feb 2018 "/>
    <n v="3"/>
    <s v="Senior Data Analyst"/>
    <n v="6"/>
    <x v="2"/>
    <x v="0"/>
    <n v="1"/>
    <n v="0"/>
    <n v="0"/>
    <n v="0"/>
    <n v="0"/>
    <n v="0"/>
    <n v="0"/>
    <n v="17.5"/>
  </r>
  <r>
    <s v="Dec 2019 - Present "/>
    <n v="0"/>
    <s v="Data Analyst"/>
    <n v="30"/>
    <x v="0"/>
    <x v="1"/>
    <n v="1"/>
    <n v="1"/>
    <n v="1"/>
    <n v="0"/>
    <n v="0"/>
    <n v="0"/>
    <n v="0"/>
    <n v="12"/>
  </r>
  <r>
    <s v="Jul 2021 - Present "/>
    <n v="0"/>
    <s v="Senior Data Analyst"/>
    <n v="1"/>
    <x v="2"/>
    <x v="1"/>
    <n v="1"/>
    <n v="0"/>
    <n v="0"/>
    <n v="0"/>
    <n v="0"/>
    <n v="0"/>
    <n v="0"/>
    <n v="10"/>
  </r>
  <r>
    <s v="Jul 2020 - Jan 2021 "/>
    <n v="1"/>
    <s v="Data Analyst"/>
    <n v="6"/>
    <x v="0"/>
    <x v="0"/>
    <n v="1"/>
    <n v="0"/>
    <n v="0"/>
    <n v="0"/>
    <n v="0"/>
    <n v="0"/>
    <n v="0"/>
    <n v="13"/>
  </r>
  <r>
    <s v="Jul 2016 - Oct 2016 "/>
    <n v="2"/>
    <s v="Data Analyst"/>
    <n v="3"/>
    <x v="0"/>
    <x v="0"/>
    <n v="1"/>
    <n v="0"/>
    <n v="0"/>
    <n v="0"/>
    <n v="0"/>
    <n v="0"/>
    <n v="0"/>
    <n v="13"/>
  </r>
  <r>
    <s v="Mar 2014 - May 2015 "/>
    <n v="3"/>
    <s v="Data Analyst"/>
    <n v="14"/>
    <x v="0"/>
    <x v="0"/>
    <n v="1"/>
    <n v="1"/>
    <n v="0"/>
    <n v="0"/>
    <n v="0"/>
    <n v="0"/>
    <n v="0"/>
    <n v="13"/>
  </r>
  <r>
    <s v="May 2020 - Apr 2022 "/>
    <n v="1"/>
    <s v="Merchandising Operations Data Analyst"/>
    <n v="23"/>
    <x v="0"/>
    <x v="0"/>
    <n v="1"/>
    <n v="1"/>
    <n v="0"/>
    <n v="0"/>
    <n v="0"/>
    <n v="0"/>
    <n v="0"/>
    <n v="13"/>
  </r>
  <r>
    <s v="Mar 2020 - Apr 2020 "/>
    <n v="2"/>
    <s v="Revenue Management Data Analyst"/>
    <n v="1"/>
    <x v="0"/>
    <x v="0"/>
    <n v="1"/>
    <n v="0"/>
    <n v="0"/>
    <n v="0"/>
    <n v="0"/>
    <n v="0"/>
    <n v="0"/>
    <n v="13"/>
  </r>
  <r>
    <s v="Apr 2022 - Present "/>
    <n v="0"/>
    <s v="Data Analyst"/>
    <n v="2"/>
    <x v="0"/>
    <x v="1"/>
    <n v="1"/>
    <n v="0"/>
    <n v="0"/>
    <n v="0"/>
    <n v="0"/>
    <n v="0"/>
    <n v="0"/>
    <n v="12"/>
  </r>
  <r>
    <s v="May 2022 - Jun 2022 "/>
    <n v="2"/>
    <s v="Data Analyst"/>
    <n v="1"/>
    <x v="0"/>
    <x v="0"/>
    <n v="1"/>
    <n v="0"/>
    <n v="0"/>
    <n v="0"/>
    <n v="0"/>
    <n v="0"/>
    <n v="0"/>
    <n v="13"/>
  </r>
  <r>
    <s v="Feb 2022 - Present "/>
    <n v="0"/>
    <s v="Business Intelligence Analyst"/>
    <n v="4"/>
    <x v="0"/>
    <x v="1"/>
    <n v="1"/>
    <n v="0"/>
    <n v="0"/>
    <n v="0"/>
    <n v="0"/>
    <n v="0"/>
    <n v="0"/>
    <n v="12"/>
  </r>
  <r>
    <s v="Mar 2019 - Present "/>
    <n v="0"/>
    <s v="Data Analyst "/>
    <n v="39"/>
    <x v="0"/>
    <x v="1"/>
    <n v="1"/>
    <n v="1"/>
    <n v="1"/>
    <n v="1"/>
    <n v="0"/>
    <n v="0"/>
    <n v="0"/>
    <n v="12"/>
  </r>
  <r>
    <s v="Jun 2020 - Present "/>
    <n v="0"/>
    <s v="Data Analyst"/>
    <n v="24"/>
    <x v="0"/>
    <x v="1"/>
    <n v="1"/>
    <n v="1"/>
    <n v="1"/>
    <n v="0"/>
    <n v="0"/>
    <n v="0"/>
    <n v="0"/>
    <n v="12"/>
  </r>
  <r>
    <s v="Jan 2022 - Present "/>
    <n v="0"/>
    <s v="Marketing Data Analyst"/>
    <n v="5"/>
    <x v="0"/>
    <x v="1"/>
    <n v="1"/>
    <n v="0"/>
    <n v="0"/>
    <n v="0"/>
    <n v="0"/>
    <n v="0"/>
    <n v="0"/>
    <n v="12"/>
  </r>
  <r>
    <s v="Nov 2021 - Present "/>
    <n v="0"/>
    <s v="Master Data Analyst"/>
    <n v="7"/>
    <x v="0"/>
    <x v="1"/>
    <n v="1"/>
    <n v="0"/>
    <n v="0"/>
    <n v="0"/>
    <n v="0"/>
    <n v="0"/>
    <n v="0"/>
    <n v="12"/>
  </r>
  <r>
    <s v="Jul 2013 - Jan 2019 "/>
    <n v="2"/>
    <s v="Web Data Analyst"/>
    <n v="66"/>
    <x v="0"/>
    <x v="0"/>
    <n v="1"/>
    <n v="1"/>
    <n v="1"/>
    <n v="1"/>
    <n v="1"/>
    <n v="1"/>
    <n v="0"/>
    <n v="13"/>
  </r>
  <r>
    <s v="Sep 2019 - Present "/>
    <n v="0"/>
    <s v="Data Analyst"/>
    <n v="33"/>
    <x v="0"/>
    <x v="1"/>
    <n v="1"/>
    <n v="1"/>
    <n v="1"/>
    <n v="0"/>
    <n v="0"/>
    <n v="0"/>
    <n v="0"/>
    <n v="12"/>
  </r>
  <r>
    <s v="Nov 2016 - Mar 2017 "/>
    <n v="6"/>
    <s v="Research Assistant/Data Analyst"/>
    <n v="4"/>
    <x v="0"/>
    <x v="0"/>
    <n v="1"/>
    <n v="0"/>
    <n v="0"/>
    <n v="0"/>
    <n v="0"/>
    <n v="0"/>
    <n v="0"/>
    <n v="13"/>
  </r>
  <r>
    <s v="Jul 2020 - Sep 2020 "/>
    <n v="7"/>
    <s v="Data Analyst"/>
    <n v="2"/>
    <x v="0"/>
    <x v="0"/>
    <n v="1"/>
    <n v="0"/>
    <n v="0"/>
    <n v="0"/>
    <n v="0"/>
    <n v="0"/>
    <n v="0"/>
    <n v="13"/>
  </r>
  <r>
    <s v="Nov 2021 - Present "/>
    <n v="0"/>
    <s v="Senior Data Specialist"/>
    <n v="7"/>
    <x v="2"/>
    <x v="1"/>
    <n v="1"/>
    <n v="0"/>
    <n v="0"/>
    <n v="0"/>
    <n v="0"/>
    <n v="0"/>
    <n v="0"/>
    <n v="10"/>
  </r>
  <r>
    <s v="Sep 2021 - Dec 2021 "/>
    <n v="0"/>
    <s v="Data Analyst"/>
    <n v="3"/>
    <x v="0"/>
    <x v="1"/>
    <n v="1"/>
    <n v="0"/>
    <n v="0"/>
    <n v="0"/>
    <n v="0"/>
    <n v="0"/>
    <n v="0"/>
    <n v="12"/>
  </r>
  <r>
    <s v="Oct 2021 - Jan 2022 "/>
    <n v="0"/>
    <s v="Data Analyst"/>
    <n v="3"/>
    <x v="0"/>
    <x v="1"/>
    <n v="1"/>
    <n v="0"/>
    <n v="0"/>
    <n v="0"/>
    <n v="0"/>
    <n v="0"/>
    <n v="0"/>
    <n v="12"/>
  </r>
  <r>
    <s v="Feb 2020 - Aug 2020 "/>
    <n v="3"/>
    <s v="Data Analyst Student"/>
    <n v="6"/>
    <x v="0"/>
    <x v="0"/>
    <n v="1"/>
    <n v="0"/>
    <n v="0"/>
    <n v="0"/>
    <n v="0"/>
    <n v="0"/>
    <n v="0"/>
    <n v="13"/>
  </r>
  <r>
    <s v="Dec 2021 - Present "/>
    <n v="0"/>
    <s v="Jr. Data Analyst"/>
    <n v="6"/>
    <x v="3"/>
    <x v="1"/>
    <n v="1"/>
    <n v="0"/>
    <n v="0"/>
    <n v="0"/>
    <n v="0"/>
    <n v="0"/>
    <n v="0"/>
    <n v="5"/>
  </r>
  <r>
    <d v="2022-04-01T00:00:00"/>
    <n v="0"/>
    <s v="Data Analyst"/>
    <n v="1"/>
    <x v="0"/>
    <x v="1"/>
    <n v="1"/>
    <n v="0"/>
    <n v="0"/>
    <n v="0"/>
    <n v="0"/>
    <n v="0"/>
    <n v="0"/>
    <n v="12"/>
  </r>
  <r>
    <s v="Feb 2019 - Present "/>
    <n v="0"/>
    <s v="BUSINESS DATA ANALYST - PURCHASING PERFORMANCE"/>
    <n v="40"/>
    <x v="0"/>
    <x v="1"/>
    <n v="1"/>
    <n v="1"/>
    <n v="1"/>
    <n v="1"/>
    <n v="0"/>
    <n v="0"/>
    <n v="0"/>
    <n v="12"/>
  </r>
  <r>
    <s v="Dec 2018 - May 2019 "/>
    <n v="2"/>
    <s v="Data Analyst, Research Assistant"/>
    <n v="5"/>
    <x v="0"/>
    <x v="0"/>
    <n v="1"/>
    <n v="0"/>
    <n v="0"/>
    <n v="0"/>
    <n v="0"/>
    <n v="0"/>
    <n v="0"/>
    <n v="13"/>
  </r>
  <r>
    <s v="Nov 2020 - Present "/>
    <n v="0"/>
    <s v="Marketing Data Analyst"/>
    <n v="19"/>
    <x v="0"/>
    <x v="1"/>
    <n v="1"/>
    <n v="1"/>
    <n v="0"/>
    <n v="0"/>
    <n v="0"/>
    <n v="0"/>
    <n v="0"/>
    <n v="12"/>
  </r>
  <r>
    <s v="Jul 2021 - Present "/>
    <n v="0"/>
    <s v="Business Intelligence Analyst"/>
    <n v="1"/>
    <x v="0"/>
    <x v="1"/>
    <n v="1"/>
    <n v="0"/>
    <n v="0"/>
    <n v="0"/>
    <n v="0"/>
    <n v="0"/>
    <n v="0"/>
    <n v="12"/>
  </r>
  <r>
    <s v="Jan 2017 - Present "/>
    <n v="0"/>
    <s v="MIS Reporting / Data Analyst / Credit Support Analyst"/>
    <n v="65"/>
    <x v="0"/>
    <x v="1"/>
    <n v="1"/>
    <n v="1"/>
    <n v="1"/>
    <n v="1"/>
    <n v="1"/>
    <n v="1"/>
    <n v="0"/>
    <n v="12"/>
  </r>
  <r>
    <s v="Apr 2012 - Dec 2016 "/>
    <n v="1"/>
    <s v="MIS Reporting / Data Analyst"/>
    <n v="56"/>
    <x v="0"/>
    <x v="0"/>
    <n v="1"/>
    <n v="1"/>
    <n v="1"/>
    <n v="1"/>
    <n v="1"/>
    <n v="0"/>
    <n v="0"/>
    <n v="13"/>
  </r>
  <r>
    <s v="Nov 2008 - Jan 2012 "/>
    <n v="2"/>
    <s v="MIS Reporting / Data Analyst (Rejection Review / Reinstate Unit)"/>
    <n v="38"/>
    <x v="0"/>
    <x v="0"/>
    <n v="1"/>
    <n v="1"/>
    <n v="1"/>
    <n v="1"/>
    <n v="0"/>
    <n v="0"/>
    <n v="0"/>
    <n v="13"/>
  </r>
  <r>
    <s v="Nov 2006 - Nov 2008 "/>
    <n v="3"/>
    <s v="MIS Reporting / Data Analyst / RRU Officer (Rejection Review / Reinstate Unit)"/>
    <n v="24"/>
    <x v="0"/>
    <x v="0"/>
    <n v="1"/>
    <n v="1"/>
    <n v="1"/>
    <n v="0"/>
    <n v="0"/>
    <n v="0"/>
    <n v="0"/>
    <n v="13"/>
  </r>
  <r>
    <s v="Nov 2004 - Nov 2006 "/>
    <n v="4"/>
    <s v="MIS Reporting / Data Analyst / RRU Officer (Rejection Review / Reinstate Unit)"/>
    <n v="24"/>
    <x v="0"/>
    <x v="0"/>
    <n v="1"/>
    <n v="1"/>
    <n v="1"/>
    <n v="0"/>
    <n v="0"/>
    <n v="0"/>
    <n v="0"/>
    <n v="13"/>
  </r>
  <r>
    <s v="May 2003 - Oct 2004 "/>
    <n v="5"/>
    <s v="MIS Reporting / Data Analyst / Supervisor (Sercice Support Unit)"/>
    <n v="17"/>
    <x v="0"/>
    <x v="0"/>
    <n v="1"/>
    <n v="1"/>
    <n v="0"/>
    <n v="0"/>
    <n v="0"/>
    <n v="0"/>
    <n v="0"/>
    <n v="13"/>
  </r>
  <r>
    <s v="Feb 2022 - Present "/>
    <n v="0"/>
    <s v="DATA ANALYST"/>
    <n v="4"/>
    <x v="0"/>
    <x v="1"/>
    <n v="1"/>
    <n v="0"/>
    <n v="0"/>
    <n v="0"/>
    <n v="0"/>
    <n v="0"/>
    <n v="0"/>
    <n v="12"/>
  </r>
  <r>
    <s v="May 2020 - Jun 2020 "/>
    <n v="1"/>
    <s v="Data Analyst"/>
    <n v="1"/>
    <x v="0"/>
    <x v="0"/>
    <n v="1"/>
    <n v="0"/>
    <n v="0"/>
    <n v="0"/>
    <n v="0"/>
    <n v="0"/>
    <n v="0"/>
    <n v="13"/>
  </r>
  <r>
    <s v="Feb 2021 - Present "/>
    <n v="0"/>
    <s v="Business Intelligence Analyst"/>
    <n v="16"/>
    <x v="0"/>
    <x v="1"/>
    <n v="1"/>
    <n v="1"/>
    <n v="0"/>
    <n v="0"/>
    <n v="0"/>
    <n v="0"/>
    <n v="0"/>
    <n v="12"/>
  </r>
  <r>
    <s v="Dec 2020 - Jan 2021 "/>
    <n v="1"/>
    <s v="Data Analyst Virtual Experience Program"/>
    <n v="1"/>
    <x v="0"/>
    <x v="0"/>
    <n v="1"/>
    <n v="0"/>
    <n v="0"/>
    <n v="0"/>
    <n v="0"/>
    <n v="0"/>
    <n v="0"/>
    <n v="13"/>
  </r>
  <r>
    <s v="Jul 2020 - Oct 2020 "/>
    <n v="4"/>
    <s v="Data Analyst"/>
    <n v="3"/>
    <x v="0"/>
    <x v="0"/>
    <n v="1"/>
    <n v="0"/>
    <n v="0"/>
    <n v="0"/>
    <n v="0"/>
    <n v="0"/>
    <n v="0"/>
    <n v="13"/>
  </r>
  <r>
    <s v="Jun 2022 - Present "/>
    <n v="0"/>
    <s v="Data Analyst"/>
    <n v="1"/>
    <x v="0"/>
    <x v="1"/>
    <n v="1"/>
    <n v="0"/>
    <n v="0"/>
    <n v="0"/>
    <n v="0"/>
    <n v="0"/>
    <n v="0"/>
    <n v="12"/>
  </r>
  <r>
    <s v="Apr 2020 - Present "/>
    <n v="0"/>
    <s v="Report Production Data Analyst, Client Reporting Development &amp; Production"/>
    <n v="26"/>
    <x v="0"/>
    <x v="1"/>
    <n v="1"/>
    <n v="1"/>
    <n v="1"/>
    <n v="0"/>
    <n v="0"/>
    <n v="0"/>
    <n v="0"/>
    <n v="12"/>
  </r>
  <r>
    <s v="Feb 2019 - Apr 2020 "/>
    <n v="1"/>
    <s v="Senior Data Analyst"/>
    <n v="14"/>
    <x v="2"/>
    <x v="0"/>
    <n v="1"/>
    <n v="1"/>
    <n v="0"/>
    <n v="0"/>
    <n v="0"/>
    <n v="0"/>
    <n v="0"/>
    <n v="17.5"/>
  </r>
  <r>
    <s v="Aug 2020 - Present "/>
    <n v="0"/>
    <s v="Data Analyst"/>
    <n v="22"/>
    <x v="0"/>
    <x v="1"/>
    <n v="1"/>
    <n v="1"/>
    <n v="0"/>
    <n v="0"/>
    <n v="0"/>
    <n v="0"/>
    <n v="0"/>
    <n v="12"/>
  </r>
  <r>
    <s v="Dec 2018 - Apr 2020 "/>
    <n v="1"/>
    <s v="Data Analyst"/>
    <n v="16"/>
    <x v="0"/>
    <x v="0"/>
    <n v="1"/>
    <n v="1"/>
    <n v="0"/>
    <n v="0"/>
    <n v="0"/>
    <n v="0"/>
    <n v="0"/>
    <n v="13"/>
  </r>
  <r>
    <s v="Mar 2022 - Present "/>
    <n v="0"/>
    <s v="Data Analyst"/>
    <n v="3"/>
    <x v="0"/>
    <x v="1"/>
    <n v="1"/>
    <n v="0"/>
    <n v="0"/>
    <n v="0"/>
    <n v="0"/>
    <n v="0"/>
    <n v="0"/>
    <n v="12"/>
  </r>
  <r>
    <s v="Feb 2018 - Present "/>
    <n v="0"/>
    <s v="Lead Master Data Analyst"/>
    <n v="52"/>
    <x v="2"/>
    <x v="1"/>
    <n v="1"/>
    <n v="1"/>
    <n v="1"/>
    <n v="1"/>
    <n v="1"/>
    <n v="0"/>
    <n v="0"/>
    <n v="10"/>
  </r>
  <r>
    <s v="Sep 2016 - Feb 2018 "/>
    <n v="1"/>
    <s v="Sr. Master Data Analyst"/>
    <n v="17"/>
    <x v="2"/>
    <x v="0"/>
    <n v="1"/>
    <n v="1"/>
    <n v="0"/>
    <n v="0"/>
    <n v="0"/>
    <n v="0"/>
    <n v="0"/>
    <n v="17.5"/>
  </r>
  <r>
    <s v="Jan 2020 - Dec 2021 "/>
    <n v="1"/>
    <s v="Senior Data Analyst"/>
    <n v="23"/>
    <x v="2"/>
    <x v="0"/>
    <n v="1"/>
    <n v="1"/>
    <n v="0"/>
    <n v="0"/>
    <n v="0"/>
    <n v="0"/>
    <n v="0"/>
    <n v="17.5"/>
  </r>
  <r>
    <s v="Jul 2018 - Aug 2019 "/>
    <n v="2"/>
    <s v="Associate Data Analyst"/>
    <n v="13"/>
    <x v="0"/>
    <x v="0"/>
    <n v="1"/>
    <n v="1"/>
    <n v="0"/>
    <n v="0"/>
    <n v="0"/>
    <n v="0"/>
    <n v="0"/>
    <n v="13"/>
  </r>
  <r>
    <s v="Apr 2022 - Present "/>
    <n v="0"/>
    <s v="Data Scientist"/>
    <n v="2"/>
    <x v="1"/>
    <x v="1"/>
    <n v="1"/>
    <n v="0"/>
    <n v="0"/>
    <n v="0"/>
    <n v="0"/>
    <n v="0"/>
    <n v="0"/>
    <n v="8.5"/>
  </r>
  <r>
    <s v="Nov 2021 - Present "/>
    <n v="1"/>
    <s v="Machine Learning Engineer"/>
    <n v="7"/>
    <x v="1"/>
    <x v="1"/>
    <n v="1"/>
    <n v="0"/>
    <n v="0"/>
    <n v="0"/>
    <n v="0"/>
    <n v="0"/>
    <n v="0"/>
    <n v="8.5"/>
  </r>
  <r>
    <s v="Mar 2022 - Apr 2022 "/>
    <n v="2"/>
    <s v="Data Analyst"/>
    <n v="1"/>
    <x v="0"/>
    <x v="0"/>
    <n v="1"/>
    <n v="0"/>
    <n v="0"/>
    <n v="0"/>
    <n v="0"/>
    <n v="0"/>
    <n v="0"/>
    <n v="13"/>
  </r>
  <r>
    <s v="Apr 2021 - Feb 2022 "/>
    <n v="3"/>
    <s v="Machine Learning Engineer"/>
    <n v="10"/>
    <x v="1"/>
    <x v="0"/>
    <n v="1"/>
    <n v="0"/>
    <n v="0"/>
    <n v="0"/>
    <n v="0"/>
    <n v="0"/>
    <n v="0"/>
    <n v="7"/>
  </r>
  <r>
    <s v="Nov 2021 - Jan 2022 "/>
    <n v="4"/>
    <s v="Machine Learning Engineer"/>
    <n v="2"/>
    <x v="1"/>
    <x v="0"/>
    <n v="1"/>
    <n v="0"/>
    <n v="0"/>
    <n v="0"/>
    <n v="0"/>
    <n v="0"/>
    <n v="0"/>
    <n v="7"/>
  </r>
  <r>
    <s v="Mar 2020 - Present "/>
    <n v="0"/>
    <s v="Lead Data Analyst"/>
    <n v="27"/>
    <x v="2"/>
    <x v="1"/>
    <n v="1"/>
    <n v="1"/>
    <n v="1"/>
    <n v="0"/>
    <n v="0"/>
    <n v="0"/>
    <n v="0"/>
    <n v="10"/>
  </r>
  <r>
    <s v="Oct 2018 - Jun 2019 "/>
    <n v="1"/>
    <s v="Business Intelligence &amp; Data Analyst"/>
    <n v="8"/>
    <x v="0"/>
    <x v="0"/>
    <n v="1"/>
    <n v="0"/>
    <n v="0"/>
    <n v="0"/>
    <n v="0"/>
    <n v="0"/>
    <n v="0"/>
    <n v="13"/>
  </r>
  <r>
    <s v="May 2021 - Present "/>
    <n v="0"/>
    <s v="Data Analyst"/>
    <n v="13"/>
    <x v="0"/>
    <x v="1"/>
    <n v="1"/>
    <n v="1"/>
    <n v="0"/>
    <n v="0"/>
    <n v="0"/>
    <n v="0"/>
    <n v="0"/>
    <n v="12"/>
  </r>
  <r>
    <s v="Jul 2019 - Nov 2019 "/>
    <n v="1"/>
    <s v="Data Analyst"/>
    <n v="4"/>
    <x v="0"/>
    <x v="0"/>
    <n v="1"/>
    <n v="0"/>
    <n v="0"/>
    <n v="0"/>
    <n v="0"/>
    <n v="0"/>
    <n v="0"/>
    <n v="13"/>
  </r>
  <r>
    <s v="Jan 2015 - May 2015 "/>
    <n v="5"/>
    <s v="Data Analyst/SQL Developer"/>
    <n v="4"/>
    <x v="0"/>
    <x v="0"/>
    <n v="1"/>
    <n v="0"/>
    <n v="0"/>
    <n v="0"/>
    <n v="0"/>
    <n v="0"/>
    <n v="0"/>
    <n v="13"/>
  </r>
  <r>
    <s v="Oct 2020 - Nov 2020 "/>
    <n v="3"/>
    <s v="Data Analyst"/>
    <n v="1"/>
    <x v="0"/>
    <x v="0"/>
    <n v="1"/>
    <n v="0"/>
    <n v="0"/>
    <n v="0"/>
    <n v="0"/>
    <n v="0"/>
    <n v="0"/>
    <n v="13"/>
  </r>
  <r>
    <s v="May 2020 - Jul 2020 "/>
    <n v="4"/>
    <s v="Data Analyst"/>
    <n v="2"/>
    <x v="0"/>
    <x v="0"/>
    <n v="1"/>
    <n v="0"/>
    <n v="0"/>
    <n v="0"/>
    <n v="0"/>
    <n v="0"/>
    <n v="0"/>
    <n v="13"/>
  </r>
  <r>
    <s v="Nov 2021 - Present "/>
    <n v="0"/>
    <s v="Senior Data Analyst"/>
    <n v="7"/>
    <x v="2"/>
    <x v="1"/>
    <n v="1"/>
    <n v="0"/>
    <n v="0"/>
    <n v="0"/>
    <n v="0"/>
    <n v="0"/>
    <n v="0"/>
    <n v="10"/>
  </r>
  <r>
    <s v="Nov 2021 - Present "/>
    <n v="0"/>
    <s v="Senior Data Analyst"/>
    <n v="7"/>
    <x v="2"/>
    <x v="1"/>
    <n v="1"/>
    <n v="0"/>
    <n v="0"/>
    <n v="0"/>
    <n v="0"/>
    <n v="0"/>
    <n v="0"/>
    <n v="10"/>
  </r>
  <r>
    <s v="Sep 2020 - Present "/>
    <n v="0"/>
    <s v="Data Analyst"/>
    <n v="21"/>
    <x v="0"/>
    <x v="1"/>
    <n v="1"/>
    <n v="1"/>
    <n v="0"/>
    <n v="0"/>
    <n v="0"/>
    <n v="0"/>
    <n v="0"/>
    <n v="12"/>
  </r>
  <r>
    <s v="Nov 2017 - May 2020 "/>
    <n v="1"/>
    <s v="Data Analyst"/>
    <n v="30"/>
    <x v="0"/>
    <x v="0"/>
    <n v="1"/>
    <n v="1"/>
    <n v="1"/>
    <n v="0"/>
    <n v="0"/>
    <n v="0"/>
    <n v="0"/>
    <n v="13"/>
  </r>
  <r>
    <s v="Mar 2015 - Oct 2015 "/>
    <n v="3"/>
    <s v="Data Analyst"/>
    <n v="7"/>
    <x v="0"/>
    <x v="0"/>
    <n v="1"/>
    <n v="0"/>
    <n v="0"/>
    <n v="0"/>
    <n v="0"/>
    <n v="0"/>
    <n v="0"/>
    <n v="13"/>
  </r>
  <r>
    <s v="Sep 2018 - Dec 2019 "/>
    <n v="1"/>
    <s v="Business Intelligence Analyst"/>
    <n v="15"/>
    <x v="0"/>
    <x v="0"/>
    <n v="1"/>
    <n v="1"/>
    <n v="0"/>
    <n v="0"/>
    <n v="0"/>
    <n v="0"/>
    <n v="0"/>
    <n v="13"/>
  </r>
  <r>
    <s v="Jun 2021 - Present "/>
    <n v="0"/>
    <s v="Data Analyst"/>
    <n v="12"/>
    <x v="0"/>
    <x v="1"/>
    <n v="1"/>
    <n v="1"/>
    <n v="0"/>
    <n v="0"/>
    <n v="0"/>
    <n v="0"/>
    <n v="0"/>
    <n v="12"/>
  </r>
  <r>
    <s v="Aug 2019 - Feb 2021 "/>
    <n v="4"/>
    <s v="Lead Data Analyst"/>
    <n v="18"/>
    <x v="2"/>
    <x v="0"/>
    <n v="1"/>
    <n v="1"/>
    <n v="0"/>
    <n v="0"/>
    <n v="0"/>
    <n v="0"/>
    <n v="0"/>
    <n v="17.5"/>
  </r>
  <r>
    <s v="Sep 2019 - Present "/>
    <n v="0"/>
    <s v="Data Analyst II (Contract)"/>
    <n v="33"/>
    <x v="0"/>
    <x v="1"/>
    <n v="1"/>
    <n v="1"/>
    <n v="1"/>
    <n v="0"/>
    <n v="0"/>
    <n v="0"/>
    <n v="0"/>
    <n v="12"/>
  </r>
  <r>
    <s v="Jan 2019 - Aug 2019 "/>
    <n v="1"/>
    <s v="Data Analyst"/>
    <n v="7"/>
    <x v="0"/>
    <x v="0"/>
    <n v="1"/>
    <n v="0"/>
    <n v="0"/>
    <n v="0"/>
    <n v="0"/>
    <n v="0"/>
    <n v="0"/>
    <n v="13"/>
  </r>
  <r>
    <s v="Sep 2019 - Nov 2019 "/>
    <n v="2"/>
    <s v="Logistics Data Analyst"/>
    <n v="2"/>
    <x v="0"/>
    <x v="0"/>
    <n v="1"/>
    <n v="0"/>
    <n v="0"/>
    <n v="0"/>
    <n v="0"/>
    <n v="0"/>
    <n v="0"/>
    <n v="13"/>
  </r>
  <r>
    <s v="Oct 2021 - Present "/>
    <n v="0"/>
    <s v="Data Analyst Consultant"/>
    <n v="8"/>
    <x v="0"/>
    <x v="1"/>
    <n v="1"/>
    <n v="0"/>
    <n v="0"/>
    <n v="0"/>
    <n v="0"/>
    <n v="0"/>
    <n v="0"/>
    <n v="12"/>
  </r>
  <r>
    <s v="Jun 2020 - Aug 2020 "/>
    <n v="3"/>
    <s v="Data Analyst"/>
    <n v="2"/>
    <x v="0"/>
    <x v="0"/>
    <n v="1"/>
    <n v="0"/>
    <n v="0"/>
    <n v="0"/>
    <n v="0"/>
    <n v="0"/>
    <n v="0"/>
    <n v="13"/>
  </r>
  <r>
    <s v="Oct 2013 - Present "/>
    <n v="0"/>
    <s v="Data Scientist, Data Analyst, Cybersecurity learner as a hobbie."/>
    <n v="104"/>
    <x v="0"/>
    <x v="1"/>
    <n v="1"/>
    <n v="1"/>
    <n v="1"/>
    <n v="1"/>
    <n v="1"/>
    <n v="1"/>
    <n v="0"/>
    <n v="12"/>
  </r>
  <r>
    <s v="Oct 2019 - May 2020 "/>
    <n v="1"/>
    <s v="Market Data Scientist &amp; Analyst"/>
    <n v="7"/>
    <x v="1"/>
    <x v="0"/>
    <n v="1"/>
    <n v="0"/>
    <n v="0"/>
    <n v="0"/>
    <n v="0"/>
    <n v="0"/>
    <n v="0"/>
    <n v="7"/>
  </r>
  <r>
    <s v="Apr 2007 - Oct 2019 "/>
    <n v="2"/>
    <s v="Data Analyst and Data Scientist Engineer"/>
    <n v="150"/>
    <x v="0"/>
    <x v="0"/>
    <n v="1"/>
    <n v="1"/>
    <n v="1"/>
    <n v="1"/>
    <n v="1"/>
    <n v="1"/>
    <n v="1"/>
    <n v="13"/>
  </r>
  <r>
    <s v="Jul 2021 - Dec 2021 "/>
    <n v="1"/>
    <s v="Data Analyst"/>
    <n v="5"/>
    <x v="0"/>
    <x v="0"/>
    <n v="1"/>
    <n v="0"/>
    <n v="0"/>
    <n v="0"/>
    <n v="0"/>
    <n v="0"/>
    <n v="0"/>
    <n v="13"/>
  </r>
  <r>
    <s v="Jun 2020 - Jun 2022 "/>
    <n v="1"/>
    <s v="EDI Data Analyst/Coordinator"/>
    <n v="24"/>
    <x v="0"/>
    <x v="0"/>
    <n v="1"/>
    <n v="1"/>
    <n v="1"/>
    <n v="0"/>
    <n v="0"/>
    <n v="0"/>
    <n v="0"/>
    <n v="13"/>
  </r>
  <r>
    <s v="Sep 2019 - Jul 2020 "/>
    <n v="1"/>
    <s v="Data Analyst"/>
    <n v="10"/>
    <x v="0"/>
    <x v="0"/>
    <n v="1"/>
    <n v="0"/>
    <n v="0"/>
    <n v="0"/>
    <n v="0"/>
    <n v="0"/>
    <n v="0"/>
    <n v="13"/>
  </r>
  <r>
    <s v="Aug 2018 - Present "/>
    <n v="0"/>
    <s v="Data Analyst"/>
    <n v="46"/>
    <x v="0"/>
    <x v="1"/>
    <n v="1"/>
    <n v="1"/>
    <n v="1"/>
    <n v="1"/>
    <n v="0"/>
    <n v="0"/>
    <n v="0"/>
    <n v="12"/>
  </r>
  <r>
    <s v="Mar 2022 - Present "/>
    <n v="0"/>
    <s v="Data Analyst"/>
    <n v="3"/>
    <x v="0"/>
    <x v="1"/>
    <n v="1"/>
    <n v="0"/>
    <n v="0"/>
    <n v="0"/>
    <n v="0"/>
    <n v="0"/>
    <n v="0"/>
    <n v="12"/>
  </r>
  <r>
    <s v="Sep 2020 - Dec 2020 "/>
    <n v="2"/>
    <s v="Data Analyst"/>
    <n v="3"/>
    <x v="0"/>
    <x v="0"/>
    <n v="1"/>
    <n v="0"/>
    <n v="0"/>
    <n v="0"/>
    <n v="0"/>
    <n v="0"/>
    <n v="0"/>
    <n v="13"/>
  </r>
  <r>
    <s v="Aug 2020 - Present "/>
    <n v="1"/>
    <s v="Business Intelligence Analyst, Canada (PayBright)"/>
    <n v="22"/>
    <x v="0"/>
    <x v="1"/>
    <n v="1"/>
    <n v="1"/>
    <n v="0"/>
    <n v="0"/>
    <n v="0"/>
    <n v="0"/>
    <n v="0"/>
    <n v="12"/>
  </r>
  <r>
    <s v="Jan 2021 - Jun 2021 "/>
    <n v="3"/>
    <s v="Data Reporting Analyst"/>
    <n v="5"/>
    <x v="0"/>
    <x v="0"/>
    <n v="1"/>
    <n v="0"/>
    <n v="0"/>
    <n v="0"/>
    <n v="0"/>
    <n v="0"/>
    <n v="0"/>
    <n v="13"/>
  </r>
  <r>
    <s v="Feb 2016 - Jul 2017 "/>
    <n v="4"/>
    <s v="Data Analyst"/>
    <n v="17"/>
    <x v="0"/>
    <x v="0"/>
    <n v="1"/>
    <n v="1"/>
    <n v="0"/>
    <n v="0"/>
    <n v="0"/>
    <n v="0"/>
    <n v="0"/>
    <n v="13"/>
  </r>
  <r>
    <s v="Nov 2019 - Mar 2022 "/>
    <n v="0"/>
    <s v="Technical Data Analyst"/>
    <n v="28"/>
    <x v="0"/>
    <x v="1"/>
    <n v="1"/>
    <n v="1"/>
    <n v="1"/>
    <n v="0"/>
    <n v="0"/>
    <n v="0"/>
    <n v="0"/>
    <n v="12"/>
  </r>
  <r>
    <s v="Dec 2018 - Nov 2019 "/>
    <n v="1"/>
    <s v="Senior Data Analyst"/>
    <n v="1"/>
    <x v="2"/>
    <x v="0"/>
    <n v="1"/>
    <n v="0"/>
    <n v="0"/>
    <n v="0"/>
    <n v="0"/>
    <n v="0"/>
    <n v="0"/>
    <n v="17.5"/>
  </r>
  <r>
    <s v="Jun 2016 - Dec 2018 "/>
    <n v="2"/>
    <s v="Data Analyst"/>
    <n v="30"/>
    <x v="0"/>
    <x v="0"/>
    <n v="1"/>
    <n v="1"/>
    <n v="1"/>
    <n v="0"/>
    <n v="0"/>
    <n v="0"/>
    <n v="0"/>
    <n v="13"/>
  </r>
  <r>
    <s v="Jun 2021 - Feb 2022 "/>
    <n v="1"/>
    <s v="Senior Data Analyst"/>
    <n v="8"/>
    <x v="2"/>
    <x v="0"/>
    <n v="1"/>
    <n v="0"/>
    <n v="0"/>
    <n v="0"/>
    <n v="0"/>
    <n v="0"/>
    <n v="0"/>
    <n v="17.5"/>
  </r>
  <r>
    <s v="Nov 2020 - Jun 2021 "/>
    <n v="2"/>
    <s v="Senior Data Analyst"/>
    <n v="7"/>
    <x v="2"/>
    <x v="0"/>
    <n v="1"/>
    <n v="0"/>
    <n v="0"/>
    <n v="0"/>
    <n v="0"/>
    <n v="0"/>
    <n v="0"/>
    <n v="17.5"/>
  </r>
  <r>
    <s v="2019 - Nov 2020 "/>
    <n v="3"/>
    <s v="Data Analyst"/>
    <n v="22"/>
    <x v="0"/>
    <x v="0"/>
    <n v="1"/>
    <n v="1"/>
    <n v="0"/>
    <n v="0"/>
    <n v="0"/>
    <n v="0"/>
    <n v="0"/>
    <n v="13"/>
  </r>
  <r>
    <s v="Aug 2019 - May 2021 "/>
    <n v="0"/>
    <s v="Data Analyst"/>
    <n v="21"/>
    <x v="0"/>
    <x v="1"/>
    <n v="1"/>
    <n v="1"/>
    <n v="0"/>
    <n v="0"/>
    <n v="0"/>
    <n v="0"/>
    <n v="0"/>
    <n v="12"/>
  </r>
  <r>
    <s v="Sep 2019 - Aug 2020 "/>
    <n v="0"/>
    <s v="Senior Data Analyst || Business Transformation"/>
    <n v="1"/>
    <x v="2"/>
    <x v="1"/>
    <n v="1"/>
    <n v="0"/>
    <n v="0"/>
    <n v="0"/>
    <n v="0"/>
    <n v="0"/>
    <n v="0"/>
    <n v="10"/>
  </r>
  <r>
    <s v="Apr 2019 - Aug 2019 "/>
    <n v="1"/>
    <s v="Senior Data Analyst"/>
    <n v="4"/>
    <x v="2"/>
    <x v="0"/>
    <n v="1"/>
    <n v="0"/>
    <n v="0"/>
    <n v="0"/>
    <n v="0"/>
    <n v="0"/>
    <n v="0"/>
    <n v="17.5"/>
  </r>
  <r>
    <s v="Jan 2017 - Apr 2019 "/>
    <n v="2"/>
    <s v="Sr. Data Analyst || Retail &amp; Marketing Analysis"/>
    <n v="27"/>
    <x v="2"/>
    <x v="0"/>
    <n v="1"/>
    <n v="1"/>
    <n v="1"/>
    <n v="0"/>
    <n v="0"/>
    <n v="0"/>
    <n v="0"/>
    <n v="17.5"/>
  </r>
  <r>
    <s v="May 2021 - Present "/>
    <n v="0"/>
    <s v="Data Analyst"/>
    <n v="13"/>
    <x v="0"/>
    <x v="1"/>
    <n v="1"/>
    <n v="1"/>
    <n v="0"/>
    <n v="0"/>
    <n v="0"/>
    <n v="0"/>
    <n v="0"/>
    <n v="12"/>
  </r>
  <r>
    <s v="Jul 2019 - Mar 2020 "/>
    <n v="2"/>
    <s v="Trainee Data Analyst "/>
    <n v="8"/>
    <x v="3"/>
    <x v="0"/>
    <n v="1"/>
    <n v="0"/>
    <n v="0"/>
    <n v="0"/>
    <n v="0"/>
    <n v="0"/>
    <n v="0"/>
    <n v="8"/>
  </r>
  <r>
    <s v="Nov 2021 - Present "/>
    <n v="0"/>
    <s v="Data Analyst"/>
    <n v="7"/>
    <x v="0"/>
    <x v="1"/>
    <n v="1"/>
    <n v="0"/>
    <n v="0"/>
    <n v="0"/>
    <n v="0"/>
    <n v="0"/>
    <n v="0"/>
    <n v="12"/>
  </r>
  <r>
    <s v="Jan 2021 - Present "/>
    <n v="0"/>
    <s v="Data Analyst"/>
    <n v="17"/>
    <x v="0"/>
    <x v="1"/>
    <n v="1"/>
    <n v="1"/>
    <n v="0"/>
    <n v="0"/>
    <n v="0"/>
    <n v="0"/>
    <n v="0"/>
    <n v="12"/>
  </r>
  <r>
    <s v="Jan 2018 - Jan 2019 "/>
    <n v="2"/>
    <s v="Junior Data Analyst"/>
    <n v="12"/>
    <x v="3"/>
    <x v="0"/>
    <n v="1"/>
    <n v="1"/>
    <n v="0"/>
    <n v="0"/>
    <n v="0"/>
    <n v="0"/>
    <n v="0"/>
    <n v="8"/>
  </r>
  <r>
    <s v="Mar 2021 - Apr 2022 "/>
    <n v="1"/>
    <s v="Junior Planner / Data Analyst"/>
    <n v="13"/>
    <x v="3"/>
    <x v="0"/>
    <n v="1"/>
    <n v="1"/>
    <n v="0"/>
    <n v="0"/>
    <n v="0"/>
    <n v="0"/>
    <n v="0"/>
    <n v="8"/>
  </r>
  <r>
    <s v="Oct 2019 - Feb 2021 "/>
    <n v="2"/>
    <s v="Data Analyst"/>
    <n v="16"/>
    <x v="0"/>
    <x v="0"/>
    <n v="1"/>
    <n v="1"/>
    <n v="0"/>
    <n v="0"/>
    <n v="0"/>
    <n v="0"/>
    <n v="0"/>
    <n v="13"/>
  </r>
  <r>
    <s v="Jun 2019 - Dec 2021 "/>
    <n v="1"/>
    <s v="Senior Data Analyst"/>
    <n v="30"/>
    <x v="2"/>
    <x v="0"/>
    <n v="1"/>
    <n v="1"/>
    <n v="1"/>
    <n v="0"/>
    <n v="0"/>
    <n v="0"/>
    <n v="0"/>
    <n v="17.5"/>
  </r>
  <r>
    <s v="Aug 2021 - Present "/>
    <n v="0"/>
    <s v="Data Analyst"/>
    <n v="10"/>
    <x v="0"/>
    <x v="1"/>
    <n v="1"/>
    <n v="0"/>
    <n v="0"/>
    <n v="0"/>
    <n v="0"/>
    <n v="0"/>
    <n v="0"/>
    <n v="12"/>
  </r>
  <r>
    <s v="Mar 2017 - Jan 2022 "/>
    <n v="1"/>
    <s v="Data Analyst (team leader)"/>
    <n v="58"/>
    <x v="0"/>
    <x v="0"/>
    <n v="1"/>
    <n v="1"/>
    <n v="1"/>
    <n v="1"/>
    <n v="1"/>
    <n v="0"/>
    <n v="0"/>
    <n v="13"/>
  </r>
  <r>
    <s v="Sep 2019 - Present "/>
    <n v="0"/>
    <s v="Data Analyst"/>
    <n v="33"/>
    <x v="0"/>
    <x v="1"/>
    <n v="1"/>
    <n v="1"/>
    <n v="1"/>
    <n v="0"/>
    <n v="0"/>
    <n v="0"/>
    <n v="0"/>
    <n v="12"/>
  </r>
  <r>
    <s v="Oct 2020 - Present "/>
    <n v="0"/>
    <s v=" Data Analyst"/>
    <n v="20"/>
    <x v="0"/>
    <x v="1"/>
    <n v="1"/>
    <n v="1"/>
    <n v="0"/>
    <n v="0"/>
    <n v="0"/>
    <n v="0"/>
    <n v="0"/>
    <n v="12"/>
  </r>
  <r>
    <s v="Jul 2019 - Feb 2021 "/>
    <n v="1"/>
    <s v="Data Specialist"/>
    <n v="19"/>
    <x v="2"/>
    <x v="0"/>
    <n v="1"/>
    <n v="1"/>
    <n v="0"/>
    <n v="0"/>
    <n v="0"/>
    <n v="0"/>
    <n v="0"/>
    <n v="17.5"/>
  </r>
  <r>
    <s v="Jan 2021 - Present "/>
    <n v="0"/>
    <s v="Senior Data Analyst"/>
    <n v="17"/>
    <x v="2"/>
    <x v="1"/>
    <n v="1"/>
    <n v="1"/>
    <n v="0"/>
    <n v="0"/>
    <n v="0"/>
    <n v="0"/>
    <n v="0"/>
    <n v="10"/>
  </r>
  <r>
    <s v="Dec 2019 - May 2021 "/>
    <n v="1"/>
    <s v="Senior Data Analyst"/>
    <n v="17"/>
    <x v="2"/>
    <x v="0"/>
    <n v="1"/>
    <n v="1"/>
    <n v="0"/>
    <n v="0"/>
    <n v="0"/>
    <n v="0"/>
    <n v="0"/>
    <n v="17.5"/>
  </r>
  <r>
    <s v="May 2018 - Jun 2019 "/>
    <n v="3"/>
    <s v="Senior Data Analyst"/>
    <n v="13"/>
    <x v="2"/>
    <x v="0"/>
    <n v="1"/>
    <n v="1"/>
    <n v="0"/>
    <n v="0"/>
    <n v="0"/>
    <n v="0"/>
    <n v="0"/>
    <n v="17.5"/>
  </r>
  <r>
    <s v="Aug 2013 - Jun 2016 "/>
    <n v="5"/>
    <s v="Data Analyst"/>
    <n v="34"/>
    <x v="0"/>
    <x v="0"/>
    <n v="1"/>
    <n v="1"/>
    <n v="1"/>
    <n v="0"/>
    <n v="0"/>
    <n v="0"/>
    <n v="0"/>
    <n v="13"/>
  </r>
  <r>
    <s v="Jan 2020 - Present "/>
    <n v="0"/>
    <s v="Data Analyst"/>
    <n v="29"/>
    <x v="0"/>
    <x v="1"/>
    <n v="1"/>
    <n v="1"/>
    <n v="1"/>
    <n v="0"/>
    <n v="0"/>
    <n v="0"/>
    <n v="0"/>
    <n v="12"/>
  </r>
  <r>
    <s v="Nov 2016 - Oct 2019 "/>
    <n v="0"/>
    <s v="Data analyst - Associate professional "/>
    <n v="35"/>
    <x v="0"/>
    <x v="1"/>
    <n v="1"/>
    <n v="1"/>
    <n v="1"/>
    <n v="0"/>
    <n v="0"/>
    <n v="0"/>
    <n v="0"/>
    <n v="12"/>
  </r>
  <r>
    <s v="Sep 2016 - Present "/>
    <n v="0"/>
    <s v="Business Intelligence Analyst"/>
    <n v="69"/>
    <x v="0"/>
    <x v="1"/>
    <n v="1"/>
    <n v="1"/>
    <n v="1"/>
    <n v="1"/>
    <n v="1"/>
    <n v="1"/>
    <n v="0"/>
    <n v="12"/>
  </r>
  <r>
    <s v="Mar 2022 - Present "/>
    <n v="0"/>
    <s v="Data Analyst"/>
    <n v="3"/>
    <x v="0"/>
    <x v="1"/>
    <n v="1"/>
    <n v="0"/>
    <n v="0"/>
    <n v="0"/>
    <n v="0"/>
    <n v="0"/>
    <n v="0"/>
    <n v="12"/>
  </r>
  <r>
    <s v="Jul 2020 - Present "/>
    <n v="1"/>
    <s v="Data Analyst"/>
    <n v="23"/>
    <x v="0"/>
    <x v="1"/>
    <n v="1"/>
    <n v="1"/>
    <n v="0"/>
    <n v="0"/>
    <n v="0"/>
    <n v="0"/>
    <n v="0"/>
    <n v="12"/>
  </r>
  <r>
    <s v="May 2021 - Present "/>
    <n v="0"/>
    <s v="Customer Data Analyst"/>
    <n v="13"/>
    <x v="0"/>
    <x v="1"/>
    <n v="1"/>
    <n v="1"/>
    <n v="0"/>
    <n v="0"/>
    <n v="0"/>
    <n v="0"/>
    <n v="0"/>
    <n v="12"/>
  </r>
  <r>
    <s v="Aug 2020 - Present "/>
    <n v="0"/>
    <s v="Data Analyst"/>
    <n v="22"/>
    <x v="0"/>
    <x v="1"/>
    <n v="1"/>
    <n v="1"/>
    <n v="0"/>
    <n v="0"/>
    <n v="0"/>
    <n v="0"/>
    <n v="0"/>
    <n v="12"/>
  </r>
  <r>
    <s v="Feb 2018 - Jul 2020 "/>
    <n v="1"/>
    <s v="Data Administrator"/>
    <n v="29"/>
    <x v="3"/>
    <x v="0"/>
    <n v="1"/>
    <n v="1"/>
    <n v="1"/>
    <n v="0"/>
    <n v="0"/>
    <n v="0"/>
    <n v="0"/>
    <n v="8"/>
  </r>
  <r>
    <s v="Mar 2019 - Present "/>
    <n v="0"/>
    <s v="Data Analyst"/>
    <n v="39"/>
    <x v="0"/>
    <x v="1"/>
    <n v="1"/>
    <n v="1"/>
    <n v="1"/>
    <n v="1"/>
    <n v="0"/>
    <n v="0"/>
    <n v="0"/>
    <n v="12"/>
  </r>
  <r>
    <s v="Apr 2015 - Mar 2020 "/>
    <n v="3"/>
    <s v="Licensing Data Analyst"/>
    <n v="59"/>
    <x v="0"/>
    <x v="0"/>
    <n v="1"/>
    <n v="1"/>
    <n v="1"/>
    <n v="1"/>
    <n v="1"/>
    <n v="0"/>
    <n v="0"/>
    <n v="13"/>
  </r>
  <r>
    <s v="Dec 2021 - Present "/>
    <n v="0"/>
    <s v="Senior Data Analyst"/>
    <n v="6"/>
    <x v="2"/>
    <x v="1"/>
    <n v="1"/>
    <n v="0"/>
    <n v="0"/>
    <n v="0"/>
    <n v="0"/>
    <n v="0"/>
    <n v="0"/>
    <n v="10"/>
  </r>
  <r>
    <s v="Jan 2018 - Mar 2020 "/>
    <n v="0"/>
    <s v="Data Analyst"/>
    <n v="26"/>
    <x v="0"/>
    <x v="1"/>
    <n v="1"/>
    <n v="1"/>
    <n v="1"/>
    <n v="0"/>
    <n v="0"/>
    <n v="0"/>
    <n v="0"/>
    <n v="12"/>
  </r>
  <r>
    <s v="Aug 2016 - Oct 2017 "/>
    <n v="1"/>
    <s v="Jr. Data Analyst"/>
    <n v="14"/>
    <x v="3"/>
    <x v="0"/>
    <n v="1"/>
    <n v="1"/>
    <n v="0"/>
    <n v="0"/>
    <n v="0"/>
    <n v="0"/>
    <n v="0"/>
    <n v="8"/>
  </r>
  <r>
    <s v="Apr 2022 - May 2022 "/>
    <n v="0"/>
    <s v="Data Analyst"/>
    <n v="1"/>
    <x v="0"/>
    <x v="1"/>
    <n v="1"/>
    <n v="0"/>
    <n v="0"/>
    <n v="0"/>
    <n v="0"/>
    <n v="0"/>
    <n v="0"/>
    <n v="12"/>
  </r>
  <r>
    <s v="Jan 2019 - Feb 2019 "/>
    <n v="2"/>
    <s v="Machine Learning Engineer"/>
    <n v="1"/>
    <x v="1"/>
    <x v="0"/>
    <n v="1"/>
    <n v="0"/>
    <n v="0"/>
    <n v="0"/>
    <n v="0"/>
    <n v="0"/>
    <n v="0"/>
    <n v="7"/>
  </r>
  <r>
    <s v="Aug 2018 - Mar 2020 "/>
    <n v="1"/>
    <s v="Business Operations Data Analyst"/>
    <n v="19"/>
    <x v="0"/>
    <x v="0"/>
    <n v="1"/>
    <n v="1"/>
    <n v="0"/>
    <n v="0"/>
    <n v="0"/>
    <n v="0"/>
    <n v="0"/>
    <n v="13"/>
  </r>
  <r>
    <s v="Apr 2022 - Present "/>
    <n v="0"/>
    <s v="Data Analyst Tutor (Nanodegree)"/>
    <n v="2"/>
    <x v="0"/>
    <x v="1"/>
    <n v="1"/>
    <n v="0"/>
    <n v="0"/>
    <n v="0"/>
    <n v="0"/>
    <n v="0"/>
    <n v="0"/>
    <n v="12"/>
  </r>
  <r>
    <s v="Jul 2021 - Mar 2022 "/>
    <n v="2"/>
    <s v="Data Analyst"/>
    <n v="8"/>
    <x v="0"/>
    <x v="0"/>
    <n v="1"/>
    <n v="0"/>
    <n v="0"/>
    <n v="0"/>
    <n v="0"/>
    <n v="0"/>
    <n v="0"/>
    <n v="13"/>
  </r>
  <r>
    <s v="Mar 2021 - Jun 2021 "/>
    <n v="3"/>
    <s v="Financial Data Analyst"/>
    <n v="3"/>
    <x v="0"/>
    <x v="0"/>
    <n v="1"/>
    <n v="0"/>
    <n v="0"/>
    <n v="0"/>
    <n v="0"/>
    <n v="0"/>
    <n v="0"/>
    <n v="13"/>
  </r>
  <r>
    <s v="Jan 2021 - Mar 2021 "/>
    <n v="4"/>
    <s v="Business and Data Analyst"/>
    <n v="2"/>
    <x v="0"/>
    <x v="0"/>
    <n v="1"/>
    <n v="0"/>
    <n v="0"/>
    <n v="0"/>
    <n v="0"/>
    <n v="0"/>
    <n v="0"/>
    <n v="13"/>
  </r>
  <r>
    <s v="Jun 2018 - Present "/>
    <n v="0"/>
    <s v="Data Analyst"/>
    <n v="48"/>
    <x v="0"/>
    <x v="1"/>
    <n v="1"/>
    <n v="1"/>
    <n v="1"/>
    <n v="1"/>
    <n v="1"/>
    <n v="0"/>
    <n v="0"/>
    <n v="12"/>
  </r>
  <r>
    <s v="May 2022 - Present "/>
    <n v="0"/>
    <s v="Data Analyst"/>
    <n v="1"/>
    <x v="0"/>
    <x v="1"/>
    <n v="1"/>
    <n v="0"/>
    <n v="0"/>
    <n v="0"/>
    <n v="0"/>
    <n v="0"/>
    <n v="0"/>
    <n v="12"/>
  </r>
  <r>
    <s v="May 2012 - Present "/>
    <n v="0"/>
    <s v="Chief reporting specialist"/>
    <n v="121"/>
    <x v="2"/>
    <x v="1"/>
    <n v="1"/>
    <n v="1"/>
    <n v="1"/>
    <n v="1"/>
    <n v="1"/>
    <n v="1"/>
    <n v="1"/>
    <n v="10"/>
  </r>
  <r>
    <s v="Jan 2020 - May 2021 "/>
    <n v="1"/>
    <s v="Data Specialist"/>
    <n v="16"/>
    <x v="2"/>
    <x v="0"/>
    <n v="1"/>
    <n v="1"/>
    <n v="0"/>
    <n v="0"/>
    <n v="0"/>
    <n v="0"/>
    <n v="0"/>
    <n v="17.5"/>
  </r>
  <r>
    <s v="Nov 2021 - Present "/>
    <n v="0"/>
    <s v="Data Analyst"/>
    <n v="7"/>
    <x v="0"/>
    <x v="1"/>
    <n v="1"/>
    <n v="0"/>
    <n v="0"/>
    <n v="0"/>
    <n v="0"/>
    <n v="0"/>
    <n v="0"/>
    <n v="12"/>
  </r>
  <r>
    <s v="Jul 2019 - Jul 2021 "/>
    <n v="1"/>
    <s v="Data Analyst"/>
    <n v="24"/>
    <x v="0"/>
    <x v="0"/>
    <n v="1"/>
    <n v="1"/>
    <n v="1"/>
    <n v="0"/>
    <n v="0"/>
    <n v="0"/>
    <n v="0"/>
    <n v="13"/>
  </r>
  <r>
    <s v="Nov 2016 - Jun 2019 "/>
    <n v="2"/>
    <s v="Data Analyst"/>
    <n v="31"/>
    <x v="0"/>
    <x v="0"/>
    <n v="1"/>
    <n v="1"/>
    <n v="1"/>
    <n v="0"/>
    <n v="0"/>
    <n v="0"/>
    <n v="0"/>
    <n v="13"/>
  </r>
  <r>
    <s v="Jan 2022 - Present "/>
    <n v="0"/>
    <s v="Senior ERP Finance data analyst"/>
    <n v="5"/>
    <x v="2"/>
    <x v="1"/>
    <n v="1"/>
    <n v="0"/>
    <n v="0"/>
    <n v="0"/>
    <n v="0"/>
    <n v="0"/>
    <n v="0"/>
    <n v="10"/>
  </r>
  <r>
    <s v="Feb 2017 - Jan 2022 "/>
    <n v="1"/>
    <s v="Business Data Analyst"/>
    <n v="59"/>
    <x v="0"/>
    <x v="0"/>
    <n v="1"/>
    <n v="1"/>
    <n v="1"/>
    <n v="1"/>
    <n v="1"/>
    <n v="0"/>
    <n v="0"/>
    <n v="13"/>
  </r>
  <r>
    <s v="Dec 2012 - Jul 2014 "/>
    <n v="3"/>
    <s v="Data Analyst (Contract)"/>
    <n v="19"/>
    <x v="0"/>
    <x v="0"/>
    <n v="1"/>
    <n v="1"/>
    <n v="0"/>
    <n v="0"/>
    <n v="0"/>
    <n v="0"/>
    <n v="0"/>
    <n v="13"/>
  </r>
  <r>
    <s v="May 2020 - Present "/>
    <n v="0"/>
    <s v="Data specialist"/>
    <n v="25"/>
    <x v="2"/>
    <x v="1"/>
    <n v="1"/>
    <n v="1"/>
    <n v="1"/>
    <n v="0"/>
    <n v="0"/>
    <n v="0"/>
    <n v="0"/>
    <n v="10"/>
  </r>
  <r>
    <s v="Nov 2019 - Apr 2020 "/>
    <n v="1"/>
    <s v="Data specialist"/>
    <n v="5"/>
    <x v="2"/>
    <x v="0"/>
    <n v="1"/>
    <n v="0"/>
    <n v="0"/>
    <n v="0"/>
    <n v="0"/>
    <n v="0"/>
    <n v="0"/>
    <n v="17.5"/>
  </r>
  <r>
    <s v="Nov 2017 - Jun 2019 "/>
    <n v="3"/>
    <s v="Data Analyst"/>
    <n v="19"/>
    <x v="0"/>
    <x v="0"/>
    <n v="1"/>
    <n v="1"/>
    <n v="0"/>
    <n v="0"/>
    <n v="0"/>
    <n v="0"/>
    <n v="0"/>
    <n v="13"/>
  </r>
  <r>
    <s v="Apr 2016 - Mar 2017 "/>
    <n v="5"/>
    <s v="Data Analyst"/>
    <n v="1"/>
    <x v="0"/>
    <x v="0"/>
    <n v="1"/>
    <n v="0"/>
    <n v="0"/>
    <n v="0"/>
    <n v="0"/>
    <n v="0"/>
    <n v="0"/>
    <n v="13"/>
  </r>
  <r>
    <s v="Feb 2022 - Present "/>
    <n v="0"/>
    <s v="Sr Data Analyst"/>
    <n v="4"/>
    <x v="2"/>
    <x v="1"/>
    <n v="1"/>
    <n v="0"/>
    <n v="0"/>
    <n v="0"/>
    <n v="0"/>
    <n v="0"/>
    <n v="0"/>
    <n v="10"/>
  </r>
  <r>
    <s v="Dec 2020 - Aug 2021 "/>
    <n v="1"/>
    <s v="Data Analyst"/>
    <n v="8"/>
    <x v="0"/>
    <x v="0"/>
    <n v="1"/>
    <n v="0"/>
    <n v="0"/>
    <n v="0"/>
    <n v="0"/>
    <n v="0"/>
    <n v="0"/>
    <n v="13"/>
  </r>
  <r>
    <s v="Jan 2021 - Apr 2021 "/>
    <n v="0"/>
    <s v="Data Analyst"/>
    <n v="3"/>
    <x v="0"/>
    <x v="1"/>
    <n v="1"/>
    <n v="0"/>
    <n v="0"/>
    <n v="0"/>
    <n v="0"/>
    <n v="0"/>
    <n v="0"/>
    <n v="12"/>
  </r>
  <r>
    <s v="Jul 2016 - Jun 2019 "/>
    <n v="2"/>
    <s v="Data Analyst"/>
    <n v="35"/>
    <x v="0"/>
    <x v="0"/>
    <n v="1"/>
    <n v="1"/>
    <n v="1"/>
    <n v="0"/>
    <n v="0"/>
    <n v="0"/>
    <n v="0"/>
    <n v="13"/>
  </r>
  <r>
    <s v="Dec 2019 - Present "/>
    <n v="0"/>
    <s v="Data Analyst"/>
    <n v="30"/>
    <x v="0"/>
    <x v="1"/>
    <n v="1"/>
    <n v="1"/>
    <n v="1"/>
    <n v="0"/>
    <n v="0"/>
    <n v="0"/>
    <n v="0"/>
    <n v="12"/>
  </r>
  <r>
    <s v="Mar 2022 - Present "/>
    <n v="0"/>
    <s v="Data Analyst"/>
    <n v="3"/>
    <x v="0"/>
    <x v="1"/>
    <n v="1"/>
    <n v="0"/>
    <n v="0"/>
    <n v="0"/>
    <n v="0"/>
    <n v="0"/>
    <n v="0"/>
    <n v="12"/>
  </r>
  <r>
    <s v="Jul 2021 - Present "/>
    <n v="0"/>
    <s v="Senior Business Intelligence Analyst"/>
    <n v="1"/>
    <x v="2"/>
    <x v="1"/>
    <n v="1"/>
    <n v="0"/>
    <n v="0"/>
    <n v="0"/>
    <n v="0"/>
    <n v="0"/>
    <n v="0"/>
    <n v="10"/>
  </r>
  <r>
    <s v="Sep 2020 - Aug 2021 "/>
    <n v="1"/>
    <s v="Senior Business Intelligence Analyst"/>
    <n v="1"/>
    <x v="2"/>
    <x v="0"/>
    <n v="1"/>
    <n v="0"/>
    <n v="0"/>
    <n v="0"/>
    <n v="0"/>
    <n v="0"/>
    <n v="0"/>
    <n v="17.5"/>
  </r>
  <r>
    <d v="2022-03-01T00:00:00"/>
    <n v="0"/>
    <s v="Data Analyst"/>
    <n v="1"/>
    <x v="0"/>
    <x v="1"/>
    <n v="1"/>
    <n v="0"/>
    <n v="0"/>
    <n v="0"/>
    <n v="0"/>
    <n v="0"/>
    <n v="0"/>
    <n v="12"/>
  </r>
  <r>
    <s v="Sep 2020 - Sep 2021 "/>
    <n v="1"/>
    <s v="Business Reporting Analyst"/>
    <n v="12"/>
    <x v="0"/>
    <x v="0"/>
    <n v="1"/>
    <n v="1"/>
    <n v="0"/>
    <n v="0"/>
    <n v="0"/>
    <n v="0"/>
    <n v="0"/>
    <n v="13"/>
  </r>
  <r>
    <s v="Oct 2016 - May 2019 "/>
    <n v="2"/>
    <s v="Data Analyst"/>
    <n v="31"/>
    <x v="0"/>
    <x v="0"/>
    <n v="1"/>
    <n v="1"/>
    <n v="1"/>
    <n v="0"/>
    <n v="0"/>
    <n v="0"/>
    <n v="0"/>
    <n v="13"/>
  </r>
  <r>
    <s v="Jan 2021 - Present "/>
    <n v="0"/>
    <s v="Data Analyst"/>
    <n v="17"/>
    <x v="0"/>
    <x v="1"/>
    <n v="1"/>
    <n v="1"/>
    <n v="0"/>
    <n v="0"/>
    <n v="0"/>
    <n v="0"/>
    <n v="0"/>
    <n v="12"/>
  </r>
  <r>
    <s v="Mar 2021 - Jan 2022 "/>
    <n v="1"/>
    <s v="Business Insights Analyst"/>
    <n v="10"/>
    <x v="0"/>
    <x v="0"/>
    <n v="1"/>
    <n v="0"/>
    <n v="0"/>
    <n v="0"/>
    <n v="0"/>
    <n v="0"/>
    <n v="0"/>
    <n v="13"/>
  </r>
  <r>
    <s v="Feb 2021 - Apr 2022 "/>
    <n v="3"/>
    <s v="Data Analyst"/>
    <n v="14"/>
    <x v="0"/>
    <x v="0"/>
    <n v="1"/>
    <n v="1"/>
    <n v="0"/>
    <n v="0"/>
    <n v="0"/>
    <n v="0"/>
    <n v="0"/>
    <n v="13"/>
  </r>
  <r>
    <s v="Feb 2021 - Oct 2021 "/>
    <n v="0"/>
    <s v="Assistant Statistician"/>
    <n v="8"/>
    <x v="4"/>
    <x v="1"/>
    <n v="1"/>
    <n v="0"/>
    <n v="0"/>
    <n v="0"/>
    <n v="0"/>
    <n v="0"/>
    <n v="0"/>
    <n v="30"/>
  </r>
  <r>
    <s v="Aug 2015 - Oct 2020 "/>
    <n v="1"/>
    <s v="Supply Chain Data Analyst - Intermediate"/>
    <n v="62"/>
    <x v="0"/>
    <x v="0"/>
    <n v="1"/>
    <n v="1"/>
    <n v="1"/>
    <n v="1"/>
    <n v="1"/>
    <n v="1"/>
    <n v="0"/>
    <n v="13"/>
  </r>
  <r>
    <s v="May 2020 - Present "/>
    <n v="0"/>
    <s v="Data Analyst"/>
    <n v="25"/>
    <x v="0"/>
    <x v="1"/>
    <n v="1"/>
    <n v="1"/>
    <n v="1"/>
    <n v="0"/>
    <n v="0"/>
    <n v="0"/>
    <n v="0"/>
    <n v="12"/>
  </r>
  <r>
    <s v="Aug 2020 - Jan 2021 "/>
    <n v="2"/>
    <s v="Data Analyst"/>
    <n v="5"/>
    <x v="0"/>
    <x v="0"/>
    <n v="1"/>
    <n v="0"/>
    <n v="0"/>
    <n v="0"/>
    <n v="0"/>
    <n v="0"/>
    <n v="0"/>
    <n v="13"/>
  </r>
  <r>
    <s v="Jul 2019 - Jun 2020 "/>
    <n v="3"/>
    <s v="Data Analyst"/>
    <n v="1"/>
    <x v="0"/>
    <x v="0"/>
    <n v="1"/>
    <n v="0"/>
    <n v="0"/>
    <n v="0"/>
    <n v="0"/>
    <n v="0"/>
    <n v="0"/>
    <n v="13"/>
  </r>
  <r>
    <s v="Apr 2019 - Jul 2019 "/>
    <n v="4"/>
    <s v="Business Data Analyst"/>
    <n v="3"/>
    <x v="0"/>
    <x v="0"/>
    <n v="1"/>
    <n v="0"/>
    <n v="0"/>
    <n v="0"/>
    <n v="0"/>
    <n v="0"/>
    <n v="0"/>
    <n v="13"/>
  </r>
  <r>
    <s v="Dec 2020 - Present "/>
    <n v="0"/>
    <s v="Data Analyst - Python - SQL - Excel -Power Bi"/>
    <n v="18"/>
    <x v="0"/>
    <x v="1"/>
    <n v="1"/>
    <n v="1"/>
    <n v="0"/>
    <n v="0"/>
    <n v="0"/>
    <n v="0"/>
    <n v="0"/>
    <n v="12"/>
  </r>
  <r>
    <s v="May 2022 - Present "/>
    <n v="0"/>
    <s v="Data Analyst"/>
    <n v="1"/>
    <x v="0"/>
    <x v="1"/>
    <n v="1"/>
    <n v="0"/>
    <n v="0"/>
    <n v="0"/>
    <n v="0"/>
    <n v="0"/>
    <n v="0"/>
    <n v="12"/>
  </r>
  <r>
    <s v="Mar 2021 - Jan 2022 "/>
    <n v="0"/>
    <s v="Data Analyst"/>
    <n v="10"/>
    <x v="0"/>
    <x v="1"/>
    <n v="1"/>
    <n v="0"/>
    <n v="0"/>
    <n v="0"/>
    <n v="0"/>
    <n v="0"/>
    <n v="0"/>
    <n v="12"/>
  </r>
  <r>
    <s v="Aug 2021 - Present "/>
    <n v="0"/>
    <s v="Senior Specialist 1 - Data Analyst"/>
    <n v="10"/>
    <x v="2"/>
    <x v="1"/>
    <n v="1"/>
    <n v="0"/>
    <n v="0"/>
    <n v="0"/>
    <n v="0"/>
    <n v="0"/>
    <n v="0"/>
    <n v="10"/>
  </r>
  <r>
    <s v="May 2018 - Nov 2020 "/>
    <n v="2"/>
    <s v="Business Intelligence Analyst"/>
    <n v="30"/>
    <x v="0"/>
    <x v="0"/>
    <n v="1"/>
    <n v="1"/>
    <n v="1"/>
    <n v="0"/>
    <n v="0"/>
    <n v="0"/>
    <n v="0"/>
    <n v="13"/>
  </r>
  <r>
    <s v="Nov 2020 - Apr 2021 "/>
    <n v="1"/>
    <s v="Data Analyst"/>
    <n v="5"/>
    <x v="0"/>
    <x v="0"/>
    <n v="1"/>
    <n v="0"/>
    <n v="0"/>
    <n v="0"/>
    <n v="0"/>
    <n v="0"/>
    <n v="0"/>
    <n v="13"/>
  </r>
  <r>
    <s v="Jul 2021 - Present "/>
    <n v="0"/>
    <s v="Data Analyst"/>
    <n v="1"/>
    <x v="0"/>
    <x v="1"/>
    <n v="1"/>
    <n v="0"/>
    <n v="0"/>
    <n v="0"/>
    <n v="0"/>
    <n v="0"/>
    <n v="0"/>
    <n v="12"/>
  </r>
  <r>
    <s v="May 2019 - Oct 2021 "/>
    <n v="1"/>
    <s v="Reporting Analyst"/>
    <n v="29"/>
    <x v="0"/>
    <x v="0"/>
    <n v="1"/>
    <n v="1"/>
    <n v="1"/>
    <n v="0"/>
    <n v="0"/>
    <n v="0"/>
    <n v="0"/>
    <n v="13"/>
  </r>
  <r>
    <s v="Jan 2018 - Apr 2019 "/>
    <n v="2"/>
    <s v="Data Analyst"/>
    <n v="15"/>
    <x v="0"/>
    <x v="0"/>
    <n v="1"/>
    <n v="1"/>
    <n v="0"/>
    <n v="0"/>
    <n v="0"/>
    <n v="0"/>
    <n v="0"/>
    <n v="13"/>
  </r>
  <r>
    <s v="Mar 2022 - Present "/>
    <n v="0"/>
    <s v="Data analyst student"/>
    <n v="3"/>
    <x v="0"/>
    <x v="1"/>
    <n v="1"/>
    <n v="0"/>
    <n v="0"/>
    <n v="0"/>
    <n v="0"/>
    <n v="0"/>
    <n v="0"/>
    <n v="12"/>
  </r>
  <r>
    <s v="Mar 2020 - Present "/>
    <n v="0"/>
    <s v="Data Analyst Associate"/>
    <n v="27"/>
    <x v="0"/>
    <x v="1"/>
    <n v="1"/>
    <n v="1"/>
    <n v="1"/>
    <n v="0"/>
    <n v="0"/>
    <n v="0"/>
    <n v="0"/>
    <n v="12"/>
  </r>
  <r>
    <s v="Jul 2015 - Oct 2020 "/>
    <n v="1"/>
    <s v="Senior Data Analyst"/>
    <n v="63"/>
    <x v="2"/>
    <x v="0"/>
    <n v="1"/>
    <n v="1"/>
    <n v="1"/>
    <n v="1"/>
    <n v="1"/>
    <n v="1"/>
    <n v="0"/>
    <n v="17.5"/>
  </r>
  <r>
    <s v="Mar 2020 - Sep 2020 "/>
    <n v="2"/>
    <s v="Data Analyst"/>
    <n v="6"/>
    <x v="0"/>
    <x v="0"/>
    <n v="1"/>
    <n v="0"/>
    <n v="0"/>
    <n v="0"/>
    <n v="0"/>
    <n v="0"/>
    <n v="0"/>
    <n v="13"/>
  </r>
  <r>
    <s v="May 2022 - Present "/>
    <n v="0"/>
    <s v="Business Data Analyst"/>
    <n v="1"/>
    <x v="0"/>
    <x v="1"/>
    <n v="1"/>
    <n v="0"/>
    <n v="0"/>
    <n v="0"/>
    <n v="0"/>
    <n v="0"/>
    <n v="0"/>
    <n v="12"/>
  </r>
  <r>
    <s v="May 2022 - Present "/>
    <n v="0"/>
    <s v="Data Analyst Brand Operations"/>
    <n v="1"/>
    <x v="0"/>
    <x v="1"/>
    <n v="1"/>
    <n v="0"/>
    <n v="0"/>
    <n v="0"/>
    <n v="0"/>
    <n v="0"/>
    <n v="0"/>
    <n v="12"/>
  </r>
  <r>
    <s v="Jun 2020 - Present "/>
    <n v="1"/>
    <s v="Data Analyst"/>
    <n v="24"/>
    <x v="0"/>
    <x v="1"/>
    <n v="1"/>
    <n v="1"/>
    <n v="1"/>
    <n v="0"/>
    <n v="0"/>
    <n v="0"/>
    <n v="0"/>
    <n v="12"/>
  </r>
  <r>
    <s v="Oct 2020 - Present "/>
    <n v="0"/>
    <s v="Data Specialist"/>
    <n v="20"/>
    <x v="2"/>
    <x v="1"/>
    <n v="1"/>
    <n v="1"/>
    <n v="0"/>
    <n v="0"/>
    <n v="0"/>
    <n v="0"/>
    <n v="0"/>
    <n v="10"/>
  </r>
  <r>
    <s v="Jul 2021 - Present "/>
    <n v="0"/>
    <s v="Data Analyst"/>
    <n v="1"/>
    <x v="0"/>
    <x v="1"/>
    <n v="1"/>
    <n v="0"/>
    <n v="0"/>
    <n v="0"/>
    <n v="0"/>
    <n v="0"/>
    <n v="0"/>
    <n v="12"/>
  </r>
  <r>
    <s v="Jan 2017 - Present "/>
    <n v="0"/>
    <s v="Data Analyst"/>
    <n v="65"/>
    <x v="0"/>
    <x v="1"/>
    <n v="1"/>
    <n v="1"/>
    <n v="1"/>
    <n v="1"/>
    <n v="1"/>
    <n v="1"/>
    <n v="0"/>
    <n v="12"/>
  </r>
  <r>
    <s v="Feb 2022 - Present "/>
    <n v="0"/>
    <s v="Data analyst"/>
    <n v="4"/>
    <x v="0"/>
    <x v="1"/>
    <n v="1"/>
    <n v="0"/>
    <n v="0"/>
    <n v="0"/>
    <n v="0"/>
    <n v="0"/>
    <n v="0"/>
    <n v="12"/>
  </r>
  <r>
    <s v="Feb 2022 - Present "/>
    <n v="0"/>
    <s v="Data Analyst"/>
    <n v="5"/>
    <x v="0"/>
    <x v="1"/>
    <n v="1"/>
    <n v="0"/>
    <n v="0"/>
    <n v="0"/>
    <n v="0"/>
    <n v="0"/>
    <n v="0"/>
    <n v="12"/>
  </r>
  <r>
    <s v="Dec 2021 - Present "/>
    <n v="0"/>
    <s v="Senior Statistician"/>
    <n v="7"/>
    <x v="4"/>
    <x v="1"/>
    <n v="1"/>
    <n v="0"/>
    <n v="0"/>
    <n v="0"/>
    <n v="0"/>
    <n v="0"/>
    <n v="0"/>
    <n v="30"/>
  </r>
  <r>
    <s v="Dec 2020 - Nov 2021 "/>
    <n v="1"/>
    <s v="Senior Statistician"/>
    <n v="1"/>
    <x v="4"/>
    <x v="0"/>
    <n v="1"/>
    <n v="0"/>
    <n v="0"/>
    <n v="0"/>
    <n v="0"/>
    <n v="0"/>
    <n v="0"/>
    <n v="23.5"/>
  </r>
  <r>
    <s v="Oct 2019 - Present "/>
    <n v="0"/>
    <s v="Data Analyst"/>
    <n v="33"/>
    <x v="0"/>
    <x v="1"/>
    <n v="1"/>
    <n v="1"/>
    <n v="1"/>
    <n v="0"/>
    <n v="0"/>
    <n v="0"/>
    <n v="0"/>
    <n v="12"/>
  </r>
  <r>
    <s v="Jun 2021 - Present "/>
    <n v="0"/>
    <s v="Senior Data Analyst"/>
    <n v="13"/>
    <x v="2"/>
    <x v="1"/>
    <n v="1"/>
    <n v="1"/>
    <n v="0"/>
    <n v="0"/>
    <n v="0"/>
    <n v="0"/>
    <n v="0"/>
    <n v="10"/>
  </r>
  <r>
    <s v="Jun 2019 - Jun 2021 "/>
    <n v="1"/>
    <s v="Data Analyst"/>
    <n v="24"/>
    <x v="0"/>
    <x v="0"/>
    <n v="1"/>
    <n v="1"/>
    <n v="1"/>
    <n v="0"/>
    <n v="0"/>
    <n v="0"/>
    <n v="0"/>
    <n v="13"/>
  </r>
  <r>
    <s v="Dec 2020 - Present "/>
    <n v="0"/>
    <s v="Senior Data Scientist"/>
    <n v="19"/>
    <x v="1"/>
    <x v="1"/>
    <n v="1"/>
    <n v="1"/>
    <n v="0"/>
    <n v="0"/>
    <n v="0"/>
    <n v="0"/>
    <n v="0"/>
    <n v="8.5"/>
  </r>
  <r>
    <s v="Jan 2019 - May 2019 "/>
    <n v="3"/>
    <s v="Data Analyst | Capstone Project"/>
    <n v="4"/>
    <x v="0"/>
    <x v="0"/>
    <n v="1"/>
    <n v="0"/>
    <n v="0"/>
    <n v="0"/>
    <n v="0"/>
    <n v="0"/>
    <n v="0"/>
    <n v="13"/>
  </r>
  <r>
    <s v="May 2020 - Jun 2020 "/>
    <n v="2"/>
    <s v="Business Data Analyst"/>
    <n v="1"/>
    <x v="0"/>
    <x v="0"/>
    <n v="1"/>
    <n v="0"/>
    <n v="0"/>
    <n v="0"/>
    <n v="0"/>
    <n v="0"/>
    <n v="0"/>
    <n v="13"/>
  </r>
  <r>
    <s v="Oct 2015 - Feb 2018 "/>
    <n v="5"/>
    <s v="Delivery Associate Software Engineer (Developer/ Data Analyst)"/>
    <n v="28"/>
    <x v="0"/>
    <x v="0"/>
    <n v="1"/>
    <n v="1"/>
    <n v="1"/>
    <n v="0"/>
    <n v="0"/>
    <n v="0"/>
    <n v="0"/>
    <n v="13"/>
  </r>
  <r>
    <s v="Dec 2019 - Present "/>
    <n v="0"/>
    <s v="Business Intelligence Analyst"/>
    <n v="31"/>
    <x v="0"/>
    <x v="1"/>
    <n v="1"/>
    <n v="1"/>
    <n v="1"/>
    <n v="0"/>
    <n v="0"/>
    <n v="0"/>
    <n v="0"/>
    <n v="12"/>
  </r>
  <r>
    <s v="May 2021 - Present "/>
    <n v="0"/>
    <s v="Data Analyst"/>
    <n v="14"/>
    <x v="0"/>
    <x v="1"/>
    <n v="1"/>
    <n v="1"/>
    <n v="0"/>
    <n v="0"/>
    <n v="0"/>
    <n v="0"/>
    <n v="0"/>
    <n v="12"/>
  </r>
  <r>
    <s v="Mar 2022 - Present "/>
    <n v="0"/>
    <s v="MDM Data Analyst"/>
    <n v="4"/>
    <x v="0"/>
    <x v="1"/>
    <n v="1"/>
    <n v="0"/>
    <n v="0"/>
    <n v="0"/>
    <n v="0"/>
    <n v="0"/>
    <n v="0"/>
    <n v="12"/>
  </r>
  <r>
    <s v="Dec 2020 - Jun 2022 "/>
    <n v="1"/>
    <s v="Supply Chain Data Analyst II (Oracle Cloud ERP)"/>
    <n v="18"/>
    <x v="0"/>
    <x v="0"/>
    <n v="1"/>
    <n v="1"/>
    <n v="0"/>
    <n v="0"/>
    <n v="0"/>
    <n v="0"/>
    <n v="0"/>
    <n v="13"/>
  </r>
  <r>
    <s v="May 2020 - Dec 2020 "/>
    <n v="2"/>
    <s v="Oracle Database Analyst"/>
    <n v="7"/>
    <x v="0"/>
    <x v="0"/>
    <n v="1"/>
    <n v="0"/>
    <n v="0"/>
    <n v="0"/>
    <n v="0"/>
    <n v="0"/>
    <n v="0"/>
    <n v="13"/>
  </r>
  <r>
    <s v="Sep 2019 - Apr 2020 "/>
    <n v="3"/>
    <s v="Supply Chain Data Analyst II (Oracle ERP Cloud)"/>
    <n v="7"/>
    <x v="0"/>
    <x v="0"/>
    <n v="1"/>
    <n v="0"/>
    <n v="0"/>
    <n v="0"/>
    <n v="0"/>
    <n v="0"/>
    <n v="0"/>
    <n v="13"/>
  </r>
  <r>
    <s v="Dec 2018 - Jul 2019 "/>
    <n v="4"/>
    <s v="Supply Chain Data Analyst I"/>
    <n v="7"/>
    <x v="0"/>
    <x v="0"/>
    <n v="1"/>
    <n v="0"/>
    <n v="0"/>
    <n v="0"/>
    <n v="0"/>
    <n v="0"/>
    <n v="0"/>
    <n v="13"/>
  </r>
  <r>
    <s v="Jul 2019 - Sep 2020 "/>
    <n v="2"/>
    <s v="Data and Reporting Analyst"/>
    <n v="14"/>
    <x v="0"/>
    <x v="0"/>
    <n v="1"/>
    <n v="1"/>
    <n v="0"/>
    <n v="0"/>
    <n v="0"/>
    <n v="0"/>
    <n v="0"/>
    <n v="13"/>
  </r>
  <r>
    <s v="Sep 2019 - Apr 2021 "/>
    <n v="1"/>
    <s v="Investment Data Analyst"/>
    <n v="19"/>
    <x v="0"/>
    <x v="0"/>
    <n v="1"/>
    <n v="1"/>
    <n v="0"/>
    <n v="0"/>
    <n v="0"/>
    <n v="0"/>
    <n v="0"/>
    <n v="13"/>
  </r>
  <r>
    <s v="Sep 2021 - Present "/>
    <n v="0"/>
    <s v="Sr. Data Analyst"/>
    <n v="10"/>
    <x v="2"/>
    <x v="1"/>
    <n v="1"/>
    <n v="0"/>
    <n v="0"/>
    <n v="0"/>
    <n v="0"/>
    <n v="0"/>
    <n v="0"/>
    <n v="10"/>
  </r>
  <r>
    <s v="Mar 2015 - Oct 2019 "/>
    <n v="3"/>
    <s v="Data Analyst"/>
    <n v="55"/>
    <x v="0"/>
    <x v="0"/>
    <n v="1"/>
    <n v="1"/>
    <n v="1"/>
    <n v="1"/>
    <n v="1"/>
    <n v="0"/>
    <n v="0"/>
    <n v="13"/>
  </r>
  <r>
    <s v="Aug 2012 - Dec 2014 "/>
    <n v="4"/>
    <s v="Data Analyst"/>
    <n v="28"/>
    <x v="0"/>
    <x v="0"/>
    <n v="1"/>
    <n v="1"/>
    <n v="1"/>
    <n v="0"/>
    <n v="0"/>
    <n v="0"/>
    <n v="0"/>
    <n v="13"/>
  </r>
  <r>
    <s v="Sep 2021 - Present "/>
    <n v="0"/>
    <s v="Big Data Analyst"/>
    <n v="10"/>
    <x v="0"/>
    <x v="1"/>
    <n v="1"/>
    <n v="0"/>
    <n v="0"/>
    <n v="0"/>
    <n v="0"/>
    <n v="0"/>
    <n v="0"/>
    <n v="12"/>
  </r>
  <r>
    <s v="Aug 2021 - Present "/>
    <n v="0"/>
    <s v="Senior Data Analyst"/>
    <n v="1"/>
    <x v="2"/>
    <x v="1"/>
    <n v="1"/>
    <n v="0"/>
    <n v="0"/>
    <n v="0"/>
    <n v="0"/>
    <n v="0"/>
    <n v="0"/>
    <n v="10"/>
  </r>
  <r>
    <s v="Feb 2021 - Mar 2022 "/>
    <n v="1"/>
    <s v="Data Analyst - Remote"/>
    <n v="13"/>
    <x v="0"/>
    <x v="0"/>
    <n v="1"/>
    <n v="1"/>
    <n v="0"/>
    <n v="0"/>
    <n v="0"/>
    <n v="0"/>
    <n v="0"/>
    <n v="13"/>
  </r>
  <r>
    <s v="Dec 2018 - Dec 2020 "/>
    <n v="2"/>
    <s v="Data Statistician "/>
    <n v="24"/>
    <x v="4"/>
    <x v="0"/>
    <n v="1"/>
    <n v="1"/>
    <n v="1"/>
    <n v="0"/>
    <n v="0"/>
    <n v="0"/>
    <n v="0"/>
    <n v="23.5"/>
  </r>
  <r>
    <s v="Jan 2020 - Present "/>
    <n v="1"/>
    <s v="Data Analyst"/>
    <n v="30"/>
    <x v="0"/>
    <x v="1"/>
    <n v="1"/>
    <n v="1"/>
    <n v="1"/>
    <n v="0"/>
    <n v="0"/>
    <n v="0"/>
    <n v="0"/>
    <n v="12"/>
  </r>
  <r>
    <s v="Nov 2018 - Dec 2021 "/>
    <n v="1"/>
    <s v="Senior Data Analyst | Distribution and Logistics Analyst "/>
    <n v="37"/>
    <x v="2"/>
    <x v="0"/>
    <n v="1"/>
    <n v="1"/>
    <n v="1"/>
    <n v="1"/>
    <n v="0"/>
    <n v="0"/>
    <n v="0"/>
    <n v="17.5"/>
  </r>
  <r>
    <s v="Jan 2022 - Present "/>
    <n v="0"/>
    <s v="Data Analyst | SSIS, SQL and Power BI"/>
    <n v="6"/>
    <x v="0"/>
    <x v="1"/>
    <n v="1"/>
    <n v="0"/>
    <n v="0"/>
    <n v="0"/>
    <n v="0"/>
    <n v="0"/>
    <n v="0"/>
    <n v="12"/>
  </r>
  <r>
    <s v="Oct 2019 - Apr 2020 "/>
    <n v="1"/>
    <s v="Data Specialist"/>
    <n v="6"/>
    <x v="2"/>
    <x v="0"/>
    <n v="1"/>
    <n v="0"/>
    <n v="0"/>
    <n v="0"/>
    <n v="0"/>
    <n v="0"/>
    <n v="0"/>
    <n v="17.5"/>
  </r>
  <r>
    <s v="Jan 2016 - Mar 2017 "/>
    <n v="3"/>
    <s v="Senior Data Analyst"/>
    <n v="14"/>
    <x v="2"/>
    <x v="0"/>
    <n v="1"/>
    <n v="1"/>
    <n v="0"/>
    <n v="0"/>
    <n v="0"/>
    <n v="0"/>
    <n v="0"/>
    <n v="17.5"/>
  </r>
  <r>
    <s v="Nov 2019 - Present "/>
    <n v="0"/>
    <s v="Data Scientist"/>
    <n v="32"/>
    <x v="1"/>
    <x v="1"/>
    <n v="1"/>
    <n v="1"/>
    <n v="1"/>
    <n v="0"/>
    <n v="0"/>
    <n v="0"/>
    <n v="0"/>
    <n v="8.5"/>
  </r>
  <r>
    <s v="Aug 2017 - Aug 2018 "/>
    <n v="2"/>
    <s v="Senior BI Analyst"/>
    <n v="12"/>
    <x v="2"/>
    <x v="0"/>
    <n v="1"/>
    <n v="1"/>
    <n v="0"/>
    <n v="0"/>
    <n v="0"/>
    <n v="0"/>
    <n v="0"/>
    <n v="17.5"/>
  </r>
  <r>
    <s v="Aug 2015 - Aug 2017 "/>
    <n v="3"/>
    <s v="Junior BI Analyst"/>
    <n v="24"/>
    <x v="3"/>
    <x v="0"/>
    <n v="1"/>
    <n v="1"/>
    <n v="1"/>
    <n v="0"/>
    <n v="0"/>
    <n v="0"/>
    <n v="0"/>
    <n v="8"/>
  </r>
  <r>
    <s v="Mar 2014 - Jun 2015 "/>
    <n v="4"/>
    <s v="Marketing Data Analyst"/>
    <n v="15"/>
    <x v="0"/>
    <x v="0"/>
    <n v="1"/>
    <n v="1"/>
    <n v="0"/>
    <n v="0"/>
    <n v="0"/>
    <n v="0"/>
    <n v="0"/>
    <n v="13"/>
  </r>
  <r>
    <s v="May 2021 - May 2022 "/>
    <n v="0"/>
    <s v="Data Analyst"/>
    <n v="12"/>
    <x v="0"/>
    <x v="1"/>
    <n v="1"/>
    <n v="1"/>
    <n v="0"/>
    <n v="0"/>
    <n v="0"/>
    <n v="0"/>
    <n v="0"/>
    <n v="12"/>
  </r>
  <r>
    <s v="Aug 2019 - Apr 2021 "/>
    <n v="1"/>
    <s v="Data Analyst"/>
    <n v="20"/>
    <x v="0"/>
    <x v="0"/>
    <n v="1"/>
    <n v="1"/>
    <n v="0"/>
    <n v="0"/>
    <n v="0"/>
    <n v="0"/>
    <n v="0"/>
    <n v="13"/>
  </r>
  <r>
    <s v="Dec 2014 - Mar 2016 "/>
    <n v="1"/>
    <s v="Data Analyst"/>
    <n v="15"/>
    <x v="0"/>
    <x v="0"/>
    <n v="1"/>
    <n v="1"/>
    <n v="0"/>
    <n v="0"/>
    <n v="0"/>
    <n v="0"/>
    <n v="0"/>
    <n v="13"/>
  </r>
  <r>
    <s v="Jan 2019 - Jun 2020 "/>
    <n v="1"/>
    <s v="Data analyst"/>
    <n v="17"/>
    <x v="0"/>
    <x v="0"/>
    <n v="1"/>
    <n v="1"/>
    <n v="0"/>
    <n v="0"/>
    <n v="0"/>
    <n v="0"/>
    <n v="0"/>
    <n v="13"/>
  </r>
  <r>
    <s v="Feb 2021 - Present "/>
    <n v="0"/>
    <s v="Data Analyst"/>
    <n v="17"/>
    <x v="0"/>
    <x v="1"/>
    <n v="1"/>
    <n v="1"/>
    <n v="0"/>
    <n v="0"/>
    <n v="0"/>
    <n v="0"/>
    <n v="0"/>
    <n v="12"/>
  </r>
  <r>
    <s v="Sep 2020 - Feb 2021 "/>
    <n v="1"/>
    <s v="Data Analyst"/>
    <n v="5"/>
    <x v="0"/>
    <x v="0"/>
    <n v="1"/>
    <n v="0"/>
    <n v="0"/>
    <n v="0"/>
    <n v="0"/>
    <n v="0"/>
    <n v="0"/>
    <n v="13"/>
  </r>
  <r>
    <s v="Jan 2016 - Sep 2020 "/>
    <n v="2"/>
    <s v="Data Analyst"/>
    <n v="56"/>
    <x v="0"/>
    <x v="0"/>
    <n v="1"/>
    <n v="1"/>
    <n v="1"/>
    <n v="1"/>
    <n v="1"/>
    <n v="0"/>
    <n v="0"/>
    <n v="13"/>
  </r>
  <r>
    <s v="Nov 2021 - Present "/>
    <n v="0"/>
    <s v="Data Analyst"/>
    <n v="8"/>
    <x v="0"/>
    <x v="1"/>
    <n v="1"/>
    <n v="0"/>
    <n v="0"/>
    <n v="0"/>
    <n v="0"/>
    <n v="0"/>
    <n v="0"/>
    <n v="12"/>
  </r>
  <r>
    <s v="Jul 2021 - Oct 2021 "/>
    <n v="1"/>
    <s v="Reporting Analyst"/>
    <n v="3"/>
    <x v="0"/>
    <x v="0"/>
    <n v="1"/>
    <n v="0"/>
    <n v="0"/>
    <n v="0"/>
    <n v="0"/>
    <n v="0"/>
    <n v="0"/>
    <n v="13"/>
  </r>
  <r>
    <s v="Mar 2017 - Nov 2019 "/>
    <n v="2"/>
    <s v="Data Analyst"/>
    <n v="32"/>
    <x v="0"/>
    <x v="0"/>
    <n v="1"/>
    <n v="1"/>
    <n v="1"/>
    <n v="0"/>
    <n v="0"/>
    <n v="0"/>
    <n v="0"/>
    <n v="13"/>
  </r>
  <r>
    <s v="Sep 2014 - Mar 2017 "/>
    <n v="3"/>
    <s v="Data Analyst"/>
    <n v="30"/>
    <x v="0"/>
    <x v="0"/>
    <n v="1"/>
    <n v="1"/>
    <n v="1"/>
    <n v="0"/>
    <n v="0"/>
    <n v="0"/>
    <n v="0"/>
    <n v="13"/>
  </r>
  <r>
    <s v="Jul 2020 - Sep 2021 "/>
    <n v="1"/>
    <s v="Data Analyst"/>
    <n v="14"/>
    <x v="0"/>
    <x v="0"/>
    <n v="1"/>
    <n v="1"/>
    <n v="0"/>
    <n v="0"/>
    <n v="0"/>
    <n v="0"/>
    <n v="0"/>
    <n v="13"/>
  </r>
  <r>
    <s v="Sep 2018 - Present "/>
    <n v="0"/>
    <s v="The Statistician"/>
    <n v="46"/>
    <x v="4"/>
    <x v="1"/>
    <n v="1"/>
    <n v="1"/>
    <n v="1"/>
    <n v="1"/>
    <n v="0"/>
    <n v="0"/>
    <n v="0"/>
    <n v="30"/>
  </r>
  <r>
    <s v="Nov 2020 - Jan 2022 "/>
    <n v="1"/>
    <s v="Data Analyst"/>
    <n v="14"/>
    <x v="0"/>
    <x v="0"/>
    <n v="1"/>
    <n v="1"/>
    <n v="0"/>
    <n v="0"/>
    <n v="0"/>
    <n v="0"/>
    <n v="0"/>
    <n v="13"/>
  </r>
  <r>
    <s v="Jan 2020 - May 2020 "/>
    <n v="2"/>
    <s v="Data Analyst"/>
    <n v="4"/>
    <x v="0"/>
    <x v="0"/>
    <n v="1"/>
    <n v="0"/>
    <n v="0"/>
    <n v="0"/>
    <n v="0"/>
    <n v="0"/>
    <n v="0"/>
    <n v="13"/>
  </r>
  <r>
    <s v="Apr 2021 - Aug 2021 "/>
    <n v="1"/>
    <s v="Data Analyst"/>
    <n v="4"/>
    <x v="0"/>
    <x v="0"/>
    <n v="1"/>
    <n v="0"/>
    <n v="0"/>
    <n v="0"/>
    <n v="0"/>
    <n v="0"/>
    <n v="0"/>
    <n v="13"/>
  </r>
  <r>
    <s v="Jun 2020 - Dec 2020 "/>
    <n v="2"/>
    <s v="Data Scientist"/>
    <n v="6"/>
    <x v="1"/>
    <x v="0"/>
    <n v="1"/>
    <n v="0"/>
    <n v="0"/>
    <n v="0"/>
    <n v="0"/>
    <n v="0"/>
    <n v="0"/>
    <n v="7"/>
  </r>
  <r>
    <s v="Jun 2018 - Aug 2018 "/>
    <n v="3"/>
    <s v="Data Analyst"/>
    <n v="2"/>
    <x v="0"/>
    <x v="0"/>
    <n v="1"/>
    <n v="0"/>
    <n v="0"/>
    <n v="0"/>
    <n v="0"/>
    <n v="0"/>
    <n v="0"/>
    <n v="13"/>
  </r>
  <r>
    <s v="Jun 2022 - Present "/>
    <n v="0"/>
    <s v="Business Intelligence Analyst"/>
    <n v="1"/>
    <x v="0"/>
    <x v="1"/>
    <n v="1"/>
    <n v="0"/>
    <n v="0"/>
    <n v="0"/>
    <n v="0"/>
    <n v="0"/>
    <n v="0"/>
    <n v="12"/>
  </r>
  <r>
    <s v="Mar 2020 - Oct 2020 "/>
    <n v="2"/>
    <s v="Finance and Business Operations Data Analyst "/>
    <n v="7"/>
    <x v="0"/>
    <x v="0"/>
    <n v="1"/>
    <n v="0"/>
    <n v="0"/>
    <n v="0"/>
    <n v="0"/>
    <n v="0"/>
    <n v="0"/>
    <n v="13"/>
  </r>
  <r>
    <s v="Jun 2019 - Aug 2019 "/>
    <n v="3"/>
    <s v="Data Analyst"/>
    <n v="2"/>
    <x v="0"/>
    <x v="0"/>
    <n v="1"/>
    <n v="0"/>
    <n v="0"/>
    <n v="0"/>
    <n v="0"/>
    <n v="0"/>
    <n v="0"/>
    <n v="13"/>
  </r>
  <r>
    <s v="Dec 2018 - Present "/>
    <n v="0"/>
    <s v="Data Analyst"/>
    <n v="43"/>
    <x v="0"/>
    <x v="1"/>
    <n v="1"/>
    <n v="1"/>
    <n v="1"/>
    <n v="1"/>
    <n v="0"/>
    <n v="0"/>
    <n v="0"/>
    <n v="12"/>
  </r>
  <r>
    <s v="Jan 2022 - Mar 2022 "/>
    <n v="0"/>
    <s v="Data Analyst Trainee"/>
    <n v="2"/>
    <x v="3"/>
    <x v="1"/>
    <n v="1"/>
    <n v="0"/>
    <n v="0"/>
    <n v="0"/>
    <n v="0"/>
    <n v="0"/>
    <n v="0"/>
    <n v="5"/>
  </r>
  <r>
    <s v="Jul 2021 - Nov 2021 "/>
    <n v="2"/>
    <s v="Data Analyst"/>
    <n v="4"/>
    <x v="0"/>
    <x v="0"/>
    <n v="1"/>
    <n v="0"/>
    <n v="0"/>
    <n v="0"/>
    <n v="0"/>
    <n v="0"/>
    <n v="0"/>
    <n v="13"/>
  </r>
  <r>
    <s v="Apr 2020 - Apr 2021 "/>
    <n v="2"/>
    <s v="Business Intelligence Analyst II"/>
    <n v="12"/>
    <x v="0"/>
    <x v="0"/>
    <n v="1"/>
    <n v="1"/>
    <n v="0"/>
    <n v="0"/>
    <n v="0"/>
    <n v="0"/>
    <n v="0"/>
    <n v="13"/>
  </r>
  <r>
    <s v="May 2019 - Present "/>
    <n v="0"/>
    <s v="IT data analyst"/>
    <n v="38"/>
    <x v="0"/>
    <x v="1"/>
    <n v="1"/>
    <n v="1"/>
    <n v="1"/>
    <n v="1"/>
    <n v="0"/>
    <n v="0"/>
    <n v="0"/>
    <n v="12"/>
  </r>
  <r>
    <s v="Mar 2020 - Jul 2020 "/>
    <n v="1"/>
    <s v="Data Analyst Apprenticeship"/>
    <n v="4"/>
    <x v="0"/>
    <x v="0"/>
    <n v="1"/>
    <n v="0"/>
    <n v="0"/>
    <n v="0"/>
    <n v="0"/>
    <n v="0"/>
    <n v="0"/>
    <n v="13"/>
  </r>
  <r>
    <s v="Mar 2018 - Aug 2018 "/>
    <n v="3"/>
    <s v="Data Analyst (Contract)"/>
    <n v="5"/>
    <x v="0"/>
    <x v="0"/>
    <n v="1"/>
    <n v="0"/>
    <n v="0"/>
    <n v="0"/>
    <n v="0"/>
    <n v="0"/>
    <n v="0"/>
    <n v="13"/>
  </r>
  <r>
    <s v="Dec 2020 - Present "/>
    <n v="0"/>
    <s v="Data Analyst"/>
    <n v="19"/>
    <x v="0"/>
    <x v="1"/>
    <n v="1"/>
    <n v="1"/>
    <n v="0"/>
    <n v="0"/>
    <n v="0"/>
    <n v="0"/>
    <n v="0"/>
    <n v="12"/>
  </r>
  <r>
    <s v="Sep 2019 - Nov 2020 "/>
    <n v="1"/>
    <s v="Data Analyst"/>
    <n v="14"/>
    <x v="0"/>
    <x v="0"/>
    <n v="1"/>
    <n v="1"/>
    <n v="0"/>
    <n v="0"/>
    <n v="0"/>
    <n v="0"/>
    <n v="0"/>
    <n v="13"/>
  </r>
  <r>
    <s v="Apr 2019 - Jun 2021 "/>
    <n v="1"/>
    <s v="Data Analyst"/>
    <n v="26"/>
    <x v="0"/>
    <x v="0"/>
    <n v="1"/>
    <n v="1"/>
    <n v="1"/>
    <n v="0"/>
    <n v="0"/>
    <n v="0"/>
    <n v="0"/>
    <n v="13"/>
  </r>
  <r>
    <s v="Mar 2022 - May 2022 "/>
    <n v="1"/>
    <s v="Data Analyst"/>
    <n v="2"/>
    <x v="0"/>
    <x v="0"/>
    <n v="1"/>
    <n v="0"/>
    <n v="0"/>
    <n v="0"/>
    <n v="0"/>
    <n v="0"/>
    <n v="0"/>
    <n v="13"/>
  </r>
  <r>
    <s v="Apr 2019 - Nov 2021 "/>
    <n v="2"/>
    <s v="Data Analyst"/>
    <n v="31"/>
    <x v="0"/>
    <x v="0"/>
    <n v="1"/>
    <n v="1"/>
    <n v="1"/>
    <n v="0"/>
    <n v="0"/>
    <n v="0"/>
    <n v="0"/>
    <n v="13"/>
  </r>
  <r>
    <s v="Jan 2022 - May 2022 "/>
    <n v="0"/>
    <s v="Data Analyst"/>
    <n v="4"/>
    <x v="0"/>
    <x v="1"/>
    <n v="1"/>
    <n v="0"/>
    <n v="0"/>
    <n v="0"/>
    <n v="0"/>
    <n v="0"/>
    <n v="0"/>
    <n v="12"/>
  </r>
  <r>
    <s v="Jan 2020 - Mar 2021 "/>
    <n v="2"/>
    <s v="Sr. Data Analyst"/>
    <n v="14"/>
    <x v="2"/>
    <x v="0"/>
    <n v="1"/>
    <n v="1"/>
    <n v="0"/>
    <n v="0"/>
    <n v="0"/>
    <n v="0"/>
    <n v="0"/>
    <n v="17.5"/>
  </r>
  <r>
    <s v="Jun 2020 - Present "/>
    <n v="0"/>
    <s v="Statistician"/>
    <n v="25"/>
    <x v="4"/>
    <x v="1"/>
    <n v="1"/>
    <n v="1"/>
    <n v="1"/>
    <n v="0"/>
    <n v="0"/>
    <n v="0"/>
    <n v="0"/>
    <n v="30"/>
  </r>
  <r>
    <s v="Oct 2003 - Present "/>
    <n v="0"/>
    <s v="Senior Data Analyst"/>
    <n v="225"/>
    <x v="2"/>
    <x v="1"/>
    <n v="1"/>
    <n v="1"/>
    <n v="1"/>
    <n v="1"/>
    <n v="1"/>
    <n v="1"/>
    <n v="1"/>
    <n v="10"/>
  </r>
  <r>
    <s v="Mar 2021 - Present "/>
    <n v="0"/>
    <s v="Associate Data Analyst"/>
    <n v="16"/>
    <x v="0"/>
    <x v="1"/>
    <n v="1"/>
    <n v="1"/>
    <n v="0"/>
    <n v="0"/>
    <n v="0"/>
    <n v="0"/>
    <n v="0"/>
    <n v="12"/>
  </r>
  <r>
    <d v="2020-11-01T00:00:00"/>
    <n v="1"/>
    <s v="Machine Learning Research Intern"/>
    <n v="1"/>
    <x v="1"/>
    <x v="0"/>
    <n v="1"/>
    <n v="0"/>
    <n v="0"/>
    <n v="0"/>
    <n v="0"/>
    <n v="0"/>
    <n v="0"/>
    <n v="7"/>
  </r>
  <r>
    <s v="Mar 2020 - Aug 2020 "/>
    <n v="2"/>
    <s v="Machine Learning Engineer"/>
    <n v="5"/>
    <x v="1"/>
    <x v="0"/>
    <n v="1"/>
    <n v="0"/>
    <n v="0"/>
    <n v="0"/>
    <n v="0"/>
    <n v="0"/>
    <n v="0"/>
    <n v="7"/>
  </r>
  <r>
    <s v="Jun 2022 - Present "/>
    <n v="0"/>
    <s v="Data Specialist"/>
    <n v="1"/>
    <x v="2"/>
    <x v="1"/>
    <n v="1"/>
    <n v="0"/>
    <n v="0"/>
    <n v="0"/>
    <n v="0"/>
    <n v="0"/>
    <n v="0"/>
    <n v="10"/>
  </r>
  <r>
    <s v="Jun 2022 - Present "/>
    <n v="0"/>
    <s v="Data Analyst"/>
    <n v="1"/>
    <x v="0"/>
    <x v="1"/>
    <n v="1"/>
    <n v="0"/>
    <n v="0"/>
    <n v="0"/>
    <n v="0"/>
    <n v="0"/>
    <n v="0"/>
    <n v="12"/>
  </r>
  <r>
    <s v="Apr 2022 - Present "/>
    <n v="0"/>
    <s v="Principal Data Scientist"/>
    <n v="3"/>
    <x v="1"/>
    <x v="1"/>
    <n v="1"/>
    <n v="0"/>
    <n v="0"/>
    <n v="0"/>
    <n v="0"/>
    <n v="0"/>
    <n v="0"/>
    <n v="8.5"/>
  </r>
  <r>
    <s v="Nov 2017 - Apr 2018 "/>
    <n v="3"/>
    <s v="Admission Data Analyst"/>
    <n v="5"/>
    <x v="0"/>
    <x v="0"/>
    <n v="1"/>
    <n v="0"/>
    <n v="0"/>
    <n v="0"/>
    <n v="0"/>
    <n v="0"/>
    <n v="0"/>
    <n v="13"/>
  </r>
  <r>
    <s v="Jul 2020 - Present "/>
    <n v="0"/>
    <s v="Data Analyst - Business Performance"/>
    <n v="24"/>
    <x v="0"/>
    <x v="1"/>
    <n v="1"/>
    <n v="1"/>
    <n v="1"/>
    <n v="0"/>
    <n v="0"/>
    <n v="0"/>
    <n v="0"/>
    <n v="12"/>
  </r>
  <r>
    <s v="Apr 2022 - Present "/>
    <n v="0"/>
    <s v="Data Analyst"/>
    <n v="3"/>
    <x v="0"/>
    <x v="1"/>
    <n v="1"/>
    <n v="0"/>
    <n v="0"/>
    <n v="0"/>
    <n v="0"/>
    <n v="0"/>
    <n v="0"/>
    <n v="12"/>
  </r>
  <r>
    <s v="Jul 2020 - Mar 2022 "/>
    <n v="1"/>
    <s v="Data Analyst"/>
    <n v="20"/>
    <x v="0"/>
    <x v="0"/>
    <n v="1"/>
    <n v="1"/>
    <n v="0"/>
    <n v="0"/>
    <n v="0"/>
    <n v="0"/>
    <n v="0"/>
    <n v="13"/>
  </r>
  <r>
    <s v="Mar 2020 - Sep 2021 "/>
    <n v="1"/>
    <s v="Market insights analyst"/>
    <n v="18"/>
    <x v="0"/>
    <x v="0"/>
    <n v="1"/>
    <n v="1"/>
    <n v="0"/>
    <n v="0"/>
    <n v="0"/>
    <n v="0"/>
    <n v="0"/>
    <n v="13"/>
  </r>
  <r>
    <s v="Aug 2021 - Present "/>
    <n v="0"/>
    <s v="Data Analyst"/>
    <n v="1"/>
    <x v="0"/>
    <x v="1"/>
    <n v="1"/>
    <n v="0"/>
    <n v="0"/>
    <n v="0"/>
    <n v="0"/>
    <n v="0"/>
    <n v="0"/>
    <n v="12"/>
  </r>
  <r>
    <s v="Aug 2017 - Sep 2020 "/>
    <n v="1"/>
    <s v="Data Analyst/office administrator"/>
    <n v="37"/>
    <x v="0"/>
    <x v="0"/>
    <n v="1"/>
    <n v="1"/>
    <n v="1"/>
    <n v="1"/>
    <n v="0"/>
    <n v="0"/>
    <n v="0"/>
    <n v="13"/>
  </r>
  <r>
    <s v="Aug 2019 - Feb 2020 "/>
    <n v="3"/>
    <s v="Reporting Specialist"/>
    <n v="6"/>
    <x v="2"/>
    <x v="0"/>
    <n v="1"/>
    <n v="0"/>
    <n v="0"/>
    <n v="0"/>
    <n v="0"/>
    <n v="0"/>
    <n v="0"/>
    <n v="17.5"/>
  </r>
  <r>
    <s v="Dec 2020 - Present "/>
    <n v="0"/>
    <s v="Data Analyst"/>
    <n v="19"/>
    <x v="0"/>
    <x v="1"/>
    <n v="1"/>
    <n v="1"/>
    <n v="0"/>
    <n v="0"/>
    <n v="0"/>
    <n v="0"/>
    <n v="0"/>
    <n v="12"/>
  </r>
  <r>
    <s v="Oct 2020 - Present "/>
    <n v="2"/>
    <s v="Data Scientist"/>
    <n v="21"/>
    <x v="1"/>
    <x v="1"/>
    <n v="1"/>
    <n v="1"/>
    <n v="0"/>
    <n v="0"/>
    <n v="0"/>
    <n v="0"/>
    <n v="0"/>
    <n v="8.5"/>
  </r>
  <r>
    <s v="Jan 2016 - Present "/>
    <n v="0"/>
    <s v="Business Support Manager cum Business Intelligence Analyst"/>
    <n v="78"/>
    <x v="0"/>
    <x v="1"/>
    <n v="1"/>
    <n v="1"/>
    <n v="1"/>
    <n v="1"/>
    <n v="1"/>
    <n v="1"/>
    <n v="0"/>
    <n v="12"/>
  </r>
  <r>
    <s v="Mar 2021 - Present "/>
    <n v="0"/>
    <s v="Data Scientist II"/>
    <n v="16"/>
    <x v="1"/>
    <x v="1"/>
    <n v="1"/>
    <n v="1"/>
    <n v="0"/>
    <n v="0"/>
    <n v="0"/>
    <n v="0"/>
    <n v="0"/>
    <n v="8.5"/>
  </r>
  <r>
    <s v="Jan 2019 - Feb 2021 "/>
    <n v="1"/>
    <s v="Data Scientist"/>
    <n v="25"/>
    <x v="1"/>
    <x v="0"/>
    <n v="1"/>
    <n v="1"/>
    <n v="1"/>
    <n v="0"/>
    <n v="0"/>
    <n v="0"/>
    <n v="0"/>
    <n v="7"/>
  </r>
  <r>
    <s v="Aug 2016 - Dec 2018 "/>
    <n v="2"/>
    <s v="Data Analyst"/>
    <n v="28"/>
    <x v="0"/>
    <x v="0"/>
    <n v="1"/>
    <n v="1"/>
    <n v="1"/>
    <n v="0"/>
    <n v="0"/>
    <n v="0"/>
    <n v="0"/>
    <n v="13"/>
  </r>
  <r>
    <s v="Apr 2022 - Present "/>
    <n v="0"/>
    <s v="Data Analyst"/>
    <n v="3"/>
    <x v="0"/>
    <x v="1"/>
    <n v="1"/>
    <n v="0"/>
    <n v="0"/>
    <n v="0"/>
    <n v="0"/>
    <n v="0"/>
    <n v="0"/>
    <n v="12"/>
  </r>
  <r>
    <s v="Nov 2010 - Jan 2016 "/>
    <n v="3"/>
    <s v="Senior Data Analyst/Software Engineer"/>
    <n v="62"/>
    <x v="2"/>
    <x v="0"/>
    <n v="1"/>
    <n v="1"/>
    <n v="1"/>
    <n v="1"/>
    <n v="1"/>
    <n v="1"/>
    <n v="0"/>
    <n v="17.5"/>
  </r>
  <r>
    <s v="Mar 2018 - Jul 2019 "/>
    <n v="1"/>
    <s v="Economic Data Analyst"/>
    <n v="16"/>
    <x v="0"/>
    <x v="0"/>
    <n v="1"/>
    <n v="1"/>
    <n v="0"/>
    <n v="0"/>
    <n v="0"/>
    <n v="0"/>
    <n v="0"/>
    <n v="13"/>
  </r>
  <r>
    <s v="Jun 2021 - Present "/>
    <n v="0"/>
    <s v="Data Scientist"/>
    <n v="13"/>
    <x v="1"/>
    <x v="1"/>
    <n v="1"/>
    <n v="1"/>
    <n v="0"/>
    <n v="0"/>
    <n v="0"/>
    <n v="0"/>
    <n v="0"/>
    <n v="8.5"/>
  </r>
  <r>
    <s v="Sep 2019 - Jun 2021 "/>
    <n v="1"/>
    <s v="Data Analyst"/>
    <n v="21"/>
    <x v="0"/>
    <x v="0"/>
    <n v="1"/>
    <n v="1"/>
    <n v="0"/>
    <n v="0"/>
    <n v="0"/>
    <n v="0"/>
    <n v="0"/>
    <n v="13"/>
  </r>
  <r>
    <s v="Oct 2021 - Present "/>
    <n v="0"/>
    <s v="Business Data Analyst"/>
    <n v="9"/>
    <x v="0"/>
    <x v="1"/>
    <n v="1"/>
    <n v="0"/>
    <n v="0"/>
    <n v="0"/>
    <n v="0"/>
    <n v="0"/>
    <n v="0"/>
    <n v="12"/>
  </r>
  <r>
    <s v="Jul 2019 - Present "/>
    <n v="1"/>
    <s v="Senior Data Analyst"/>
    <n v="36"/>
    <x v="2"/>
    <x v="1"/>
    <n v="1"/>
    <n v="1"/>
    <n v="1"/>
    <n v="1"/>
    <n v="0"/>
    <n v="0"/>
    <n v="0"/>
    <n v="10"/>
  </r>
  <r>
    <s v="Aug 2021 - Present "/>
    <n v="0"/>
    <s v="Data Analyst"/>
    <n v="1"/>
    <x v="0"/>
    <x v="1"/>
    <n v="1"/>
    <n v="0"/>
    <n v="0"/>
    <n v="0"/>
    <n v="0"/>
    <n v="0"/>
    <n v="0"/>
    <n v="12"/>
  </r>
  <r>
    <s v="Mar 2021 - Present "/>
    <n v="0"/>
    <s v="Data Scientist"/>
    <n v="16"/>
    <x v="1"/>
    <x v="1"/>
    <n v="1"/>
    <n v="1"/>
    <n v="0"/>
    <n v="0"/>
    <n v="0"/>
    <n v="0"/>
    <n v="0"/>
    <n v="8.5"/>
  </r>
  <r>
    <s v="Aug 2020 - Oct 2020 "/>
    <n v="2"/>
    <s v="BI Analytics and reporting specialist"/>
    <n v="2"/>
    <x v="2"/>
    <x v="0"/>
    <n v="1"/>
    <n v="0"/>
    <n v="0"/>
    <n v="0"/>
    <n v="0"/>
    <n v="0"/>
    <n v="0"/>
    <n v="17.5"/>
  </r>
  <r>
    <s v="Jun 2022 - Present "/>
    <n v="0"/>
    <s v="Senior Data Analyst"/>
    <n v="1"/>
    <x v="2"/>
    <x v="1"/>
    <n v="1"/>
    <n v="0"/>
    <n v="0"/>
    <n v="0"/>
    <n v="0"/>
    <n v="0"/>
    <n v="0"/>
    <n v="10"/>
  </r>
  <r>
    <s v="Sep 2019 - Jun 2022 "/>
    <n v="2"/>
    <s v="Data Analyst"/>
    <n v="33"/>
    <x v="0"/>
    <x v="0"/>
    <n v="1"/>
    <n v="1"/>
    <n v="1"/>
    <n v="0"/>
    <n v="0"/>
    <n v="0"/>
    <n v="0"/>
    <n v="13"/>
  </r>
  <r>
    <s v="Nov 2017 - Jun 2019 "/>
    <n v="3"/>
    <s v="Junior Data Analyst"/>
    <n v="19"/>
    <x v="3"/>
    <x v="0"/>
    <n v="1"/>
    <n v="1"/>
    <n v="0"/>
    <n v="0"/>
    <n v="0"/>
    <n v="0"/>
    <n v="0"/>
    <n v="8"/>
  </r>
  <r>
    <s v="Mar 2020 - Aug 2020 "/>
    <n v="1"/>
    <s v="Data Analyst"/>
    <n v="5"/>
    <x v="0"/>
    <x v="0"/>
    <n v="1"/>
    <n v="0"/>
    <n v="0"/>
    <n v="0"/>
    <n v="0"/>
    <n v="0"/>
    <n v="0"/>
    <n v="13"/>
  </r>
  <r>
    <s v="Feb 2022 - Present "/>
    <n v="0"/>
    <s v="Data Analyst"/>
    <n v="5"/>
    <x v="0"/>
    <x v="1"/>
    <n v="1"/>
    <n v="0"/>
    <n v="0"/>
    <n v="0"/>
    <n v="0"/>
    <n v="0"/>
    <n v="0"/>
    <n v="12"/>
  </r>
  <r>
    <s v="Jun 2021 - Present "/>
    <n v="0"/>
    <s v="Data Analyst, Payment Operations"/>
    <n v="13"/>
    <x v="0"/>
    <x v="1"/>
    <n v="1"/>
    <n v="1"/>
    <n v="0"/>
    <n v="0"/>
    <n v="0"/>
    <n v="0"/>
    <n v="0"/>
    <n v="12"/>
  </r>
  <r>
    <s v="Jun 2020 - Aug 2020 "/>
    <n v="2"/>
    <s v="Data Analyst "/>
    <n v="2"/>
    <x v="0"/>
    <x v="0"/>
    <n v="1"/>
    <n v="0"/>
    <n v="0"/>
    <n v="0"/>
    <n v="0"/>
    <n v="0"/>
    <n v="0"/>
    <n v="13"/>
  </r>
  <r>
    <s v="May 2020 - Jul 2020 "/>
    <n v="1"/>
    <s v="Data Analyst"/>
    <n v="2"/>
    <x v="0"/>
    <x v="0"/>
    <n v="1"/>
    <n v="0"/>
    <n v="0"/>
    <n v="0"/>
    <n v="0"/>
    <n v="0"/>
    <n v="0"/>
    <n v="13"/>
  </r>
  <r>
    <s v="Nov 2018 - Apr 2020 "/>
    <n v="0"/>
    <s v="Data Analyst"/>
    <n v="17"/>
    <x v="0"/>
    <x v="1"/>
    <n v="1"/>
    <n v="1"/>
    <n v="0"/>
    <n v="0"/>
    <n v="0"/>
    <n v="0"/>
    <n v="0"/>
    <n v="12"/>
  </r>
  <r>
    <s v="Mar 2019 - Present "/>
    <n v="0"/>
    <s v="Data Analyst - Directorate-General for Communication (via Intrasoft Intl.)"/>
    <n v="40"/>
    <x v="0"/>
    <x v="1"/>
    <n v="1"/>
    <n v="1"/>
    <n v="1"/>
    <n v="1"/>
    <n v="0"/>
    <n v="0"/>
    <n v="0"/>
    <n v="12"/>
  </r>
  <r>
    <s v="Jul 2018 - Mar 2019 "/>
    <n v="1"/>
    <s v="Data Analyst"/>
    <n v="8"/>
    <x v="0"/>
    <x v="0"/>
    <n v="1"/>
    <n v="0"/>
    <n v="0"/>
    <n v="0"/>
    <n v="0"/>
    <n v="0"/>
    <n v="0"/>
    <n v="13"/>
  </r>
  <r>
    <s v="Mar 2017 - Jun 2018 "/>
    <n v="2"/>
    <s v="Data Analyst - Mobile and Web Platform"/>
    <n v="15"/>
    <x v="0"/>
    <x v="0"/>
    <n v="1"/>
    <n v="1"/>
    <n v="0"/>
    <n v="0"/>
    <n v="0"/>
    <n v="0"/>
    <n v="0"/>
    <n v="13"/>
  </r>
  <r>
    <s v="Jul 2016 - Mar 2017 "/>
    <n v="3"/>
    <s v="Reporting and Data Analyst"/>
    <n v="8"/>
    <x v="0"/>
    <x v="0"/>
    <n v="1"/>
    <n v="0"/>
    <n v="0"/>
    <n v="0"/>
    <n v="0"/>
    <n v="0"/>
    <n v="0"/>
    <n v="13"/>
  </r>
  <r>
    <s v="Apr 2021 - Present "/>
    <n v="0"/>
    <s v="Business Intelligence Analyst"/>
    <n v="15"/>
    <x v="0"/>
    <x v="1"/>
    <n v="1"/>
    <n v="1"/>
    <n v="0"/>
    <n v="0"/>
    <n v="0"/>
    <n v="0"/>
    <n v="0"/>
    <n v="12"/>
  </r>
  <r>
    <s v="Jun 2008 - Present "/>
    <n v="0"/>
    <s v="Data Analyst"/>
    <n v="169"/>
    <x v="0"/>
    <x v="1"/>
    <n v="1"/>
    <n v="1"/>
    <n v="1"/>
    <n v="1"/>
    <n v="1"/>
    <n v="1"/>
    <n v="1"/>
    <n v="12"/>
  </r>
  <r>
    <s v="Aug 2004 - May 2008 "/>
    <n v="1"/>
    <s v="Data Analyst Consultant Kemper Insurance "/>
    <n v="45"/>
    <x v="0"/>
    <x v="0"/>
    <n v="1"/>
    <n v="1"/>
    <n v="1"/>
    <n v="1"/>
    <n v="0"/>
    <n v="0"/>
    <n v="0"/>
    <n v="13"/>
  </r>
  <r>
    <s v="2015 - Present "/>
    <n v="0"/>
    <s v="Flight Data Specialist "/>
    <n v="90"/>
    <x v="2"/>
    <x v="1"/>
    <n v="1"/>
    <n v="1"/>
    <n v="1"/>
    <n v="1"/>
    <n v="1"/>
    <n v="1"/>
    <n v="0"/>
    <n v="10"/>
  </r>
  <r>
    <s v="Apr 2017 - Apr 2019 "/>
    <n v="0"/>
    <s v="Data Analyst"/>
    <n v="24"/>
    <x v="0"/>
    <x v="1"/>
    <n v="1"/>
    <n v="1"/>
    <n v="1"/>
    <n v="0"/>
    <n v="0"/>
    <n v="0"/>
    <n v="0"/>
    <n v="12"/>
  </r>
  <r>
    <s v="Aug 2021 - Present "/>
    <n v="0"/>
    <s v="Data Analyst"/>
    <n v="1"/>
    <x v="0"/>
    <x v="1"/>
    <n v="1"/>
    <n v="0"/>
    <n v="0"/>
    <n v="0"/>
    <n v="0"/>
    <n v="0"/>
    <n v="0"/>
    <n v="12"/>
  </r>
  <r>
    <s v="Sep 2021 - Present "/>
    <n v="0"/>
    <s v="Farm Supervisor/Data Analyst"/>
    <n v="10"/>
    <x v="0"/>
    <x v="1"/>
    <n v="1"/>
    <n v="0"/>
    <n v="0"/>
    <n v="0"/>
    <n v="0"/>
    <n v="0"/>
    <n v="0"/>
    <n v="12"/>
  </r>
  <r>
    <s v="Jan 2018 - Feb 2021 "/>
    <n v="0"/>
    <s v="Operations Data Analyst"/>
    <n v="37"/>
    <x v="0"/>
    <x v="1"/>
    <n v="1"/>
    <n v="1"/>
    <n v="1"/>
    <n v="1"/>
    <n v="0"/>
    <n v="0"/>
    <n v="0"/>
    <n v="12"/>
  </r>
  <r>
    <s v="Oct 2019 - Sep 2020 "/>
    <n v="2"/>
    <s v="Data analyst junior"/>
    <n v="1"/>
    <x v="3"/>
    <x v="0"/>
    <n v="1"/>
    <n v="0"/>
    <n v="0"/>
    <n v="0"/>
    <n v="0"/>
    <n v="0"/>
    <n v="0"/>
    <n v="8"/>
  </r>
  <r>
    <d v="2020-05-01T00:00:00"/>
    <n v="3"/>
    <s v="Data Analyst"/>
    <n v="1"/>
    <x v="0"/>
    <x v="0"/>
    <n v="1"/>
    <n v="0"/>
    <n v="0"/>
    <n v="0"/>
    <n v="0"/>
    <n v="0"/>
    <n v="0"/>
    <n v="13"/>
  </r>
  <r>
    <s v="Mar 2022 - Present "/>
    <n v="0"/>
    <s v="Data Analyst"/>
    <n v="4"/>
    <x v="0"/>
    <x v="1"/>
    <n v="1"/>
    <n v="0"/>
    <n v="0"/>
    <n v="0"/>
    <n v="0"/>
    <n v="0"/>
    <n v="0"/>
    <n v="12"/>
  </r>
  <r>
    <s v="Sep 2019 - Sep 2021 "/>
    <n v="2"/>
    <s v="Data Analyst"/>
    <n v="24"/>
    <x v="0"/>
    <x v="0"/>
    <n v="1"/>
    <n v="1"/>
    <n v="1"/>
    <n v="0"/>
    <n v="0"/>
    <n v="0"/>
    <n v="0"/>
    <n v="13"/>
  </r>
  <r>
    <s v="Jul 2022 - Present "/>
    <n v="0"/>
    <s v="Associate Business Intelligence Analyst"/>
    <n v="1"/>
    <x v="0"/>
    <x v="1"/>
    <n v="1"/>
    <n v="0"/>
    <n v="0"/>
    <n v="0"/>
    <n v="0"/>
    <n v="0"/>
    <n v="0"/>
    <n v="12"/>
  </r>
  <r>
    <s v="May 2019 - Dec 2021 "/>
    <n v="1"/>
    <s v="Senior Data Analyst"/>
    <n v="31"/>
    <x v="2"/>
    <x v="0"/>
    <n v="1"/>
    <n v="1"/>
    <n v="1"/>
    <n v="0"/>
    <n v="0"/>
    <n v="0"/>
    <n v="0"/>
    <n v="17.5"/>
  </r>
  <r>
    <s v="Jun 2014 - Oct 2016 "/>
    <n v="2"/>
    <s v="Business Intelligence Analyst"/>
    <n v="28"/>
    <x v="0"/>
    <x v="0"/>
    <n v="1"/>
    <n v="1"/>
    <n v="1"/>
    <n v="0"/>
    <n v="0"/>
    <n v="0"/>
    <n v="0"/>
    <n v="13"/>
  </r>
  <r>
    <s v="Dec 2006 - Oct 2009 "/>
    <n v="3"/>
    <s v="Data Analyst"/>
    <n v="34"/>
    <x v="0"/>
    <x v="0"/>
    <n v="1"/>
    <n v="1"/>
    <n v="1"/>
    <n v="0"/>
    <n v="0"/>
    <n v="0"/>
    <n v="0"/>
    <n v="13"/>
  </r>
  <r>
    <s v="May 2022 - Present "/>
    <n v="0"/>
    <s v="Data Analyst/ Marketer"/>
    <n v="2"/>
    <x v="0"/>
    <x v="1"/>
    <n v="1"/>
    <n v="0"/>
    <n v="0"/>
    <n v="0"/>
    <n v="0"/>
    <n v="0"/>
    <n v="0"/>
    <n v="12"/>
  </r>
  <r>
    <s v="Apr 2019 - Present "/>
    <n v="0"/>
    <s v="Data Analyst"/>
    <n v="39"/>
    <x v="0"/>
    <x v="1"/>
    <n v="1"/>
    <n v="1"/>
    <n v="1"/>
    <n v="1"/>
    <n v="0"/>
    <n v="0"/>
    <n v="0"/>
    <n v="12"/>
  </r>
  <r>
    <s v="Nov 2021 - Present "/>
    <n v="0"/>
    <s v="Data Analyst"/>
    <n v="8"/>
    <x v="0"/>
    <x v="1"/>
    <n v="1"/>
    <n v="0"/>
    <n v="0"/>
    <n v="0"/>
    <n v="0"/>
    <n v="0"/>
    <n v="0"/>
    <n v="12"/>
  </r>
  <r>
    <s v="Jan 2021 - Sep 2021 "/>
    <n v="2"/>
    <s v="Data &amp; Insights Analyst"/>
    <n v="8"/>
    <x v="0"/>
    <x v="0"/>
    <n v="1"/>
    <n v="0"/>
    <n v="0"/>
    <n v="0"/>
    <n v="0"/>
    <n v="0"/>
    <n v="0"/>
    <n v="13"/>
  </r>
  <r>
    <s v="Aug 2021 - Present "/>
    <n v="0"/>
    <s v="FHIR/HL7 Business Data Analyst"/>
    <n v="1"/>
    <x v="0"/>
    <x v="1"/>
    <n v="1"/>
    <n v="0"/>
    <n v="0"/>
    <n v="0"/>
    <n v="0"/>
    <n v="0"/>
    <n v="0"/>
    <n v="12"/>
  </r>
  <r>
    <s v="Mar 2021 - Aug 2021 "/>
    <n v="1"/>
    <s v="Senior Data Analyst - FHIR/HL7"/>
    <n v="5"/>
    <x v="2"/>
    <x v="0"/>
    <n v="1"/>
    <n v="0"/>
    <n v="0"/>
    <n v="0"/>
    <n v="0"/>
    <n v="0"/>
    <n v="0"/>
    <n v="17.5"/>
  </r>
  <r>
    <s v="Jan 2020 - Feb 2021 "/>
    <n v="2"/>
    <s v="Business Data Analyst - FHIR"/>
    <n v="13"/>
    <x v="0"/>
    <x v="0"/>
    <n v="1"/>
    <n v="1"/>
    <n v="0"/>
    <n v="0"/>
    <n v="0"/>
    <n v="0"/>
    <n v="0"/>
    <n v="13"/>
  </r>
  <r>
    <s v="Jul 2021 - Jun 2022 "/>
    <n v="0"/>
    <s v="Data Analyst"/>
    <n v="1"/>
    <x v="0"/>
    <x v="1"/>
    <n v="1"/>
    <n v="0"/>
    <n v="0"/>
    <n v="0"/>
    <n v="0"/>
    <n v="0"/>
    <n v="0"/>
    <n v="12"/>
  </r>
  <r>
    <s v="Apr 2019 - Jun 2022 "/>
    <n v="1"/>
    <s v="Data Analyst"/>
    <n v="38"/>
    <x v="0"/>
    <x v="0"/>
    <n v="1"/>
    <n v="1"/>
    <n v="1"/>
    <n v="1"/>
    <n v="0"/>
    <n v="0"/>
    <n v="0"/>
    <n v="13"/>
  </r>
  <r>
    <s v="Jul 2020 - Present "/>
    <n v="0"/>
    <s v="Data Analyst"/>
    <n v="24"/>
    <x v="0"/>
    <x v="1"/>
    <n v="1"/>
    <n v="1"/>
    <n v="1"/>
    <n v="0"/>
    <n v="0"/>
    <n v="0"/>
    <n v="0"/>
    <n v="12"/>
  </r>
  <r>
    <s v="Jan 2020 - Apr 2020 "/>
    <n v="1"/>
    <s v="Data Analyst"/>
    <n v="3"/>
    <x v="0"/>
    <x v="0"/>
    <n v="1"/>
    <n v="0"/>
    <n v="0"/>
    <n v="0"/>
    <n v="0"/>
    <n v="0"/>
    <n v="0"/>
    <n v="13"/>
  </r>
  <r>
    <s v="Oct 2019 - Dec 2019 "/>
    <n v="2"/>
    <s v="Data Analyst"/>
    <n v="2"/>
    <x v="0"/>
    <x v="0"/>
    <n v="1"/>
    <n v="0"/>
    <n v="0"/>
    <n v="0"/>
    <n v="0"/>
    <n v="0"/>
    <n v="0"/>
    <n v="13"/>
  </r>
  <r>
    <s v="Jul 2018 - May 2020 "/>
    <n v="3"/>
    <s v="Data Analyst"/>
    <n v="22"/>
    <x v="0"/>
    <x v="0"/>
    <n v="1"/>
    <n v="1"/>
    <n v="0"/>
    <n v="0"/>
    <n v="0"/>
    <n v="0"/>
    <n v="0"/>
    <n v="13"/>
  </r>
  <r>
    <s v="Mar 2022 - Present "/>
    <n v="0"/>
    <s v="Data Analyst"/>
    <n v="4"/>
    <x v="0"/>
    <x v="1"/>
    <n v="1"/>
    <n v="0"/>
    <n v="0"/>
    <n v="0"/>
    <n v="0"/>
    <n v="0"/>
    <n v="0"/>
    <n v="12"/>
  </r>
  <r>
    <s v="Mar 2021 - Oct 2021 "/>
    <n v="4"/>
    <s v="Data Analyst | Participant"/>
    <n v="7"/>
    <x v="0"/>
    <x v="0"/>
    <n v="1"/>
    <n v="0"/>
    <n v="0"/>
    <n v="0"/>
    <n v="0"/>
    <n v="0"/>
    <n v="0"/>
    <n v="13"/>
  </r>
  <r>
    <s v="Feb 2018 - Jan 2020 "/>
    <n v="1"/>
    <s v="Data Analyst"/>
    <n v="23"/>
    <x v="0"/>
    <x v="0"/>
    <n v="1"/>
    <n v="1"/>
    <n v="0"/>
    <n v="0"/>
    <n v="0"/>
    <n v="0"/>
    <n v="0"/>
    <n v="13"/>
  </r>
  <r>
    <s v="Jan 2011 - Jun 2014 "/>
    <n v="2"/>
    <s v="Data Analyst"/>
    <n v="41"/>
    <x v="0"/>
    <x v="0"/>
    <n v="1"/>
    <n v="1"/>
    <n v="1"/>
    <n v="1"/>
    <n v="0"/>
    <n v="0"/>
    <n v="0"/>
    <n v="13"/>
  </r>
  <r>
    <s v="Oct 2021 - Present "/>
    <n v="0"/>
    <s v="Data Analyst"/>
    <n v="9"/>
    <x v="0"/>
    <x v="1"/>
    <n v="1"/>
    <n v="0"/>
    <n v="0"/>
    <n v="0"/>
    <n v="0"/>
    <n v="0"/>
    <n v="0"/>
    <n v="12"/>
  </r>
  <r>
    <s v="Jul 2018 - Feb 2019 "/>
    <n v="3"/>
    <s v="Data Analyst"/>
    <n v="7"/>
    <x v="0"/>
    <x v="0"/>
    <n v="1"/>
    <n v="0"/>
    <n v="0"/>
    <n v="0"/>
    <n v="0"/>
    <n v="0"/>
    <n v="0"/>
    <n v="13"/>
  </r>
  <r>
    <s v="Jul 2016 - Jul 2018 "/>
    <n v="5"/>
    <s v="Data Analyst"/>
    <n v="24"/>
    <x v="0"/>
    <x v="0"/>
    <n v="1"/>
    <n v="1"/>
    <n v="1"/>
    <n v="0"/>
    <n v="0"/>
    <n v="0"/>
    <n v="0"/>
    <n v="13"/>
  </r>
  <r>
    <s v="Jan 2015 - Aug 2021 "/>
    <n v="1"/>
    <s v="Business Analyst/Data Analyst"/>
    <n v="79"/>
    <x v="0"/>
    <x v="0"/>
    <n v="1"/>
    <n v="1"/>
    <n v="1"/>
    <n v="1"/>
    <n v="1"/>
    <n v="1"/>
    <n v="0"/>
    <n v="13"/>
  </r>
  <r>
    <s v="Feb 2022 - Present "/>
    <n v="0"/>
    <s v="Sr. Data Scientist"/>
    <n v="5"/>
    <x v="1"/>
    <x v="1"/>
    <n v="1"/>
    <n v="0"/>
    <n v="0"/>
    <n v="0"/>
    <n v="0"/>
    <n v="0"/>
    <n v="0"/>
    <n v="8.5"/>
  </r>
  <r>
    <s v="Dec 2011 - Feb 2013 "/>
    <n v="3"/>
    <s v="Senior Data Analyst"/>
    <n v="14"/>
    <x v="2"/>
    <x v="0"/>
    <n v="1"/>
    <n v="1"/>
    <n v="0"/>
    <n v="0"/>
    <n v="0"/>
    <n v="0"/>
    <n v="0"/>
    <n v="17.5"/>
  </r>
  <r>
    <s v="Jan 2022 - May 2022 "/>
    <n v="0"/>
    <s v="Data Analyst"/>
    <n v="4"/>
    <x v="0"/>
    <x v="1"/>
    <n v="1"/>
    <n v="0"/>
    <n v="0"/>
    <n v="0"/>
    <n v="0"/>
    <n v="0"/>
    <n v="0"/>
    <n v="12"/>
  </r>
  <r>
    <s v="Feb 2021 - Mar 2022 "/>
    <n v="1"/>
    <s v="Marketing Data Analyst"/>
    <n v="13"/>
    <x v="0"/>
    <x v="0"/>
    <n v="1"/>
    <n v="1"/>
    <n v="0"/>
    <n v="0"/>
    <n v="0"/>
    <n v="0"/>
    <n v="0"/>
    <n v="13"/>
  </r>
  <r>
    <s v="2020 - 2021 "/>
    <n v="2"/>
    <s v="BI Analyst"/>
    <n v="1"/>
    <x v="0"/>
    <x v="0"/>
    <n v="1"/>
    <n v="0"/>
    <n v="0"/>
    <n v="0"/>
    <n v="0"/>
    <n v="0"/>
    <n v="0"/>
    <n v="13"/>
  </r>
  <r>
    <s v="Jan 2020 - Apr 2021 "/>
    <n v="1"/>
    <s v="Data Analyst"/>
    <n v="15"/>
    <x v="0"/>
    <x v="0"/>
    <n v="1"/>
    <n v="1"/>
    <n v="0"/>
    <n v="0"/>
    <n v="0"/>
    <n v="0"/>
    <n v="0"/>
    <n v="13"/>
  </r>
  <r>
    <s v="Aug 2022 - Present "/>
    <n v="0"/>
    <s v="Data Analyst Trainee"/>
    <n v="1"/>
    <x v="3"/>
    <x v="1"/>
    <n v="1"/>
    <n v="0"/>
    <n v="0"/>
    <n v="0"/>
    <n v="0"/>
    <n v="0"/>
    <n v="0"/>
    <n v="5"/>
  </r>
  <r>
    <s v="Jun 2022 - Jul 2022 "/>
    <n v="6"/>
    <s v="Data Analyst"/>
    <n v="1"/>
    <x v="0"/>
    <x v="0"/>
    <n v="1"/>
    <n v="0"/>
    <n v="0"/>
    <n v="0"/>
    <n v="0"/>
    <n v="0"/>
    <n v="0"/>
    <n v="13"/>
  </r>
  <r>
    <s v="Jun 2022 - Present "/>
    <n v="0"/>
    <s v="Data Analyst"/>
    <n v="2"/>
    <x v="0"/>
    <x v="1"/>
    <n v="1"/>
    <n v="0"/>
    <n v="0"/>
    <n v="0"/>
    <n v="0"/>
    <n v="0"/>
    <n v="0"/>
    <n v="12"/>
  </r>
  <r>
    <s v="May 2022 - Jun 2022 "/>
    <n v="1"/>
    <s v="Senior Data Analyst"/>
    <n v="1"/>
    <x v="2"/>
    <x v="0"/>
    <n v="1"/>
    <n v="0"/>
    <n v="0"/>
    <n v="0"/>
    <n v="0"/>
    <n v="0"/>
    <n v="0"/>
    <n v="17.5"/>
  </r>
  <r>
    <s v="Oct 2018 - May 2022 "/>
    <n v="2"/>
    <s v="Data Analyst"/>
    <n v="43"/>
    <x v="0"/>
    <x v="0"/>
    <n v="1"/>
    <n v="1"/>
    <n v="1"/>
    <n v="1"/>
    <n v="0"/>
    <n v="0"/>
    <n v="0"/>
    <n v="13"/>
  </r>
  <r>
    <s v="Jul 2011 - Oct 2018 "/>
    <n v="3"/>
    <s v="Data Analyst / Associate Professor"/>
    <n v="87"/>
    <x v="0"/>
    <x v="0"/>
    <n v="1"/>
    <n v="1"/>
    <n v="1"/>
    <n v="1"/>
    <n v="1"/>
    <n v="1"/>
    <n v="0"/>
    <n v="13"/>
  </r>
  <r>
    <s v="Jul 2016 - Jan 2019 "/>
    <n v="3"/>
    <s v="Big Data Specialist"/>
    <n v="30"/>
    <x v="2"/>
    <x v="0"/>
    <n v="1"/>
    <n v="1"/>
    <n v="1"/>
    <n v="0"/>
    <n v="0"/>
    <n v="0"/>
    <n v="0"/>
    <n v="17.5"/>
  </r>
  <r>
    <s v="Jul 2022 - Present "/>
    <n v="0"/>
    <s v="Data Analyst"/>
    <n v="1"/>
    <x v="0"/>
    <x v="1"/>
    <n v="1"/>
    <n v="0"/>
    <n v="0"/>
    <n v="0"/>
    <n v="0"/>
    <n v="0"/>
    <n v="0"/>
    <n v="12"/>
  </r>
  <r>
    <s v="Nov 2021 - Jan 2022 "/>
    <n v="0"/>
    <s v="Data Analyst"/>
    <n v="2"/>
    <x v="0"/>
    <x v="1"/>
    <n v="1"/>
    <n v="0"/>
    <n v="0"/>
    <n v="0"/>
    <n v="0"/>
    <n v="0"/>
    <n v="0"/>
    <n v="12"/>
  </r>
  <r>
    <s v="Jan 2019 - Aug 2021 "/>
    <n v="1"/>
    <s v="BI analyst and data migration"/>
    <n v="31"/>
    <x v="0"/>
    <x v="0"/>
    <n v="1"/>
    <n v="1"/>
    <n v="1"/>
    <n v="0"/>
    <n v="0"/>
    <n v="0"/>
    <n v="0"/>
    <n v="13"/>
  </r>
  <r>
    <s v="Jun 2022 - Present "/>
    <n v="0"/>
    <s v="Data Analyst"/>
    <n v="2"/>
    <x v="0"/>
    <x v="1"/>
    <n v="1"/>
    <n v="0"/>
    <n v="0"/>
    <n v="0"/>
    <n v="0"/>
    <n v="0"/>
    <n v="0"/>
    <n v="12"/>
  </r>
  <r>
    <s v="Oct 2018 - Jun 2021 "/>
    <n v="2"/>
    <s v="Database Analyst"/>
    <n v="32"/>
    <x v="0"/>
    <x v="0"/>
    <n v="1"/>
    <n v="1"/>
    <n v="1"/>
    <n v="0"/>
    <n v="0"/>
    <n v="0"/>
    <n v="0"/>
    <n v="13"/>
  </r>
  <r>
    <s v="Mar 2020 - May 2022 "/>
    <n v="1"/>
    <s v="Data Analyst"/>
    <n v="26"/>
    <x v="0"/>
    <x v="0"/>
    <n v="1"/>
    <n v="1"/>
    <n v="1"/>
    <n v="0"/>
    <n v="0"/>
    <n v="0"/>
    <n v="0"/>
    <n v="13"/>
  </r>
  <r>
    <s v="Aug 2019 - Mar 2020 "/>
    <n v="2"/>
    <s v="Data Analyst"/>
    <n v="7"/>
    <x v="0"/>
    <x v="0"/>
    <n v="1"/>
    <n v="0"/>
    <n v="0"/>
    <n v="0"/>
    <n v="0"/>
    <n v="0"/>
    <n v="0"/>
    <n v="13"/>
  </r>
  <r>
    <s v="Jun 2020 - Aug 2020 "/>
    <n v="1"/>
    <s v="Data Analyst"/>
    <n v="2"/>
    <x v="0"/>
    <x v="0"/>
    <n v="1"/>
    <n v="0"/>
    <n v="0"/>
    <n v="0"/>
    <n v="0"/>
    <n v="0"/>
    <n v="0"/>
    <n v="13"/>
  </r>
  <r>
    <s v="Jan 2022 - Jun 2022 "/>
    <n v="1"/>
    <s v="Data Analyst Trainee"/>
    <n v="5"/>
    <x v="3"/>
    <x v="0"/>
    <n v="1"/>
    <n v="0"/>
    <n v="0"/>
    <n v="0"/>
    <n v="0"/>
    <n v="0"/>
    <n v="0"/>
    <n v="8"/>
  </r>
  <r>
    <s v="Feb 2022 - Present "/>
    <n v="0"/>
    <s v="Translation Data Analyst"/>
    <n v="6"/>
    <x v="0"/>
    <x v="1"/>
    <n v="1"/>
    <n v="0"/>
    <n v="0"/>
    <n v="0"/>
    <n v="0"/>
    <n v="0"/>
    <n v="0"/>
    <n v="12"/>
  </r>
  <r>
    <s v="Feb 2022 - Aug 2022 "/>
    <n v="0"/>
    <s v="Data Analyst"/>
    <n v="6"/>
    <x v="0"/>
    <x v="1"/>
    <n v="1"/>
    <n v="0"/>
    <n v="0"/>
    <n v="0"/>
    <n v="0"/>
    <n v="0"/>
    <n v="0"/>
    <n v="12"/>
  </r>
  <r>
    <s v="Jul 2020 - Present "/>
    <n v="0"/>
    <s v="Data Analyst"/>
    <n v="25"/>
    <x v="0"/>
    <x v="1"/>
    <n v="1"/>
    <n v="1"/>
    <n v="1"/>
    <n v="0"/>
    <n v="0"/>
    <n v="0"/>
    <n v="0"/>
    <n v="12"/>
  </r>
  <r>
    <s v="Nov 2015 - Apr 2017 "/>
    <n v="1"/>
    <s v="Audit Data Analyst"/>
    <n v="17"/>
    <x v="0"/>
    <x v="0"/>
    <n v="1"/>
    <n v="1"/>
    <n v="0"/>
    <n v="0"/>
    <n v="0"/>
    <n v="0"/>
    <n v="0"/>
    <n v="13"/>
  </r>
  <r>
    <s v="Jun 2017 - Present "/>
    <n v="0"/>
    <s v="Data Analyst"/>
    <n v="62"/>
    <x v="0"/>
    <x v="1"/>
    <n v="1"/>
    <n v="1"/>
    <n v="1"/>
    <n v="1"/>
    <n v="1"/>
    <n v="1"/>
    <n v="0"/>
    <n v="12"/>
  </r>
  <r>
    <s v="Feb 2022 - Present "/>
    <n v="0"/>
    <s v="Associate Consultant- Data Analyst"/>
    <n v="6"/>
    <x v="0"/>
    <x v="1"/>
    <n v="1"/>
    <n v="0"/>
    <n v="0"/>
    <n v="0"/>
    <n v="0"/>
    <n v="0"/>
    <n v="0"/>
    <n v="12"/>
  </r>
  <r>
    <s v="Sep 2020 - Present "/>
    <n v="0"/>
    <s v="Sr. Data Analyst/ BI Consultant"/>
    <n v="23"/>
    <x v="2"/>
    <x v="1"/>
    <n v="1"/>
    <n v="1"/>
    <n v="0"/>
    <n v="0"/>
    <n v="0"/>
    <n v="0"/>
    <n v="0"/>
    <n v="10"/>
  </r>
  <r>
    <s v="Feb 2018 - Aug 2020 "/>
    <n v="1"/>
    <s v="BI Developer/ Data Analyst"/>
    <n v="30"/>
    <x v="0"/>
    <x v="0"/>
    <n v="1"/>
    <n v="1"/>
    <n v="1"/>
    <n v="0"/>
    <n v="0"/>
    <n v="0"/>
    <n v="0"/>
    <n v="13"/>
  </r>
  <r>
    <s v="Apr 2019 - Nov 2021 "/>
    <n v="1"/>
    <s v="Data Analyst"/>
    <n v="31"/>
    <x v="0"/>
    <x v="0"/>
    <n v="1"/>
    <n v="1"/>
    <n v="1"/>
    <n v="0"/>
    <n v="0"/>
    <n v="0"/>
    <n v="0"/>
    <n v="13"/>
  </r>
  <r>
    <s v="Feb 2014 - Present "/>
    <n v="0"/>
    <s v="Data Analyst"/>
    <n v="102"/>
    <x v="0"/>
    <x v="1"/>
    <n v="1"/>
    <n v="1"/>
    <n v="1"/>
    <n v="1"/>
    <n v="1"/>
    <n v="1"/>
    <n v="0"/>
    <n v="12"/>
  </r>
  <r>
    <s v="Jul 2022 - Present "/>
    <n v="0"/>
    <s v="Data Scientist"/>
    <n v="1"/>
    <x v="1"/>
    <x v="1"/>
    <n v="1"/>
    <n v="0"/>
    <n v="0"/>
    <n v="0"/>
    <n v="0"/>
    <n v="0"/>
    <n v="0"/>
    <n v="8.5"/>
  </r>
  <r>
    <s v="Apr 2022 - Jun 2022 "/>
    <n v="2"/>
    <s v="Quantitative Data Analyst"/>
    <n v="2"/>
    <x v="0"/>
    <x v="0"/>
    <n v="1"/>
    <n v="0"/>
    <n v="0"/>
    <n v="0"/>
    <n v="0"/>
    <n v="0"/>
    <n v="0"/>
    <n v="13"/>
  </r>
  <r>
    <s v="Sep 2019 - Sep 2021 "/>
    <n v="3"/>
    <s v="Research Assistant and Data Analyst"/>
    <n v="24"/>
    <x v="0"/>
    <x v="0"/>
    <n v="1"/>
    <n v="1"/>
    <n v="1"/>
    <n v="0"/>
    <n v="0"/>
    <n v="0"/>
    <n v="0"/>
    <n v="13"/>
  </r>
  <r>
    <s v="May 2015 - Feb 2018 "/>
    <n v="4"/>
    <s v="Data Analyst "/>
    <n v="33"/>
    <x v="0"/>
    <x v="0"/>
    <n v="1"/>
    <n v="1"/>
    <n v="1"/>
    <n v="0"/>
    <n v="0"/>
    <n v="0"/>
    <n v="0"/>
    <n v="13"/>
  </r>
  <r>
    <s v="Apr 2021 - Jun 2021 "/>
    <n v="2"/>
    <s v="Data Analyst Trainee"/>
    <n v="2"/>
    <x v="3"/>
    <x v="0"/>
    <n v="1"/>
    <n v="0"/>
    <n v="0"/>
    <n v="0"/>
    <n v="0"/>
    <n v="0"/>
    <n v="0"/>
    <n v="8"/>
  </r>
  <r>
    <s v="2020 - 2021 "/>
    <n v="2"/>
    <s v="Data Analyst, Data Engineer"/>
    <n v="1"/>
    <x v="0"/>
    <x v="0"/>
    <n v="1"/>
    <n v="0"/>
    <n v="0"/>
    <n v="0"/>
    <n v="0"/>
    <n v="0"/>
    <n v="0"/>
    <n v="13"/>
  </r>
  <r>
    <s v="2018 - 2019 "/>
    <n v="3"/>
    <s v="Marketing Data Analyst"/>
    <n v="1"/>
    <x v="0"/>
    <x v="0"/>
    <n v="1"/>
    <n v="0"/>
    <n v="0"/>
    <n v="0"/>
    <n v="0"/>
    <n v="0"/>
    <n v="0"/>
    <n v="13"/>
  </r>
  <r>
    <s v="Jan 2019 - Jun 2021 "/>
    <n v="1"/>
    <s v="Data Analyst"/>
    <n v="29"/>
    <x v="0"/>
    <x v="0"/>
    <n v="1"/>
    <n v="1"/>
    <n v="1"/>
    <n v="0"/>
    <n v="0"/>
    <n v="0"/>
    <n v="0"/>
    <n v="13"/>
  </r>
  <r>
    <s v="Jun 2017 - May 2018 "/>
    <n v="3"/>
    <s v="Senior Data Analyst"/>
    <n v="1"/>
    <x v="2"/>
    <x v="0"/>
    <n v="1"/>
    <n v="0"/>
    <n v="0"/>
    <n v="0"/>
    <n v="0"/>
    <n v="0"/>
    <n v="0"/>
    <n v="17.5"/>
  </r>
  <r>
    <s v="Jun 2016 - May 2017 "/>
    <n v="4"/>
    <s v="Data Analyst"/>
    <n v="1"/>
    <x v="0"/>
    <x v="0"/>
    <n v="1"/>
    <n v="0"/>
    <n v="0"/>
    <n v="0"/>
    <n v="0"/>
    <n v="0"/>
    <n v="0"/>
    <n v="13"/>
  </r>
  <r>
    <s v="Sep 2020 - Apr 2021 "/>
    <n v="1"/>
    <s v="Senior Sales Data Analyst"/>
    <n v="7"/>
    <x v="2"/>
    <x v="0"/>
    <n v="1"/>
    <n v="0"/>
    <n v="0"/>
    <n v="0"/>
    <n v="0"/>
    <n v="0"/>
    <n v="0"/>
    <n v="17.5"/>
  </r>
  <r>
    <s v="Jan 2021 - Present "/>
    <n v="0"/>
    <s v="Data Analyst"/>
    <n v="19"/>
    <x v="0"/>
    <x v="1"/>
    <n v="1"/>
    <n v="1"/>
    <n v="0"/>
    <n v="0"/>
    <n v="0"/>
    <n v="0"/>
    <n v="0"/>
    <n v="12"/>
  </r>
  <r>
    <s v="Feb 2013 - Jan 2019 "/>
    <n v="1"/>
    <s v="Data Analyst"/>
    <n v="71"/>
    <x v="0"/>
    <x v="0"/>
    <n v="1"/>
    <n v="1"/>
    <n v="1"/>
    <n v="1"/>
    <n v="1"/>
    <n v="1"/>
    <n v="0"/>
    <n v="13"/>
  </r>
  <r>
    <s v="Jan 2021 - Present "/>
    <n v="0"/>
    <s v="Data Analyst Ã¢Â€Â“ Data Stewardship"/>
    <n v="19"/>
    <x v="0"/>
    <x v="1"/>
    <n v="1"/>
    <n v="1"/>
    <n v="0"/>
    <n v="0"/>
    <n v="0"/>
    <n v="0"/>
    <n v="0"/>
    <n v="12"/>
  </r>
  <r>
    <s v="2019 - 2020 "/>
    <n v="1"/>
    <s v="Data Analyst"/>
    <n v="1"/>
    <x v="0"/>
    <x v="0"/>
    <n v="1"/>
    <n v="0"/>
    <n v="0"/>
    <n v="0"/>
    <n v="0"/>
    <n v="0"/>
    <n v="0"/>
    <n v="13"/>
  </r>
  <r>
    <s v="Aug 2020 - Jul 2022 "/>
    <n v="1"/>
    <s v="Data Analyst"/>
    <n v="23"/>
    <x v="0"/>
    <x v="0"/>
    <n v="1"/>
    <n v="1"/>
    <n v="0"/>
    <n v="0"/>
    <n v="0"/>
    <n v="0"/>
    <n v="0"/>
    <n v="13"/>
  </r>
  <r>
    <s v="Jan 2022 - Present "/>
    <n v="0"/>
    <s v="Data Analyst"/>
    <n v="7"/>
    <x v="0"/>
    <x v="1"/>
    <n v="1"/>
    <n v="0"/>
    <n v="0"/>
    <n v="0"/>
    <n v="0"/>
    <n v="0"/>
    <n v="0"/>
    <n v="12"/>
  </r>
  <r>
    <s v="Apr 2018 - Present "/>
    <n v="0"/>
    <s v="Chief Data Scientist"/>
    <n v="52"/>
    <x v="1"/>
    <x v="1"/>
    <n v="1"/>
    <n v="1"/>
    <n v="1"/>
    <n v="1"/>
    <n v="1"/>
    <n v="0"/>
    <n v="0"/>
    <n v="8.5"/>
  </r>
  <r>
    <s v="Nov 2017 - Mar 2018 "/>
    <n v="2"/>
    <s v="Data Analyst"/>
    <n v="4"/>
    <x v="0"/>
    <x v="0"/>
    <n v="1"/>
    <n v="0"/>
    <n v="0"/>
    <n v="0"/>
    <n v="0"/>
    <n v="0"/>
    <n v="0"/>
    <n v="13"/>
  </r>
  <r>
    <s v="Nov 2021 - Present "/>
    <n v="0"/>
    <s v="Senior Data Analyst and Business Reporting Analyst"/>
    <n v="9"/>
    <x v="2"/>
    <x v="1"/>
    <n v="1"/>
    <n v="0"/>
    <n v="0"/>
    <n v="0"/>
    <n v="0"/>
    <n v="0"/>
    <n v="0"/>
    <n v="10"/>
  </r>
  <r>
    <s v="Sep 2019 - Dec 2021 "/>
    <n v="1"/>
    <s v="Data Analyst"/>
    <n v="27"/>
    <x v="0"/>
    <x v="0"/>
    <n v="1"/>
    <n v="1"/>
    <n v="1"/>
    <n v="0"/>
    <n v="0"/>
    <n v="0"/>
    <n v="0"/>
    <n v="13"/>
  </r>
  <r>
    <s v="May 2015 - Nov 2016 "/>
    <n v="1"/>
    <s v="Data Analyst"/>
    <n v="18"/>
    <x v="0"/>
    <x v="0"/>
    <n v="1"/>
    <n v="1"/>
    <n v="0"/>
    <n v="0"/>
    <n v="0"/>
    <n v="0"/>
    <n v="0"/>
    <n v="13"/>
  </r>
  <r>
    <s v="Jan 2018 - Aug 2019 "/>
    <n v="3"/>
    <s v="Data Analyst"/>
    <n v="19"/>
    <x v="0"/>
    <x v="0"/>
    <n v="1"/>
    <n v="1"/>
    <n v="0"/>
    <n v="0"/>
    <n v="0"/>
    <n v="0"/>
    <n v="0"/>
    <n v="13"/>
  </r>
  <r>
    <s v="Feb 2022 - Present "/>
    <n v="0"/>
    <s v="Junior data analyst"/>
    <n v="6"/>
    <x v="3"/>
    <x v="1"/>
    <n v="1"/>
    <n v="0"/>
    <n v="0"/>
    <n v="0"/>
    <n v="0"/>
    <n v="0"/>
    <n v="0"/>
    <n v="5"/>
  </r>
  <r>
    <s v="Sep 2021 - Feb 2022 "/>
    <n v="1"/>
    <s v="Data Analyst"/>
    <n v="5"/>
    <x v="0"/>
    <x v="0"/>
    <n v="1"/>
    <n v="0"/>
    <n v="0"/>
    <n v="0"/>
    <n v="0"/>
    <n v="0"/>
    <n v="0"/>
    <n v="13"/>
  </r>
  <r>
    <s v="Jul 2020 - Oct 2021 "/>
    <n v="1"/>
    <s v="Data Analyst"/>
    <n v="15"/>
    <x v="0"/>
    <x v="0"/>
    <n v="1"/>
    <n v="1"/>
    <n v="0"/>
    <n v="0"/>
    <n v="0"/>
    <n v="0"/>
    <n v="0"/>
    <n v="13"/>
  </r>
  <r>
    <s v="Jul 2019 - Mar 2020 "/>
    <n v="2"/>
    <s v="Data Analyst"/>
    <n v="8"/>
    <x v="0"/>
    <x v="0"/>
    <n v="1"/>
    <n v="0"/>
    <n v="0"/>
    <n v="0"/>
    <n v="0"/>
    <n v="0"/>
    <n v="0"/>
    <n v="13"/>
  </r>
  <r>
    <s v="Jan 2019 - Apr 2019 "/>
    <n v="3"/>
    <s v="Data Analyst (Capstone Project)"/>
    <n v="3"/>
    <x v="0"/>
    <x v="0"/>
    <n v="1"/>
    <n v="0"/>
    <n v="0"/>
    <n v="0"/>
    <n v="0"/>
    <n v="0"/>
    <n v="0"/>
    <n v="13"/>
  </r>
  <r>
    <s v="Feb 2021 - Present "/>
    <n v="0"/>
    <s v="Senior Software Engineer and Business Intelligence Analyst"/>
    <n v="18"/>
    <x v="2"/>
    <x v="1"/>
    <n v="1"/>
    <n v="1"/>
    <n v="0"/>
    <n v="0"/>
    <n v="0"/>
    <n v="0"/>
    <n v="0"/>
    <n v="10"/>
  </r>
  <r>
    <s v="Aug 2020 - Jun 2021 "/>
    <n v="1"/>
    <s v="Data Analyst"/>
    <n v="10"/>
    <x v="0"/>
    <x v="0"/>
    <n v="1"/>
    <n v="0"/>
    <n v="0"/>
    <n v="0"/>
    <n v="0"/>
    <n v="0"/>
    <n v="0"/>
    <n v="13"/>
  </r>
  <r>
    <s v="May 2019 - Dec 2021 "/>
    <n v="1"/>
    <s v="Data Analyst"/>
    <n v="31"/>
    <x v="0"/>
    <x v="0"/>
    <n v="1"/>
    <n v="1"/>
    <n v="1"/>
    <n v="0"/>
    <n v="0"/>
    <n v="0"/>
    <n v="0"/>
    <n v="13"/>
  </r>
  <r>
    <s v="May 2018 - Jun 2018 "/>
    <n v="2"/>
    <s v="Machine Learning Intern"/>
    <n v="1"/>
    <x v="1"/>
    <x v="0"/>
    <n v="1"/>
    <n v="0"/>
    <n v="0"/>
    <n v="0"/>
    <n v="0"/>
    <n v="0"/>
    <n v="0"/>
    <n v="7"/>
  </r>
  <r>
    <s v="May 2022 - Present "/>
    <n v="0"/>
    <s v="Data Analyst"/>
    <n v="3"/>
    <x v="0"/>
    <x v="1"/>
    <n v="1"/>
    <n v="0"/>
    <n v="0"/>
    <n v="0"/>
    <n v="0"/>
    <n v="0"/>
    <n v="0"/>
    <n v="12"/>
  </r>
  <r>
    <s v="Jun 2021 - Present "/>
    <n v="0"/>
    <s v="Lead BI Analyst - Technology Consultant "/>
    <n v="14"/>
    <x v="2"/>
    <x v="1"/>
    <n v="1"/>
    <n v="1"/>
    <n v="0"/>
    <n v="0"/>
    <n v="0"/>
    <n v="0"/>
    <n v="0"/>
    <n v="10"/>
  </r>
  <r>
    <s v="Apr 2022 - May 2022 "/>
    <n v="1"/>
    <s v="data analyst trainee"/>
    <n v="1"/>
    <x v="3"/>
    <x v="0"/>
    <n v="1"/>
    <n v="0"/>
    <n v="0"/>
    <n v="0"/>
    <n v="0"/>
    <n v="0"/>
    <n v="0"/>
    <n v="8"/>
  </r>
  <r>
    <s v="Jul 2019 - Sep 2021 "/>
    <n v="1"/>
    <s v="Data Analyst"/>
    <n v="26"/>
    <x v="0"/>
    <x v="0"/>
    <n v="1"/>
    <n v="1"/>
    <n v="1"/>
    <n v="0"/>
    <n v="0"/>
    <n v="0"/>
    <n v="0"/>
    <n v="13"/>
  </r>
  <r>
    <s v="Jul 2020 - Present "/>
    <n v="0"/>
    <s v="Data Analyst"/>
    <n v="25"/>
    <x v="0"/>
    <x v="1"/>
    <n v="1"/>
    <n v="1"/>
    <n v="1"/>
    <n v="0"/>
    <n v="0"/>
    <n v="0"/>
    <n v="0"/>
    <n v="12"/>
  </r>
  <r>
    <s v="Sep 2018 - Feb 2020 "/>
    <n v="1"/>
    <s v="Data Analyst"/>
    <n v="17"/>
    <x v="0"/>
    <x v="0"/>
    <n v="1"/>
    <n v="1"/>
    <n v="0"/>
    <n v="0"/>
    <n v="0"/>
    <n v="0"/>
    <n v="0"/>
    <n v="13"/>
  </r>
  <r>
    <s v="Mar 2014 - Present "/>
    <n v="0"/>
    <s v="Data Administrator"/>
    <n v="101"/>
    <x v="3"/>
    <x v="1"/>
    <n v="1"/>
    <n v="1"/>
    <n v="1"/>
    <n v="1"/>
    <n v="1"/>
    <n v="1"/>
    <n v="0"/>
    <n v="5"/>
  </r>
  <r>
    <s v="Nov 2021 - Present "/>
    <n v="0"/>
    <s v="Senior Data Analyst"/>
    <n v="9"/>
    <x v="2"/>
    <x v="1"/>
    <n v="1"/>
    <n v="0"/>
    <n v="0"/>
    <n v="0"/>
    <n v="0"/>
    <n v="0"/>
    <n v="0"/>
    <n v="10"/>
  </r>
  <r>
    <s v="Mar 2019 - Present "/>
    <n v="0"/>
    <s v="Data Analyst"/>
    <n v="41"/>
    <x v="0"/>
    <x v="1"/>
    <n v="1"/>
    <n v="1"/>
    <n v="1"/>
    <n v="1"/>
    <n v="0"/>
    <n v="0"/>
    <n v="0"/>
    <n v="12"/>
  </r>
  <r>
    <s v="Sep 2016 - Nov 2017 "/>
    <n v="2"/>
    <s v="Data Analyst"/>
    <n v="14"/>
    <x v="0"/>
    <x v="0"/>
    <n v="1"/>
    <n v="1"/>
    <n v="0"/>
    <n v="0"/>
    <n v="0"/>
    <n v="0"/>
    <n v="0"/>
    <n v="13"/>
  </r>
  <r>
    <s v="Jul 2021 - Present "/>
    <n v="0"/>
    <s v="Data Analyst"/>
    <n v="13"/>
    <x v="0"/>
    <x v="1"/>
    <n v="1"/>
    <n v="1"/>
    <n v="0"/>
    <n v="0"/>
    <n v="0"/>
    <n v="0"/>
    <n v="0"/>
    <n v="12"/>
  </r>
  <r>
    <s v="Mar 2018 - Jul 2021 "/>
    <n v="1"/>
    <s v="Data Analyst"/>
    <n v="40"/>
    <x v="0"/>
    <x v="0"/>
    <n v="1"/>
    <n v="1"/>
    <n v="1"/>
    <n v="1"/>
    <n v="0"/>
    <n v="0"/>
    <n v="0"/>
    <n v="13"/>
  </r>
  <r>
    <s v="Jul 2019 - Present "/>
    <n v="0"/>
    <s v="Data Analyst I"/>
    <n v="37"/>
    <x v="0"/>
    <x v="1"/>
    <n v="1"/>
    <n v="1"/>
    <n v="1"/>
    <n v="1"/>
    <n v="0"/>
    <n v="0"/>
    <n v="0"/>
    <n v="12"/>
  </r>
  <r>
    <s v="May 2022 - Present "/>
    <n v="0"/>
    <s v="Data Analyst"/>
    <n v="3"/>
    <x v="0"/>
    <x v="1"/>
    <n v="1"/>
    <n v="0"/>
    <n v="0"/>
    <n v="0"/>
    <n v="0"/>
    <n v="0"/>
    <n v="0"/>
    <n v="12"/>
  </r>
  <r>
    <s v="Jun 2021 - Present "/>
    <n v="0"/>
    <s v=" Business Intelligence Analyst"/>
    <n v="14"/>
    <x v="0"/>
    <x v="1"/>
    <n v="1"/>
    <n v="1"/>
    <n v="0"/>
    <n v="0"/>
    <n v="0"/>
    <n v="0"/>
    <n v="0"/>
    <n v="12"/>
  </r>
  <r>
    <s v="Jan 2021 - May 2021 "/>
    <n v="1"/>
    <s v="Business Intelligence Analyst"/>
    <n v="4"/>
    <x v="0"/>
    <x v="0"/>
    <n v="1"/>
    <n v="0"/>
    <n v="0"/>
    <n v="0"/>
    <n v="0"/>
    <n v="0"/>
    <n v="0"/>
    <n v="13"/>
  </r>
  <r>
    <s v="May 2020 - Jul 2020 "/>
    <n v="2"/>
    <s v="Business Intelligence Analyst"/>
    <n v="2"/>
    <x v="0"/>
    <x v="0"/>
    <n v="1"/>
    <n v="0"/>
    <n v="0"/>
    <n v="0"/>
    <n v="0"/>
    <n v="0"/>
    <n v="0"/>
    <n v="13"/>
  </r>
  <r>
    <s v="Jul 2020 - Dec 2020 "/>
    <n v="3"/>
    <s v="Data Analyst"/>
    <n v="5"/>
    <x v="0"/>
    <x v="0"/>
    <n v="1"/>
    <n v="0"/>
    <n v="0"/>
    <n v="0"/>
    <n v="0"/>
    <n v="0"/>
    <n v="0"/>
    <n v="13"/>
  </r>
  <r>
    <s v="Aug 2022 - Present "/>
    <n v="0"/>
    <s v="Data Analyst"/>
    <n v="1"/>
    <x v="0"/>
    <x v="1"/>
    <n v="1"/>
    <n v="0"/>
    <n v="0"/>
    <n v="0"/>
    <n v="0"/>
    <n v="0"/>
    <n v="0"/>
    <n v="12"/>
  </r>
  <r>
    <s v="Mar 2022 - Present "/>
    <n v="0"/>
    <s v="Senior Data Analyst"/>
    <n v="5"/>
    <x v="2"/>
    <x v="1"/>
    <n v="1"/>
    <n v="0"/>
    <n v="0"/>
    <n v="0"/>
    <n v="0"/>
    <n v="0"/>
    <n v="0"/>
    <n v="10"/>
  </r>
  <r>
    <s v="Oct 2020 - Feb 2022 "/>
    <n v="1"/>
    <s v="Senior Data Analyst"/>
    <n v="16"/>
    <x v="2"/>
    <x v="0"/>
    <n v="1"/>
    <n v="1"/>
    <n v="0"/>
    <n v="0"/>
    <n v="0"/>
    <n v="0"/>
    <n v="0"/>
    <n v="17.5"/>
  </r>
  <r>
    <s v="Oct 2018 - Oct 2020 "/>
    <n v="2"/>
    <s v="Senior Data and BI Analyst"/>
    <n v="24"/>
    <x v="2"/>
    <x v="0"/>
    <n v="1"/>
    <n v="1"/>
    <n v="1"/>
    <n v="0"/>
    <n v="0"/>
    <n v="0"/>
    <n v="0"/>
    <n v="17.5"/>
  </r>
  <r>
    <s v="Feb 2017 - Oct 2018 "/>
    <n v="3"/>
    <s v="Business Intelligence Analyst"/>
    <n v="20"/>
    <x v="0"/>
    <x v="0"/>
    <n v="1"/>
    <n v="1"/>
    <n v="0"/>
    <n v="0"/>
    <n v="0"/>
    <n v="0"/>
    <n v="0"/>
    <n v="13"/>
  </r>
  <r>
    <s v="May 2018 - Present "/>
    <n v="0"/>
    <s v="Data Analyst"/>
    <n v="51"/>
    <x v="0"/>
    <x v="1"/>
    <n v="1"/>
    <n v="1"/>
    <n v="1"/>
    <n v="1"/>
    <n v="1"/>
    <n v="0"/>
    <n v="0"/>
    <n v="12"/>
  </r>
  <r>
    <s v="Dec 2011 - Aug 2014 "/>
    <n v="3"/>
    <s v="Reporting Analyst"/>
    <n v="32"/>
    <x v="0"/>
    <x v="0"/>
    <n v="1"/>
    <n v="1"/>
    <n v="1"/>
    <n v="0"/>
    <n v="0"/>
    <n v="0"/>
    <n v="0"/>
    <n v="13"/>
  </r>
  <r>
    <s v="Mar 2021 - Present "/>
    <n v="0"/>
    <s v="Data Analyst"/>
    <n v="17"/>
    <x v="0"/>
    <x v="1"/>
    <n v="1"/>
    <n v="1"/>
    <n v="0"/>
    <n v="0"/>
    <n v="0"/>
    <n v="0"/>
    <n v="0"/>
    <n v="12"/>
  </r>
  <r>
    <s v="Sep 2017 - Mar 2022 "/>
    <n v="0"/>
    <s v="Data Analyst"/>
    <n v="54"/>
    <x v="0"/>
    <x v="1"/>
    <n v="1"/>
    <n v="1"/>
    <n v="1"/>
    <n v="1"/>
    <n v="1"/>
    <n v="0"/>
    <n v="0"/>
    <n v="12"/>
  </r>
  <r>
    <s v="Jun 2010 - Nov 2010 "/>
    <n v="3"/>
    <s v="HRIS Data Analyst"/>
    <n v="5"/>
    <x v="0"/>
    <x v="0"/>
    <n v="1"/>
    <n v="0"/>
    <n v="0"/>
    <n v="0"/>
    <n v="0"/>
    <n v="0"/>
    <n v="0"/>
    <n v="13"/>
  </r>
  <r>
    <s v="Mar 2019 - Present "/>
    <n v="0"/>
    <s v="Data Analyst"/>
    <n v="41"/>
    <x v="0"/>
    <x v="1"/>
    <n v="1"/>
    <n v="1"/>
    <n v="1"/>
    <n v="1"/>
    <n v="0"/>
    <n v="0"/>
    <n v="0"/>
    <n v="12"/>
  </r>
  <r>
    <s v="Feb 2018 - Present "/>
    <n v="0"/>
    <s v="Spacial data specialist ll"/>
    <n v="54"/>
    <x v="2"/>
    <x v="1"/>
    <n v="1"/>
    <n v="1"/>
    <n v="1"/>
    <n v="1"/>
    <n v="1"/>
    <n v="0"/>
    <n v="0"/>
    <n v="10"/>
  </r>
  <r>
    <s v="Jan 2021 - May 2021 "/>
    <n v="1"/>
    <s v="Data Analyst"/>
    <n v="4"/>
    <x v="0"/>
    <x v="0"/>
    <n v="1"/>
    <n v="0"/>
    <n v="0"/>
    <n v="0"/>
    <n v="0"/>
    <n v="0"/>
    <n v="0"/>
    <n v="13"/>
  </r>
  <r>
    <s v="Jan 2021 - Present "/>
    <n v="0"/>
    <s v="Full Master Data Analyst"/>
    <n v="19"/>
    <x v="0"/>
    <x v="1"/>
    <n v="1"/>
    <n v="1"/>
    <n v="0"/>
    <n v="0"/>
    <n v="0"/>
    <n v="0"/>
    <n v="0"/>
    <n v="12"/>
  </r>
  <r>
    <s v="Jan 2020 - Dec 2020 "/>
    <n v="1"/>
    <s v="Junior Master Data Analyst"/>
    <n v="1"/>
    <x v="3"/>
    <x v="0"/>
    <n v="1"/>
    <n v="0"/>
    <n v="0"/>
    <n v="0"/>
    <n v="0"/>
    <n v="0"/>
    <n v="0"/>
    <n v="8"/>
  </r>
  <r>
    <s v="Apr 2018 - Oct 2019 "/>
    <n v="2"/>
    <s v="Data Analyst"/>
    <n v="18"/>
    <x v="0"/>
    <x v="0"/>
    <n v="1"/>
    <n v="1"/>
    <n v="0"/>
    <n v="0"/>
    <n v="0"/>
    <n v="0"/>
    <n v="0"/>
    <n v="13"/>
  </r>
  <r>
    <s v="Jun 2022 - Present "/>
    <n v="0"/>
    <s v="Business Intelligence Analyst"/>
    <n v="2"/>
    <x v="0"/>
    <x v="1"/>
    <n v="1"/>
    <n v="0"/>
    <n v="0"/>
    <n v="0"/>
    <n v="0"/>
    <n v="0"/>
    <n v="0"/>
    <n v="12"/>
  </r>
  <r>
    <s v="Apr 2021 - Mar 2022 "/>
    <n v="1"/>
    <s v="Data Analyst"/>
    <n v="1"/>
    <x v="0"/>
    <x v="0"/>
    <n v="1"/>
    <n v="0"/>
    <n v="0"/>
    <n v="0"/>
    <n v="0"/>
    <n v="0"/>
    <n v="0"/>
    <n v="13"/>
  </r>
  <r>
    <s v="Jan 2022 - Present "/>
    <n v="0"/>
    <s v="Data Analyst (Tableau Developer)  - Business Intelligence"/>
    <n v="7"/>
    <x v="0"/>
    <x v="1"/>
    <n v="1"/>
    <n v="0"/>
    <n v="0"/>
    <n v="0"/>
    <n v="0"/>
    <n v="0"/>
    <n v="0"/>
    <n v="12"/>
  </r>
  <r>
    <s v="Nov 2021 - Jan 2022 "/>
    <n v="1"/>
    <s v="Data Analyst"/>
    <n v="2"/>
    <x v="0"/>
    <x v="0"/>
    <n v="1"/>
    <n v="0"/>
    <n v="0"/>
    <n v="0"/>
    <n v="0"/>
    <n v="0"/>
    <n v="0"/>
    <n v="13"/>
  </r>
  <r>
    <s v="Jul 2021 - Nov 2021 "/>
    <n v="2"/>
    <s v="Data Analyst"/>
    <n v="4"/>
    <x v="0"/>
    <x v="0"/>
    <n v="1"/>
    <n v="0"/>
    <n v="0"/>
    <n v="0"/>
    <n v="0"/>
    <n v="0"/>
    <n v="0"/>
    <n v="13"/>
  </r>
  <r>
    <s v="Jul 2021 - Present "/>
    <n v="0"/>
    <s v="Data Analyst"/>
    <n v="13"/>
    <x v="0"/>
    <x v="1"/>
    <n v="1"/>
    <n v="1"/>
    <n v="0"/>
    <n v="0"/>
    <n v="0"/>
    <n v="0"/>
    <n v="0"/>
    <n v="12"/>
  </r>
  <r>
    <s v="Dec 2018 - Mar 2021 "/>
    <n v="1"/>
    <s v="Data Analyst"/>
    <n v="27"/>
    <x v="0"/>
    <x v="0"/>
    <n v="1"/>
    <n v="1"/>
    <n v="1"/>
    <n v="0"/>
    <n v="0"/>
    <n v="0"/>
    <n v="0"/>
    <n v="13"/>
  </r>
  <r>
    <s v="Jan 2013 - May 2015 "/>
    <n v="1"/>
    <s v="Data Analyst"/>
    <n v="28"/>
    <x v="0"/>
    <x v="0"/>
    <n v="1"/>
    <n v="1"/>
    <n v="1"/>
    <n v="0"/>
    <n v="0"/>
    <n v="0"/>
    <n v="0"/>
    <n v="13"/>
  </r>
  <r>
    <s v="Jun 2021 - Aug 2021 "/>
    <n v="0"/>
    <s v="Data Analyst "/>
    <n v="2"/>
    <x v="0"/>
    <x v="1"/>
    <n v="1"/>
    <n v="0"/>
    <n v="0"/>
    <n v="0"/>
    <n v="0"/>
    <n v="0"/>
    <n v="0"/>
    <n v="12"/>
  </r>
  <r>
    <s v="Jun 2018 - Present "/>
    <n v="0"/>
    <s v="Database Analyst"/>
    <n v="50"/>
    <x v="0"/>
    <x v="1"/>
    <n v="1"/>
    <n v="1"/>
    <n v="1"/>
    <n v="1"/>
    <n v="1"/>
    <n v="0"/>
    <n v="0"/>
    <n v="12"/>
  </r>
  <r>
    <s v="Nov 2019 - Mar 2021 "/>
    <n v="1"/>
    <s v="Business Intelligence Analyst"/>
    <n v="16"/>
    <x v="0"/>
    <x v="0"/>
    <n v="1"/>
    <n v="1"/>
    <n v="0"/>
    <n v="0"/>
    <n v="0"/>
    <n v="0"/>
    <n v="0"/>
    <n v="13"/>
  </r>
  <r>
    <s v="Mar 2022 - Present "/>
    <n v="0"/>
    <s v="Data Analyst"/>
    <n v="5"/>
    <x v="0"/>
    <x v="1"/>
    <n v="1"/>
    <n v="0"/>
    <n v="0"/>
    <n v="0"/>
    <n v="0"/>
    <n v="0"/>
    <n v="0"/>
    <n v="12"/>
  </r>
  <r>
    <s v="Jul 2021 - Present "/>
    <n v="0"/>
    <s v="Business Intelligence Analyst"/>
    <n v="13"/>
    <x v="0"/>
    <x v="1"/>
    <n v="1"/>
    <n v="1"/>
    <n v="0"/>
    <n v="0"/>
    <n v="0"/>
    <n v="0"/>
    <n v="0"/>
    <n v="12"/>
  </r>
  <r>
    <s v="Dec 2019 - Mar 2021 "/>
    <n v="2"/>
    <s v="Group Data Analyst"/>
    <n v="15"/>
    <x v="0"/>
    <x v="0"/>
    <n v="1"/>
    <n v="1"/>
    <n v="0"/>
    <n v="0"/>
    <n v="0"/>
    <n v="0"/>
    <n v="0"/>
    <n v="13"/>
  </r>
  <r>
    <s v="May 2022 - Present "/>
    <n v="0"/>
    <s v="Data Specialist"/>
    <n v="3"/>
    <x v="2"/>
    <x v="1"/>
    <n v="1"/>
    <n v="0"/>
    <n v="0"/>
    <n v="0"/>
    <n v="0"/>
    <n v="0"/>
    <n v="0"/>
    <n v="10"/>
  </r>
  <r>
    <s v="Apr 2018 - Present "/>
    <n v="0"/>
    <s v="Project Manager and Lead Data Analyst"/>
    <n v="52"/>
    <x v="2"/>
    <x v="1"/>
    <n v="1"/>
    <n v="1"/>
    <n v="1"/>
    <n v="1"/>
    <n v="1"/>
    <n v="0"/>
    <n v="0"/>
    <n v="10"/>
  </r>
  <r>
    <s v="Feb 2022 - Present "/>
    <n v="0"/>
    <s v="Senior Data Analyst/SAP Consultant/UAT Lead"/>
    <n v="6"/>
    <x v="2"/>
    <x v="1"/>
    <n v="1"/>
    <n v="0"/>
    <n v="0"/>
    <n v="0"/>
    <n v="0"/>
    <n v="0"/>
    <n v="0"/>
    <n v="10"/>
  </r>
  <r>
    <s v="Dec 2018 - Oct 2019 "/>
    <n v="3"/>
    <s v="Business Data Analyst"/>
    <n v="10"/>
    <x v="0"/>
    <x v="0"/>
    <n v="1"/>
    <n v="0"/>
    <n v="0"/>
    <n v="0"/>
    <n v="0"/>
    <n v="0"/>
    <n v="0"/>
    <n v="13"/>
  </r>
  <r>
    <s v="Jan 2021 - Present "/>
    <n v="0"/>
    <s v="Data Analyst"/>
    <n v="19"/>
    <x v="0"/>
    <x v="1"/>
    <n v="1"/>
    <n v="1"/>
    <n v="0"/>
    <n v="0"/>
    <n v="0"/>
    <n v="0"/>
    <n v="0"/>
    <n v="12"/>
  </r>
  <r>
    <s v="Feb 2020 - Jan 2021 "/>
    <n v="1"/>
    <s v="Data Analyst"/>
    <n v="1"/>
    <x v="0"/>
    <x v="0"/>
    <n v="1"/>
    <n v="0"/>
    <n v="0"/>
    <n v="0"/>
    <n v="0"/>
    <n v="0"/>
    <n v="0"/>
    <n v="13"/>
  </r>
  <r>
    <s v="Aug 2021 - Present "/>
    <n v="0"/>
    <s v="Data Analyst"/>
    <n v="12"/>
    <x v="0"/>
    <x v="1"/>
    <n v="1"/>
    <n v="1"/>
    <n v="0"/>
    <n v="0"/>
    <n v="0"/>
    <n v="0"/>
    <n v="0"/>
    <n v="12"/>
  </r>
  <r>
    <s v="Jan 2021 - Apr 2021 "/>
    <n v="2"/>
    <s v="Business Intelligence Analyst"/>
    <n v="3"/>
    <x v="0"/>
    <x v="0"/>
    <n v="1"/>
    <n v="0"/>
    <n v="0"/>
    <n v="0"/>
    <n v="0"/>
    <n v="0"/>
    <n v="0"/>
    <n v="13"/>
  </r>
  <r>
    <s v="Apr 2020 - Jun 2020 "/>
    <n v="3"/>
    <s v="Data Analyst"/>
    <n v="2"/>
    <x v="0"/>
    <x v="0"/>
    <n v="1"/>
    <n v="0"/>
    <n v="0"/>
    <n v="0"/>
    <n v="0"/>
    <n v="0"/>
    <n v="0"/>
    <n v="13"/>
  </r>
  <r>
    <s v="Jul 2020 - Present "/>
    <n v="0"/>
    <s v="Data Analyst"/>
    <n v="25"/>
    <x v="0"/>
    <x v="1"/>
    <n v="1"/>
    <n v="1"/>
    <n v="1"/>
    <n v="0"/>
    <n v="0"/>
    <n v="0"/>
    <n v="0"/>
    <n v="12"/>
  </r>
  <r>
    <s v="Jan 2019 - Jul 2020 "/>
    <n v="1"/>
    <s v="Data Analyst"/>
    <n v="18"/>
    <x v="0"/>
    <x v="0"/>
    <n v="1"/>
    <n v="1"/>
    <n v="0"/>
    <n v="0"/>
    <n v="0"/>
    <n v="0"/>
    <n v="0"/>
    <n v="13"/>
  </r>
  <r>
    <s v="Mar 2018 - Mar 2021 "/>
    <n v="1"/>
    <s v="Data Analyst"/>
    <n v="36"/>
    <x v="0"/>
    <x v="0"/>
    <n v="1"/>
    <n v="1"/>
    <n v="1"/>
    <n v="1"/>
    <n v="0"/>
    <n v="0"/>
    <n v="0"/>
    <n v="13"/>
  </r>
  <r>
    <s v="Jun 2022 - Present "/>
    <n v="1"/>
    <s v="Data Analyst Trainee "/>
    <n v="2"/>
    <x v="3"/>
    <x v="1"/>
    <n v="1"/>
    <n v="0"/>
    <n v="0"/>
    <n v="0"/>
    <n v="0"/>
    <n v="0"/>
    <n v="0"/>
    <n v="5"/>
  </r>
  <r>
    <s v="Mar 2022 - Present "/>
    <n v="0"/>
    <s v="Data Analyst"/>
    <n v="5"/>
    <x v="0"/>
    <x v="1"/>
    <n v="1"/>
    <n v="0"/>
    <n v="0"/>
    <n v="0"/>
    <n v="0"/>
    <n v="0"/>
    <n v="0"/>
    <n v="12"/>
  </r>
  <r>
    <s v="Oct 2021 - Jun 2022 "/>
    <n v="1"/>
    <s v="Data Reporting Analyst"/>
    <n v="8"/>
    <x v="0"/>
    <x v="0"/>
    <n v="1"/>
    <n v="0"/>
    <n v="0"/>
    <n v="0"/>
    <n v="0"/>
    <n v="0"/>
    <n v="0"/>
    <n v="13"/>
  </r>
  <r>
    <s v="Aug 2019 - Jun 2020 "/>
    <n v="2"/>
    <s v="Data Analyst"/>
    <n v="10"/>
    <x v="0"/>
    <x v="0"/>
    <n v="1"/>
    <n v="0"/>
    <n v="0"/>
    <n v="0"/>
    <n v="0"/>
    <n v="0"/>
    <n v="0"/>
    <n v="13"/>
  </r>
  <r>
    <s v="May 2018 - Apr 2019 "/>
    <n v="3"/>
    <s v="Data Analyst, Mergers and Acquisitions"/>
    <n v="1"/>
    <x v="0"/>
    <x v="0"/>
    <n v="1"/>
    <n v="0"/>
    <n v="0"/>
    <n v="0"/>
    <n v="0"/>
    <n v="0"/>
    <n v="0"/>
    <n v="13"/>
  </r>
  <r>
    <s v="Jan 2021 - Apr 2022 "/>
    <n v="0"/>
    <s v="Data Analyst"/>
    <n v="15"/>
    <x v="0"/>
    <x v="1"/>
    <n v="1"/>
    <n v="1"/>
    <n v="0"/>
    <n v="0"/>
    <n v="0"/>
    <n v="0"/>
    <n v="0"/>
    <n v="12"/>
  </r>
  <r>
    <s v="Sep 2021 - Present "/>
    <n v="0"/>
    <s v="Senior Data Analyst"/>
    <n v="1"/>
    <x v="2"/>
    <x v="1"/>
    <n v="1"/>
    <n v="0"/>
    <n v="0"/>
    <n v="0"/>
    <n v="0"/>
    <n v="0"/>
    <n v="0"/>
    <n v="10"/>
  </r>
  <r>
    <s v="Mar 2019 - Feb 2020 "/>
    <n v="2"/>
    <s v="Senior Data Analyst"/>
    <n v="1"/>
    <x v="2"/>
    <x v="0"/>
    <n v="1"/>
    <n v="0"/>
    <n v="0"/>
    <n v="0"/>
    <n v="0"/>
    <n v="0"/>
    <n v="0"/>
    <n v="17.5"/>
  </r>
  <r>
    <s v="Feb 2015 - Feb 2017 "/>
    <n v="4"/>
    <s v="Data Analyst"/>
    <n v="24"/>
    <x v="0"/>
    <x v="0"/>
    <n v="1"/>
    <n v="1"/>
    <n v="1"/>
    <n v="0"/>
    <n v="0"/>
    <n v="0"/>
    <n v="0"/>
    <n v="13"/>
  </r>
  <r>
    <s v="Jan 2017 - Present "/>
    <n v="0"/>
    <s v="Data Analyst"/>
    <n v="67"/>
    <x v="0"/>
    <x v="1"/>
    <n v="1"/>
    <n v="1"/>
    <n v="1"/>
    <n v="1"/>
    <n v="1"/>
    <n v="1"/>
    <n v="0"/>
    <n v="12"/>
  </r>
  <r>
    <s v="Sep 2020 - Oct 2021 "/>
    <n v="1"/>
    <s v="Senior Quality and Governance Reporting Analyst - Program Delivery Enablement"/>
    <n v="13"/>
    <x v="2"/>
    <x v="0"/>
    <n v="1"/>
    <n v="1"/>
    <n v="0"/>
    <n v="0"/>
    <n v="0"/>
    <n v="0"/>
    <n v="0"/>
    <n v="17.5"/>
  </r>
  <r>
    <s v="Feb 2018 - Sep 2020 "/>
    <n v="2"/>
    <s v="Senior Business Data Analyst - Product Portfolio Management"/>
    <n v="31"/>
    <x v="2"/>
    <x v="0"/>
    <n v="1"/>
    <n v="1"/>
    <n v="1"/>
    <n v="0"/>
    <n v="0"/>
    <n v="0"/>
    <n v="0"/>
    <n v="17.5"/>
  </r>
  <r>
    <s v="Aug 2021 - Present "/>
    <n v="0"/>
    <s v="Marketing Data Analyst"/>
    <n v="12"/>
    <x v="0"/>
    <x v="1"/>
    <n v="1"/>
    <n v="1"/>
    <n v="0"/>
    <n v="0"/>
    <n v="0"/>
    <n v="0"/>
    <n v="0"/>
    <n v="12"/>
  </r>
  <r>
    <s v="Apr 2019 - Apr 2020 "/>
    <n v="1"/>
    <s v="Data Analyst "/>
    <n v="12"/>
    <x v="0"/>
    <x v="0"/>
    <n v="1"/>
    <n v="1"/>
    <n v="0"/>
    <n v="0"/>
    <n v="0"/>
    <n v="0"/>
    <n v="0"/>
    <n v="13"/>
  </r>
  <r>
    <s v="May 2021 - Aug 2021 "/>
    <n v="1"/>
    <s v="Data Analyst"/>
    <n v="3"/>
    <x v="0"/>
    <x v="0"/>
    <n v="1"/>
    <n v="0"/>
    <n v="0"/>
    <n v="0"/>
    <n v="0"/>
    <n v="0"/>
    <n v="0"/>
    <n v="13"/>
  </r>
  <r>
    <s v="Jan 2020 - Apr 2021 "/>
    <n v="2"/>
    <s v="Trainee Junior Data analyst "/>
    <n v="15"/>
    <x v="3"/>
    <x v="0"/>
    <n v="1"/>
    <n v="1"/>
    <n v="0"/>
    <n v="0"/>
    <n v="0"/>
    <n v="0"/>
    <n v="0"/>
    <n v="8"/>
  </r>
  <r>
    <s v="Apr 2021 - Present "/>
    <n v="0"/>
    <s v="Business Intelligence Analyst"/>
    <n v="16"/>
    <x v="0"/>
    <x v="1"/>
    <n v="1"/>
    <n v="1"/>
    <n v="0"/>
    <n v="0"/>
    <n v="0"/>
    <n v="0"/>
    <n v="0"/>
    <n v="12"/>
  </r>
  <r>
    <s v="Jul 2016 - Jan 2019 "/>
    <n v="2"/>
    <s v="Business Data Analyst/BI Developer"/>
    <n v="30"/>
    <x v="0"/>
    <x v="0"/>
    <n v="1"/>
    <n v="1"/>
    <n v="1"/>
    <n v="0"/>
    <n v="0"/>
    <n v="0"/>
    <n v="0"/>
    <n v="13"/>
  </r>
  <r>
    <s v="Jan 2022 - Present "/>
    <n v="0"/>
    <s v="Data Analyst"/>
    <n v="7"/>
    <x v="0"/>
    <x v="1"/>
    <n v="1"/>
    <n v="0"/>
    <n v="0"/>
    <n v="0"/>
    <n v="0"/>
    <n v="0"/>
    <n v="0"/>
    <n v="12"/>
  </r>
  <r>
    <s v="Apr 2022 - Present "/>
    <n v="0"/>
    <s v="Data Analyst"/>
    <n v="4"/>
    <x v="0"/>
    <x v="1"/>
    <n v="1"/>
    <n v="0"/>
    <n v="0"/>
    <n v="0"/>
    <n v="0"/>
    <n v="0"/>
    <n v="0"/>
    <n v="12"/>
  </r>
  <r>
    <s v="May 2022 - Present "/>
    <n v="0"/>
    <s v="Senior Data Analyst"/>
    <n v="3"/>
    <x v="2"/>
    <x v="1"/>
    <n v="1"/>
    <n v="0"/>
    <n v="0"/>
    <n v="0"/>
    <n v="0"/>
    <n v="0"/>
    <n v="0"/>
    <n v="10"/>
  </r>
  <r>
    <s v="Nov 2021 - May 2022 "/>
    <n v="1"/>
    <s v="Data Analyst"/>
    <n v="6"/>
    <x v="0"/>
    <x v="0"/>
    <n v="1"/>
    <n v="0"/>
    <n v="0"/>
    <n v="0"/>
    <n v="0"/>
    <n v="0"/>
    <n v="0"/>
    <n v="13"/>
  </r>
  <r>
    <s v="Dec 2020 - Nov 2021 "/>
    <n v="2"/>
    <s v="Data Analyst"/>
    <n v="1"/>
    <x v="0"/>
    <x v="0"/>
    <n v="1"/>
    <n v="0"/>
    <n v="0"/>
    <n v="0"/>
    <n v="0"/>
    <n v="0"/>
    <n v="0"/>
    <n v="13"/>
  </r>
  <r>
    <s v="Jul 2020 - Nov 2020 "/>
    <n v="3"/>
    <s v="Data Analyst"/>
    <n v="4"/>
    <x v="0"/>
    <x v="0"/>
    <n v="1"/>
    <n v="0"/>
    <n v="0"/>
    <n v="0"/>
    <n v="0"/>
    <n v="0"/>
    <n v="0"/>
    <n v="13"/>
  </r>
  <r>
    <s v="Jan 2021 - Present "/>
    <n v="0"/>
    <s v="Business Intelligence Analyst"/>
    <n v="19"/>
    <x v="0"/>
    <x v="1"/>
    <n v="1"/>
    <n v="1"/>
    <n v="0"/>
    <n v="0"/>
    <n v="0"/>
    <n v="0"/>
    <n v="0"/>
    <n v="12"/>
  </r>
  <r>
    <s v="Jan 2019 - Dec 2020 "/>
    <n v="1"/>
    <s v="Data Analyst"/>
    <n v="23"/>
    <x v="0"/>
    <x v="0"/>
    <n v="1"/>
    <n v="1"/>
    <n v="0"/>
    <n v="0"/>
    <n v="0"/>
    <n v="0"/>
    <n v="0"/>
    <n v="13"/>
  </r>
  <r>
    <s v="Sep 2014 - Oct 2015 "/>
    <n v="4"/>
    <s v="Business Intelligence Analyst"/>
    <n v="13"/>
    <x v="0"/>
    <x v="0"/>
    <n v="1"/>
    <n v="1"/>
    <n v="0"/>
    <n v="0"/>
    <n v="0"/>
    <n v="0"/>
    <n v="0"/>
    <n v="13"/>
  </r>
  <r>
    <s v="May 2022 - Present "/>
    <n v="0"/>
    <s v="Data Analyst"/>
    <n v="3"/>
    <x v="0"/>
    <x v="1"/>
    <n v="1"/>
    <n v="0"/>
    <n v="0"/>
    <n v="0"/>
    <n v="0"/>
    <n v="0"/>
    <n v="0"/>
    <n v="12"/>
  </r>
  <r>
    <s v="Nov 2021 - Present "/>
    <n v="0"/>
    <s v="Data Analyst"/>
    <n v="9"/>
    <x v="0"/>
    <x v="1"/>
    <n v="1"/>
    <n v="0"/>
    <n v="0"/>
    <n v="0"/>
    <n v="0"/>
    <n v="0"/>
    <n v="0"/>
    <n v="12"/>
  </r>
  <r>
    <s v="Mar 2020 - Present "/>
    <n v="0"/>
    <s v="Formation Data Analyst"/>
    <n v="29"/>
    <x v="0"/>
    <x v="1"/>
    <n v="1"/>
    <n v="1"/>
    <n v="1"/>
    <n v="0"/>
    <n v="0"/>
    <n v="0"/>
    <n v="0"/>
    <n v="12"/>
  </r>
  <r>
    <s v="Nov 2020 - Sep 2021 "/>
    <n v="1"/>
    <s v="Data Analyst"/>
    <n v="10"/>
    <x v="0"/>
    <x v="0"/>
    <n v="1"/>
    <n v="0"/>
    <n v="0"/>
    <n v="0"/>
    <n v="0"/>
    <n v="0"/>
    <n v="0"/>
    <n v="13"/>
  </r>
  <r>
    <s v="Aug 2020 - Oct 2020 "/>
    <n v="2"/>
    <s v="Data Analyst"/>
    <n v="2"/>
    <x v="0"/>
    <x v="0"/>
    <n v="1"/>
    <n v="0"/>
    <n v="0"/>
    <n v="0"/>
    <n v="0"/>
    <n v="0"/>
    <n v="0"/>
    <n v="13"/>
  </r>
  <r>
    <s v="Feb 2020 - Jul 2020 "/>
    <n v="3"/>
    <s v="Data Analyst"/>
    <n v="5"/>
    <x v="0"/>
    <x v="0"/>
    <n v="1"/>
    <n v="0"/>
    <n v="0"/>
    <n v="0"/>
    <n v="0"/>
    <n v="0"/>
    <n v="0"/>
    <n v="13"/>
  </r>
  <r>
    <s v="Jun 2021 - Present "/>
    <n v="0"/>
    <s v="Data Analyst"/>
    <n v="14"/>
    <x v="0"/>
    <x v="1"/>
    <n v="1"/>
    <n v="1"/>
    <n v="0"/>
    <n v="0"/>
    <n v="0"/>
    <n v="0"/>
    <n v="0"/>
    <n v="12"/>
  </r>
  <r>
    <s v="Jun 2020 - Jun 2021 "/>
    <n v="2"/>
    <s v="Business Intelligence Analyst"/>
    <n v="12"/>
    <x v="0"/>
    <x v="0"/>
    <n v="1"/>
    <n v="1"/>
    <n v="0"/>
    <n v="0"/>
    <n v="0"/>
    <n v="0"/>
    <n v="0"/>
    <n v="13"/>
  </r>
  <r>
    <s v="Mar 2021 - Mar 2022 "/>
    <n v="2"/>
    <s v="Data Analyst"/>
    <n v="12"/>
    <x v="0"/>
    <x v="0"/>
    <n v="1"/>
    <n v="1"/>
    <n v="0"/>
    <n v="0"/>
    <n v="0"/>
    <n v="0"/>
    <n v="0"/>
    <n v="13"/>
  </r>
  <r>
    <s v="Sep 2019 - Oct 2020 "/>
    <n v="3"/>
    <s v="Junior Data Analyst"/>
    <n v="13"/>
    <x v="3"/>
    <x v="0"/>
    <n v="1"/>
    <n v="1"/>
    <n v="0"/>
    <n v="0"/>
    <n v="0"/>
    <n v="0"/>
    <n v="0"/>
    <n v="8"/>
  </r>
  <r>
    <s v="Nov 2019 - Mar 2020 "/>
    <n v="2"/>
    <s v="Business Intelligence Analyst"/>
    <n v="4"/>
    <x v="0"/>
    <x v="0"/>
    <n v="1"/>
    <n v="0"/>
    <n v="0"/>
    <n v="0"/>
    <n v="0"/>
    <n v="0"/>
    <n v="0"/>
    <n v="13"/>
  </r>
  <r>
    <s v="Jun 2022 - Present "/>
    <n v="0"/>
    <s v="Power BI Analyst"/>
    <n v="2"/>
    <x v="0"/>
    <x v="1"/>
    <n v="1"/>
    <n v="0"/>
    <n v="0"/>
    <n v="0"/>
    <n v="0"/>
    <n v="0"/>
    <n v="0"/>
    <n v="12"/>
  </r>
  <r>
    <s v="Feb 2019 - Nov 2021 "/>
    <n v="2"/>
    <s v="Data Analyst"/>
    <n v="33"/>
    <x v="0"/>
    <x v="0"/>
    <n v="1"/>
    <n v="1"/>
    <n v="1"/>
    <n v="0"/>
    <n v="0"/>
    <n v="0"/>
    <n v="0"/>
    <n v="13"/>
  </r>
  <r>
    <s v="Jan 2022 - Present "/>
    <n v="0"/>
    <s v="Data Analyst"/>
    <n v="7"/>
    <x v="0"/>
    <x v="1"/>
    <n v="1"/>
    <n v="0"/>
    <n v="0"/>
    <n v="0"/>
    <n v="0"/>
    <n v="0"/>
    <n v="0"/>
    <n v="12"/>
  </r>
  <r>
    <s v="Dec 2019 - Present "/>
    <n v="0"/>
    <s v="Data Scientist, Product Analytics"/>
    <n v="32"/>
    <x v="1"/>
    <x v="1"/>
    <n v="1"/>
    <n v="1"/>
    <n v="1"/>
    <n v="0"/>
    <n v="0"/>
    <n v="0"/>
    <n v="0"/>
    <n v="8.5"/>
  </r>
  <r>
    <s v="Nov 2019 - Dec 2019 "/>
    <n v="1"/>
    <s v="Data Analyst"/>
    <n v="1"/>
    <x v="0"/>
    <x v="0"/>
    <n v="1"/>
    <n v="0"/>
    <n v="0"/>
    <n v="0"/>
    <n v="0"/>
    <n v="0"/>
    <n v="0"/>
    <n v="13"/>
  </r>
  <r>
    <s v="Sep 2018 - Sep 2019 "/>
    <n v="2"/>
    <s v="Data Scientist"/>
    <n v="12"/>
    <x v="1"/>
    <x v="0"/>
    <n v="1"/>
    <n v="1"/>
    <n v="0"/>
    <n v="0"/>
    <n v="0"/>
    <n v="0"/>
    <n v="0"/>
    <n v="7"/>
  </r>
  <r>
    <s v="Jan 2019 - Jun 2022 "/>
    <n v="0"/>
    <s v="Data Analyst"/>
    <n v="41"/>
    <x v="0"/>
    <x v="1"/>
    <n v="1"/>
    <n v="1"/>
    <n v="1"/>
    <n v="1"/>
    <n v="0"/>
    <n v="0"/>
    <n v="0"/>
    <n v="12"/>
  </r>
  <r>
    <s v="Feb 2017 - Jan 2019 "/>
    <n v="1"/>
    <s v="Data Analyst"/>
    <n v="23"/>
    <x v="0"/>
    <x v="0"/>
    <n v="1"/>
    <n v="1"/>
    <n v="0"/>
    <n v="0"/>
    <n v="0"/>
    <n v="0"/>
    <n v="0"/>
    <n v="13"/>
  </r>
  <r>
    <s v="Apr 2019 - Sep 2019 "/>
    <n v="2"/>
    <s v="Data Analyst"/>
    <n v="5"/>
    <x v="0"/>
    <x v="0"/>
    <n v="1"/>
    <n v="0"/>
    <n v="0"/>
    <n v="0"/>
    <n v="0"/>
    <n v="0"/>
    <n v="0"/>
    <n v="13"/>
  </r>
  <r>
    <s v="Jul 2018 - Mar 2019 "/>
    <n v="3"/>
    <s v="Data Analyst/Data Scientist"/>
    <n v="8"/>
    <x v="0"/>
    <x v="0"/>
    <n v="1"/>
    <n v="0"/>
    <n v="0"/>
    <n v="0"/>
    <n v="0"/>
    <n v="0"/>
    <n v="0"/>
    <n v="13"/>
  </r>
  <r>
    <s v="Jan 2022 - Apr 2022 "/>
    <n v="2"/>
    <s v="Data Analyst"/>
    <n v="3"/>
    <x v="0"/>
    <x v="0"/>
    <n v="1"/>
    <n v="0"/>
    <n v="0"/>
    <n v="0"/>
    <n v="0"/>
    <n v="0"/>
    <n v="0"/>
    <n v="13"/>
  </r>
  <r>
    <s v="Jun 2019 - Present "/>
    <n v="1"/>
    <s v="Data Analyst"/>
    <n v="38"/>
    <x v="0"/>
    <x v="1"/>
    <n v="1"/>
    <n v="1"/>
    <n v="1"/>
    <n v="1"/>
    <n v="0"/>
    <n v="0"/>
    <n v="0"/>
    <n v="12"/>
  </r>
  <r>
    <s v="Nov 2021 - Present "/>
    <n v="0"/>
    <s v="Data Analyst"/>
    <n v="9"/>
    <x v="0"/>
    <x v="1"/>
    <n v="1"/>
    <n v="0"/>
    <n v="0"/>
    <n v="0"/>
    <n v="0"/>
    <n v="0"/>
    <n v="0"/>
    <n v="12"/>
  </r>
  <r>
    <s v="Nov 2016 - Mar 2017 "/>
    <n v="1"/>
    <s v="Data Analyst"/>
    <n v="4"/>
    <x v="0"/>
    <x v="0"/>
    <n v="1"/>
    <n v="0"/>
    <n v="0"/>
    <n v="0"/>
    <n v="0"/>
    <n v="0"/>
    <n v="0"/>
    <n v="13"/>
  </r>
  <r>
    <s v="Sep 2014 - Aug 2015 "/>
    <n v="2"/>
    <s v="Data Analyst"/>
    <n v="1"/>
    <x v="0"/>
    <x v="0"/>
    <n v="1"/>
    <n v="0"/>
    <n v="0"/>
    <n v="0"/>
    <n v="0"/>
    <n v="0"/>
    <n v="0"/>
    <n v="13"/>
  </r>
  <r>
    <s v="Aug 2011 - Sep 2014 "/>
    <n v="3"/>
    <s v="Data Analyst - MIS and Research"/>
    <n v="37"/>
    <x v="0"/>
    <x v="0"/>
    <n v="1"/>
    <n v="1"/>
    <n v="1"/>
    <n v="1"/>
    <n v="0"/>
    <n v="0"/>
    <n v="0"/>
    <n v="13"/>
  </r>
  <r>
    <s v="Oct 2007 - Sep 2010 "/>
    <n v="2"/>
    <s v="Pharmacy Health Data Analyst"/>
    <n v="35"/>
    <x v="0"/>
    <x v="0"/>
    <n v="1"/>
    <n v="1"/>
    <n v="1"/>
    <n v="0"/>
    <n v="0"/>
    <n v="0"/>
    <n v="0"/>
    <n v="13"/>
  </r>
  <r>
    <s v="Aug 2020 - Dec 2020 "/>
    <n v="1"/>
    <s v="Data Analyst (IE Project)"/>
    <n v="4"/>
    <x v="0"/>
    <x v="0"/>
    <n v="1"/>
    <n v="0"/>
    <n v="0"/>
    <n v="0"/>
    <n v="0"/>
    <n v="0"/>
    <n v="0"/>
    <n v="13"/>
  </r>
  <r>
    <s v="May 2022 - Jul 2022 "/>
    <n v="1"/>
    <s v="Data Analyst"/>
    <n v="2"/>
    <x v="0"/>
    <x v="0"/>
    <n v="1"/>
    <n v="0"/>
    <n v="0"/>
    <n v="0"/>
    <n v="0"/>
    <n v="0"/>
    <n v="0"/>
    <n v="13"/>
  </r>
  <r>
    <s v="Jan 2022 - Apr 2022 "/>
    <n v="2"/>
    <s v="Data Analyst (Visualisation Power BI)"/>
    <n v="3"/>
    <x v="0"/>
    <x v="0"/>
    <n v="1"/>
    <n v="0"/>
    <n v="0"/>
    <n v="0"/>
    <n v="0"/>
    <n v="0"/>
    <n v="0"/>
    <n v="13"/>
  </r>
  <r>
    <s v="Feb 2017 - Present "/>
    <n v="0"/>
    <s v="Data Analyst"/>
    <n v="66"/>
    <x v="0"/>
    <x v="1"/>
    <n v="1"/>
    <n v="1"/>
    <n v="1"/>
    <n v="1"/>
    <n v="1"/>
    <n v="1"/>
    <n v="0"/>
    <n v="12"/>
  </r>
  <r>
    <s v="May 2022 - Present "/>
    <n v="0"/>
    <s v="Entry Level Data Analyst"/>
    <n v="3"/>
    <x v="0"/>
    <x v="1"/>
    <n v="1"/>
    <n v="0"/>
    <n v="0"/>
    <n v="0"/>
    <n v="0"/>
    <n v="0"/>
    <n v="0"/>
    <n v="12"/>
  </r>
  <r>
    <s v="Aug 2018 - Jul 2021 "/>
    <n v="2"/>
    <s v="Associate Data Analyst"/>
    <n v="35"/>
    <x v="0"/>
    <x v="0"/>
    <n v="1"/>
    <n v="1"/>
    <n v="1"/>
    <n v="0"/>
    <n v="0"/>
    <n v="0"/>
    <n v="0"/>
    <n v="13"/>
  </r>
  <r>
    <s v="Aug 2017 - Aug 2018 "/>
    <n v="3"/>
    <s v="Junior Data Analyst"/>
    <n v="12"/>
    <x v="3"/>
    <x v="0"/>
    <n v="1"/>
    <n v="1"/>
    <n v="0"/>
    <n v="0"/>
    <n v="0"/>
    <n v="0"/>
    <n v="0"/>
    <n v="8"/>
  </r>
  <r>
    <s v="May 2019 - Aug 2019 "/>
    <n v="2"/>
    <s v="Data Analyst"/>
    <n v="3"/>
    <x v="0"/>
    <x v="0"/>
    <n v="1"/>
    <n v="0"/>
    <n v="0"/>
    <n v="0"/>
    <n v="0"/>
    <n v="0"/>
    <n v="0"/>
    <n v="13"/>
  </r>
  <r>
    <s v="Jun 2018 - Present "/>
    <n v="0"/>
    <s v="Reporting Analyst"/>
    <n v="50"/>
    <x v="0"/>
    <x v="1"/>
    <n v="1"/>
    <n v="1"/>
    <n v="1"/>
    <n v="1"/>
    <n v="1"/>
    <n v="0"/>
    <n v="0"/>
    <n v="12"/>
  </r>
  <r>
    <s v="May 2022 - Present "/>
    <n v="0"/>
    <s v="Data Scientist "/>
    <n v="3"/>
    <x v="1"/>
    <x v="1"/>
    <n v="1"/>
    <n v="0"/>
    <n v="0"/>
    <n v="0"/>
    <n v="0"/>
    <n v="0"/>
    <n v="0"/>
    <n v="8.5"/>
  </r>
  <r>
    <s v="Apr 2021 - Dec 2021 "/>
    <n v="1"/>
    <s v="Data Scientist"/>
    <n v="8"/>
    <x v="1"/>
    <x v="0"/>
    <n v="1"/>
    <n v="0"/>
    <n v="0"/>
    <n v="0"/>
    <n v="0"/>
    <n v="0"/>
    <n v="0"/>
    <n v="7"/>
  </r>
  <r>
    <s v="Jan 2020 - Apr 2020 "/>
    <n v="2"/>
    <s v="Policy/Data Analyst"/>
    <n v="3"/>
    <x v="0"/>
    <x v="0"/>
    <n v="1"/>
    <n v="0"/>
    <n v="0"/>
    <n v="0"/>
    <n v="0"/>
    <n v="0"/>
    <n v="0"/>
    <n v="13"/>
  </r>
  <r>
    <s v="May 2018 - Aug 2018 "/>
    <n v="4"/>
    <s v="Data Analyst"/>
    <n v="3"/>
    <x v="0"/>
    <x v="0"/>
    <n v="1"/>
    <n v="0"/>
    <n v="0"/>
    <n v="0"/>
    <n v="0"/>
    <n v="0"/>
    <n v="0"/>
    <n v="13"/>
  </r>
  <r>
    <s v="Nov 2020 - Jun 2021 "/>
    <n v="2"/>
    <s v="Business Intelligence Analyst"/>
    <n v="7"/>
    <x v="0"/>
    <x v="0"/>
    <n v="1"/>
    <n v="0"/>
    <n v="0"/>
    <n v="0"/>
    <n v="0"/>
    <n v="0"/>
    <n v="0"/>
    <n v="13"/>
  </r>
  <r>
    <s v="Aug 2020 - Jan 2021 "/>
    <n v="3"/>
    <s v="Data Analyst"/>
    <n v="5"/>
    <x v="0"/>
    <x v="0"/>
    <n v="1"/>
    <n v="0"/>
    <n v="0"/>
    <n v="0"/>
    <n v="0"/>
    <n v="0"/>
    <n v="0"/>
    <n v="13"/>
  </r>
  <r>
    <s v="Jul 2019 - Dec 2019 "/>
    <n v="4"/>
    <s v="Data Analyst"/>
    <n v="5"/>
    <x v="0"/>
    <x v="0"/>
    <n v="1"/>
    <n v="0"/>
    <n v="0"/>
    <n v="0"/>
    <n v="0"/>
    <n v="0"/>
    <n v="0"/>
    <n v="13"/>
  </r>
  <r>
    <s v="Sep 2021 - Present "/>
    <n v="0"/>
    <s v="Data Scientist"/>
    <n v="1"/>
    <x v="1"/>
    <x v="1"/>
    <n v="1"/>
    <n v="0"/>
    <n v="0"/>
    <n v="0"/>
    <n v="0"/>
    <n v="0"/>
    <n v="0"/>
    <n v="8.5"/>
  </r>
  <r>
    <s v="Sep 2018 - Aug 2020 "/>
    <n v="2"/>
    <s v="Data Analyst / Software Developer | @Department of Software Engineering"/>
    <n v="23"/>
    <x v="0"/>
    <x v="0"/>
    <n v="1"/>
    <n v="1"/>
    <n v="0"/>
    <n v="0"/>
    <n v="0"/>
    <n v="0"/>
    <n v="0"/>
    <n v="13"/>
  </r>
  <r>
    <s v="Sep 2021 - Present "/>
    <n v="0"/>
    <s v="Senior Data Analyst"/>
    <n v="1"/>
    <x v="2"/>
    <x v="1"/>
    <n v="1"/>
    <n v="0"/>
    <n v="0"/>
    <n v="0"/>
    <n v="0"/>
    <n v="0"/>
    <n v="0"/>
    <n v="10"/>
  </r>
  <r>
    <s v="Apr 2021 - Sep 2021 "/>
    <n v="1"/>
    <s v="Data Analyst"/>
    <n v="5"/>
    <x v="0"/>
    <x v="0"/>
    <n v="1"/>
    <n v="0"/>
    <n v="0"/>
    <n v="0"/>
    <n v="0"/>
    <n v="0"/>
    <n v="0"/>
    <n v="13"/>
  </r>
  <r>
    <s v="Jan 2022 - Present "/>
    <n v="0"/>
    <s v="Senior Customs Officer &amp; Data Analyst"/>
    <n v="7"/>
    <x v="2"/>
    <x v="1"/>
    <n v="1"/>
    <n v="0"/>
    <n v="0"/>
    <n v="0"/>
    <n v="0"/>
    <n v="0"/>
    <n v="0"/>
    <n v="10"/>
  </r>
  <r>
    <s v="Jun 2019 - Dec 2021 "/>
    <n v="1"/>
    <s v="Data Analyst (Customs)"/>
    <n v="30"/>
    <x v="0"/>
    <x v="0"/>
    <n v="1"/>
    <n v="1"/>
    <n v="1"/>
    <n v="0"/>
    <n v="0"/>
    <n v="0"/>
    <n v="0"/>
    <n v="13"/>
  </r>
  <r>
    <s v="Aug 2018 - Apr 2021 "/>
    <n v="0"/>
    <s v="Data Analyst"/>
    <n v="32"/>
    <x v="0"/>
    <x v="1"/>
    <n v="1"/>
    <n v="1"/>
    <n v="1"/>
    <n v="0"/>
    <n v="0"/>
    <n v="0"/>
    <n v="0"/>
    <n v="12"/>
  </r>
  <r>
    <s v="Dec 2013 - Mar 2018 "/>
    <n v="2"/>
    <s v="Business Intelligence Analyst"/>
    <n v="51"/>
    <x v="0"/>
    <x v="0"/>
    <n v="1"/>
    <n v="1"/>
    <n v="1"/>
    <n v="1"/>
    <n v="1"/>
    <n v="0"/>
    <n v="0"/>
    <n v="13"/>
  </r>
  <r>
    <s v="Nov 2019 - Oct 2020 "/>
    <n v="3"/>
    <s v="Data Analyst"/>
    <n v="1"/>
    <x v="0"/>
    <x v="0"/>
    <n v="1"/>
    <n v="0"/>
    <n v="0"/>
    <n v="0"/>
    <n v="0"/>
    <n v="0"/>
    <n v="0"/>
    <n v="13"/>
  </r>
  <r>
    <s v="Oct 2014 - Mar 2018 "/>
    <n v="3"/>
    <s v="Global Procurement Senior Data Analyst "/>
    <n v="41"/>
    <x v="2"/>
    <x v="0"/>
    <n v="1"/>
    <n v="1"/>
    <n v="1"/>
    <n v="1"/>
    <n v="0"/>
    <n v="0"/>
    <n v="0"/>
    <n v="17.5"/>
  </r>
  <r>
    <s v="Jun 2011 - Sep 2014 "/>
    <n v="4"/>
    <s v="Regional Procurement Senior Data Analyst"/>
    <n v="39"/>
    <x v="2"/>
    <x v="0"/>
    <n v="1"/>
    <n v="1"/>
    <n v="1"/>
    <n v="1"/>
    <n v="0"/>
    <n v="0"/>
    <n v="0"/>
    <n v="17.5"/>
  </r>
  <r>
    <s v="Mar 2021 - Mar 2022 "/>
    <n v="1"/>
    <s v="Data Analyst"/>
    <n v="12"/>
    <x v="0"/>
    <x v="0"/>
    <n v="1"/>
    <n v="1"/>
    <n v="0"/>
    <n v="0"/>
    <n v="0"/>
    <n v="0"/>
    <n v="0"/>
    <n v="13"/>
  </r>
  <r>
    <s v="Dec 2020 - Apr 2022 "/>
    <n v="1"/>
    <s v="Data Analyst"/>
    <n v="16"/>
    <x v="0"/>
    <x v="0"/>
    <n v="1"/>
    <n v="1"/>
    <n v="0"/>
    <n v="0"/>
    <n v="0"/>
    <n v="0"/>
    <n v="0"/>
    <n v="13"/>
  </r>
  <r>
    <s v="Jun 2020 - Jun 2021 "/>
    <n v="1"/>
    <s v="Consulting Business Analyst | Data Scientist "/>
    <n v="12"/>
    <x v="1"/>
    <x v="0"/>
    <n v="1"/>
    <n v="1"/>
    <n v="0"/>
    <n v="0"/>
    <n v="0"/>
    <n v="0"/>
    <n v="0"/>
    <n v="7"/>
  </r>
  <r>
    <s v="Jan 2018 - Mar 2021 "/>
    <n v="3"/>
    <s v="Performance Reporting Specialist"/>
    <n v="38"/>
    <x v="2"/>
    <x v="0"/>
    <n v="1"/>
    <n v="1"/>
    <n v="1"/>
    <n v="1"/>
    <n v="0"/>
    <n v="0"/>
    <n v="0"/>
    <n v="17.5"/>
  </r>
  <r>
    <s v="Nov 2020 - Present "/>
    <n v="0"/>
    <s v="Data Analyst"/>
    <n v="21"/>
    <x v="0"/>
    <x v="1"/>
    <n v="1"/>
    <n v="1"/>
    <n v="0"/>
    <n v="0"/>
    <n v="0"/>
    <n v="0"/>
    <n v="0"/>
    <n v="12"/>
  </r>
  <r>
    <s v="Jun 2020 - Present "/>
    <n v="1"/>
    <s v="Marketing Data Analyst"/>
    <n v="26"/>
    <x v="0"/>
    <x v="1"/>
    <n v="1"/>
    <n v="1"/>
    <n v="1"/>
    <n v="0"/>
    <n v="0"/>
    <n v="0"/>
    <n v="0"/>
    <n v="12"/>
  </r>
  <r>
    <s v="Aug 2019 - May 2020 "/>
    <n v="2"/>
    <s v="Data Analyst"/>
    <n v="9"/>
    <x v="0"/>
    <x v="0"/>
    <n v="1"/>
    <n v="0"/>
    <n v="0"/>
    <n v="0"/>
    <n v="0"/>
    <n v="0"/>
    <n v="0"/>
    <n v="13"/>
  </r>
  <r>
    <s v="Aug 2013 - Aug 2016 "/>
    <n v="3"/>
    <s v="Research Data Analyst/Graduate Research Assistant"/>
    <n v="36"/>
    <x v="0"/>
    <x v="0"/>
    <n v="1"/>
    <n v="1"/>
    <n v="1"/>
    <n v="1"/>
    <n v="0"/>
    <n v="0"/>
    <n v="0"/>
    <n v="13"/>
  </r>
  <r>
    <s v="Jun 2021 - Present "/>
    <n v="0"/>
    <s v="Business Intelligence Analyst"/>
    <n v="14"/>
    <x v="0"/>
    <x v="1"/>
    <n v="1"/>
    <n v="1"/>
    <n v="0"/>
    <n v="0"/>
    <n v="0"/>
    <n v="0"/>
    <n v="0"/>
    <n v="12"/>
  </r>
  <r>
    <s v="Aug 2020 - Jun 2021 "/>
    <n v="1"/>
    <s v="Project Data Analyst "/>
    <n v="10"/>
    <x v="0"/>
    <x v="0"/>
    <n v="1"/>
    <n v="0"/>
    <n v="0"/>
    <n v="0"/>
    <n v="0"/>
    <n v="0"/>
    <n v="0"/>
    <n v="13"/>
  </r>
  <r>
    <s v="Dec 2019 - Jul 2020 "/>
    <n v="2"/>
    <s v="Junior Data Analyst "/>
    <n v="7"/>
    <x v="3"/>
    <x v="0"/>
    <n v="1"/>
    <n v="0"/>
    <n v="0"/>
    <n v="0"/>
    <n v="0"/>
    <n v="0"/>
    <n v="0"/>
    <n v="8"/>
  </r>
  <r>
    <s v="Dec 2014 - Jan 2021 "/>
    <n v="0"/>
    <s v="Data Analyst"/>
    <n v="73"/>
    <x v="0"/>
    <x v="1"/>
    <n v="1"/>
    <n v="1"/>
    <n v="1"/>
    <n v="1"/>
    <n v="1"/>
    <n v="1"/>
    <n v="0"/>
    <n v="12"/>
  </r>
  <r>
    <s v="Nov 2021 - Feb 2022 "/>
    <n v="0"/>
    <s v="Data Analyst"/>
    <n v="3"/>
    <x v="0"/>
    <x v="1"/>
    <n v="1"/>
    <n v="0"/>
    <n v="0"/>
    <n v="0"/>
    <n v="0"/>
    <n v="0"/>
    <n v="0"/>
    <n v="12"/>
  </r>
  <r>
    <s v="May 2016 - Nov 2019 "/>
    <n v="3"/>
    <s v="Data Analyst"/>
    <n v="42"/>
    <x v="0"/>
    <x v="0"/>
    <n v="1"/>
    <n v="1"/>
    <n v="1"/>
    <n v="1"/>
    <n v="0"/>
    <n v="0"/>
    <n v="0"/>
    <n v="13"/>
  </r>
  <r>
    <s v="Aug 2017 - Nov 2018 "/>
    <n v="1"/>
    <s v="Data Analyst"/>
    <n v="15"/>
    <x v="0"/>
    <x v="0"/>
    <n v="1"/>
    <n v="1"/>
    <n v="0"/>
    <n v="0"/>
    <n v="0"/>
    <n v="0"/>
    <n v="0"/>
    <n v="13"/>
  </r>
  <r>
    <s v="May 2022 - Present "/>
    <n v="0"/>
    <s v="Data Analyst &amp; Quote Controller"/>
    <n v="3"/>
    <x v="0"/>
    <x v="1"/>
    <n v="1"/>
    <n v="0"/>
    <n v="0"/>
    <n v="0"/>
    <n v="0"/>
    <n v="0"/>
    <n v="0"/>
    <n v="12"/>
  </r>
  <r>
    <s v="Sep 2020 - Sep 2021 "/>
    <n v="2"/>
    <s v="Data Administrator and Project Coordinator"/>
    <n v="12"/>
    <x v="3"/>
    <x v="0"/>
    <n v="1"/>
    <n v="1"/>
    <n v="0"/>
    <n v="0"/>
    <n v="0"/>
    <n v="0"/>
    <n v="0"/>
    <n v="8"/>
  </r>
  <r>
    <s v="May 2020 - Sep 2020 "/>
    <n v="3"/>
    <s v="Data Analyst"/>
    <n v="4"/>
    <x v="0"/>
    <x v="0"/>
    <n v="1"/>
    <n v="0"/>
    <n v="0"/>
    <n v="0"/>
    <n v="0"/>
    <n v="0"/>
    <n v="0"/>
    <n v="13"/>
  </r>
  <r>
    <s v="Sep 2020 - Present "/>
    <n v="0"/>
    <s v="BI Analyst"/>
    <n v="23"/>
    <x v="0"/>
    <x v="1"/>
    <n v="1"/>
    <n v="1"/>
    <n v="0"/>
    <n v="0"/>
    <n v="0"/>
    <n v="0"/>
    <n v="0"/>
    <n v="12"/>
  </r>
  <r>
    <s v="Jun 2018 - Present "/>
    <n v="0"/>
    <s v="Data Reporting Analyst"/>
    <n v="50"/>
    <x v="0"/>
    <x v="1"/>
    <n v="1"/>
    <n v="1"/>
    <n v="1"/>
    <n v="1"/>
    <n v="1"/>
    <n v="0"/>
    <n v="0"/>
    <n v="12"/>
  </r>
  <r>
    <s v="Aug 2020 - Present "/>
    <n v="0"/>
    <s v="Ship Maintenance &amp; Modernization Data Analyst"/>
    <n v="24"/>
    <x v="0"/>
    <x v="1"/>
    <n v="1"/>
    <n v="1"/>
    <n v="1"/>
    <n v="0"/>
    <n v="0"/>
    <n v="0"/>
    <n v="0"/>
    <n v="12"/>
  </r>
  <r>
    <s v="Oct 2017 - Dec 2019 "/>
    <n v="3"/>
    <s v="Marketing Data Analyst"/>
    <n v="26"/>
    <x v="0"/>
    <x v="0"/>
    <n v="1"/>
    <n v="1"/>
    <n v="1"/>
    <n v="0"/>
    <n v="0"/>
    <n v="0"/>
    <n v="0"/>
    <n v="13"/>
  </r>
  <r>
    <s v="Jan 2015 - Jan 2018 "/>
    <n v="2"/>
    <s v="Data Analyst"/>
    <n v="36"/>
    <x v="0"/>
    <x v="0"/>
    <n v="1"/>
    <n v="1"/>
    <n v="1"/>
    <n v="1"/>
    <n v="0"/>
    <n v="0"/>
    <n v="0"/>
    <n v="13"/>
  </r>
  <r>
    <s v="Feb 2022 - Present "/>
    <n v="0"/>
    <s v="Senior Data Analyst"/>
    <n v="6"/>
    <x v="2"/>
    <x v="1"/>
    <n v="1"/>
    <n v="0"/>
    <n v="0"/>
    <n v="0"/>
    <n v="0"/>
    <n v="0"/>
    <n v="0"/>
    <n v="10"/>
  </r>
  <r>
    <s v="Jul 2021 - Present "/>
    <n v="0"/>
    <s v="ETL Developer || Data Analyst"/>
    <n v="13"/>
    <x v="0"/>
    <x v="1"/>
    <n v="1"/>
    <n v="1"/>
    <n v="0"/>
    <n v="0"/>
    <n v="0"/>
    <n v="0"/>
    <n v="0"/>
    <n v="12"/>
  </r>
  <r>
    <s v="Feb 2021 - Present "/>
    <n v="1"/>
    <s v="Data Analyst"/>
    <n v="18"/>
    <x v="0"/>
    <x v="1"/>
    <n v="1"/>
    <n v="1"/>
    <n v="0"/>
    <n v="0"/>
    <n v="0"/>
    <n v="0"/>
    <n v="0"/>
    <n v="12"/>
  </r>
  <r>
    <s v="Jul 2020 - Dec 2020 "/>
    <n v="1"/>
    <s v="Data Analyst"/>
    <n v="5"/>
    <x v="0"/>
    <x v="0"/>
    <n v="1"/>
    <n v="0"/>
    <n v="0"/>
    <n v="0"/>
    <n v="0"/>
    <n v="0"/>
    <n v="0"/>
    <n v="13"/>
  </r>
  <r>
    <s v="Feb 2022 - Present "/>
    <n v="0"/>
    <s v="Business and Data Analyst"/>
    <n v="7"/>
    <x v="0"/>
    <x v="1"/>
    <n v="1"/>
    <n v="0"/>
    <n v="0"/>
    <n v="0"/>
    <n v="0"/>
    <n v="0"/>
    <n v="0"/>
    <n v="12"/>
  </r>
  <r>
    <s v="Feb 2022 - Mar 2022 "/>
    <n v="1"/>
    <s v="Business and Data Analyst"/>
    <n v="1"/>
    <x v="0"/>
    <x v="0"/>
    <n v="1"/>
    <n v="0"/>
    <n v="0"/>
    <n v="0"/>
    <n v="0"/>
    <n v="0"/>
    <n v="0"/>
    <n v="13"/>
  </r>
  <r>
    <s v="Jun 2019 - Present "/>
    <n v="0"/>
    <s v="Data Analyst"/>
    <n v="39"/>
    <x v="0"/>
    <x v="1"/>
    <n v="1"/>
    <n v="1"/>
    <n v="1"/>
    <n v="1"/>
    <n v="0"/>
    <n v="0"/>
    <n v="0"/>
    <n v="12"/>
  </r>
  <r>
    <s v="Sep 2020 - Sep 2021 "/>
    <n v="1"/>
    <s v="Business Intelligence Analyst"/>
    <n v="12"/>
    <x v="0"/>
    <x v="0"/>
    <n v="1"/>
    <n v="1"/>
    <n v="0"/>
    <n v="0"/>
    <n v="0"/>
    <n v="0"/>
    <n v="0"/>
    <n v="13"/>
  </r>
  <r>
    <s v="Jul 2019 - Present "/>
    <n v="0"/>
    <s v="Business Intelligence Analyst"/>
    <n v="38"/>
    <x v="0"/>
    <x v="1"/>
    <n v="1"/>
    <n v="1"/>
    <n v="1"/>
    <n v="1"/>
    <n v="0"/>
    <n v="0"/>
    <n v="0"/>
    <n v="12"/>
  </r>
  <r>
    <s v="Jun 2014 - Aug 2017 "/>
    <n v="2"/>
    <s v="Business Developer/Data Analyst"/>
    <n v="38"/>
    <x v="0"/>
    <x v="0"/>
    <n v="1"/>
    <n v="1"/>
    <n v="1"/>
    <n v="1"/>
    <n v="0"/>
    <n v="0"/>
    <n v="0"/>
    <n v="13"/>
  </r>
  <r>
    <s v="Apr 2021 - Jun 2021 "/>
    <n v="0"/>
    <s v="Data Analyst"/>
    <n v="2"/>
    <x v="0"/>
    <x v="1"/>
    <n v="1"/>
    <n v="0"/>
    <n v="0"/>
    <n v="0"/>
    <n v="0"/>
    <n v="0"/>
    <n v="0"/>
    <n v="12"/>
  </r>
  <r>
    <s v="Jan 2020 - Present "/>
    <n v="0"/>
    <s v="Data Analyst"/>
    <n v="32"/>
    <x v="0"/>
    <x v="1"/>
    <n v="1"/>
    <n v="1"/>
    <n v="1"/>
    <n v="0"/>
    <n v="0"/>
    <n v="0"/>
    <n v="0"/>
    <n v="12"/>
  </r>
  <r>
    <s v="Jul 2020 - Jan 2021 "/>
    <n v="2"/>
    <s v="Data Analyst Apprentice (Remote)"/>
    <n v="6"/>
    <x v="0"/>
    <x v="0"/>
    <n v="1"/>
    <n v="0"/>
    <n v="0"/>
    <n v="0"/>
    <n v="0"/>
    <n v="0"/>
    <n v="0"/>
    <n v="13"/>
  </r>
  <r>
    <s v="Mar 2020 - Jul 2021 "/>
    <n v="2"/>
    <s v="Data Analyst"/>
    <n v="16"/>
    <x v="0"/>
    <x v="0"/>
    <n v="1"/>
    <n v="1"/>
    <n v="0"/>
    <n v="0"/>
    <n v="0"/>
    <n v="0"/>
    <n v="0"/>
    <n v="13"/>
  </r>
  <r>
    <s v="Oct 2021 - Present "/>
    <n v="0"/>
    <s v="Data Analyst"/>
    <n v="1"/>
    <x v="0"/>
    <x v="1"/>
    <n v="1"/>
    <n v="0"/>
    <n v="0"/>
    <n v="0"/>
    <n v="0"/>
    <n v="0"/>
    <n v="0"/>
    <n v="12"/>
  </r>
  <r>
    <s v="Feb 2021 - Dec 2021 "/>
    <n v="1"/>
    <s v="Data Analyst"/>
    <n v="10"/>
    <x v="0"/>
    <x v="0"/>
    <n v="1"/>
    <n v="0"/>
    <n v="0"/>
    <n v="0"/>
    <n v="0"/>
    <n v="0"/>
    <n v="0"/>
    <n v="13"/>
  </r>
  <r>
    <s v="Apr 2020 - Feb 2021 "/>
    <n v="2"/>
    <s v="Data Analyst"/>
    <n v="10"/>
    <x v="0"/>
    <x v="0"/>
    <n v="1"/>
    <n v="0"/>
    <n v="0"/>
    <n v="0"/>
    <n v="0"/>
    <n v="0"/>
    <n v="0"/>
    <n v="13"/>
  </r>
  <r>
    <s v="May 2022 - Present "/>
    <n v="0"/>
    <s v="Jr. Marketing Database Analyst"/>
    <n v="4"/>
    <x v="0"/>
    <x v="1"/>
    <n v="1"/>
    <n v="0"/>
    <n v="0"/>
    <n v="0"/>
    <n v="0"/>
    <n v="0"/>
    <n v="0"/>
    <n v="12"/>
  </r>
  <r>
    <s v="Feb 2019 - Present "/>
    <n v="1"/>
    <s v="Data Analyst Apprentice"/>
    <n v="43"/>
    <x v="0"/>
    <x v="1"/>
    <n v="1"/>
    <n v="1"/>
    <n v="1"/>
    <n v="1"/>
    <n v="0"/>
    <n v="0"/>
    <n v="0"/>
    <n v="12"/>
  </r>
  <r>
    <s v="Nov 2015 - Aug 2016 "/>
    <n v="2"/>
    <s v="Data Analyst"/>
    <n v="9"/>
    <x v="0"/>
    <x v="0"/>
    <n v="1"/>
    <n v="0"/>
    <n v="0"/>
    <n v="0"/>
    <n v="0"/>
    <n v="0"/>
    <n v="0"/>
    <n v="13"/>
  </r>
  <r>
    <s v="May 2013 - Jun 2015 "/>
    <n v="3"/>
    <s v="Data Analyst"/>
    <n v="25"/>
    <x v="0"/>
    <x v="0"/>
    <n v="1"/>
    <n v="1"/>
    <n v="1"/>
    <n v="0"/>
    <n v="0"/>
    <n v="0"/>
    <n v="0"/>
    <n v="13"/>
  </r>
  <r>
    <s v="Apr 2022 - Jun 2022 "/>
    <n v="1"/>
    <s v="Data Analyst"/>
    <n v="2"/>
    <x v="0"/>
    <x v="0"/>
    <n v="1"/>
    <n v="0"/>
    <n v="0"/>
    <n v="0"/>
    <n v="0"/>
    <n v="0"/>
    <n v="0"/>
    <n v="13"/>
  </r>
  <r>
    <s v="Aug 2018 - Jun 2021 "/>
    <n v="1"/>
    <s v="Data Analyst"/>
    <n v="34"/>
    <x v="0"/>
    <x v="0"/>
    <n v="1"/>
    <n v="1"/>
    <n v="1"/>
    <n v="0"/>
    <n v="0"/>
    <n v="0"/>
    <n v="0"/>
    <n v="13"/>
  </r>
  <r>
    <s v="Aug 2018 - May 2019 "/>
    <n v="3"/>
    <s v="Risk data analyst "/>
    <n v="9"/>
    <x v="0"/>
    <x v="0"/>
    <n v="1"/>
    <n v="0"/>
    <n v="0"/>
    <n v="0"/>
    <n v="0"/>
    <n v="0"/>
    <n v="0"/>
    <n v="13"/>
  </r>
  <r>
    <s v="Oct 2021 - Present "/>
    <n v="0"/>
    <s v="Data Analyst Consultant"/>
    <n v="1"/>
    <x v="0"/>
    <x v="1"/>
    <n v="1"/>
    <n v="0"/>
    <n v="0"/>
    <n v="0"/>
    <n v="0"/>
    <n v="0"/>
    <n v="0"/>
    <n v="12"/>
  </r>
  <r>
    <s v="Jun 2020 - Aug 2020 "/>
    <n v="3"/>
    <s v="Data Analyst"/>
    <n v="2"/>
    <x v="0"/>
    <x v="0"/>
    <n v="1"/>
    <n v="0"/>
    <n v="0"/>
    <n v="0"/>
    <n v="0"/>
    <n v="0"/>
    <n v="0"/>
    <n v="13"/>
  </r>
  <r>
    <s v="Aug 2020 - Present "/>
    <n v="0"/>
    <s v="Data Analyst"/>
    <n v="25"/>
    <x v="0"/>
    <x v="1"/>
    <n v="1"/>
    <n v="1"/>
    <n v="1"/>
    <n v="0"/>
    <n v="0"/>
    <n v="0"/>
    <n v="0"/>
    <n v="12"/>
  </r>
  <r>
    <s v="Nov 2020 - Apr 2021 "/>
    <n v="0"/>
    <s v="Data Analyst"/>
    <n v="5"/>
    <x v="0"/>
    <x v="1"/>
    <n v="1"/>
    <n v="0"/>
    <n v="0"/>
    <n v="0"/>
    <n v="0"/>
    <n v="0"/>
    <n v="0"/>
    <n v="12"/>
  </r>
  <r>
    <s v="Dec 2019 - Nov 2020 "/>
    <n v="1"/>
    <s v="Data Administrator"/>
    <n v="1"/>
    <x v="3"/>
    <x v="0"/>
    <n v="1"/>
    <n v="0"/>
    <n v="0"/>
    <n v="0"/>
    <n v="0"/>
    <n v="0"/>
    <n v="0"/>
    <n v="8"/>
  </r>
  <r>
    <s v="Aug 2015 - May 2017 "/>
    <n v="2"/>
    <s v="Data Administrator"/>
    <n v="21"/>
    <x v="3"/>
    <x v="0"/>
    <n v="1"/>
    <n v="1"/>
    <n v="0"/>
    <n v="0"/>
    <n v="0"/>
    <n v="0"/>
    <n v="0"/>
    <n v="8"/>
  </r>
  <r>
    <s v="Aug 2022 - Present "/>
    <n v="0"/>
    <s v="Senior Data Analyst"/>
    <n v="1"/>
    <x v="2"/>
    <x v="1"/>
    <n v="1"/>
    <n v="0"/>
    <n v="0"/>
    <n v="0"/>
    <n v="0"/>
    <n v="0"/>
    <n v="0"/>
    <n v="10"/>
  </r>
  <r>
    <s v="Feb 2022 - Present "/>
    <n v="0"/>
    <s v="Data Analyst"/>
    <n v="7"/>
    <x v="0"/>
    <x v="1"/>
    <n v="1"/>
    <n v="0"/>
    <n v="0"/>
    <n v="0"/>
    <n v="0"/>
    <n v="0"/>
    <n v="0"/>
    <n v="12"/>
  </r>
  <r>
    <s v="Oct 2021 - Present "/>
    <n v="0"/>
    <s v="Sr.Data Analyst"/>
    <n v="1"/>
    <x v="2"/>
    <x v="1"/>
    <n v="1"/>
    <n v="0"/>
    <n v="0"/>
    <n v="0"/>
    <n v="0"/>
    <n v="0"/>
    <n v="0"/>
    <n v="10"/>
  </r>
  <r>
    <s v="May 2019 - Oct 2021 "/>
    <n v="1"/>
    <s v="Sr. Data Analyst"/>
    <n v="29"/>
    <x v="2"/>
    <x v="0"/>
    <n v="1"/>
    <n v="1"/>
    <n v="1"/>
    <n v="0"/>
    <n v="0"/>
    <n v="0"/>
    <n v="0"/>
    <n v="17.5"/>
  </r>
  <r>
    <s v="Jan 2010 - Sep 2019 "/>
    <n v="2"/>
    <s v="Sr. Data Analyst"/>
    <n v="116"/>
    <x v="2"/>
    <x v="0"/>
    <n v="1"/>
    <n v="1"/>
    <n v="1"/>
    <n v="1"/>
    <n v="1"/>
    <n v="1"/>
    <n v="0"/>
    <n v="17.5"/>
  </r>
  <r>
    <s v="Nov 2012 - Dec 2015 "/>
    <n v="4"/>
    <s v="Project Reporting  Data Analyst"/>
    <n v="37"/>
    <x v="0"/>
    <x v="0"/>
    <n v="1"/>
    <n v="1"/>
    <n v="1"/>
    <n v="1"/>
    <n v="0"/>
    <n v="0"/>
    <n v="0"/>
    <n v="13"/>
  </r>
  <r>
    <s v="Sep 2021 - Present "/>
    <n v="1"/>
    <s v="Data Analyst"/>
    <n v="12"/>
    <x v="0"/>
    <x v="1"/>
    <n v="1"/>
    <n v="1"/>
    <n v="0"/>
    <n v="0"/>
    <n v="0"/>
    <n v="0"/>
    <n v="0"/>
    <n v="12"/>
  </r>
  <r>
    <s v="Mar 2017 - Aug 2019 "/>
    <n v="0"/>
    <s v="Data Analyst"/>
    <n v="29"/>
    <x v="0"/>
    <x v="1"/>
    <n v="1"/>
    <n v="1"/>
    <n v="1"/>
    <n v="0"/>
    <n v="0"/>
    <n v="0"/>
    <n v="0"/>
    <n v="12"/>
  </r>
  <r>
    <s v="Mar 2021 - Present "/>
    <n v="0"/>
    <s v="Data Specialist"/>
    <n v="18"/>
    <x v="2"/>
    <x v="1"/>
    <n v="1"/>
    <n v="1"/>
    <n v="0"/>
    <n v="0"/>
    <n v="0"/>
    <n v="0"/>
    <n v="0"/>
    <n v="10"/>
  </r>
  <r>
    <s v="Jan 2018 - Present "/>
    <n v="0"/>
    <s v="Data Analyst(part time)"/>
    <n v="56"/>
    <x v="0"/>
    <x v="1"/>
    <n v="1"/>
    <n v="1"/>
    <n v="1"/>
    <n v="1"/>
    <n v="1"/>
    <n v="0"/>
    <n v="0"/>
    <n v="12"/>
  </r>
  <r>
    <s v="Feb 1998 - Feb 1999 "/>
    <n v="4"/>
    <s v="Trainee bio statistician"/>
    <n v="12"/>
    <x v="4"/>
    <x v="0"/>
    <n v="1"/>
    <n v="1"/>
    <n v="0"/>
    <n v="0"/>
    <n v="0"/>
    <n v="0"/>
    <n v="0"/>
    <n v="23.5"/>
  </r>
  <r>
    <s v="Oct 2021 - Present "/>
    <n v="0"/>
    <s v="Senior Data Analyst"/>
    <n v="1"/>
    <x v="2"/>
    <x v="1"/>
    <n v="1"/>
    <n v="0"/>
    <n v="0"/>
    <n v="0"/>
    <n v="0"/>
    <n v="0"/>
    <n v="0"/>
    <n v="10"/>
  </r>
  <r>
    <s v="Apr 2016 - Nov 2021 "/>
    <n v="1"/>
    <s v="Data Analyst"/>
    <n v="67"/>
    <x v="0"/>
    <x v="0"/>
    <n v="1"/>
    <n v="1"/>
    <n v="1"/>
    <n v="1"/>
    <n v="1"/>
    <n v="1"/>
    <n v="0"/>
    <n v="13"/>
  </r>
  <r>
    <s v="Aug 2019 - Mar 2022 "/>
    <n v="1"/>
    <s v="Business Intelligence Analyst"/>
    <n v="31"/>
    <x v="0"/>
    <x v="0"/>
    <n v="1"/>
    <n v="1"/>
    <n v="1"/>
    <n v="0"/>
    <n v="0"/>
    <n v="0"/>
    <n v="0"/>
    <n v="13"/>
  </r>
  <r>
    <s v="Oct 2020 - Present "/>
    <n v="0"/>
    <s v="Data analyst and Researcher"/>
    <n v="23"/>
    <x v="0"/>
    <x v="1"/>
    <n v="1"/>
    <n v="1"/>
    <n v="0"/>
    <n v="0"/>
    <n v="0"/>
    <n v="0"/>
    <n v="0"/>
    <n v="12"/>
  </r>
  <r>
    <s v="Dec 2021 - Present "/>
    <n v="0"/>
    <s v="Senior Data Analyst"/>
    <n v="9"/>
    <x v="2"/>
    <x v="1"/>
    <n v="1"/>
    <n v="0"/>
    <n v="0"/>
    <n v="0"/>
    <n v="0"/>
    <n v="0"/>
    <n v="0"/>
    <n v="10"/>
  </r>
  <r>
    <s v="Jun 2020 - Dec 2021 "/>
    <n v="1"/>
    <s v="Data Analyst"/>
    <n v="18"/>
    <x v="0"/>
    <x v="0"/>
    <n v="1"/>
    <n v="1"/>
    <n v="0"/>
    <n v="0"/>
    <n v="0"/>
    <n v="0"/>
    <n v="0"/>
    <n v="13"/>
  </r>
  <r>
    <s v="Nov 2017 - Present "/>
    <n v="0"/>
    <s v="Lead Data Analyst"/>
    <n v="58"/>
    <x v="2"/>
    <x v="1"/>
    <n v="1"/>
    <n v="1"/>
    <n v="1"/>
    <n v="1"/>
    <n v="1"/>
    <n v="0"/>
    <n v="0"/>
    <n v="10"/>
  </r>
  <r>
    <s v="Apr 2010 - Nov 2017 "/>
    <n v="1"/>
    <s v="Data Analyst"/>
    <n v="91"/>
    <x v="0"/>
    <x v="0"/>
    <n v="1"/>
    <n v="1"/>
    <n v="1"/>
    <n v="1"/>
    <n v="1"/>
    <n v="1"/>
    <n v="0"/>
    <n v="13"/>
  </r>
  <r>
    <s v="Jul 2022 - Present "/>
    <n v="0"/>
    <s v="Data Analyst I"/>
    <n v="2"/>
    <x v="0"/>
    <x v="1"/>
    <n v="1"/>
    <n v="0"/>
    <n v="0"/>
    <n v="0"/>
    <n v="0"/>
    <n v="0"/>
    <n v="0"/>
    <n v="12"/>
  </r>
  <r>
    <s v="Jun 2022 - Present "/>
    <n v="0"/>
    <s v="Business Intelligence Analyst"/>
    <n v="3"/>
    <x v="0"/>
    <x v="1"/>
    <n v="1"/>
    <n v="0"/>
    <n v="0"/>
    <n v="0"/>
    <n v="0"/>
    <n v="0"/>
    <n v="0"/>
    <n v="12"/>
  </r>
  <r>
    <s v="Feb 2020 - Present "/>
    <n v="0"/>
    <s v="Data Analyst"/>
    <n v="31"/>
    <x v="0"/>
    <x v="1"/>
    <n v="1"/>
    <n v="1"/>
    <n v="1"/>
    <n v="0"/>
    <n v="0"/>
    <n v="0"/>
    <n v="0"/>
    <n v="12"/>
  </r>
  <r>
    <s v="Nov 2019 - Dec 2019 "/>
    <n v="1"/>
    <s v="Business Data Analyst"/>
    <n v="1"/>
    <x v="0"/>
    <x v="0"/>
    <n v="1"/>
    <n v="0"/>
    <n v="0"/>
    <n v="0"/>
    <n v="0"/>
    <n v="0"/>
    <n v="0"/>
    <n v="13"/>
  </r>
  <r>
    <s v="Oct 2020 - Present "/>
    <n v="0"/>
    <s v="Sr. Data Analyst"/>
    <n v="23"/>
    <x v="2"/>
    <x v="1"/>
    <n v="1"/>
    <n v="1"/>
    <n v="0"/>
    <n v="0"/>
    <n v="0"/>
    <n v="0"/>
    <n v="0"/>
    <n v="10"/>
  </r>
  <r>
    <s v="Nov 2018 - Jan 2020 "/>
    <n v="1"/>
    <s v="Business Data Analyst"/>
    <n v="14"/>
    <x v="0"/>
    <x v="0"/>
    <n v="1"/>
    <n v="1"/>
    <n v="0"/>
    <n v="0"/>
    <n v="0"/>
    <n v="0"/>
    <n v="0"/>
    <n v="13"/>
  </r>
  <r>
    <s v="May 2021 - May 2022 "/>
    <n v="1"/>
    <s v="Data Analyst"/>
    <n v="12"/>
    <x v="0"/>
    <x v="0"/>
    <n v="1"/>
    <n v="1"/>
    <n v="0"/>
    <n v="0"/>
    <n v="0"/>
    <n v="0"/>
    <n v="0"/>
    <n v="13"/>
  </r>
  <r>
    <s v="May 2021 - Sep 2021 "/>
    <n v="2"/>
    <s v="Data Analyst"/>
    <n v="4"/>
    <x v="0"/>
    <x v="0"/>
    <n v="1"/>
    <n v="0"/>
    <n v="0"/>
    <n v="0"/>
    <n v="0"/>
    <n v="0"/>
    <n v="0"/>
    <n v="13"/>
  </r>
  <r>
    <s v="Jun 2022 - Present "/>
    <n v="0"/>
    <s v="Data Analyst"/>
    <n v="3"/>
    <x v="0"/>
    <x v="1"/>
    <n v="1"/>
    <n v="0"/>
    <n v="0"/>
    <n v="0"/>
    <n v="0"/>
    <n v="0"/>
    <n v="0"/>
    <n v="12"/>
  </r>
  <r>
    <s v="2019 - Nov 2019 "/>
    <n v="0"/>
    <s v="Data Analyst"/>
    <n v="10"/>
    <x v="0"/>
    <x v="1"/>
    <n v="1"/>
    <n v="0"/>
    <n v="0"/>
    <n v="0"/>
    <n v="0"/>
    <n v="0"/>
    <n v="0"/>
    <n v="12"/>
  </r>
  <r>
    <s v="2014 - 2017 "/>
    <n v="1"/>
    <s v="Data Analyst"/>
    <n v="35"/>
    <x v="0"/>
    <x v="0"/>
    <n v="1"/>
    <n v="1"/>
    <n v="1"/>
    <n v="0"/>
    <n v="0"/>
    <n v="0"/>
    <n v="0"/>
    <n v="13"/>
  </r>
  <r>
    <s v="Jan 2019 - Jul 2022 "/>
    <n v="1"/>
    <s v="Data Analyst"/>
    <n v="42"/>
    <x v="0"/>
    <x v="0"/>
    <n v="1"/>
    <n v="1"/>
    <n v="1"/>
    <n v="1"/>
    <n v="0"/>
    <n v="0"/>
    <n v="0"/>
    <n v="13"/>
  </r>
  <r>
    <s v="Jan 2017 - Jan 2019 "/>
    <n v="2"/>
    <s v="Data Analyst"/>
    <n v="24"/>
    <x v="0"/>
    <x v="0"/>
    <n v="1"/>
    <n v="1"/>
    <n v="1"/>
    <n v="0"/>
    <n v="0"/>
    <n v="0"/>
    <n v="0"/>
    <n v="13"/>
  </r>
  <r>
    <s v="Mar 2020 - Jun 2020 "/>
    <n v="1"/>
    <s v="Data Analyst"/>
    <n v="3"/>
    <x v="0"/>
    <x v="0"/>
    <n v="1"/>
    <n v="0"/>
    <n v="0"/>
    <n v="0"/>
    <n v="0"/>
    <n v="0"/>
    <n v="0"/>
    <n v="13"/>
  </r>
  <r>
    <s v="Nov 2019 - Jan 2020 "/>
    <n v="0"/>
    <s v="Data Analyst"/>
    <n v="2"/>
    <x v="0"/>
    <x v="1"/>
    <n v="1"/>
    <n v="0"/>
    <n v="0"/>
    <n v="0"/>
    <n v="0"/>
    <n v="0"/>
    <n v="0"/>
    <n v="12"/>
  </r>
  <r>
    <s v="Oct 2014 - Jun 2015 "/>
    <n v="3"/>
    <s v="Data Analyst"/>
    <n v="8"/>
    <x v="0"/>
    <x v="0"/>
    <n v="1"/>
    <n v="0"/>
    <n v="0"/>
    <n v="0"/>
    <n v="0"/>
    <n v="0"/>
    <n v="0"/>
    <n v="13"/>
  </r>
  <r>
    <s v="Oct 2019 - Dec 2020 "/>
    <n v="0"/>
    <s v="Data Analyst"/>
    <n v="14"/>
    <x v="0"/>
    <x v="1"/>
    <n v="1"/>
    <n v="1"/>
    <n v="0"/>
    <n v="0"/>
    <n v="0"/>
    <n v="0"/>
    <n v="0"/>
    <n v="12"/>
  </r>
  <r>
    <s v="Nov 2019 - May 2020 "/>
    <n v="1"/>
    <s v="Marketing Data Analyst"/>
    <n v="6"/>
    <x v="0"/>
    <x v="0"/>
    <n v="1"/>
    <n v="0"/>
    <n v="0"/>
    <n v="0"/>
    <n v="0"/>
    <n v="0"/>
    <n v="0"/>
    <n v="13"/>
  </r>
  <r>
    <s v="Jun 2022 - Present "/>
    <n v="0"/>
    <s v="Senior Data Scientist"/>
    <n v="3"/>
    <x v="1"/>
    <x v="1"/>
    <n v="1"/>
    <n v="0"/>
    <n v="0"/>
    <n v="0"/>
    <n v="0"/>
    <n v="0"/>
    <n v="0"/>
    <n v="8.5"/>
  </r>
  <r>
    <s v="May 2021 - Feb 2022 "/>
    <n v="1"/>
    <s v="Data Scientist"/>
    <n v="9"/>
    <x v="1"/>
    <x v="0"/>
    <n v="1"/>
    <n v="0"/>
    <n v="0"/>
    <n v="0"/>
    <n v="0"/>
    <n v="0"/>
    <n v="0"/>
    <n v="7"/>
  </r>
  <r>
    <s v="Feb 2020 - May 2021 "/>
    <n v="2"/>
    <s v="Data Scientist"/>
    <n v="15"/>
    <x v="1"/>
    <x v="0"/>
    <n v="1"/>
    <n v="1"/>
    <n v="0"/>
    <n v="0"/>
    <n v="0"/>
    <n v="0"/>
    <n v="0"/>
    <n v="7"/>
  </r>
  <r>
    <s v="Jan 2017 - Feb 2020 "/>
    <n v="3"/>
    <s v="Data Analyst"/>
    <n v="37"/>
    <x v="0"/>
    <x v="0"/>
    <n v="1"/>
    <n v="1"/>
    <n v="1"/>
    <n v="1"/>
    <n v="0"/>
    <n v="0"/>
    <n v="0"/>
    <n v="13"/>
  </r>
  <r>
    <s v="Apr 2019 - Present "/>
    <n v="0"/>
    <s v="Sr.Data Analyst "/>
    <n v="41"/>
    <x v="2"/>
    <x v="1"/>
    <n v="1"/>
    <n v="1"/>
    <n v="1"/>
    <n v="1"/>
    <n v="0"/>
    <n v="0"/>
    <n v="0"/>
    <n v="10"/>
  </r>
  <r>
    <s v="Aug 2018 - Dec 2020 "/>
    <n v="2"/>
    <s v="Data Analyst"/>
    <n v="28"/>
    <x v="0"/>
    <x v="0"/>
    <n v="1"/>
    <n v="1"/>
    <n v="1"/>
    <n v="0"/>
    <n v="0"/>
    <n v="0"/>
    <n v="0"/>
    <n v="13"/>
  </r>
  <r>
    <s v="Sep 2020 - Apr 2021 "/>
    <n v="2"/>
    <s v="Data Analyst"/>
    <n v="7"/>
    <x v="0"/>
    <x v="0"/>
    <n v="1"/>
    <n v="0"/>
    <n v="0"/>
    <n v="0"/>
    <n v="0"/>
    <n v="0"/>
    <n v="0"/>
    <n v="13"/>
  </r>
  <r>
    <s v="Mar 2022 - Present "/>
    <n v="0"/>
    <s v="Data Analyst Gr.1 - Python, SQL, Tableau, Machine Learning, Business Intelligence"/>
    <n v="6"/>
    <x v="0"/>
    <x v="1"/>
    <n v="1"/>
    <n v="0"/>
    <n v="0"/>
    <n v="0"/>
    <n v="0"/>
    <n v="0"/>
    <n v="0"/>
    <n v="12"/>
  </r>
  <r>
    <s v="Jan 2016 - Feb 2017 "/>
    <n v="3"/>
    <s v="Junior Data Analyst"/>
    <n v="13"/>
    <x v="3"/>
    <x v="0"/>
    <n v="1"/>
    <n v="1"/>
    <n v="0"/>
    <n v="0"/>
    <n v="0"/>
    <n v="0"/>
    <n v="0"/>
    <n v="8"/>
  </r>
  <r>
    <s v="Oct 2018 - Present "/>
    <n v="0"/>
    <s v="Data Analyst"/>
    <n v="47"/>
    <x v="0"/>
    <x v="1"/>
    <n v="1"/>
    <n v="1"/>
    <n v="1"/>
    <n v="1"/>
    <n v="0"/>
    <n v="0"/>
    <n v="0"/>
    <n v="12"/>
  </r>
  <r>
    <s v="Oct 2021 - Apr 2022 "/>
    <n v="1"/>
    <s v="Data Analyst"/>
    <n v="6"/>
    <x v="0"/>
    <x v="0"/>
    <n v="1"/>
    <n v="0"/>
    <n v="0"/>
    <n v="0"/>
    <n v="0"/>
    <n v="0"/>
    <n v="0"/>
    <n v="13"/>
  </r>
  <r>
    <s v="Oct 2018 - Apr 2020 "/>
    <n v="3"/>
    <s v="Data Engineer/Data Analyst/Technical Lead"/>
    <n v="18"/>
    <x v="2"/>
    <x v="0"/>
    <n v="1"/>
    <n v="1"/>
    <n v="0"/>
    <n v="0"/>
    <n v="0"/>
    <n v="0"/>
    <n v="0"/>
    <n v="17.5"/>
  </r>
  <r>
    <s v="May 2021 - Sep 2021 "/>
    <n v="1"/>
    <s v="Stagiaire Data Analyst"/>
    <n v="4"/>
    <x v="0"/>
    <x v="0"/>
    <n v="1"/>
    <n v="0"/>
    <n v="0"/>
    <n v="0"/>
    <n v="0"/>
    <n v="0"/>
    <n v="0"/>
    <n v="13"/>
  </r>
  <r>
    <s v="Jun 2019 - Aug 2019 "/>
    <n v="3"/>
    <s v="Consultant stagiaire Data Analyst"/>
    <n v="2"/>
    <x v="0"/>
    <x v="0"/>
    <n v="1"/>
    <n v="0"/>
    <n v="0"/>
    <n v="0"/>
    <n v="0"/>
    <n v="0"/>
    <n v="0"/>
    <n v="13"/>
  </r>
  <r>
    <s v="Aug 2022 - Present "/>
    <n v="0"/>
    <s v="Data Analyst"/>
    <n v="1"/>
    <x v="0"/>
    <x v="1"/>
    <n v="1"/>
    <n v="0"/>
    <n v="0"/>
    <n v="0"/>
    <n v="0"/>
    <n v="0"/>
    <n v="0"/>
    <n v="12"/>
  </r>
  <r>
    <s v="Sep 2021 - Present "/>
    <n v="0"/>
    <s v="Trained Data Analyst"/>
    <n v="12"/>
    <x v="0"/>
    <x v="1"/>
    <n v="1"/>
    <n v="1"/>
    <n v="0"/>
    <n v="0"/>
    <n v="0"/>
    <n v="0"/>
    <n v="0"/>
    <n v="12"/>
  </r>
  <r>
    <s v="Nov 2019 - Jul 2021 "/>
    <n v="0"/>
    <s v="Business Data Analyst"/>
    <n v="20"/>
    <x v="0"/>
    <x v="1"/>
    <n v="1"/>
    <n v="1"/>
    <n v="0"/>
    <n v="0"/>
    <n v="0"/>
    <n v="0"/>
    <n v="0"/>
    <n v="12"/>
  </r>
  <r>
    <s v="Sep 2022 - Present "/>
    <n v="0"/>
    <s v="Data Analyst Associate"/>
    <n v="1"/>
    <x v="0"/>
    <x v="1"/>
    <n v="1"/>
    <n v="0"/>
    <n v="0"/>
    <n v="0"/>
    <n v="0"/>
    <n v="0"/>
    <n v="0"/>
    <n v="12"/>
  </r>
  <r>
    <s v="Oct 2017 - Present "/>
    <n v="1"/>
    <s v="Data Analyst"/>
    <n v="59"/>
    <x v="0"/>
    <x v="1"/>
    <n v="1"/>
    <n v="1"/>
    <n v="1"/>
    <n v="1"/>
    <n v="1"/>
    <n v="0"/>
    <n v="0"/>
    <n v="12"/>
  </r>
  <r>
    <s v="Sep 2022 - Present "/>
    <n v="0"/>
    <s v="Data Analyst"/>
    <n v="1"/>
    <x v="0"/>
    <x v="1"/>
    <n v="1"/>
    <n v="0"/>
    <n v="0"/>
    <n v="0"/>
    <n v="0"/>
    <n v="0"/>
    <n v="0"/>
    <n v="12"/>
  </r>
  <r>
    <s v="Apr 2008 - Dec 2012 "/>
    <n v="3"/>
    <s v="Geology Technician | Data Analyst"/>
    <n v="56"/>
    <x v="0"/>
    <x v="0"/>
    <n v="1"/>
    <n v="1"/>
    <n v="1"/>
    <n v="1"/>
    <n v="1"/>
    <n v="0"/>
    <n v="0"/>
    <n v="13"/>
  </r>
  <r>
    <s v="Nov 2005 - Mar 2008 "/>
    <n v="4"/>
    <s v="Geology Technician | Data Analyst"/>
    <n v="28"/>
    <x v="0"/>
    <x v="0"/>
    <n v="1"/>
    <n v="1"/>
    <n v="1"/>
    <n v="0"/>
    <n v="0"/>
    <n v="0"/>
    <n v="0"/>
    <n v="13"/>
  </r>
  <r>
    <s v="Mar 2021 - Dec 2021 "/>
    <n v="1"/>
    <s v="Production Data analyst"/>
    <n v="9"/>
    <x v="0"/>
    <x v="0"/>
    <n v="1"/>
    <n v="0"/>
    <n v="0"/>
    <n v="0"/>
    <n v="0"/>
    <n v="0"/>
    <n v="0"/>
    <n v="13"/>
  </r>
  <r>
    <s v="Sep 2011 - Jan 2013 "/>
    <n v="4"/>
    <s v="Data Analyst"/>
    <n v="16"/>
    <x v="0"/>
    <x v="0"/>
    <n v="1"/>
    <n v="1"/>
    <n v="0"/>
    <n v="0"/>
    <n v="0"/>
    <n v="0"/>
    <n v="0"/>
    <n v="13"/>
  </r>
  <r>
    <s v="Nov 2020 - Oct 2021 "/>
    <n v="1"/>
    <s v="Data Analyst"/>
    <n v="1"/>
    <x v="0"/>
    <x v="0"/>
    <n v="1"/>
    <n v="0"/>
    <n v="0"/>
    <n v="0"/>
    <n v="0"/>
    <n v="0"/>
    <n v="0"/>
    <n v="13"/>
  </r>
  <r>
    <s v="May 2022 - Present "/>
    <n v="0"/>
    <s v="Junior Data Scientist"/>
    <n v="4"/>
    <x v="1"/>
    <x v="1"/>
    <n v="1"/>
    <n v="0"/>
    <n v="0"/>
    <n v="0"/>
    <n v="0"/>
    <n v="0"/>
    <n v="0"/>
    <n v="8.5"/>
  </r>
  <r>
    <s v="Feb 2020 - Feb 2022 "/>
    <n v="1"/>
    <s v="Marketing /Data Analyst Contractor"/>
    <n v="24"/>
    <x v="0"/>
    <x v="0"/>
    <n v="1"/>
    <n v="1"/>
    <n v="1"/>
    <n v="0"/>
    <n v="0"/>
    <n v="0"/>
    <n v="0"/>
    <n v="13"/>
  </r>
  <r>
    <s v="Feb 2022 - Present "/>
    <n v="0"/>
    <s v="Business Intelligence Analyst"/>
    <n v="7"/>
    <x v="0"/>
    <x v="1"/>
    <n v="1"/>
    <n v="0"/>
    <n v="0"/>
    <n v="0"/>
    <n v="0"/>
    <n v="0"/>
    <n v="0"/>
    <n v="12"/>
  </r>
  <r>
    <s v="Mar 2018 - Jun 2020 "/>
    <n v="2"/>
    <s v="Business Data Analyst"/>
    <n v="27"/>
    <x v="0"/>
    <x v="0"/>
    <n v="1"/>
    <n v="1"/>
    <n v="1"/>
    <n v="0"/>
    <n v="0"/>
    <n v="0"/>
    <n v="0"/>
    <n v="13"/>
  </r>
  <r>
    <s v="Aug 2015 - Jan 2018 "/>
    <n v="3"/>
    <s v="Data Analyst"/>
    <n v="29"/>
    <x v="0"/>
    <x v="0"/>
    <n v="1"/>
    <n v="1"/>
    <n v="1"/>
    <n v="0"/>
    <n v="0"/>
    <n v="0"/>
    <n v="0"/>
    <n v="13"/>
  </r>
  <r>
    <s v="Jan 2019 - Oct 2021 "/>
    <n v="2"/>
    <s v="Senior Data Analyst /Software Engineer"/>
    <n v="33"/>
    <x v="2"/>
    <x v="0"/>
    <n v="1"/>
    <n v="1"/>
    <n v="1"/>
    <n v="0"/>
    <n v="0"/>
    <n v="0"/>
    <n v="0"/>
    <n v="17.5"/>
  </r>
  <r>
    <s v="Apr 2022 - Jul 2022 "/>
    <n v="1"/>
    <s v="Data Analyst"/>
    <n v="3"/>
    <x v="0"/>
    <x v="0"/>
    <n v="1"/>
    <n v="0"/>
    <n v="0"/>
    <n v="0"/>
    <n v="0"/>
    <n v="0"/>
    <n v="0"/>
    <n v="13"/>
  </r>
  <r>
    <s v="Jun 2021 - Present "/>
    <n v="0"/>
    <s v="Data Analyst"/>
    <n v="15"/>
    <x v="0"/>
    <x v="1"/>
    <n v="1"/>
    <n v="1"/>
    <n v="0"/>
    <n v="0"/>
    <n v="0"/>
    <n v="0"/>
    <n v="0"/>
    <n v="12"/>
  </r>
  <r>
    <s v="Feb 2022 - Present "/>
    <n v="0"/>
    <s v="Marketing Data Analyst"/>
    <n v="7"/>
    <x v="0"/>
    <x v="1"/>
    <n v="1"/>
    <n v="0"/>
    <n v="0"/>
    <n v="0"/>
    <n v="0"/>
    <n v="0"/>
    <n v="0"/>
    <n v="12"/>
  </r>
  <r>
    <s v="Aug 2020 - Dec 2021 "/>
    <n v="1"/>
    <s v="Data Reporting Analyst"/>
    <n v="16"/>
    <x v="0"/>
    <x v="0"/>
    <n v="1"/>
    <n v="1"/>
    <n v="0"/>
    <n v="0"/>
    <n v="0"/>
    <n v="0"/>
    <n v="0"/>
    <n v="13"/>
  </r>
  <r>
    <s v="Jan 2018 - Apr 2020 "/>
    <n v="2"/>
    <s v="Crew Data Analyst "/>
    <n v="27"/>
    <x v="0"/>
    <x v="0"/>
    <n v="1"/>
    <n v="1"/>
    <n v="1"/>
    <n v="0"/>
    <n v="0"/>
    <n v="0"/>
    <n v="0"/>
    <n v="13"/>
  </r>
  <r>
    <s v="Sep 2013 - Jan 2018 "/>
    <n v="3"/>
    <s v="Clinical Research Data Analyst"/>
    <n v="52"/>
    <x v="0"/>
    <x v="0"/>
    <n v="1"/>
    <n v="1"/>
    <n v="1"/>
    <n v="1"/>
    <n v="1"/>
    <n v="0"/>
    <n v="0"/>
    <n v="13"/>
  </r>
  <r>
    <s v="Jun 2019 - Aug 2021 "/>
    <n v="0"/>
    <s v="Operations data Analyst "/>
    <n v="26"/>
    <x v="0"/>
    <x v="1"/>
    <n v="1"/>
    <n v="1"/>
    <n v="1"/>
    <n v="0"/>
    <n v="0"/>
    <n v="0"/>
    <n v="0"/>
    <n v="12"/>
  </r>
  <r>
    <s v="Apr 2021 - Present "/>
    <n v="0"/>
    <s v="Data Analyst"/>
    <n v="17"/>
    <x v="0"/>
    <x v="1"/>
    <n v="1"/>
    <n v="1"/>
    <n v="0"/>
    <n v="0"/>
    <n v="0"/>
    <n v="0"/>
    <n v="0"/>
    <n v="12"/>
  </r>
  <r>
    <s v="Feb 2020 - Mar 2021 "/>
    <n v="1"/>
    <s v="Data Analyst"/>
    <n v="13"/>
    <x v="0"/>
    <x v="0"/>
    <n v="1"/>
    <n v="1"/>
    <n v="0"/>
    <n v="0"/>
    <n v="0"/>
    <n v="0"/>
    <n v="0"/>
    <n v="13"/>
  </r>
  <r>
    <s v="Aug 2019 - Jan 2020 "/>
    <n v="3"/>
    <s v="Data Analyst"/>
    <n v="5"/>
    <x v="0"/>
    <x v="0"/>
    <n v="1"/>
    <n v="0"/>
    <n v="0"/>
    <n v="0"/>
    <n v="0"/>
    <n v="0"/>
    <n v="0"/>
    <n v="13"/>
  </r>
  <r>
    <s v="Dec 2021 - Present "/>
    <n v="0"/>
    <s v="Data Analyst"/>
    <n v="9"/>
    <x v="0"/>
    <x v="1"/>
    <n v="1"/>
    <n v="0"/>
    <n v="0"/>
    <n v="0"/>
    <n v="0"/>
    <n v="0"/>
    <n v="0"/>
    <n v="12"/>
  </r>
  <r>
    <s v="Jul 2022 - Present "/>
    <n v="0"/>
    <s v="Data Analyst"/>
    <n v="2"/>
    <x v="0"/>
    <x v="1"/>
    <n v="1"/>
    <n v="0"/>
    <n v="0"/>
    <n v="0"/>
    <n v="0"/>
    <n v="0"/>
    <n v="0"/>
    <n v="12"/>
  </r>
  <r>
    <s v="Jan 2022 - Jun 2022 "/>
    <n v="1"/>
    <s v="Data Analyst"/>
    <n v="5"/>
    <x v="0"/>
    <x v="0"/>
    <n v="1"/>
    <n v="0"/>
    <n v="0"/>
    <n v="0"/>
    <n v="0"/>
    <n v="0"/>
    <n v="0"/>
    <n v="13"/>
  </r>
  <r>
    <s v="Apr 2019 - Mar 2022 "/>
    <n v="2"/>
    <s v="Researcher/Data Analyst "/>
    <n v="35"/>
    <x v="0"/>
    <x v="0"/>
    <n v="1"/>
    <n v="1"/>
    <n v="1"/>
    <n v="0"/>
    <n v="0"/>
    <n v="0"/>
    <n v="0"/>
    <n v="13"/>
  </r>
  <r>
    <s v="Feb 2022 - Present "/>
    <n v="0"/>
    <s v="Data Analyst - Lead"/>
    <n v="7"/>
    <x v="2"/>
    <x v="1"/>
    <n v="1"/>
    <n v="0"/>
    <n v="0"/>
    <n v="0"/>
    <n v="0"/>
    <n v="0"/>
    <n v="0"/>
    <n v="10"/>
  </r>
  <r>
    <s v="Aug 2021 - Feb 2022 "/>
    <n v="1"/>
    <s v="Data Analyst"/>
    <n v="6"/>
    <x v="0"/>
    <x v="0"/>
    <n v="1"/>
    <n v="0"/>
    <n v="0"/>
    <n v="0"/>
    <n v="0"/>
    <n v="0"/>
    <n v="0"/>
    <n v="13"/>
  </r>
  <r>
    <s v="Aug 2020 - Jul 2021 "/>
    <n v="2"/>
    <s v="Data Analyst - Marketplace Selection (via TeamLease)"/>
    <n v="1"/>
    <x v="0"/>
    <x v="0"/>
    <n v="1"/>
    <n v="0"/>
    <n v="0"/>
    <n v="0"/>
    <n v="0"/>
    <n v="0"/>
    <n v="0"/>
    <n v="13"/>
  </r>
  <r>
    <s v="May 2013 - Aug 2016 "/>
    <n v="2"/>
    <s v="Data Analyst - Procurement and Logistics"/>
    <n v="39"/>
    <x v="0"/>
    <x v="0"/>
    <n v="1"/>
    <n v="1"/>
    <n v="1"/>
    <n v="1"/>
    <n v="0"/>
    <n v="0"/>
    <n v="0"/>
    <n v="13"/>
  </r>
  <r>
    <s v="Mar 2022 - Present "/>
    <n v="0"/>
    <s v="Data Analyst"/>
    <n v="6"/>
    <x v="0"/>
    <x v="1"/>
    <n v="1"/>
    <n v="0"/>
    <n v="0"/>
    <n v="0"/>
    <n v="0"/>
    <n v="0"/>
    <n v="0"/>
    <n v="12"/>
  </r>
  <r>
    <s v="Nov 2020 - Present "/>
    <n v="1"/>
    <s v="Data Analyst"/>
    <n v="22"/>
    <x v="0"/>
    <x v="1"/>
    <n v="1"/>
    <n v="1"/>
    <n v="0"/>
    <n v="0"/>
    <n v="0"/>
    <n v="0"/>
    <n v="0"/>
    <n v="12"/>
  </r>
  <r>
    <s v="Feb 2020 - Mar 2021 "/>
    <n v="1"/>
    <s v="Sr. Data Analyst"/>
    <n v="13"/>
    <x v="2"/>
    <x v="0"/>
    <n v="1"/>
    <n v="1"/>
    <n v="0"/>
    <n v="0"/>
    <n v="0"/>
    <n v="0"/>
    <n v="0"/>
    <n v="17.5"/>
  </r>
  <r>
    <s v="Oct 2021 - Present "/>
    <n v="0"/>
    <s v="Data Scientist"/>
    <n v="1"/>
    <x v="1"/>
    <x v="1"/>
    <n v="1"/>
    <n v="0"/>
    <n v="0"/>
    <n v="0"/>
    <n v="0"/>
    <n v="0"/>
    <n v="0"/>
    <n v="8.5"/>
  </r>
  <r>
    <s v="Jun 2015 - Aug 2016 "/>
    <n v="3"/>
    <s v="Data Analyst"/>
    <n v="14"/>
    <x v="0"/>
    <x v="0"/>
    <n v="1"/>
    <n v="1"/>
    <n v="0"/>
    <n v="0"/>
    <n v="0"/>
    <n v="0"/>
    <n v="0"/>
    <n v="13"/>
  </r>
  <r>
    <s v="Jan 2022 - Present "/>
    <n v="0"/>
    <s v="Senior Data Analyst"/>
    <n v="8"/>
    <x v="2"/>
    <x v="1"/>
    <n v="1"/>
    <n v="0"/>
    <n v="0"/>
    <n v="0"/>
    <n v="0"/>
    <n v="0"/>
    <n v="0"/>
    <n v="10"/>
  </r>
  <r>
    <s v="Oct 2019 - Dec 2020 "/>
    <n v="1"/>
    <s v="Senior Data Analyst"/>
    <n v="14"/>
    <x v="2"/>
    <x v="0"/>
    <n v="1"/>
    <n v="1"/>
    <n v="0"/>
    <n v="0"/>
    <n v="0"/>
    <n v="0"/>
    <n v="0"/>
    <n v="17.5"/>
  </r>
  <r>
    <s v="Jun 2019 - Sep 2019 "/>
    <n v="2"/>
    <s v="Senior Data Analyst"/>
    <n v="3"/>
    <x v="2"/>
    <x v="0"/>
    <n v="1"/>
    <n v="0"/>
    <n v="0"/>
    <n v="0"/>
    <n v="0"/>
    <n v="0"/>
    <n v="0"/>
    <n v="17.5"/>
  </r>
  <r>
    <s v="Jul 2011 - May 2019 "/>
    <n v="3"/>
    <s v="Senior Data Analyst"/>
    <n v="94"/>
    <x v="2"/>
    <x v="0"/>
    <n v="1"/>
    <n v="1"/>
    <n v="1"/>
    <n v="1"/>
    <n v="1"/>
    <n v="1"/>
    <n v="0"/>
    <n v="17.5"/>
  </r>
  <r>
    <s v="May 2022 - Present "/>
    <n v="0"/>
    <s v="Insights Analyst"/>
    <n v="4"/>
    <x v="0"/>
    <x v="1"/>
    <n v="1"/>
    <n v="0"/>
    <n v="0"/>
    <n v="0"/>
    <n v="0"/>
    <n v="0"/>
    <n v="0"/>
    <n v="12"/>
  </r>
  <r>
    <s v="Sep 2020 - Present "/>
    <n v="0"/>
    <s v="Data Analyst"/>
    <n v="24"/>
    <x v="0"/>
    <x v="1"/>
    <n v="1"/>
    <n v="1"/>
    <n v="1"/>
    <n v="0"/>
    <n v="0"/>
    <n v="0"/>
    <n v="0"/>
    <n v="12"/>
  </r>
  <r>
    <s v="Jun 2019 - Nov 2019 "/>
    <n v="1"/>
    <s v="Data Analyst"/>
    <n v="5"/>
    <x v="0"/>
    <x v="0"/>
    <n v="1"/>
    <n v="0"/>
    <n v="0"/>
    <n v="0"/>
    <n v="0"/>
    <n v="0"/>
    <n v="0"/>
    <n v="13"/>
  </r>
  <r>
    <s v="Mar 2022 - Present "/>
    <n v="0"/>
    <s v="Data Analyst"/>
    <n v="6"/>
    <x v="0"/>
    <x v="1"/>
    <n v="1"/>
    <n v="0"/>
    <n v="0"/>
    <n v="0"/>
    <n v="0"/>
    <n v="0"/>
    <n v="0"/>
    <n v="12"/>
  </r>
  <r>
    <s v="Oct 2018 - Mar 2019 "/>
    <n v="1"/>
    <s v="Stagiaire Data Analyst"/>
    <n v="5"/>
    <x v="0"/>
    <x v="0"/>
    <n v="1"/>
    <n v="0"/>
    <n v="0"/>
    <n v="0"/>
    <n v="0"/>
    <n v="0"/>
    <n v="0"/>
    <n v="13"/>
  </r>
  <r>
    <s v="May 2018 - Aug 2018 "/>
    <n v="2"/>
    <s v="Stagiaire Data Scientist"/>
    <n v="3"/>
    <x v="1"/>
    <x v="0"/>
    <n v="1"/>
    <n v="0"/>
    <n v="0"/>
    <n v="0"/>
    <n v="0"/>
    <n v="0"/>
    <n v="0"/>
    <n v="7"/>
  </r>
  <r>
    <s v="Aug 2022 - Present "/>
    <n v="0"/>
    <s v="Senior Data Analyst"/>
    <n v="1"/>
    <x v="2"/>
    <x v="1"/>
    <n v="1"/>
    <n v="0"/>
    <n v="0"/>
    <n v="0"/>
    <n v="0"/>
    <n v="0"/>
    <n v="0"/>
    <n v="10"/>
  </r>
  <r>
    <s v="Nov 2018 - Nov 2019 "/>
    <n v="3"/>
    <s v="Data Analyst"/>
    <n v="12"/>
    <x v="0"/>
    <x v="0"/>
    <n v="1"/>
    <n v="1"/>
    <n v="0"/>
    <n v="0"/>
    <n v="0"/>
    <n v="0"/>
    <n v="0"/>
    <n v="13"/>
  </r>
  <r>
    <s v="Nov 2016 - Oct 2017 "/>
    <n v="3"/>
    <s v="Data Analyst"/>
    <n v="1"/>
    <x v="0"/>
    <x v="0"/>
    <n v="1"/>
    <n v="0"/>
    <n v="0"/>
    <n v="0"/>
    <n v="0"/>
    <n v="0"/>
    <n v="0"/>
    <n v="13"/>
  </r>
  <r>
    <s v="Jul 2022 - Present "/>
    <n v="0"/>
    <s v="Data Analyst"/>
    <n v="2"/>
    <x v="0"/>
    <x v="1"/>
    <n v="1"/>
    <n v="0"/>
    <n v="0"/>
    <n v="0"/>
    <n v="0"/>
    <n v="0"/>
    <n v="0"/>
    <n v="12"/>
  </r>
  <r>
    <s v="Apr 2022 - Present "/>
    <n v="0"/>
    <s v="Data Specialist"/>
    <n v="5"/>
    <x v="2"/>
    <x v="1"/>
    <n v="1"/>
    <n v="0"/>
    <n v="0"/>
    <n v="0"/>
    <n v="0"/>
    <n v="0"/>
    <n v="0"/>
    <n v="10"/>
  </r>
  <r>
    <s v="Sep 2020 - Apr 2022 "/>
    <n v="1"/>
    <s v="Data Analyst"/>
    <n v="19"/>
    <x v="0"/>
    <x v="0"/>
    <n v="1"/>
    <n v="1"/>
    <n v="0"/>
    <n v="0"/>
    <n v="0"/>
    <n v="0"/>
    <n v="0"/>
    <n v="13"/>
  </r>
  <r>
    <s v="Jul 2015 - Mar 2016 "/>
    <n v="5"/>
    <s v="Data Analyst (Contractual)"/>
    <n v="8"/>
    <x v="0"/>
    <x v="0"/>
    <n v="1"/>
    <n v="0"/>
    <n v="0"/>
    <n v="0"/>
    <n v="0"/>
    <n v="0"/>
    <n v="0"/>
    <n v="13"/>
  </r>
  <r>
    <s v="Nov 2019 - Dec 2020 "/>
    <n v="1"/>
    <s v="Data Analyst"/>
    <n v="13"/>
    <x v="0"/>
    <x v="0"/>
    <n v="1"/>
    <n v="1"/>
    <n v="0"/>
    <n v="0"/>
    <n v="0"/>
    <n v="0"/>
    <n v="0"/>
    <n v="13"/>
  </r>
  <r>
    <s v="Oct 2021 - Present "/>
    <n v="0"/>
    <s v="Data Analyst"/>
    <n v="1"/>
    <x v="0"/>
    <x v="1"/>
    <n v="1"/>
    <n v="0"/>
    <n v="0"/>
    <n v="0"/>
    <n v="0"/>
    <n v="0"/>
    <n v="0"/>
    <n v="12"/>
  </r>
  <r>
    <s v="Apr 2020 - Present "/>
    <n v="0"/>
    <s v="Data Analyst"/>
    <n v="29"/>
    <x v="0"/>
    <x v="1"/>
    <n v="1"/>
    <n v="1"/>
    <n v="1"/>
    <n v="0"/>
    <n v="0"/>
    <n v="0"/>
    <n v="0"/>
    <n v="12"/>
  </r>
  <r>
    <s v="Mar 2019 - Jul 2019 "/>
    <n v="3"/>
    <s v="Student Data Analyst"/>
    <n v="4"/>
    <x v="0"/>
    <x v="0"/>
    <n v="1"/>
    <n v="0"/>
    <n v="0"/>
    <n v="0"/>
    <n v="0"/>
    <n v="0"/>
    <n v="0"/>
    <n v="13"/>
  </r>
  <r>
    <s v="May 2021 - Aug 2021 "/>
    <n v="0"/>
    <s v="Data Analyst"/>
    <n v="3"/>
    <x v="0"/>
    <x v="1"/>
    <n v="1"/>
    <n v="0"/>
    <n v="0"/>
    <n v="0"/>
    <n v="0"/>
    <n v="0"/>
    <n v="0"/>
    <n v="12"/>
  </r>
  <r>
    <s v="Feb 2019 - Jun 2022 "/>
    <n v="1"/>
    <s v="Database Analyst"/>
    <n v="40"/>
    <x v="0"/>
    <x v="0"/>
    <n v="1"/>
    <n v="1"/>
    <n v="1"/>
    <n v="1"/>
    <n v="0"/>
    <n v="0"/>
    <n v="0"/>
    <n v="13"/>
  </r>
  <r>
    <s v="Mar 2021 - Nov 2021 "/>
    <n v="1"/>
    <s v="Systems/Data Analyst For Digital Channels"/>
    <n v="8"/>
    <x v="0"/>
    <x v="0"/>
    <n v="1"/>
    <n v="0"/>
    <n v="0"/>
    <n v="0"/>
    <n v="0"/>
    <n v="0"/>
    <n v="0"/>
    <n v="13"/>
  </r>
  <r>
    <s v="Nov 2019 - Feb 2022 "/>
    <n v="0"/>
    <s v="Data Analyst"/>
    <n v="27"/>
    <x v="0"/>
    <x v="1"/>
    <n v="1"/>
    <n v="1"/>
    <n v="1"/>
    <n v="0"/>
    <n v="0"/>
    <n v="0"/>
    <n v="0"/>
    <n v="12"/>
  </r>
  <r>
    <s v="Dec 2018 - Nov 2019 "/>
    <n v="2"/>
    <s v="MT Data Analyst"/>
    <n v="1"/>
    <x v="0"/>
    <x v="0"/>
    <n v="1"/>
    <n v="0"/>
    <n v="0"/>
    <n v="0"/>
    <n v="0"/>
    <n v="0"/>
    <n v="0"/>
    <n v="13"/>
  </r>
  <r>
    <s v="Jun 2022 - Present "/>
    <n v="0"/>
    <s v="Big Data Analyst"/>
    <n v="3"/>
    <x v="0"/>
    <x v="1"/>
    <n v="1"/>
    <n v="0"/>
    <n v="0"/>
    <n v="0"/>
    <n v="0"/>
    <n v="0"/>
    <n v="0"/>
    <n v="12"/>
  </r>
  <r>
    <s v="Jan 2022 - May 2022 "/>
    <n v="1"/>
    <s v="Data Analyst"/>
    <n v="4"/>
    <x v="0"/>
    <x v="0"/>
    <n v="1"/>
    <n v="0"/>
    <n v="0"/>
    <n v="0"/>
    <n v="0"/>
    <n v="0"/>
    <n v="0"/>
    <n v="13"/>
  </r>
  <r>
    <s v="Jan 2021 - Present "/>
    <n v="0"/>
    <s v="Business Data Analyst"/>
    <n v="20"/>
    <x v="0"/>
    <x v="1"/>
    <n v="1"/>
    <n v="1"/>
    <n v="0"/>
    <n v="0"/>
    <n v="0"/>
    <n v="0"/>
    <n v="0"/>
    <n v="12"/>
  </r>
  <r>
    <s v="Jan 2020 - Mar 2021 "/>
    <n v="1"/>
    <s v="BI Developer and Data Analyst Expert"/>
    <n v="14"/>
    <x v="0"/>
    <x v="0"/>
    <n v="1"/>
    <n v="1"/>
    <n v="0"/>
    <n v="0"/>
    <n v="0"/>
    <n v="0"/>
    <n v="0"/>
    <n v="13"/>
  </r>
  <r>
    <s v="Jan 2017 - Jan 2020 "/>
    <n v="2"/>
    <s v="Reporting Specialist"/>
    <n v="36"/>
    <x v="2"/>
    <x v="0"/>
    <n v="1"/>
    <n v="1"/>
    <n v="1"/>
    <n v="1"/>
    <n v="0"/>
    <n v="0"/>
    <n v="0"/>
    <n v="17.5"/>
  </r>
  <r>
    <s v="Nov 2016 - Jul 2017 "/>
    <n v="2"/>
    <s v="Data Analyst"/>
    <n v="8"/>
    <x v="0"/>
    <x v="0"/>
    <n v="1"/>
    <n v="0"/>
    <n v="0"/>
    <n v="0"/>
    <n v="0"/>
    <n v="0"/>
    <n v="0"/>
    <n v="13"/>
  </r>
  <r>
    <s v="May 2020 - Present "/>
    <n v="0"/>
    <s v="Associate Data Analyst"/>
    <n v="28"/>
    <x v="0"/>
    <x v="1"/>
    <n v="1"/>
    <n v="1"/>
    <n v="1"/>
    <n v="0"/>
    <n v="0"/>
    <n v="0"/>
    <n v="0"/>
    <n v="12"/>
  </r>
  <r>
    <s v="Apr 2019 - Apr 2020 "/>
    <n v="1"/>
    <s v="Trainee Data Analyst"/>
    <n v="12"/>
    <x v="3"/>
    <x v="0"/>
    <n v="1"/>
    <n v="1"/>
    <n v="0"/>
    <n v="0"/>
    <n v="0"/>
    <n v="0"/>
    <n v="0"/>
    <n v="8"/>
  </r>
  <r>
    <s v="Aug 2017 - Present "/>
    <n v="0"/>
    <s v="Senior Data Analyst and Economic Researcher"/>
    <n v="61"/>
    <x v="2"/>
    <x v="1"/>
    <n v="1"/>
    <n v="1"/>
    <n v="1"/>
    <n v="1"/>
    <n v="1"/>
    <n v="1"/>
    <n v="0"/>
    <n v="10"/>
  </r>
  <r>
    <s v="Dec 2016 - Aug 2017 "/>
    <n v="1"/>
    <s v="Data Analyst"/>
    <n v="8"/>
    <x v="0"/>
    <x v="0"/>
    <n v="1"/>
    <n v="0"/>
    <n v="0"/>
    <n v="0"/>
    <n v="0"/>
    <n v="0"/>
    <n v="0"/>
    <n v="13"/>
  </r>
  <r>
    <s v="May 2020 - Present "/>
    <n v="0"/>
    <s v="Data Analyst"/>
    <n v="28"/>
    <x v="0"/>
    <x v="1"/>
    <n v="1"/>
    <n v="1"/>
    <n v="1"/>
    <n v="0"/>
    <n v="0"/>
    <n v="0"/>
    <n v="0"/>
    <n v="12"/>
  </r>
  <r>
    <s v="Jul 2022 - Present "/>
    <n v="0"/>
    <s v="Data Analyst"/>
    <n v="2"/>
    <x v="0"/>
    <x v="1"/>
    <n v="1"/>
    <n v="0"/>
    <n v="0"/>
    <n v="0"/>
    <n v="0"/>
    <n v="0"/>
    <n v="0"/>
    <n v="12"/>
  </r>
  <r>
    <s v="Oct 2019 - Present "/>
    <n v="0"/>
    <s v="Lead Data Scientist"/>
    <n v="35"/>
    <x v="1"/>
    <x v="1"/>
    <n v="1"/>
    <n v="1"/>
    <n v="1"/>
    <n v="0"/>
    <n v="0"/>
    <n v="0"/>
    <n v="0"/>
    <n v="8.5"/>
  </r>
  <r>
    <s v="Oct 2018 - Oct 2019 "/>
    <n v="1"/>
    <s v="Data Specialist"/>
    <n v="12"/>
    <x v="2"/>
    <x v="0"/>
    <n v="1"/>
    <n v="1"/>
    <n v="0"/>
    <n v="0"/>
    <n v="0"/>
    <n v="0"/>
    <n v="0"/>
    <n v="17.5"/>
  </r>
  <r>
    <s v="Oct 2017 - Sep 2018 "/>
    <n v="2"/>
    <s v="Senior Data Analyst"/>
    <n v="1"/>
    <x v="2"/>
    <x v="0"/>
    <n v="1"/>
    <n v="0"/>
    <n v="0"/>
    <n v="0"/>
    <n v="0"/>
    <n v="0"/>
    <n v="0"/>
    <n v="17.5"/>
  </r>
  <r>
    <s v="Jan 2019 - Present "/>
    <n v="0"/>
    <s v="Chief Data Scientist Officer, Co-founder "/>
    <n v="44"/>
    <x v="1"/>
    <x v="1"/>
    <n v="1"/>
    <n v="1"/>
    <n v="1"/>
    <n v="1"/>
    <n v="0"/>
    <n v="0"/>
    <n v="0"/>
    <n v="8.5"/>
  </r>
  <r>
    <s v="Jan 2018 - Jan 2019 "/>
    <n v="1"/>
    <s v="Data Analyst Expert"/>
    <n v="12"/>
    <x v="0"/>
    <x v="0"/>
    <n v="1"/>
    <n v="1"/>
    <n v="0"/>
    <n v="0"/>
    <n v="0"/>
    <n v="0"/>
    <n v="0"/>
    <n v="13"/>
  </r>
  <r>
    <s v="Dec 2016 - Dec 2017 "/>
    <n v="2"/>
    <s v="Senior Data Analyst"/>
    <n v="12"/>
    <x v="2"/>
    <x v="0"/>
    <n v="1"/>
    <n v="1"/>
    <n v="0"/>
    <n v="0"/>
    <n v="0"/>
    <n v="0"/>
    <n v="0"/>
    <n v="17.5"/>
  </r>
  <r>
    <s v="Oct 2011 - Dec 2016 "/>
    <n v="3"/>
    <s v="Senior data analyst/ Sub-regional operations manager CE"/>
    <n v="62"/>
    <x v="2"/>
    <x v="0"/>
    <n v="1"/>
    <n v="1"/>
    <n v="1"/>
    <n v="1"/>
    <n v="1"/>
    <n v="1"/>
    <n v="0"/>
    <n v="17.5"/>
  </r>
  <r>
    <s v="Jun 2006 - Sep 2008 "/>
    <n v="5"/>
    <s v="Data Analyst"/>
    <n v="27"/>
    <x v="0"/>
    <x v="0"/>
    <n v="1"/>
    <n v="1"/>
    <n v="1"/>
    <n v="0"/>
    <n v="0"/>
    <n v="0"/>
    <n v="0"/>
    <n v="13"/>
  </r>
  <r>
    <s v="Nov 2020 - May 2022 "/>
    <n v="1"/>
    <s v="Junior Data Analyst"/>
    <n v="18"/>
    <x v="3"/>
    <x v="0"/>
    <n v="1"/>
    <n v="1"/>
    <n v="0"/>
    <n v="0"/>
    <n v="0"/>
    <n v="0"/>
    <n v="0"/>
    <n v="8"/>
  </r>
  <r>
    <s v="Jun 2016 - Aug 2018 "/>
    <n v="3"/>
    <s v="Data Analyst"/>
    <n v="26"/>
    <x v="0"/>
    <x v="0"/>
    <n v="1"/>
    <n v="1"/>
    <n v="1"/>
    <n v="0"/>
    <n v="0"/>
    <n v="0"/>
    <n v="0"/>
    <n v="13"/>
  </r>
  <r>
    <s v="Nov 2018 - Present "/>
    <n v="0"/>
    <s v="Senior Data Analyst"/>
    <n v="46"/>
    <x v="2"/>
    <x v="1"/>
    <n v="1"/>
    <n v="1"/>
    <n v="1"/>
    <n v="1"/>
    <n v="0"/>
    <n v="0"/>
    <n v="0"/>
    <n v="10"/>
  </r>
  <r>
    <s v="Jul 2019 - Dec 2019 "/>
    <n v="2"/>
    <s v="Engineering Data Analyst"/>
    <n v="5"/>
    <x v="0"/>
    <x v="0"/>
    <n v="1"/>
    <n v="0"/>
    <n v="0"/>
    <n v="0"/>
    <n v="0"/>
    <n v="0"/>
    <n v="0"/>
    <n v="13"/>
  </r>
  <r>
    <s v="Jun 2018 - Aug 2018 "/>
    <n v="3"/>
    <s v="Data Analyst"/>
    <n v="2"/>
    <x v="0"/>
    <x v="0"/>
    <n v="1"/>
    <n v="0"/>
    <n v="0"/>
    <n v="0"/>
    <n v="0"/>
    <n v="0"/>
    <n v="0"/>
    <n v="13"/>
  </r>
  <r>
    <s v="Mar 2017 - Aug 2020 "/>
    <n v="1"/>
    <s v="Business Data Analyst"/>
    <n v="41"/>
    <x v="0"/>
    <x v="0"/>
    <n v="1"/>
    <n v="1"/>
    <n v="1"/>
    <n v="1"/>
    <n v="0"/>
    <n v="0"/>
    <n v="0"/>
    <n v="13"/>
  </r>
  <r>
    <s v="Sep 2019 - Jul 2020 "/>
    <n v="2"/>
    <s v="Data Analyst"/>
    <n v="10"/>
    <x v="0"/>
    <x v="0"/>
    <n v="1"/>
    <n v="0"/>
    <n v="0"/>
    <n v="0"/>
    <n v="0"/>
    <n v="0"/>
    <n v="0"/>
    <n v="13"/>
  </r>
  <r>
    <s v="Aug 2022 - Present "/>
    <n v="0"/>
    <s v="Strategic Data Analyst"/>
    <n v="1"/>
    <x v="0"/>
    <x v="1"/>
    <n v="1"/>
    <n v="0"/>
    <n v="0"/>
    <n v="0"/>
    <n v="0"/>
    <n v="0"/>
    <n v="0"/>
    <n v="12"/>
  </r>
  <r>
    <s v="Jan 2020 - May 2020 "/>
    <n v="2"/>
    <s v="Data Analyst"/>
    <n v="4"/>
    <x v="0"/>
    <x v="0"/>
    <n v="1"/>
    <n v="0"/>
    <n v="0"/>
    <n v="0"/>
    <n v="0"/>
    <n v="0"/>
    <n v="0"/>
    <n v="13"/>
  </r>
  <r>
    <s v="Sep 2019 - Dec 2019 "/>
    <n v="3"/>
    <s v="Data Analyst"/>
    <n v="3"/>
    <x v="0"/>
    <x v="0"/>
    <n v="1"/>
    <n v="0"/>
    <n v="0"/>
    <n v="0"/>
    <n v="0"/>
    <n v="0"/>
    <n v="0"/>
    <n v="13"/>
  </r>
  <r>
    <s v="Jul 2019 - Present "/>
    <n v="0"/>
    <s v="Healthcare Data Analyst"/>
    <n v="38"/>
    <x v="0"/>
    <x v="1"/>
    <n v="1"/>
    <n v="1"/>
    <n v="1"/>
    <n v="1"/>
    <n v="0"/>
    <n v="0"/>
    <n v="0"/>
    <n v="12"/>
  </r>
  <r>
    <s v="Aug 2016 - Sep 2018 "/>
    <n v="1"/>
    <s v="Reporting Analyst"/>
    <n v="25"/>
    <x v="0"/>
    <x v="0"/>
    <n v="1"/>
    <n v="1"/>
    <n v="1"/>
    <n v="0"/>
    <n v="0"/>
    <n v="0"/>
    <n v="0"/>
    <n v="13"/>
  </r>
  <r>
    <s v="Jun 2020 - Present "/>
    <n v="0"/>
    <s v="Database Analyst"/>
    <n v="27"/>
    <x v="0"/>
    <x v="1"/>
    <n v="1"/>
    <n v="1"/>
    <n v="1"/>
    <n v="0"/>
    <n v="0"/>
    <n v="0"/>
    <n v="0"/>
    <n v="12"/>
  </r>
  <r>
    <s v="Aug 2019 - Present "/>
    <n v="1"/>
    <s v="Database Analyst"/>
    <n v="37"/>
    <x v="0"/>
    <x v="1"/>
    <n v="1"/>
    <n v="1"/>
    <n v="1"/>
    <n v="1"/>
    <n v="0"/>
    <n v="0"/>
    <n v="0"/>
    <n v="12"/>
  </r>
  <r>
    <s v="Oct 2021 - Aug 2022 "/>
    <n v="0"/>
    <s v="Business Intelligence Analyst"/>
    <n v="10"/>
    <x v="0"/>
    <x v="1"/>
    <n v="1"/>
    <n v="0"/>
    <n v="0"/>
    <n v="0"/>
    <n v="0"/>
    <n v="0"/>
    <n v="0"/>
    <n v="12"/>
  </r>
  <r>
    <s v="Oct 2020 - Oct 2021 "/>
    <n v="1"/>
    <s v="Data Analyst"/>
    <n v="12"/>
    <x v="0"/>
    <x v="0"/>
    <n v="1"/>
    <n v="1"/>
    <n v="0"/>
    <n v="0"/>
    <n v="0"/>
    <n v="0"/>
    <n v="0"/>
    <n v="13"/>
  </r>
  <r>
    <s v="Jun 2021 - Present "/>
    <n v="0"/>
    <s v="Data Analyst"/>
    <n v="15"/>
    <x v="0"/>
    <x v="1"/>
    <n v="1"/>
    <n v="1"/>
    <n v="0"/>
    <n v="0"/>
    <n v="0"/>
    <n v="0"/>
    <n v="0"/>
    <n v="12"/>
  </r>
  <r>
    <s v="May 2019 - May 2021 "/>
    <n v="1"/>
    <s v="Data Analyst"/>
    <n v="24"/>
    <x v="0"/>
    <x v="0"/>
    <n v="1"/>
    <n v="1"/>
    <n v="1"/>
    <n v="0"/>
    <n v="0"/>
    <n v="0"/>
    <n v="0"/>
    <n v="13"/>
  </r>
  <r>
    <s v="Oct 2009 - Jun 2012 "/>
    <n v="2"/>
    <s v="BI Data Analyst"/>
    <n v="32"/>
    <x v="0"/>
    <x v="0"/>
    <n v="1"/>
    <n v="1"/>
    <n v="1"/>
    <n v="0"/>
    <n v="0"/>
    <n v="0"/>
    <n v="0"/>
    <n v="13"/>
  </r>
  <r>
    <s v="Aug 2017 - Feb 2019 "/>
    <n v="3"/>
    <s v="Data Analyst Developer"/>
    <n v="18"/>
    <x v="0"/>
    <x v="0"/>
    <n v="1"/>
    <n v="1"/>
    <n v="0"/>
    <n v="0"/>
    <n v="0"/>
    <n v="0"/>
    <n v="0"/>
    <n v="13"/>
  </r>
  <r>
    <s v="Jun 2022 - Present "/>
    <n v="0"/>
    <s v="Data Analyst"/>
    <n v="3"/>
    <x v="0"/>
    <x v="1"/>
    <n v="1"/>
    <n v="0"/>
    <n v="0"/>
    <n v="0"/>
    <n v="0"/>
    <n v="0"/>
    <n v="0"/>
    <n v="12"/>
  </r>
  <r>
    <s v="Jan 2022 - Jun 2022 "/>
    <n v="1"/>
    <s v="Lead Data Scientist"/>
    <n v="5"/>
    <x v="1"/>
    <x v="0"/>
    <n v="1"/>
    <n v="0"/>
    <n v="0"/>
    <n v="0"/>
    <n v="0"/>
    <n v="0"/>
    <n v="0"/>
    <n v="7"/>
  </r>
  <r>
    <s v="Feb 2021 - Dec 2021 "/>
    <n v="2"/>
    <s v="Lead Data Analyst"/>
    <n v="10"/>
    <x v="2"/>
    <x v="0"/>
    <n v="1"/>
    <n v="0"/>
    <n v="0"/>
    <n v="0"/>
    <n v="0"/>
    <n v="0"/>
    <n v="0"/>
    <n v="17.5"/>
  </r>
  <r>
    <s v="Jan 2019 - Feb 2021 "/>
    <n v="3"/>
    <s v="Data Analyst"/>
    <n v="25"/>
    <x v="0"/>
    <x v="0"/>
    <n v="1"/>
    <n v="1"/>
    <n v="1"/>
    <n v="0"/>
    <n v="0"/>
    <n v="0"/>
    <n v="0"/>
    <n v="13"/>
  </r>
  <r>
    <s v="Nov 2013 - Feb 2017 "/>
    <n v="5"/>
    <s v="Data Entry Associate"/>
    <n v="39"/>
    <x v="3"/>
    <x v="0"/>
    <n v="1"/>
    <n v="1"/>
    <n v="1"/>
    <n v="1"/>
    <n v="0"/>
    <n v="0"/>
    <n v="0"/>
    <n v="8"/>
  </r>
  <r>
    <s v="Apr 2022 - Present "/>
    <n v="0"/>
    <s v="Data Analyst student "/>
    <n v="5"/>
    <x v="0"/>
    <x v="1"/>
    <n v="1"/>
    <n v="0"/>
    <n v="0"/>
    <n v="0"/>
    <n v="0"/>
    <n v="0"/>
    <n v="0"/>
    <n v="12"/>
  </r>
  <r>
    <s v="Sep 2021 - Present "/>
    <n v="0"/>
    <s v="Data Analyst"/>
    <n v="12"/>
    <x v="0"/>
    <x v="1"/>
    <n v="1"/>
    <n v="1"/>
    <n v="0"/>
    <n v="0"/>
    <n v="0"/>
    <n v="0"/>
    <n v="0"/>
    <n v="12"/>
  </r>
  <r>
    <s v="Sep 1990 - Aug 1999 "/>
    <n v="2"/>
    <s v="Lead Statistician &amp; Statistical Consultancy Services Manager"/>
    <n v="107"/>
    <x v="4"/>
    <x v="0"/>
    <n v="1"/>
    <n v="1"/>
    <n v="1"/>
    <n v="1"/>
    <n v="1"/>
    <n v="1"/>
    <n v="0"/>
    <n v="23.5"/>
  </r>
  <r>
    <s v="Sep 1988 - Aug 1990 "/>
    <n v="3"/>
    <s v="Statistician"/>
    <n v="23"/>
    <x v="4"/>
    <x v="0"/>
    <n v="1"/>
    <n v="1"/>
    <n v="0"/>
    <n v="0"/>
    <n v="0"/>
    <n v="0"/>
    <n v="0"/>
    <n v="23.5"/>
  </r>
  <r>
    <s v="Jan 2020 - Feb 2021 "/>
    <n v="0"/>
    <s v="Data Analyst"/>
    <n v="13"/>
    <x v="0"/>
    <x v="1"/>
    <n v="1"/>
    <n v="1"/>
    <n v="0"/>
    <n v="0"/>
    <n v="0"/>
    <n v="0"/>
    <n v="0"/>
    <n v="12"/>
  </r>
  <r>
    <s v="Jun 2021 - Present "/>
    <n v="0"/>
    <s v="Data Analyst "/>
    <n v="15"/>
    <x v="0"/>
    <x v="1"/>
    <n v="1"/>
    <n v="1"/>
    <n v="0"/>
    <n v="0"/>
    <n v="0"/>
    <n v="0"/>
    <n v="0"/>
    <n v="12"/>
  </r>
  <r>
    <s v="Apr 2019 - Present "/>
    <n v="0"/>
    <s v="Senior Business Intelligence Analyst"/>
    <n v="41"/>
    <x v="2"/>
    <x v="1"/>
    <n v="1"/>
    <n v="1"/>
    <n v="1"/>
    <n v="1"/>
    <n v="0"/>
    <n v="0"/>
    <n v="0"/>
    <n v="10"/>
  </r>
  <r>
    <s v="Apr 2017 - Apr 2019 "/>
    <n v="1"/>
    <s v="Business Intelligence Analyst"/>
    <n v="24"/>
    <x v="0"/>
    <x v="0"/>
    <n v="1"/>
    <n v="1"/>
    <n v="1"/>
    <n v="0"/>
    <n v="0"/>
    <n v="0"/>
    <n v="0"/>
    <n v="13"/>
  </r>
  <r>
    <s v="Jun 2021 - Jan 2022 "/>
    <n v="1"/>
    <s v="Machine Learning Engineer"/>
    <n v="7"/>
    <x v="1"/>
    <x v="0"/>
    <n v="1"/>
    <n v="0"/>
    <n v="0"/>
    <n v="0"/>
    <n v="0"/>
    <n v="0"/>
    <n v="0"/>
    <n v="7"/>
  </r>
  <r>
    <s v="Apr 2021 - Jun 2021 "/>
    <n v="3"/>
    <s v="Machine learning"/>
    <n v="2"/>
    <x v="1"/>
    <x v="0"/>
    <n v="1"/>
    <n v="0"/>
    <n v="0"/>
    <n v="0"/>
    <n v="0"/>
    <n v="0"/>
    <n v="0"/>
    <n v="7"/>
  </r>
  <r>
    <s v="Jun 2019 - Mar 2021 "/>
    <n v="4"/>
    <s v="Data Analyst"/>
    <n v="21"/>
    <x v="0"/>
    <x v="0"/>
    <n v="1"/>
    <n v="1"/>
    <n v="0"/>
    <n v="0"/>
    <n v="0"/>
    <n v="0"/>
    <n v="0"/>
    <n v="13"/>
  </r>
  <r>
    <s v="Jul 2016 - Apr 2018 "/>
    <n v="3"/>
    <s v="Data Analyst (Part-time)"/>
    <n v="21"/>
    <x v="0"/>
    <x v="0"/>
    <n v="1"/>
    <n v="1"/>
    <n v="0"/>
    <n v="0"/>
    <n v="0"/>
    <n v="0"/>
    <n v="0"/>
    <n v="13"/>
  </r>
  <r>
    <s v="Sep 2017 - Dec 2019 "/>
    <n v="2"/>
    <s v="Data Analyst"/>
    <n v="27"/>
    <x v="0"/>
    <x v="0"/>
    <n v="1"/>
    <n v="1"/>
    <n v="1"/>
    <n v="0"/>
    <n v="0"/>
    <n v="0"/>
    <n v="0"/>
    <n v="13"/>
  </r>
  <r>
    <s v="Nov 2021 - Present "/>
    <n v="1"/>
    <s v="Online Data Analyst"/>
    <n v="10"/>
    <x v="0"/>
    <x v="1"/>
    <n v="1"/>
    <n v="0"/>
    <n v="0"/>
    <n v="0"/>
    <n v="0"/>
    <n v="0"/>
    <n v="0"/>
    <n v="12"/>
  </r>
  <r>
    <s v="Jul 2020 - Nov 2020 "/>
    <n v="2"/>
    <s v="Data Analyst - Chief"/>
    <n v="4"/>
    <x v="0"/>
    <x v="0"/>
    <n v="1"/>
    <n v="0"/>
    <n v="0"/>
    <n v="0"/>
    <n v="0"/>
    <n v="0"/>
    <n v="0"/>
    <n v="13"/>
  </r>
  <r>
    <s v="Mar 2021 - Present "/>
    <n v="0"/>
    <s v="Data Analyst"/>
    <n v="18"/>
    <x v="0"/>
    <x v="1"/>
    <n v="1"/>
    <n v="1"/>
    <n v="0"/>
    <n v="0"/>
    <n v="0"/>
    <n v="0"/>
    <n v="0"/>
    <n v="12"/>
  </r>
  <r>
    <s v="Sep 2021 - Present "/>
    <n v="0"/>
    <s v="Data Scientist"/>
    <n v="12"/>
    <x v="1"/>
    <x v="1"/>
    <n v="1"/>
    <n v="1"/>
    <n v="0"/>
    <n v="0"/>
    <n v="0"/>
    <n v="0"/>
    <n v="0"/>
    <n v="8.5"/>
  </r>
  <r>
    <s v="Oct 2020 - Sep 2021 "/>
    <n v="1"/>
    <s v="Junior Data Scientist "/>
    <n v="1"/>
    <x v="1"/>
    <x v="0"/>
    <n v="1"/>
    <n v="0"/>
    <n v="0"/>
    <n v="0"/>
    <n v="0"/>
    <n v="0"/>
    <n v="0"/>
    <n v="7"/>
  </r>
  <r>
    <s v="Sep 2020 - Nov 2020 "/>
    <n v="3"/>
    <s v="Data Analyst"/>
    <n v="2"/>
    <x v="0"/>
    <x v="0"/>
    <n v="1"/>
    <n v="0"/>
    <n v="0"/>
    <n v="0"/>
    <n v="0"/>
    <n v="0"/>
    <n v="0"/>
    <n v="13"/>
  </r>
  <r>
    <s v="Sep 2020 - Oct 2020 "/>
    <n v="4"/>
    <s v="Data Analyst"/>
    <n v="1"/>
    <x v="0"/>
    <x v="0"/>
    <n v="1"/>
    <n v="0"/>
    <n v="0"/>
    <n v="0"/>
    <n v="0"/>
    <n v="0"/>
    <n v="0"/>
    <n v="13"/>
  </r>
  <r>
    <s v="Apr 2021 - Present "/>
    <n v="0"/>
    <s v="Associate Data Analyst "/>
    <n v="17"/>
    <x v="0"/>
    <x v="1"/>
    <n v="1"/>
    <n v="1"/>
    <n v="0"/>
    <n v="0"/>
    <n v="0"/>
    <n v="0"/>
    <n v="0"/>
    <n v="12"/>
  </r>
  <r>
    <s v="2019 - May 2021 "/>
    <n v="1"/>
    <s v="Data Analyst"/>
    <n v="28"/>
    <x v="0"/>
    <x v="0"/>
    <n v="1"/>
    <n v="1"/>
    <n v="1"/>
    <n v="0"/>
    <n v="0"/>
    <n v="0"/>
    <n v="0"/>
    <n v="13"/>
  </r>
  <r>
    <s v="Mar 2022 - Present "/>
    <n v="0"/>
    <s v="Data Analyst Tutor"/>
    <n v="6"/>
    <x v="0"/>
    <x v="1"/>
    <n v="1"/>
    <n v="0"/>
    <n v="0"/>
    <n v="0"/>
    <n v="0"/>
    <n v="0"/>
    <n v="0"/>
    <n v="12"/>
  </r>
  <r>
    <s v="Jan 2020 - Jun 2020 "/>
    <n v="0"/>
    <s v="Data Analyst"/>
    <n v="5"/>
    <x v="0"/>
    <x v="1"/>
    <n v="1"/>
    <n v="0"/>
    <n v="0"/>
    <n v="0"/>
    <n v="0"/>
    <n v="0"/>
    <n v="0"/>
    <n v="12"/>
  </r>
  <r>
    <s v="Oct 2020 - Jun 2021 "/>
    <n v="1"/>
    <s v="Sales Data Analyst"/>
    <n v="8"/>
    <x v="0"/>
    <x v="0"/>
    <n v="1"/>
    <n v="0"/>
    <n v="0"/>
    <n v="0"/>
    <n v="0"/>
    <n v="0"/>
    <n v="0"/>
    <n v="13"/>
  </r>
  <r>
    <s v="Mar 2019 - Oct 2020 "/>
    <n v="2"/>
    <s v="Sales Data Analyst"/>
    <n v="19"/>
    <x v="0"/>
    <x v="0"/>
    <n v="1"/>
    <n v="1"/>
    <n v="0"/>
    <n v="0"/>
    <n v="0"/>
    <n v="0"/>
    <n v="0"/>
    <n v="13"/>
  </r>
  <r>
    <s v="Apr 2017 - Feb 2019 "/>
    <n v="3"/>
    <s v="Data Collector and Data Analyst"/>
    <n v="22"/>
    <x v="0"/>
    <x v="0"/>
    <n v="1"/>
    <n v="1"/>
    <n v="0"/>
    <n v="0"/>
    <n v="0"/>
    <n v="0"/>
    <n v="0"/>
    <n v="13"/>
  </r>
  <r>
    <s v="Jul 2018 - Apr 2020 "/>
    <n v="1"/>
    <s v="Senior Business Intelligence Analyst"/>
    <n v="21"/>
    <x v="2"/>
    <x v="0"/>
    <n v="1"/>
    <n v="1"/>
    <n v="0"/>
    <n v="0"/>
    <n v="0"/>
    <n v="0"/>
    <n v="0"/>
    <n v="17.5"/>
  </r>
  <r>
    <s v="Mar 2021 - Present "/>
    <n v="0"/>
    <s v="Business Data Analyst Consultant"/>
    <n v="18"/>
    <x v="0"/>
    <x v="1"/>
    <n v="1"/>
    <n v="1"/>
    <n v="0"/>
    <n v="0"/>
    <n v="0"/>
    <n v="0"/>
    <n v="0"/>
    <n v="12"/>
  </r>
  <r>
    <s v="Jun 2020 - Apr 2021 "/>
    <n v="1"/>
    <s v="Data Analyst"/>
    <n v="10"/>
    <x v="0"/>
    <x v="0"/>
    <n v="1"/>
    <n v="0"/>
    <n v="0"/>
    <n v="0"/>
    <n v="0"/>
    <n v="0"/>
    <n v="0"/>
    <n v="13"/>
  </r>
  <r>
    <s v="Nov 2021 - Present "/>
    <n v="0"/>
    <s v="Data Scientist"/>
    <n v="10"/>
    <x v="1"/>
    <x v="1"/>
    <n v="1"/>
    <n v="0"/>
    <n v="0"/>
    <n v="0"/>
    <n v="0"/>
    <n v="0"/>
    <n v="0"/>
    <n v="8.5"/>
  </r>
  <r>
    <s v="Apr 2018 - Nov 2021 "/>
    <n v="1"/>
    <s v="Data Analyst II"/>
    <n v="43"/>
    <x v="0"/>
    <x v="0"/>
    <n v="1"/>
    <n v="1"/>
    <n v="1"/>
    <n v="1"/>
    <n v="0"/>
    <n v="0"/>
    <n v="0"/>
    <n v="13"/>
  </r>
  <r>
    <s v="Oct 2017 - Apr 2018 "/>
    <n v="2"/>
    <s v="Data Analyst"/>
    <n v="6"/>
    <x v="0"/>
    <x v="0"/>
    <n v="1"/>
    <n v="0"/>
    <n v="0"/>
    <n v="0"/>
    <n v="0"/>
    <n v="0"/>
    <n v="0"/>
    <n v="13"/>
  </r>
  <r>
    <s v="Aug 2021 - Jun 2022 "/>
    <n v="1"/>
    <s v="Data Analyst"/>
    <n v="10"/>
    <x v="0"/>
    <x v="0"/>
    <n v="1"/>
    <n v="0"/>
    <n v="0"/>
    <n v="0"/>
    <n v="0"/>
    <n v="0"/>
    <n v="0"/>
    <n v="13"/>
  </r>
  <r>
    <s v="Aug 2019 - Present "/>
    <n v="0"/>
    <s v=" Data Analyst at Peer 39"/>
    <n v="37"/>
    <x v="0"/>
    <x v="1"/>
    <n v="1"/>
    <n v="1"/>
    <n v="1"/>
    <n v="1"/>
    <n v="0"/>
    <n v="0"/>
    <n v="0"/>
    <n v="12"/>
  </r>
  <r>
    <s v="Nov 2017 - Jul 2019 "/>
    <n v="1"/>
    <s v="Data Analyst"/>
    <n v="20"/>
    <x v="0"/>
    <x v="0"/>
    <n v="1"/>
    <n v="1"/>
    <n v="0"/>
    <n v="0"/>
    <n v="0"/>
    <n v="0"/>
    <n v="0"/>
    <n v="13"/>
  </r>
  <r>
    <s v="Mar 2021 - Present "/>
    <n v="0"/>
    <s v="Data Analyst"/>
    <n v="18"/>
    <x v="0"/>
    <x v="1"/>
    <n v="1"/>
    <n v="1"/>
    <n v="0"/>
    <n v="0"/>
    <n v="0"/>
    <n v="0"/>
    <n v="0"/>
    <n v="12"/>
  </r>
  <r>
    <s v="May 2019 - Present "/>
    <n v="2"/>
    <s v="Data Analyst"/>
    <n v="40"/>
    <x v="0"/>
    <x v="1"/>
    <n v="1"/>
    <n v="1"/>
    <n v="1"/>
    <n v="1"/>
    <n v="0"/>
    <n v="0"/>
    <n v="0"/>
    <n v="12"/>
  </r>
  <r>
    <s v="May 2021 - Present "/>
    <n v="3"/>
    <s v="Data Analyst"/>
    <n v="16"/>
    <x v="0"/>
    <x v="1"/>
    <n v="1"/>
    <n v="1"/>
    <n v="0"/>
    <n v="0"/>
    <n v="0"/>
    <n v="0"/>
    <n v="0"/>
    <n v="12"/>
  </r>
  <r>
    <s v="Nov 2021 - Present "/>
    <n v="0"/>
    <s v="Volunteer Data Analyst"/>
    <n v="10"/>
    <x v="0"/>
    <x v="1"/>
    <n v="1"/>
    <n v="0"/>
    <n v="0"/>
    <n v="0"/>
    <n v="0"/>
    <n v="0"/>
    <n v="0"/>
    <n v="12"/>
  </r>
  <r>
    <s v="Aug 2022 - Present "/>
    <n v="0"/>
    <s v="Ops Data Specialist"/>
    <n v="1"/>
    <x v="2"/>
    <x v="1"/>
    <n v="1"/>
    <n v="0"/>
    <n v="0"/>
    <n v="0"/>
    <n v="0"/>
    <n v="0"/>
    <n v="0"/>
    <n v="10"/>
  </r>
  <r>
    <s v="Sep 2019 - May 2021 "/>
    <n v="2"/>
    <s v="Senior CRM Analyst"/>
    <n v="20"/>
    <x v="2"/>
    <x v="0"/>
    <n v="1"/>
    <n v="1"/>
    <n v="0"/>
    <n v="0"/>
    <n v="0"/>
    <n v="0"/>
    <n v="0"/>
    <n v="17.5"/>
  </r>
  <r>
    <s v="Jan 2020 - Mar 2020 "/>
    <n v="4"/>
    <s v="Jr. Data Analyst"/>
    <n v="2"/>
    <x v="3"/>
    <x v="0"/>
    <n v="1"/>
    <n v="0"/>
    <n v="0"/>
    <n v="0"/>
    <n v="0"/>
    <n v="0"/>
    <n v="0"/>
    <n v="8"/>
  </r>
  <r>
    <s v="Apr 2022 - Present "/>
    <n v="0"/>
    <s v="Business Data Analyst"/>
    <n v="5"/>
    <x v="0"/>
    <x v="1"/>
    <n v="1"/>
    <n v="0"/>
    <n v="0"/>
    <n v="0"/>
    <n v="0"/>
    <n v="0"/>
    <n v="0"/>
    <n v="12"/>
  </r>
  <r>
    <s v="Sep 2021 - Feb 2022 "/>
    <n v="2"/>
    <s v="Data Analyst"/>
    <n v="5"/>
    <x v="0"/>
    <x v="0"/>
    <n v="1"/>
    <n v="0"/>
    <n v="0"/>
    <n v="0"/>
    <n v="0"/>
    <n v="0"/>
    <n v="0"/>
    <n v="13"/>
  </r>
  <r>
    <s v="Feb 2022 - Present "/>
    <n v="0"/>
    <s v="Big Data Analyst"/>
    <n v="7"/>
    <x v="0"/>
    <x v="1"/>
    <n v="1"/>
    <n v="0"/>
    <n v="0"/>
    <n v="0"/>
    <n v="0"/>
    <n v="0"/>
    <n v="0"/>
    <n v="12"/>
  </r>
  <r>
    <s v="Jul 2021 - Present "/>
    <n v="0"/>
    <s v="Data Analyst"/>
    <n v="14"/>
    <x v="0"/>
    <x v="1"/>
    <n v="1"/>
    <n v="1"/>
    <n v="0"/>
    <n v="0"/>
    <n v="0"/>
    <n v="0"/>
    <n v="0"/>
    <n v="12"/>
  </r>
  <r>
    <s v="Aug 2020 - May 2021 "/>
    <n v="1"/>
    <s v="Data Analyst"/>
    <n v="9"/>
    <x v="0"/>
    <x v="0"/>
    <n v="1"/>
    <n v="0"/>
    <n v="0"/>
    <n v="0"/>
    <n v="0"/>
    <n v="0"/>
    <n v="0"/>
    <n v="13"/>
  </r>
  <r>
    <s v="Jun 2021 - Present "/>
    <n v="0"/>
    <s v="Junior Data Analyst"/>
    <n v="15"/>
    <x v="3"/>
    <x v="1"/>
    <n v="1"/>
    <n v="1"/>
    <n v="0"/>
    <n v="0"/>
    <n v="0"/>
    <n v="0"/>
    <n v="0"/>
    <n v="5"/>
  </r>
  <r>
    <s v="Dec 2021 - Feb 2022 "/>
    <n v="0"/>
    <s v="Data Analyst"/>
    <n v="2"/>
    <x v="0"/>
    <x v="1"/>
    <n v="1"/>
    <n v="0"/>
    <n v="0"/>
    <n v="0"/>
    <n v="0"/>
    <n v="0"/>
    <n v="0"/>
    <n v="12"/>
  </r>
  <r>
    <s v="Sep 2021 - Nov 2021 "/>
    <n v="1"/>
    <s v="Data Analyst"/>
    <n v="2"/>
    <x v="0"/>
    <x v="0"/>
    <n v="1"/>
    <n v="0"/>
    <n v="0"/>
    <n v="0"/>
    <n v="0"/>
    <n v="0"/>
    <n v="0"/>
    <n v="13"/>
  </r>
  <r>
    <s v="Oct 2020 - Present "/>
    <n v="0"/>
    <s v="Senior Data Analyst"/>
    <n v="23"/>
    <x v="2"/>
    <x v="1"/>
    <n v="1"/>
    <n v="1"/>
    <n v="0"/>
    <n v="0"/>
    <n v="0"/>
    <n v="0"/>
    <n v="0"/>
    <n v="10"/>
  </r>
  <r>
    <s v="Sep 2020 - Feb 2021 "/>
    <n v="0"/>
    <s v="Data Analyst in Training"/>
    <n v="5"/>
    <x v="0"/>
    <x v="1"/>
    <n v="1"/>
    <n v="0"/>
    <n v="0"/>
    <n v="0"/>
    <n v="0"/>
    <n v="0"/>
    <n v="0"/>
    <n v="12"/>
  </r>
  <r>
    <s v="May 2016 - Apr 2020 "/>
    <n v="2"/>
    <s v="Data Analyst"/>
    <n v="47"/>
    <x v="0"/>
    <x v="0"/>
    <n v="1"/>
    <n v="1"/>
    <n v="1"/>
    <n v="1"/>
    <n v="0"/>
    <n v="0"/>
    <n v="0"/>
    <n v="13"/>
  </r>
  <r>
    <s v="Mar 2013 - May 2016 "/>
    <n v="3"/>
    <s v="Data Analyst and Data Entry"/>
    <n v="38"/>
    <x v="0"/>
    <x v="0"/>
    <n v="1"/>
    <n v="1"/>
    <n v="1"/>
    <n v="1"/>
    <n v="0"/>
    <n v="0"/>
    <n v="0"/>
    <n v="13"/>
  </r>
  <r>
    <s v="Dec 2020 - Present "/>
    <n v="0"/>
    <s v="Data Analyst"/>
    <n v="21"/>
    <x v="0"/>
    <x v="1"/>
    <n v="1"/>
    <n v="1"/>
    <n v="0"/>
    <n v="0"/>
    <n v="0"/>
    <n v="0"/>
    <n v="0"/>
    <n v="12"/>
  </r>
  <r>
    <s v="Sep 2022 - Present "/>
    <n v="0"/>
    <s v="Senior Data Analyst"/>
    <n v="1"/>
    <x v="2"/>
    <x v="1"/>
    <n v="1"/>
    <n v="0"/>
    <n v="0"/>
    <n v="0"/>
    <n v="0"/>
    <n v="0"/>
    <n v="0"/>
    <n v="10"/>
  </r>
  <r>
    <s v="Sep 2018 - Mar 2019 "/>
    <n v="3"/>
    <s v="Data Analyst"/>
    <n v="6"/>
    <x v="0"/>
    <x v="0"/>
    <n v="1"/>
    <n v="0"/>
    <n v="0"/>
    <n v="0"/>
    <n v="0"/>
    <n v="0"/>
    <n v="0"/>
    <n v="13"/>
  </r>
  <r>
    <s v="Jan 2020 - Present "/>
    <n v="0"/>
    <s v="Senior Data Analyst"/>
    <n v="32"/>
    <x v="2"/>
    <x v="1"/>
    <n v="1"/>
    <n v="1"/>
    <n v="1"/>
    <n v="0"/>
    <n v="0"/>
    <n v="0"/>
    <n v="0"/>
    <n v="10"/>
  </r>
  <r>
    <s v="Jul 2019 - Sep 2020 "/>
    <n v="3"/>
    <s v="Senior Data Analyst"/>
    <n v="14"/>
    <x v="2"/>
    <x v="0"/>
    <n v="1"/>
    <n v="1"/>
    <n v="0"/>
    <n v="0"/>
    <n v="0"/>
    <n v="0"/>
    <n v="0"/>
    <n v="17.5"/>
  </r>
  <r>
    <s v="Apr 2019 - Jul 2019 "/>
    <n v="4"/>
    <s v="Senior Data Analyst"/>
    <n v="3"/>
    <x v="2"/>
    <x v="0"/>
    <n v="1"/>
    <n v="0"/>
    <n v="0"/>
    <n v="0"/>
    <n v="0"/>
    <n v="0"/>
    <n v="0"/>
    <n v="17.5"/>
  </r>
  <r>
    <s v="May 2016 - Mar 2019 "/>
    <n v="5"/>
    <s v="Data Analyst"/>
    <n v="34"/>
    <x v="0"/>
    <x v="0"/>
    <n v="1"/>
    <n v="1"/>
    <n v="1"/>
    <n v="0"/>
    <n v="0"/>
    <n v="0"/>
    <n v="0"/>
    <n v="13"/>
  </r>
  <r>
    <s v="May 2019 - Present "/>
    <n v="0"/>
    <s v="Data Analyst"/>
    <n v="40"/>
    <x v="0"/>
    <x v="1"/>
    <n v="1"/>
    <n v="1"/>
    <n v="1"/>
    <n v="1"/>
    <n v="0"/>
    <n v="0"/>
    <n v="0"/>
    <n v="12"/>
  </r>
  <r>
    <s v="Feb 2019 - May 2020 "/>
    <n v="1"/>
    <s v="Senior Data Analyst"/>
    <n v="15"/>
    <x v="2"/>
    <x v="0"/>
    <n v="1"/>
    <n v="1"/>
    <n v="0"/>
    <n v="0"/>
    <n v="0"/>
    <n v="0"/>
    <n v="0"/>
    <n v="17.5"/>
  </r>
  <r>
    <s v="Mar 2016 - Feb 2019 "/>
    <n v="2"/>
    <s v="Data Analyst"/>
    <n v="35"/>
    <x v="0"/>
    <x v="0"/>
    <n v="1"/>
    <n v="1"/>
    <n v="1"/>
    <n v="0"/>
    <n v="0"/>
    <n v="0"/>
    <n v="0"/>
    <n v="13"/>
  </r>
  <r>
    <s v="Dec 2016 - Jun 2018 "/>
    <n v="1"/>
    <s v="Data Analyst"/>
    <n v="18"/>
    <x v="0"/>
    <x v="0"/>
    <n v="1"/>
    <n v="1"/>
    <n v="0"/>
    <n v="0"/>
    <n v="0"/>
    <n v="0"/>
    <n v="0"/>
    <n v="13"/>
  </r>
  <r>
    <s v="Sep 2015 - Nov 2016 "/>
    <n v="2"/>
    <s v="Junior Data Analyst"/>
    <n v="14"/>
    <x v="3"/>
    <x v="0"/>
    <n v="1"/>
    <n v="1"/>
    <n v="0"/>
    <n v="0"/>
    <n v="0"/>
    <n v="0"/>
    <n v="0"/>
    <n v="8"/>
  </r>
  <r>
    <s v="Feb 2022 - Present "/>
    <n v="0"/>
    <s v="Data Analyst"/>
    <n v="7"/>
    <x v="0"/>
    <x v="1"/>
    <n v="1"/>
    <n v="0"/>
    <n v="0"/>
    <n v="0"/>
    <n v="0"/>
    <n v="0"/>
    <n v="0"/>
    <n v="12"/>
  </r>
  <r>
    <s v="Nov 2018 - Nov 2020 "/>
    <n v="2"/>
    <s v="Data Analyst"/>
    <n v="24"/>
    <x v="0"/>
    <x v="0"/>
    <n v="1"/>
    <n v="1"/>
    <n v="1"/>
    <n v="0"/>
    <n v="0"/>
    <n v="0"/>
    <n v="0"/>
    <n v="13"/>
  </r>
  <r>
    <s v="Apr 2018 - Nov 2018 "/>
    <n v="3"/>
    <s v="Data Analyst"/>
    <n v="7"/>
    <x v="0"/>
    <x v="0"/>
    <n v="1"/>
    <n v="0"/>
    <n v="0"/>
    <n v="0"/>
    <n v="0"/>
    <n v="0"/>
    <n v="0"/>
    <n v="13"/>
  </r>
  <r>
    <s v="Jul 2021 - Mar 2022 "/>
    <n v="0"/>
    <s v="Research &amp; Data Analyst"/>
    <n v="8"/>
    <x v="0"/>
    <x v="1"/>
    <n v="1"/>
    <n v="0"/>
    <n v="0"/>
    <n v="0"/>
    <n v="0"/>
    <n v="0"/>
    <n v="0"/>
    <n v="12"/>
  </r>
  <r>
    <s v="Mar 2021 - Jul 2021 "/>
    <n v="1"/>
    <s v="Supervising Data Analyst (Remote)"/>
    <n v="4"/>
    <x v="0"/>
    <x v="0"/>
    <n v="1"/>
    <n v="0"/>
    <n v="0"/>
    <n v="0"/>
    <n v="0"/>
    <n v="0"/>
    <n v="0"/>
    <n v="13"/>
  </r>
  <r>
    <s v="Nov 2020 - Present "/>
    <n v="0"/>
    <s v="Data Analyst"/>
    <n v="22"/>
    <x v="0"/>
    <x v="1"/>
    <n v="1"/>
    <n v="1"/>
    <n v="0"/>
    <n v="0"/>
    <n v="0"/>
    <n v="0"/>
    <n v="0"/>
    <n v="12"/>
  </r>
  <r>
    <s v="Feb 2018 - Dec 2020 "/>
    <n v="1"/>
    <s v="Data Analyst"/>
    <n v="34"/>
    <x v="0"/>
    <x v="0"/>
    <n v="1"/>
    <n v="1"/>
    <n v="1"/>
    <n v="0"/>
    <n v="0"/>
    <n v="0"/>
    <n v="0"/>
    <n v="13"/>
  </r>
  <r>
    <s v="Jun 2019 - Sep 2019 "/>
    <n v="3"/>
    <s v="Data Analyst"/>
    <n v="3"/>
    <x v="0"/>
    <x v="0"/>
    <n v="1"/>
    <n v="0"/>
    <n v="0"/>
    <n v="0"/>
    <n v="0"/>
    <n v="0"/>
    <n v="0"/>
    <n v="13"/>
  </r>
  <r>
    <s v="Dec 2019 - Aug 2021 "/>
    <n v="2"/>
    <s v="Data Analyst"/>
    <n v="20"/>
    <x v="0"/>
    <x v="0"/>
    <n v="1"/>
    <n v="1"/>
    <n v="0"/>
    <n v="0"/>
    <n v="0"/>
    <n v="0"/>
    <n v="0"/>
    <n v="13"/>
  </r>
  <r>
    <s v="Mar 2017 - 2019 "/>
    <n v="2"/>
    <s v="Senior Reporting Analyst"/>
    <n v="22"/>
    <x v="2"/>
    <x v="0"/>
    <n v="1"/>
    <n v="1"/>
    <n v="0"/>
    <n v="0"/>
    <n v="0"/>
    <n v="0"/>
    <n v="0"/>
    <n v="17.5"/>
  </r>
  <r>
    <s v="Dec 2020 - Present "/>
    <n v="0"/>
    <s v="Senior Data Analyst &amp; Growth hacking &amp; Reporting and insightful dashboards"/>
    <n v="21"/>
    <x v="2"/>
    <x v="1"/>
    <n v="1"/>
    <n v="1"/>
    <n v="0"/>
    <n v="0"/>
    <n v="0"/>
    <n v="0"/>
    <n v="0"/>
    <n v="10"/>
  </r>
  <r>
    <s v="Apr 2019 - Dec 2020 "/>
    <n v="1"/>
    <s v="Data Scientist | Predictive Machine learning Models for marketing and customer targeting"/>
    <n v="20"/>
    <x v="1"/>
    <x v="0"/>
    <n v="1"/>
    <n v="1"/>
    <n v="0"/>
    <n v="0"/>
    <n v="0"/>
    <n v="0"/>
    <n v="0"/>
    <n v="7"/>
  </r>
  <r>
    <s v="Jan 2022 - Present "/>
    <n v="0"/>
    <s v="Data Analyst"/>
    <n v="8"/>
    <x v="0"/>
    <x v="1"/>
    <n v="1"/>
    <n v="0"/>
    <n v="0"/>
    <n v="0"/>
    <n v="0"/>
    <n v="0"/>
    <n v="0"/>
    <n v="12"/>
  </r>
  <r>
    <s v="Apr 2021 - Dec 2021 "/>
    <n v="1"/>
    <s v="Data Analyst"/>
    <n v="8"/>
    <x v="0"/>
    <x v="0"/>
    <n v="1"/>
    <n v="0"/>
    <n v="0"/>
    <n v="0"/>
    <n v="0"/>
    <n v="0"/>
    <n v="0"/>
    <n v="13"/>
  </r>
  <r>
    <s v="Feb 2021 - Present "/>
    <n v="0"/>
    <s v="Senior Software Engineer and Business Intelligence Analyst"/>
    <n v="19"/>
    <x v="2"/>
    <x v="1"/>
    <n v="1"/>
    <n v="1"/>
    <n v="0"/>
    <n v="0"/>
    <n v="0"/>
    <n v="0"/>
    <n v="0"/>
    <n v="10"/>
  </r>
  <r>
    <s v="Mar 2021 - May 2021 "/>
    <n v="1"/>
    <s v="Business Intelligence Analyst"/>
    <n v="2"/>
    <x v="0"/>
    <x v="0"/>
    <n v="1"/>
    <n v="0"/>
    <n v="0"/>
    <n v="0"/>
    <n v="0"/>
    <n v="0"/>
    <n v="0"/>
    <n v="13"/>
  </r>
  <r>
    <s v="Sep 2016 - Sep 2017 "/>
    <n v="2"/>
    <s v="Business Data Analyst"/>
    <n v="12"/>
    <x v="0"/>
    <x v="0"/>
    <n v="1"/>
    <n v="1"/>
    <n v="0"/>
    <n v="0"/>
    <n v="0"/>
    <n v="0"/>
    <n v="0"/>
    <n v="13"/>
  </r>
  <r>
    <s v="Apr 2020 - Aug 2021 "/>
    <n v="1"/>
    <s v="Junior Data Scientist"/>
    <n v="16"/>
    <x v="1"/>
    <x v="0"/>
    <n v="1"/>
    <n v="1"/>
    <n v="0"/>
    <n v="0"/>
    <n v="0"/>
    <n v="0"/>
    <n v="0"/>
    <n v="7"/>
  </r>
  <r>
    <s v="Dec 2017 - Jan 2020 "/>
    <n v="2"/>
    <s v="Data Analyst and Digital Marketing Specialist at Iperius"/>
    <n v="25"/>
    <x v="0"/>
    <x v="0"/>
    <n v="1"/>
    <n v="1"/>
    <n v="1"/>
    <n v="0"/>
    <n v="0"/>
    <n v="0"/>
    <n v="0"/>
    <n v="13"/>
  </r>
  <r>
    <s v="Apr 2022 - Present "/>
    <n v="0"/>
    <s v="Jr Business Intelligence Analyst "/>
    <n v="5"/>
    <x v="3"/>
    <x v="1"/>
    <n v="1"/>
    <n v="0"/>
    <n v="0"/>
    <n v="0"/>
    <n v="0"/>
    <n v="0"/>
    <n v="0"/>
    <n v="5"/>
  </r>
  <r>
    <s v="Feb 2020 - Sep 2020 "/>
    <n v="2"/>
    <s v="Jr Data Analyst "/>
    <n v="7"/>
    <x v="3"/>
    <x v="0"/>
    <n v="1"/>
    <n v="0"/>
    <n v="0"/>
    <n v="0"/>
    <n v="0"/>
    <n v="0"/>
    <n v="0"/>
    <n v="8"/>
  </r>
  <r>
    <s v="Nov 2021 - Present "/>
    <n v="0"/>
    <s v="Business Intelligence Analyst"/>
    <n v="10"/>
    <x v="0"/>
    <x v="1"/>
    <n v="1"/>
    <n v="0"/>
    <n v="0"/>
    <n v="0"/>
    <n v="0"/>
    <n v="0"/>
    <n v="0"/>
    <n v="12"/>
  </r>
  <r>
    <s v="Jan 2018 - Feb 2019 "/>
    <n v="2"/>
    <s v="Business Intelligence Analyst"/>
    <n v="13"/>
    <x v="0"/>
    <x v="0"/>
    <n v="1"/>
    <n v="1"/>
    <n v="0"/>
    <n v="0"/>
    <n v="0"/>
    <n v="0"/>
    <n v="0"/>
    <n v="13"/>
  </r>
  <r>
    <s v="Feb 2016 - Jan 2018 "/>
    <n v="3"/>
    <s v="Business Intelligence Analyst"/>
    <n v="23"/>
    <x v="0"/>
    <x v="0"/>
    <n v="1"/>
    <n v="1"/>
    <n v="0"/>
    <n v="0"/>
    <n v="0"/>
    <n v="0"/>
    <n v="0"/>
    <n v="13"/>
  </r>
  <r>
    <s v="Mar 2021 - Present "/>
    <n v="0"/>
    <s v="Data Analyst"/>
    <n v="18"/>
    <x v="0"/>
    <x v="1"/>
    <n v="1"/>
    <n v="1"/>
    <n v="0"/>
    <n v="0"/>
    <n v="0"/>
    <n v="0"/>
    <n v="0"/>
    <n v="12"/>
  </r>
  <r>
    <s v="Feb 2017 - Feb 2021 "/>
    <n v="1"/>
    <s v="Business Intelligence Analyst"/>
    <n v="48"/>
    <x v="0"/>
    <x v="0"/>
    <n v="1"/>
    <n v="1"/>
    <n v="1"/>
    <n v="1"/>
    <n v="1"/>
    <n v="0"/>
    <n v="0"/>
    <n v="13"/>
  </r>
  <r>
    <s v="Jun 2015 - Sep 2020 "/>
    <n v="5"/>
    <s v="Data Analyst"/>
    <n v="63"/>
    <x v="0"/>
    <x v="0"/>
    <n v="1"/>
    <n v="1"/>
    <n v="1"/>
    <n v="1"/>
    <n v="1"/>
    <n v="1"/>
    <n v="0"/>
    <n v="13"/>
  </r>
  <r>
    <s v="Jul 2022 - Present "/>
    <n v="0"/>
    <s v="Data Analyst"/>
    <n v="2"/>
    <x v="0"/>
    <x v="1"/>
    <n v="1"/>
    <n v="0"/>
    <n v="0"/>
    <n v="0"/>
    <n v="0"/>
    <n v="0"/>
    <n v="0"/>
    <n v="12"/>
  </r>
  <r>
    <s v="Jul 2022 - Present "/>
    <n v="0"/>
    <s v="Data Analyst"/>
    <n v="2"/>
    <x v="0"/>
    <x v="1"/>
    <n v="1"/>
    <n v="0"/>
    <n v="0"/>
    <n v="0"/>
    <n v="0"/>
    <n v="0"/>
    <n v="0"/>
    <n v="12"/>
  </r>
  <r>
    <s v="Jul 2020 - Apr 2021 "/>
    <n v="0"/>
    <s v="Data Analyst Fellow"/>
    <n v="9"/>
    <x v="0"/>
    <x v="1"/>
    <n v="1"/>
    <n v="0"/>
    <n v="0"/>
    <n v="0"/>
    <n v="0"/>
    <n v="0"/>
    <n v="0"/>
    <n v="12"/>
  </r>
  <r>
    <s v="2015 - 2021 "/>
    <n v="2"/>
    <s v="Business &amp; Data Analyst, and Project Management"/>
    <n v="71"/>
    <x v="0"/>
    <x v="0"/>
    <n v="1"/>
    <n v="1"/>
    <n v="1"/>
    <n v="1"/>
    <n v="1"/>
    <n v="1"/>
    <n v="0"/>
    <n v="13"/>
  </r>
  <r>
    <s v="Feb 2020 - Present "/>
    <n v="0"/>
    <s v="Data Analyst"/>
    <n v="31"/>
    <x v="0"/>
    <x v="1"/>
    <n v="1"/>
    <n v="1"/>
    <n v="1"/>
    <n v="0"/>
    <n v="0"/>
    <n v="0"/>
    <n v="0"/>
    <n v="12"/>
  </r>
  <r>
    <s v="Feb 2022 - Jul 2022 "/>
    <n v="1"/>
    <s v="Data Analyst"/>
    <n v="5"/>
    <x v="0"/>
    <x v="0"/>
    <n v="1"/>
    <n v="0"/>
    <n v="0"/>
    <n v="0"/>
    <n v="0"/>
    <n v="0"/>
    <n v="0"/>
    <n v="13"/>
  </r>
  <r>
    <s v="Feb 2022 - Present "/>
    <n v="0"/>
    <s v="Business Data Analyst"/>
    <n v="7"/>
    <x v="0"/>
    <x v="1"/>
    <n v="1"/>
    <n v="0"/>
    <n v="0"/>
    <n v="0"/>
    <n v="0"/>
    <n v="0"/>
    <n v="0"/>
    <n v="12"/>
  </r>
  <r>
    <s v="Aug 2015 - Jul 2018 "/>
    <n v="1"/>
    <s v="Sr Regional Reporting Analyst "/>
    <n v="35"/>
    <x v="2"/>
    <x v="0"/>
    <n v="1"/>
    <n v="1"/>
    <n v="1"/>
    <n v="0"/>
    <n v="0"/>
    <n v="0"/>
    <n v="0"/>
    <n v="17.5"/>
  </r>
  <r>
    <s v="Mar 2007 - Sep 2011 "/>
    <n v="4"/>
    <s v="Database Application Developer / Data Analyst"/>
    <n v="54"/>
    <x v="0"/>
    <x v="0"/>
    <n v="1"/>
    <n v="1"/>
    <n v="1"/>
    <n v="1"/>
    <n v="1"/>
    <n v="0"/>
    <n v="0"/>
    <n v="13"/>
  </r>
  <r>
    <s v="Jun 2021 - Present "/>
    <n v="1"/>
    <s v="Data Analyst"/>
    <n v="15"/>
    <x v="0"/>
    <x v="1"/>
    <n v="1"/>
    <n v="1"/>
    <n v="0"/>
    <n v="0"/>
    <n v="0"/>
    <n v="0"/>
    <n v="0"/>
    <n v="12"/>
  </r>
  <r>
    <s v="Jun 2018 - Oct 2019 "/>
    <n v="3"/>
    <s v="Data Analyst"/>
    <n v="16"/>
    <x v="0"/>
    <x v="0"/>
    <n v="1"/>
    <n v="1"/>
    <n v="0"/>
    <n v="0"/>
    <n v="0"/>
    <n v="0"/>
    <n v="0"/>
    <n v="13"/>
  </r>
  <r>
    <s v="Jan 2021 - Jan 2022 "/>
    <n v="2"/>
    <s v="Data Analyst"/>
    <n v="12"/>
    <x v="0"/>
    <x v="0"/>
    <n v="1"/>
    <n v="1"/>
    <n v="0"/>
    <n v="0"/>
    <n v="0"/>
    <n v="0"/>
    <n v="0"/>
    <n v="13"/>
  </r>
  <r>
    <s v="May 2020 - Dec 2020 "/>
    <n v="3"/>
    <s v="Database Analyst"/>
    <n v="7"/>
    <x v="0"/>
    <x v="0"/>
    <n v="1"/>
    <n v="0"/>
    <n v="0"/>
    <n v="0"/>
    <n v="0"/>
    <n v="0"/>
    <n v="0"/>
    <n v="13"/>
  </r>
  <r>
    <s v="Sep 2022 - Present "/>
    <n v="0"/>
    <s v="Data Analyst"/>
    <n v="1"/>
    <x v="0"/>
    <x v="1"/>
    <n v="1"/>
    <n v="0"/>
    <n v="0"/>
    <n v="0"/>
    <n v="0"/>
    <n v="0"/>
    <n v="0"/>
    <n v="12"/>
  </r>
  <r>
    <s v="Dec 2020 - Apr 2022 "/>
    <n v="1"/>
    <s v="Data Analyst II - Risk Adjustment"/>
    <n v="16"/>
    <x v="0"/>
    <x v="0"/>
    <n v="1"/>
    <n v="1"/>
    <n v="0"/>
    <n v="0"/>
    <n v="0"/>
    <n v="0"/>
    <n v="0"/>
    <n v="13"/>
  </r>
  <r>
    <s v="Feb 2020 - Nov 2020 "/>
    <n v="2"/>
    <s v="Data Analyst II - Enterprise Data Services"/>
    <n v="9"/>
    <x v="0"/>
    <x v="0"/>
    <n v="1"/>
    <n v="0"/>
    <n v="0"/>
    <n v="0"/>
    <n v="0"/>
    <n v="0"/>
    <n v="0"/>
    <n v="13"/>
  </r>
  <r>
    <s v="Aug 2020 - Present "/>
    <n v="0"/>
    <s v="Data Analyst"/>
    <n v="25"/>
    <x v="0"/>
    <x v="1"/>
    <n v="1"/>
    <n v="1"/>
    <n v="1"/>
    <n v="0"/>
    <n v="0"/>
    <n v="0"/>
    <n v="0"/>
    <n v="12"/>
  </r>
  <r>
    <s v="Sep 2020 - Nov 2021 "/>
    <n v="1"/>
    <s v="Data Analyst"/>
    <n v="14"/>
    <x v="0"/>
    <x v="0"/>
    <n v="1"/>
    <n v="1"/>
    <n v="0"/>
    <n v="0"/>
    <n v="0"/>
    <n v="0"/>
    <n v="0"/>
    <n v="13"/>
  </r>
  <r>
    <s v="Feb 2022 - Present "/>
    <n v="0"/>
    <s v="Senior Data Analyst"/>
    <n v="7"/>
    <x v="2"/>
    <x v="1"/>
    <n v="1"/>
    <n v="0"/>
    <n v="0"/>
    <n v="0"/>
    <n v="0"/>
    <n v="0"/>
    <n v="0"/>
    <n v="10"/>
  </r>
  <r>
    <s v="Jan 2022 - Jul 2022 "/>
    <n v="0"/>
    <s v="Data Analyst"/>
    <n v="6"/>
    <x v="0"/>
    <x v="1"/>
    <n v="1"/>
    <n v="0"/>
    <n v="0"/>
    <n v="0"/>
    <n v="0"/>
    <n v="0"/>
    <n v="0"/>
    <n v="12"/>
  </r>
  <r>
    <s v="Oct 2021 - Present "/>
    <n v="0"/>
    <s v="Business Intelligence Analyst"/>
    <n v="1"/>
    <x v="0"/>
    <x v="1"/>
    <n v="1"/>
    <n v="0"/>
    <n v="0"/>
    <n v="0"/>
    <n v="0"/>
    <n v="0"/>
    <n v="0"/>
    <n v="12"/>
  </r>
  <r>
    <s v="Dec 2014 - Feb 2016 "/>
    <n v="1"/>
    <s v="Senior Data Analyst, Product Development"/>
    <n v="14"/>
    <x v="2"/>
    <x v="0"/>
    <n v="1"/>
    <n v="1"/>
    <n v="0"/>
    <n v="0"/>
    <n v="0"/>
    <n v="0"/>
    <n v="0"/>
    <n v="17.5"/>
  </r>
  <r>
    <s v="2004 - 2014 "/>
    <n v="2"/>
    <s v="Data Analyst /QA"/>
    <n v="119"/>
    <x v="0"/>
    <x v="0"/>
    <n v="1"/>
    <n v="1"/>
    <n v="1"/>
    <n v="1"/>
    <n v="1"/>
    <n v="1"/>
    <n v="0"/>
    <n v="13"/>
  </r>
  <r>
    <s v="Dec 2021 - Present "/>
    <n v="0"/>
    <s v="Data Analyst | Sales Funnels and Social media"/>
    <n v="9"/>
    <x v="0"/>
    <x v="1"/>
    <n v="1"/>
    <n v="0"/>
    <n v="0"/>
    <n v="0"/>
    <n v="0"/>
    <n v="0"/>
    <n v="0"/>
    <n v="12"/>
  </r>
  <r>
    <s v="2019 - Present "/>
    <n v="1"/>
    <s v="Data Scientist"/>
    <n v="44"/>
    <x v="1"/>
    <x v="1"/>
    <n v="1"/>
    <n v="1"/>
    <n v="1"/>
    <n v="1"/>
    <n v="0"/>
    <n v="0"/>
    <n v="0"/>
    <n v="8.5"/>
  </r>
  <r>
    <s v="2013 - 2019 "/>
    <n v="2"/>
    <s v="Lead Data Analyst"/>
    <n v="71"/>
    <x v="2"/>
    <x v="0"/>
    <n v="1"/>
    <n v="1"/>
    <n v="1"/>
    <n v="1"/>
    <n v="1"/>
    <n v="1"/>
    <n v="0"/>
    <n v="17.5"/>
  </r>
  <r>
    <s v="2008 - 2013 "/>
    <n v="3"/>
    <s v="Data Analyst"/>
    <n v="59"/>
    <x v="0"/>
    <x v="0"/>
    <n v="1"/>
    <n v="1"/>
    <n v="1"/>
    <n v="1"/>
    <n v="1"/>
    <n v="0"/>
    <n v="0"/>
    <n v="13"/>
  </r>
  <r>
    <s v="Jul 2019 - Feb 2020 "/>
    <n v="3"/>
    <s v="Business Intelligence Analyst"/>
    <n v="7"/>
    <x v="0"/>
    <x v="0"/>
    <n v="1"/>
    <n v="0"/>
    <n v="0"/>
    <n v="0"/>
    <n v="0"/>
    <n v="0"/>
    <n v="0"/>
    <n v="13"/>
  </r>
  <r>
    <s v="May 2017 - Present "/>
    <n v="0"/>
    <s v="Data Analyst"/>
    <n v="64"/>
    <x v="0"/>
    <x v="1"/>
    <n v="1"/>
    <n v="1"/>
    <n v="1"/>
    <n v="1"/>
    <n v="1"/>
    <n v="1"/>
    <n v="0"/>
    <n v="12"/>
  </r>
  <r>
    <s v="Apr 2016 - Apr 2017 "/>
    <n v="1"/>
    <s v="Data Analyst"/>
    <n v="12"/>
    <x v="0"/>
    <x v="0"/>
    <n v="1"/>
    <n v="1"/>
    <n v="0"/>
    <n v="0"/>
    <n v="0"/>
    <n v="0"/>
    <n v="0"/>
    <n v="13"/>
  </r>
  <r>
    <s v="Jul 2022 - Present "/>
    <n v="0"/>
    <s v="Data Analyst"/>
    <n v="2"/>
    <x v="0"/>
    <x v="1"/>
    <n v="1"/>
    <n v="0"/>
    <n v="0"/>
    <n v="0"/>
    <n v="0"/>
    <n v="0"/>
    <n v="0"/>
    <n v="12"/>
  </r>
  <r>
    <s v="Dec 2015 - Mar 2019 "/>
    <n v="2"/>
    <s v="Data Analyst"/>
    <n v="39"/>
    <x v="0"/>
    <x v="0"/>
    <n v="1"/>
    <n v="1"/>
    <n v="1"/>
    <n v="1"/>
    <n v="0"/>
    <n v="0"/>
    <n v="0"/>
    <n v="13"/>
  </r>
  <r>
    <s v="Aug 2005 - Jun 2012 "/>
    <n v="3"/>
    <s v="Senior Data Analyst"/>
    <n v="82"/>
    <x v="2"/>
    <x v="0"/>
    <n v="1"/>
    <n v="1"/>
    <n v="1"/>
    <n v="1"/>
    <n v="1"/>
    <n v="1"/>
    <n v="0"/>
    <n v="17.5"/>
  </r>
  <r>
    <s v="Aug 2020 - Sep 2021 "/>
    <n v="0"/>
    <s v="Data Analyst"/>
    <n v="13"/>
    <x v="0"/>
    <x v="1"/>
    <n v="1"/>
    <n v="1"/>
    <n v="0"/>
    <n v="0"/>
    <n v="0"/>
    <n v="0"/>
    <n v="0"/>
    <n v="12"/>
  </r>
  <r>
    <s v="Aug 2021 - Present "/>
    <n v="0"/>
    <s v="Senior Data Analyst"/>
    <n v="13"/>
    <x v="2"/>
    <x v="1"/>
    <n v="1"/>
    <n v="1"/>
    <n v="0"/>
    <n v="0"/>
    <n v="0"/>
    <n v="0"/>
    <n v="0"/>
    <n v="10"/>
  </r>
  <r>
    <s v="May 2021 - Present "/>
    <n v="0"/>
    <s v="Data Analyst"/>
    <n v="16"/>
    <x v="0"/>
    <x v="1"/>
    <n v="1"/>
    <n v="1"/>
    <n v="0"/>
    <n v="0"/>
    <n v="0"/>
    <n v="0"/>
    <n v="0"/>
    <n v="12"/>
  </r>
  <r>
    <s v="Jan 2019 - Feb 2021 "/>
    <n v="1"/>
    <s v="Data Analyst"/>
    <n v="25"/>
    <x v="0"/>
    <x v="0"/>
    <n v="1"/>
    <n v="1"/>
    <n v="1"/>
    <n v="0"/>
    <n v="0"/>
    <n v="0"/>
    <n v="0"/>
    <n v="13"/>
  </r>
  <r>
    <s v="Feb 2022 - Jul 2022 "/>
    <n v="1"/>
    <s v="Data Analyst, UTIVA TECH ACADEMY"/>
    <n v="5"/>
    <x v="0"/>
    <x v="0"/>
    <n v="1"/>
    <n v="0"/>
    <n v="0"/>
    <n v="0"/>
    <n v="0"/>
    <n v="0"/>
    <n v="0"/>
    <n v="13"/>
  </r>
  <r>
    <s v="Sep 2019 - Sep 2020 "/>
    <n v="2"/>
    <s v="Data Analyst"/>
    <n v="12"/>
    <x v="0"/>
    <x v="0"/>
    <n v="1"/>
    <n v="1"/>
    <n v="0"/>
    <n v="0"/>
    <n v="0"/>
    <n v="0"/>
    <n v="0"/>
    <n v="13"/>
  </r>
  <r>
    <s v="Aug 2016 - Jul 2018 "/>
    <n v="4"/>
    <s v="Data Analyst"/>
    <n v="23"/>
    <x v="0"/>
    <x v="0"/>
    <n v="1"/>
    <n v="1"/>
    <n v="0"/>
    <n v="0"/>
    <n v="0"/>
    <n v="0"/>
    <n v="0"/>
    <n v="13"/>
  </r>
  <r>
    <s v="Jun 2022 - Present "/>
    <n v="0"/>
    <s v="Junior Data Scientist"/>
    <n v="3"/>
    <x v="1"/>
    <x v="1"/>
    <n v="1"/>
    <n v="0"/>
    <n v="0"/>
    <n v="0"/>
    <n v="0"/>
    <n v="0"/>
    <n v="0"/>
    <n v="8.5"/>
  </r>
  <r>
    <s v="Apr 2022 - Present "/>
    <n v="2"/>
    <s v="Data Analyst"/>
    <n v="5"/>
    <x v="0"/>
    <x v="1"/>
    <n v="1"/>
    <n v="0"/>
    <n v="0"/>
    <n v="0"/>
    <n v="0"/>
    <n v="0"/>
    <n v="0"/>
    <n v="12"/>
  </r>
  <r>
    <s v="Jun 2022 - Aug 2022 "/>
    <n v="3"/>
    <s v="Data Scientist Intern"/>
    <n v="2"/>
    <x v="1"/>
    <x v="0"/>
    <n v="1"/>
    <n v="0"/>
    <n v="0"/>
    <n v="0"/>
    <n v="0"/>
    <n v="0"/>
    <n v="0"/>
    <n v="7"/>
  </r>
  <r>
    <s v="Sep 2020 - Mar 2021 "/>
    <n v="3"/>
    <s v="Data Analyst"/>
    <n v="6"/>
    <x v="0"/>
    <x v="0"/>
    <n v="1"/>
    <n v="0"/>
    <n v="0"/>
    <n v="0"/>
    <n v="0"/>
    <n v="0"/>
    <n v="0"/>
    <n v="13"/>
  </r>
  <r>
    <s v="Sep 2021 - Feb 2022 "/>
    <n v="1"/>
    <s v="Completion Data Analyst"/>
    <n v="5"/>
    <x v="0"/>
    <x v="0"/>
    <n v="1"/>
    <n v="0"/>
    <n v="0"/>
    <n v="0"/>
    <n v="0"/>
    <n v="0"/>
    <n v="0"/>
    <n v="13"/>
  </r>
  <r>
    <s v="Jun 2010 - Dec 2010 "/>
    <n v="4"/>
    <s v="Statistician"/>
    <n v="6"/>
    <x v="4"/>
    <x v="0"/>
    <n v="1"/>
    <n v="0"/>
    <n v="0"/>
    <n v="0"/>
    <n v="0"/>
    <n v="0"/>
    <n v="0"/>
    <n v="23.5"/>
  </r>
  <r>
    <s v="May 2022 - Present "/>
    <n v="0"/>
    <s v="Business Intelligence Analyst - Strategic Insights"/>
    <n v="4"/>
    <x v="0"/>
    <x v="1"/>
    <n v="1"/>
    <n v="0"/>
    <n v="0"/>
    <n v="0"/>
    <n v="0"/>
    <n v="0"/>
    <n v="0"/>
    <n v="12"/>
  </r>
  <r>
    <s v="Apr 2022 - Sep 2022 "/>
    <n v="0"/>
    <s v="Data Analyst"/>
    <n v="5"/>
    <x v="0"/>
    <x v="1"/>
    <n v="1"/>
    <n v="0"/>
    <n v="0"/>
    <n v="0"/>
    <n v="0"/>
    <n v="0"/>
    <n v="0"/>
    <n v="12"/>
  </r>
  <r>
    <s v="Oct 2021 - Present "/>
    <n v="0"/>
    <s v="Business Data analyst &amp; internal controller"/>
    <n v="1"/>
    <x v="0"/>
    <x v="1"/>
    <n v="1"/>
    <n v="0"/>
    <n v="0"/>
    <n v="0"/>
    <n v="0"/>
    <n v="0"/>
    <n v="0"/>
    <n v="12"/>
  </r>
  <r>
    <s v="Dec 2020 - Sep 2021 "/>
    <n v="1"/>
    <s v="Business Data Analyst"/>
    <n v="9"/>
    <x v="0"/>
    <x v="0"/>
    <n v="1"/>
    <n v="0"/>
    <n v="0"/>
    <n v="0"/>
    <n v="0"/>
    <n v="0"/>
    <n v="0"/>
    <n v="13"/>
  </r>
  <r>
    <s v="Sep 2018 - Aug 2020 "/>
    <n v="2"/>
    <s v="Business Data Analyst controller"/>
    <n v="23"/>
    <x v="0"/>
    <x v="0"/>
    <n v="1"/>
    <n v="1"/>
    <n v="0"/>
    <n v="0"/>
    <n v="0"/>
    <n v="0"/>
    <n v="0"/>
    <n v="13"/>
  </r>
  <r>
    <s v="Jun 2018 - Aug 2018 "/>
    <n v="3"/>
    <s v="Assistant Finance Data Analyst"/>
    <n v="2"/>
    <x v="0"/>
    <x v="0"/>
    <n v="1"/>
    <n v="0"/>
    <n v="0"/>
    <n v="0"/>
    <n v="0"/>
    <n v="0"/>
    <n v="0"/>
    <n v="13"/>
  </r>
  <r>
    <s v="Sep 2022 - Present "/>
    <n v="0"/>
    <s v="Data Analyst "/>
    <n v="1"/>
    <x v="0"/>
    <x v="1"/>
    <n v="1"/>
    <n v="0"/>
    <n v="0"/>
    <n v="0"/>
    <n v="0"/>
    <n v="0"/>
    <n v="0"/>
    <n v="12"/>
  </r>
  <r>
    <s v="Jan 2022 - Aug 2022 "/>
    <n v="1"/>
    <s v="Data Analyst"/>
    <n v="7"/>
    <x v="0"/>
    <x v="0"/>
    <n v="1"/>
    <n v="0"/>
    <n v="0"/>
    <n v="0"/>
    <n v="0"/>
    <n v="0"/>
    <n v="0"/>
    <n v="13"/>
  </r>
  <r>
    <s v="Mar 2017 - Present "/>
    <n v="1"/>
    <s v="Business Intelligence Analyst"/>
    <n v="66"/>
    <x v="0"/>
    <x v="1"/>
    <n v="1"/>
    <n v="1"/>
    <n v="1"/>
    <n v="1"/>
    <n v="1"/>
    <n v="1"/>
    <n v="0"/>
    <n v="12"/>
  </r>
  <r>
    <s v="Nov 2015 - Mar 2017 "/>
    <n v="2"/>
    <s v="Junior BI Analyst"/>
    <n v="16"/>
    <x v="3"/>
    <x v="0"/>
    <n v="1"/>
    <n v="1"/>
    <n v="0"/>
    <n v="0"/>
    <n v="0"/>
    <n v="0"/>
    <n v="0"/>
    <n v="8"/>
  </r>
  <r>
    <s v="Sep 2018 - Feb 2020 "/>
    <n v="2"/>
    <s v="Data Analyst"/>
    <n v="17"/>
    <x v="0"/>
    <x v="0"/>
    <n v="1"/>
    <n v="1"/>
    <n v="0"/>
    <n v="0"/>
    <n v="0"/>
    <n v="0"/>
    <n v="0"/>
    <n v="13"/>
  </r>
  <r>
    <s v="Aug 2017 - Jul 2018 "/>
    <n v="1"/>
    <s v="Data Analyst/ Data Scientist"/>
    <n v="1"/>
    <x v="0"/>
    <x v="0"/>
    <n v="1"/>
    <n v="0"/>
    <n v="0"/>
    <n v="0"/>
    <n v="0"/>
    <n v="0"/>
    <n v="0"/>
    <n v="13"/>
  </r>
  <r>
    <s v="Nov 2007 - May 2014 "/>
    <n v="3"/>
    <s v="Quantitative Analyst / Data Scientist"/>
    <n v="78"/>
    <x v="1"/>
    <x v="0"/>
    <n v="1"/>
    <n v="1"/>
    <n v="1"/>
    <n v="1"/>
    <n v="1"/>
    <n v="1"/>
    <n v="0"/>
    <n v="7"/>
  </r>
  <r>
    <s v="Apr 2019 - Oct 2021 "/>
    <n v="1"/>
    <s v="Data Analyst - Guest Experience Intelligence"/>
    <n v="30"/>
    <x v="0"/>
    <x v="0"/>
    <n v="1"/>
    <n v="1"/>
    <n v="1"/>
    <n v="0"/>
    <n v="0"/>
    <n v="0"/>
    <n v="0"/>
    <n v="13"/>
  </r>
  <r>
    <s v="Dec 2015 - Dec 2016 "/>
    <n v="4"/>
    <s v="Data Analyst"/>
    <n v="12"/>
    <x v="0"/>
    <x v="0"/>
    <n v="1"/>
    <n v="1"/>
    <n v="0"/>
    <n v="0"/>
    <n v="0"/>
    <n v="0"/>
    <n v="0"/>
    <n v="13"/>
  </r>
  <r>
    <s v="Sep 2022 - Present "/>
    <n v="0"/>
    <s v="Data Analyst"/>
    <n v="1"/>
    <x v="0"/>
    <x v="1"/>
    <n v="1"/>
    <n v="0"/>
    <n v="0"/>
    <n v="0"/>
    <n v="0"/>
    <n v="0"/>
    <n v="0"/>
    <n v="12"/>
  </r>
  <r>
    <s v="Aug 2022 - Present "/>
    <n v="1"/>
    <s v="Data Analyst"/>
    <n v="1"/>
    <x v="0"/>
    <x v="1"/>
    <n v="1"/>
    <n v="0"/>
    <n v="0"/>
    <n v="0"/>
    <n v="0"/>
    <n v="0"/>
    <n v="0"/>
    <n v="12"/>
  </r>
  <r>
    <s v="Jul 2022 - Aug 2022 "/>
    <n v="3"/>
    <s v="Data Analyst"/>
    <n v="1"/>
    <x v="0"/>
    <x v="0"/>
    <n v="1"/>
    <n v="0"/>
    <n v="0"/>
    <n v="0"/>
    <n v="0"/>
    <n v="0"/>
    <n v="0"/>
    <n v="13"/>
  </r>
  <r>
    <s v="Jun 2018 - Apr 2020 "/>
    <n v="3"/>
    <s v="Data Analyst"/>
    <n v="22"/>
    <x v="0"/>
    <x v="0"/>
    <n v="1"/>
    <n v="1"/>
    <n v="0"/>
    <n v="0"/>
    <n v="0"/>
    <n v="0"/>
    <n v="0"/>
    <n v="13"/>
  </r>
  <r>
    <s v="Jun 2021 - Present "/>
    <n v="0"/>
    <s v="Data Analyst/Developer"/>
    <n v="15"/>
    <x v="0"/>
    <x v="1"/>
    <n v="1"/>
    <n v="1"/>
    <n v="0"/>
    <n v="0"/>
    <n v="0"/>
    <n v="0"/>
    <n v="0"/>
    <n v="12"/>
  </r>
  <r>
    <s v="Mar 2019 - Jan 2020 "/>
    <n v="2"/>
    <s v="SQL Developer/Data Analyst"/>
    <n v="10"/>
    <x v="0"/>
    <x v="0"/>
    <n v="1"/>
    <n v="0"/>
    <n v="0"/>
    <n v="0"/>
    <n v="0"/>
    <n v="0"/>
    <n v="0"/>
    <n v="13"/>
  </r>
  <r>
    <s v="May 2017 - Mar 2019 "/>
    <n v="3"/>
    <s v="Technical/Data Analyst"/>
    <n v="22"/>
    <x v="0"/>
    <x v="0"/>
    <n v="1"/>
    <n v="1"/>
    <n v="0"/>
    <n v="0"/>
    <n v="0"/>
    <n v="0"/>
    <n v="0"/>
    <n v="13"/>
  </r>
  <r>
    <s v="Aug 2019 - May 2022 "/>
    <n v="3"/>
    <s v="Quantitative Data Analyst"/>
    <n v="33"/>
    <x v="0"/>
    <x v="0"/>
    <n v="1"/>
    <n v="1"/>
    <n v="1"/>
    <n v="0"/>
    <n v="0"/>
    <n v="0"/>
    <n v="0"/>
    <n v="13"/>
  </r>
  <r>
    <s v="Sep 2018 - Dec 2021 "/>
    <n v="4"/>
    <s v="Data Entry Clerk"/>
    <n v="39"/>
    <x v="3"/>
    <x v="0"/>
    <n v="1"/>
    <n v="1"/>
    <n v="1"/>
    <n v="1"/>
    <n v="0"/>
    <n v="0"/>
    <n v="0"/>
    <n v="8"/>
  </r>
  <r>
    <s v="May 2020 - Oct 2021 "/>
    <n v="1"/>
    <s v="Client Reporting Specialist"/>
    <n v="17"/>
    <x v="2"/>
    <x v="0"/>
    <n v="1"/>
    <n v="1"/>
    <n v="0"/>
    <n v="0"/>
    <n v="0"/>
    <n v="0"/>
    <n v="0"/>
    <n v="17.5"/>
  </r>
  <r>
    <s v="Dec 2020 - Present "/>
    <n v="0"/>
    <s v="Data Analyst"/>
    <n v="21"/>
    <x v="0"/>
    <x v="1"/>
    <n v="1"/>
    <n v="1"/>
    <n v="0"/>
    <n v="0"/>
    <n v="0"/>
    <n v="0"/>
    <n v="0"/>
    <n v="12"/>
  </r>
  <r>
    <s v="Aug 2019 - Nov 2020 "/>
    <n v="1"/>
    <s v="Data Analyst"/>
    <n v="15"/>
    <x v="0"/>
    <x v="0"/>
    <n v="1"/>
    <n v="1"/>
    <n v="0"/>
    <n v="0"/>
    <n v="0"/>
    <n v="0"/>
    <n v="0"/>
    <n v="13"/>
  </r>
  <r>
    <s v="Aug 2020 - Present "/>
    <n v="0"/>
    <s v="Reporting Analyst II"/>
    <n v="25"/>
    <x v="0"/>
    <x v="1"/>
    <n v="1"/>
    <n v="1"/>
    <n v="1"/>
    <n v="0"/>
    <n v="0"/>
    <n v="0"/>
    <n v="0"/>
    <n v="12"/>
  </r>
  <r>
    <s v="Oct 2019 - Feb 2020 "/>
    <n v="1"/>
    <s v="Data Analyst"/>
    <n v="4"/>
    <x v="0"/>
    <x v="0"/>
    <n v="1"/>
    <n v="0"/>
    <n v="0"/>
    <n v="0"/>
    <n v="0"/>
    <n v="0"/>
    <n v="0"/>
    <n v="13"/>
  </r>
  <r>
    <s v="Jun 2018 - Oct 2019 "/>
    <n v="2"/>
    <s v="Business Data Analyst"/>
    <n v="16"/>
    <x v="0"/>
    <x v="0"/>
    <n v="1"/>
    <n v="1"/>
    <n v="0"/>
    <n v="0"/>
    <n v="0"/>
    <n v="0"/>
    <n v="0"/>
    <n v="13"/>
  </r>
  <r>
    <s v="Dec 2014 - May 2016 "/>
    <n v="3"/>
    <s v="Data Analyst"/>
    <n v="17"/>
    <x v="0"/>
    <x v="0"/>
    <n v="1"/>
    <n v="1"/>
    <n v="0"/>
    <n v="0"/>
    <n v="0"/>
    <n v="0"/>
    <n v="0"/>
    <n v="13"/>
  </r>
  <r>
    <s v="Feb 2019 - May 2021 "/>
    <n v="1"/>
    <s v="Data Analyst"/>
    <n v="27"/>
    <x v="0"/>
    <x v="0"/>
    <n v="1"/>
    <n v="1"/>
    <n v="1"/>
    <n v="0"/>
    <n v="0"/>
    <n v="0"/>
    <n v="0"/>
    <n v="13"/>
  </r>
  <r>
    <s v="Jun 2022 - Present "/>
    <n v="0"/>
    <s v="Deputy Head _ Data Analyst"/>
    <n v="3"/>
    <x v="0"/>
    <x v="1"/>
    <n v="1"/>
    <n v="0"/>
    <n v="0"/>
    <n v="0"/>
    <n v="0"/>
    <n v="0"/>
    <n v="0"/>
    <n v="12"/>
  </r>
  <r>
    <s v="Jun 2014 - Sep 2018 "/>
    <n v="2"/>
    <s v="Data Analyst"/>
    <n v="51"/>
    <x v="0"/>
    <x v="0"/>
    <n v="1"/>
    <n v="1"/>
    <n v="1"/>
    <n v="1"/>
    <n v="1"/>
    <n v="0"/>
    <n v="0"/>
    <n v="13"/>
  </r>
  <r>
    <s v="Nov 2019 - Apr 2022 "/>
    <n v="2"/>
    <s v="Customer Insights Analyst"/>
    <n v="29"/>
    <x v="0"/>
    <x v="0"/>
    <n v="1"/>
    <n v="1"/>
    <n v="1"/>
    <n v="0"/>
    <n v="0"/>
    <n v="0"/>
    <n v="0"/>
    <n v="13"/>
  </r>
  <r>
    <s v="Jan 2020 - Mar 2021 "/>
    <n v="2"/>
    <s v="Data Analyst"/>
    <n v="14"/>
    <x v="0"/>
    <x v="0"/>
    <n v="1"/>
    <n v="1"/>
    <n v="0"/>
    <n v="0"/>
    <n v="0"/>
    <n v="0"/>
    <n v="0"/>
    <n v="13"/>
  </r>
  <r>
    <s v="May 2022 - Present "/>
    <n v="0"/>
    <s v="Business Data Analyst"/>
    <n v="4"/>
    <x v="0"/>
    <x v="1"/>
    <n v="1"/>
    <n v="0"/>
    <n v="0"/>
    <n v="0"/>
    <n v="0"/>
    <n v="0"/>
    <n v="0"/>
    <n v="12"/>
  </r>
  <r>
    <s v="Mar 2022 - Present "/>
    <n v="0"/>
    <s v="Senior Business Intelligence Analyst"/>
    <n v="6"/>
    <x v="2"/>
    <x v="1"/>
    <n v="1"/>
    <n v="0"/>
    <n v="0"/>
    <n v="0"/>
    <n v="0"/>
    <n v="0"/>
    <n v="0"/>
    <n v="10"/>
  </r>
  <r>
    <s v="Jan 2019 - Present "/>
    <n v="1"/>
    <s v="Senior Business Intelligence Analyst"/>
    <n v="44"/>
    <x v="2"/>
    <x v="1"/>
    <n v="1"/>
    <n v="1"/>
    <n v="1"/>
    <n v="1"/>
    <n v="0"/>
    <n v="0"/>
    <n v="0"/>
    <n v="10"/>
  </r>
  <r>
    <s v="Apr 2017 - Jan 2019 "/>
    <n v="2"/>
    <s v="Data Analyst"/>
    <n v="21"/>
    <x v="0"/>
    <x v="0"/>
    <n v="1"/>
    <n v="1"/>
    <n v="0"/>
    <n v="0"/>
    <n v="0"/>
    <n v="0"/>
    <n v="0"/>
    <n v="13"/>
  </r>
  <r>
    <s v="2010 - 2017 "/>
    <n v="3"/>
    <s v="Market Research / Data Analyst"/>
    <n v="83"/>
    <x v="0"/>
    <x v="0"/>
    <n v="1"/>
    <n v="1"/>
    <n v="1"/>
    <n v="1"/>
    <n v="1"/>
    <n v="1"/>
    <n v="0"/>
    <n v="13"/>
  </r>
  <r>
    <s v="Jan 2019 - Present "/>
    <n v="0"/>
    <s v="Data Analyst"/>
    <n v="44"/>
    <x v="0"/>
    <x v="1"/>
    <n v="1"/>
    <n v="1"/>
    <n v="1"/>
    <n v="1"/>
    <n v="0"/>
    <n v="0"/>
    <n v="0"/>
    <n v="12"/>
  </r>
  <r>
    <s v="Mar 2021 - Present "/>
    <n v="0"/>
    <s v="Data Analyst"/>
    <n v="18"/>
    <x v="0"/>
    <x v="1"/>
    <n v="1"/>
    <n v="1"/>
    <n v="0"/>
    <n v="0"/>
    <n v="0"/>
    <n v="0"/>
    <n v="0"/>
    <n v="12"/>
  </r>
  <r>
    <s v="May 2022 - Present "/>
    <n v="0"/>
    <s v="Data Analyst en alternence "/>
    <n v="4"/>
    <x v="0"/>
    <x v="1"/>
    <n v="1"/>
    <n v="0"/>
    <n v="0"/>
    <n v="0"/>
    <n v="0"/>
    <n v="0"/>
    <n v="0"/>
    <n v="12"/>
  </r>
  <r>
    <s v="Feb 2021 - Jan 2022 "/>
    <n v="1"/>
    <s v="Data Analyst"/>
    <n v="1"/>
    <x v="0"/>
    <x v="0"/>
    <n v="1"/>
    <n v="0"/>
    <n v="0"/>
    <n v="0"/>
    <n v="0"/>
    <n v="0"/>
    <n v="0"/>
    <n v="13"/>
  </r>
  <r>
    <s v="Feb 2017 - Apr 2018 "/>
    <n v="1"/>
    <s v="CRM data analyst"/>
    <n v="14"/>
    <x v="0"/>
    <x v="0"/>
    <n v="1"/>
    <n v="1"/>
    <n v="0"/>
    <n v="0"/>
    <n v="0"/>
    <n v="0"/>
    <n v="0"/>
    <n v="13"/>
  </r>
  <r>
    <s v="Feb 2013 - Feb 2017 "/>
    <n v="2"/>
    <s v="Leading Loan Monitoring and Reporting specialist"/>
    <n v="48"/>
    <x v="2"/>
    <x v="0"/>
    <n v="1"/>
    <n v="1"/>
    <n v="1"/>
    <n v="1"/>
    <n v="1"/>
    <n v="0"/>
    <n v="0"/>
    <n v="17.5"/>
  </r>
  <r>
    <s v="May 2022 - Present "/>
    <n v="0"/>
    <s v="Sr Data Analyst"/>
    <n v="4"/>
    <x v="2"/>
    <x v="1"/>
    <n v="1"/>
    <n v="0"/>
    <n v="0"/>
    <n v="0"/>
    <n v="0"/>
    <n v="0"/>
    <n v="0"/>
    <n v="10"/>
  </r>
  <r>
    <s v="Feb 2020 - Dec 2020 "/>
    <n v="2"/>
    <s v="Data Scientist"/>
    <n v="10"/>
    <x v="1"/>
    <x v="0"/>
    <n v="1"/>
    <n v="0"/>
    <n v="0"/>
    <n v="0"/>
    <n v="0"/>
    <n v="0"/>
    <n v="0"/>
    <n v="7"/>
  </r>
  <r>
    <s v="Jun 2016 - Feb 2020 "/>
    <n v="3"/>
    <s v="Senior Economist - Data Analyst - M&amp;E Specialist"/>
    <n v="44"/>
    <x v="2"/>
    <x v="0"/>
    <n v="1"/>
    <n v="1"/>
    <n v="1"/>
    <n v="1"/>
    <n v="0"/>
    <n v="0"/>
    <n v="0"/>
    <n v="17.5"/>
  </r>
  <r>
    <s v="Jun 2021 - Present "/>
    <n v="0"/>
    <s v="Data Analyst"/>
    <n v="15"/>
    <x v="0"/>
    <x v="1"/>
    <n v="1"/>
    <n v="1"/>
    <n v="0"/>
    <n v="0"/>
    <n v="0"/>
    <n v="0"/>
    <n v="0"/>
    <n v="12"/>
  </r>
  <r>
    <s v="Jan 2017 - Aug 2019 "/>
    <n v="2"/>
    <s v="Operations Data Analyst"/>
    <n v="31"/>
    <x v="0"/>
    <x v="0"/>
    <n v="1"/>
    <n v="1"/>
    <n v="1"/>
    <n v="0"/>
    <n v="0"/>
    <n v="0"/>
    <n v="0"/>
    <n v="13"/>
  </r>
  <r>
    <s v="Jun 2015 - Jan 2016 "/>
    <n v="3"/>
    <s v="Data Analyst"/>
    <n v="7"/>
    <x v="0"/>
    <x v="0"/>
    <n v="1"/>
    <n v="0"/>
    <n v="0"/>
    <n v="0"/>
    <n v="0"/>
    <n v="0"/>
    <n v="0"/>
    <n v="13"/>
  </r>
  <r>
    <s v="Jan 2022 - Present "/>
    <n v="0"/>
    <s v="Data Analyst"/>
    <n v="8"/>
    <x v="0"/>
    <x v="1"/>
    <n v="1"/>
    <n v="0"/>
    <n v="0"/>
    <n v="0"/>
    <n v="0"/>
    <n v="0"/>
    <n v="0"/>
    <n v="12"/>
  </r>
  <r>
    <s v="Jul 2018 - Jan 2020 "/>
    <n v="3"/>
    <s v="Freelance Data Analyst"/>
    <n v="18"/>
    <x v="0"/>
    <x v="0"/>
    <n v="1"/>
    <n v="1"/>
    <n v="0"/>
    <n v="0"/>
    <n v="0"/>
    <n v="0"/>
    <n v="0"/>
    <n v="13"/>
  </r>
  <r>
    <s v="Oct 2020 - May 2022 "/>
    <n v="1"/>
    <s v="Data Analyst"/>
    <n v="19"/>
    <x v="0"/>
    <x v="0"/>
    <n v="1"/>
    <n v="1"/>
    <n v="0"/>
    <n v="0"/>
    <n v="0"/>
    <n v="0"/>
    <n v="0"/>
    <n v="13"/>
  </r>
  <r>
    <s v="Sep 2019 - Aug 2020 "/>
    <n v="3"/>
    <s v="Cyber Threat Intelligence and Data Analyst"/>
    <n v="1"/>
    <x v="0"/>
    <x v="0"/>
    <n v="1"/>
    <n v="0"/>
    <n v="0"/>
    <n v="0"/>
    <n v="0"/>
    <n v="0"/>
    <n v="0"/>
    <n v="13"/>
  </r>
  <r>
    <s v="Jan 2022 - Present "/>
    <n v="0"/>
    <s v="Data Analyst"/>
    <n v="8"/>
    <x v="0"/>
    <x v="1"/>
    <n v="1"/>
    <n v="0"/>
    <n v="0"/>
    <n v="0"/>
    <n v="0"/>
    <n v="0"/>
    <n v="0"/>
    <n v="12"/>
  </r>
  <r>
    <s v="Mar 2020 - Jan 2021 "/>
    <n v="2"/>
    <s v="Data Analyst"/>
    <n v="10"/>
    <x v="0"/>
    <x v="0"/>
    <n v="1"/>
    <n v="0"/>
    <n v="0"/>
    <n v="0"/>
    <n v="0"/>
    <n v="0"/>
    <n v="0"/>
    <n v="13"/>
  </r>
  <r>
    <s v="Feb 2022 - Present "/>
    <n v="0"/>
    <s v="Data Analyst"/>
    <n v="7"/>
    <x v="0"/>
    <x v="1"/>
    <n v="1"/>
    <n v="0"/>
    <n v="0"/>
    <n v="0"/>
    <n v="0"/>
    <n v="0"/>
    <n v="0"/>
    <n v="12"/>
  </r>
  <r>
    <s v="Apr 2022 - May 2022 "/>
    <n v="0"/>
    <s v="Data Analyst"/>
    <n v="1"/>
    <x v="0"/>
    <x v="1"/>
    <n v="1"/>
    <n v="0"/>
    <n v="0"/>
    <n v="0"/>
    <n v="0"/>
    <n v="0"/>
    <n v="0"/>
    <n v="12"/>
  </r>
  <r>
    <s v="Feb 2022 - Mar 2022 "/>
    <n v="3"/>
    <s v="Data Analyst"/>
    <n v="1"/>
    <x v="0"/>
    <x v="0"/>
    <n v="1"/>
    <n v="0"/>
    <n v="0"/>
    <n v="0"/>
    <n v="0"/>
    <n v="0"/>
    <n v="0"/>
    <n v="13"/>
  </r>
  <r>
    <s v="Aug 2021 - Aug 2022 "/>
    <n v="1"/>
    <s v="Data Analyst"/>
    <n v="12"/>
    <x v="0"/>
    <x v="0"/>
    <n v="1"/>
    <n v="1"/>
    <n v="0"/>
    <n v="0"/>
    <n v="0"/>
    <n v="0"/>
    <n v="0"/>
    <n v="13"/>
  </r>
  <r>
    <s v="Jan 2019 - Present "/>
    <n v="0"/>
    <s v="Data Analyst"/>
    <n v="44"/>
    <x v="0"/>
    <x v="1"/>
    <n v="1"/>
    <n v="1"/>
    <n v="1"/>
    <n v="1"/>
    <n v="0"/>
    <n v="0"/>
    <n v="0"/>
    <n v="12"/>
  </r>
  <r>
    <s v="Oct 2021 - Present "/>
    <n v="0"/>
    <s v="Data Analyst Consultant"/>
    <n v="1"/>
    <x v="0"/>
    <x v="1"/>
    <n v="1"/>
    <n v="0"/>
    <n v="0"/>
    <n v="0"/>
    <n v="0"/>
    <n v="0"/>
    <n v="0"/>
    <n v="12"/>
  </r>
  <r>
    <s v="Jan 2019 - Jan 2020 "/>
    <n v="2"/>
    <s v="Jr. Data Analyst"/>
    <n v="12"/>
    <x v="3"/>
    <x v="0"/>
    <n v="1"/>
    <n v="1"/>
    <n v="0"/>
    <n v="0"/>
    <n v="0"/>
    <n v="0"/>
    <n v="0"/>
    <n v="8"/>
  </r>
  <r>
    <s v="May 2022 - Present "/>
    <n v="0"/>
    <s v="Associate Data Analyst"/>
    <n v="4"/>
    <x v="0"/>
    <x v="1"/>
    <n v="1"/>
    <n v="0"/>
    <n v="0"/>
    <n v="0"/>
    <n v="0"/>
    <n v="0"/>
    <n v="0"/>
    <n v="12"/>
  </r>
  <r>
    <s v="Jun 2019 - Mar 2020 "/>
    <n v="1"/>
    <s v="Inventory Analyst/BI Analyst"/>
    <n v="9"/>
    <x v="0"/>
    <x v="0"/>
    <n v="1"/>
    <n v="0"/>
    <n v="0"/>
    <n v="0"/>
    <n v="0"/>
    <n v="0"/>
    <n v="0"/>
    <n v="13"/>
  </r>
  <r>
    <s v="Feb 2019 - Sep 2019 "/>
    <n v="2"/>
    <s v="Data Analyst"/>
    <n v="7"/>
    <x v="0"/>
    <x v="0"/>
    <n v="1"/>
    <n v="0"/>
    <n v="0"/>
    <n v="0"/>
    <n v="0"/>
    <n v="0"/>
    <n v="0"/>
    <n v="13"/>
  </r>
  <r>
    <s v="Jun 2019 - Dec 2019 "/>
    <n v="1"/>
    <s v="Data Analyst"/>
    <n v="6"/>
    <x v="0"/>
    <x v="0"/>
    <n v="1"/>
    <n v="0"/>
    <n v="0"/>
    <n v="0"/>
    <n v="0"/>
    <n v="0"/>
    <n v="0"/>
    <n v="13"/>
  </r>
  <r>
    <s v="Mar 2019 - Present "/>
    <n v="0"/>
    <s v="Business Reporting Analyst"/>
    <n v="42"/>
    <x v="0"/>
    <x v="1"/>
    <n v="1"/>
    <n v="1"/>
    <n v="1"/>
    <n v="1"/>
    <n v="0"/>
    <n v="0"/>
    <n v="0"/>
    <n v="12"/>
  </r>
  <r>
    <s v="Aug 2013 - Oct 2016 "/>
    <n v="2"/>
    <s v="Senior Accounting Assistant / Reporting Analyst"/>
    <n v="38"/>
    <x v="2"/>
    <x v="0"/>
    <n v="1"/>
    <n v="1"/>
    <n v="1"/>
    <n v="1"/>
    <n v="0"/>
    <n v="0"/>
    <n v="0"/>
    <n v="17.5"/>
  </r>
  <r>
    <s v="Oct 2021 - Feb 2022 "/>
    <n v="1"/>
    <s v="Sr Global Data Analyst (Quality Control)"/>
    <n v="4"/>
    <x v="2"/>
    <x v="0"/>
    <n v="1"/>
    <n v="0"/>
    <n v="0"/>
    <n v="0"/>
    <n v="0"/>
    <n v="0"/>
    <n v="0"/>
    <n v="17.5"/>
  </r>
  <r>
    <s v="Apr 2019 - Sep 2021 "/>
    <n v="2"/>
    <s v="Global Data Analyst (Quality Control)"/>
    <n v="29"/>
    <x v="0"/>
    <x v="0"/>
    <n v="1"/>
    <n v="1"/>
    <n v="1"/>
    <n v="0"/>
    <n v="0"/>
    <n v="0"/>
    <n v="0"/>
    <n v="13"/>
  </r>
  <r>
    <s v="Apr 2016 - Oct 2016 "/>
    <n v="3"/>
    <s v="Data Analyst"/>
    <n v="6"/>
    <x v="0"/>
    <x v="0"/>
    <n v="1"/>
    <n v="0"/>
    <n v="0"/>
    <n v="0"/>
    <n v="0"/>
    <n v="0"/>
    <n v="0"/>
    <n v="13"/>
  </r>
  <r>
    <s v="Aug 2015 - Jan 2019 "/>
    <n v="0"/>
    <s v="Data Analyst"/>
    <n v="41"/>
    <x v="0"/>
    <x v="1"/>
    <n v="1"/>
    <n v="1"/>
    <n v="1"/>
    <n v="1"/>
    <n v="0"/>
    <n v="0"/>
    <n v="0"/>
    <n v="12"/>
  </r>
  <r>
    <s v="Jun 2011 - Mar 2012 "/>
    <n v="2"/>
    <s v="Data Analyst"/>
    <n v="9"/>
    <x v="0"/>
    <x v="0"/>
    <n v="1"/>
    <n v="0"/>
    <n v="0"/>
    <n v="0"/>
    <n v="0"/>
    <n v="0"/>
    <n v="0"/>
    <n v="13"/>
  </r>
  <r>
    <s v="Jan 2022 - Present "/>
    <n v="2"/>
    <s v="Mentor/ Data Analyst for COME"/>
    <n v="8"/>
    <x v="0"/>
    <x v="1"/>
    <n v="1"/>
    <n v="0"/>
    <n v="0"/>
    <n v="0"/>
    <n v="0"/>
    <n v="0"/>
    <n v="0"/>
    <n v="12"/>
  </r>
  <r>
    <s v="Apr 2022 - Present "/>
    <n v="0"/>
    <s v="Data Analyst"/>
    <n v="5"/>
    <x v="0"/>
    <x v="1"/>
    <n v="1"/>
    <n v="0"/>
    <n v="0"/>
    <n v="0"/>
    <n v="0"/>
    <n v="0"/>
    <n v="0"/>
    <n v="12"/>
  </r>
  <r>
    <s v="Nov 2018 - Present "/>
    <n v="0"/>
    <s v="Data Analyst at Google "/>
    <n v="46"/>
    <x v="0"/>
    <x v="1"/>
    <n v="1"/>
    <n v="1"/>
    <n v="1"/>
    <n v="1"/>
    <n v="0"/>
    <n v="0"/>
    <n v="0"/>
    <n v="12"/>
  </r>
  <r>
    <s v="Jul 2012 - May 2018 "/>
    <n v="1"/>
    <s v="Business Data Analyst"/>
    <n v="70"/>
    <x v="0"/>
    <x v="0"/>
    <n v="1"/>
    <n v="1"/>
    <n v="1"/>
    <n v="1"/>
    <n v="1"/>
    <n v="1"/>
    <n v="0"/>
    <n v="13"/>
  </r>
  <r>
    <s v="Dec 2010 - Apr 2012 "/>
    <n v="2"/>
    <s v="Reporting Analyst"/>
    <n v="16"/>
    <x v="0"/>
    <x v="0"/>
    <n v="1"/>
    <n v="1"/>
    <n v="0"/>
    <n v="0"/>
    <n v="0"/>
    <n v="0"/>
    <n v="0"/>
    <n v="13"/>
  </r>
  <r>
    <s v="May 2019 - Present "/>
    <n v="0"/>
    <s v="Consultant Data Analyst &amp; Chief Digital Officer"/>
    <n v="40"/>
    <x v="0"/>
    <x v="1"/>
    <n v="1"/>
    <n v="1"/>
    <n v="1"/>
    <n v="1"/>
    <n v="0"/>
    <n v="0"/>
    <n v="0"/>
    <n v="12"/>
  </r>
  <r>
    <s v="Apr 2017 - Apr 2018 "/>
    <n v="2"/>
    <s v="Data Analyst"/>
    <n v="12"/>
    <x v="0"/>
    <x v="0"/>
    <n v="1"/>
    <n v="1"/>
    <n v="0"/>
    <n v="0"/>
    <n v="0"/>
    <n v="0"/>
    <n v="0"/>
    <n v="13"/>
  </r>
  <r>
    <s v="Nov 2018 - Nov 2019 "/>
    <n v="3"/>
    <s v="Database Analyst/ developer"/>
    <n v="12"/>
    <x v="0"/>
    <x v="0"/>
    <n v="1"/>
    <n v="1"/>
    <n v="0"/>
    <n v="0"/>
    <n v="0"/>
    <n v="0"/>
    <n v="0"/>
    <n v="13"/>
  </r>
  <r>
    <s v="Aug 2020 - Present "/>
    <n v="0"/>
    <s v="Sr. Business Intelligence Analyst"/>
    <n v="25"/>
    <x v="2"/>
    <x v="1"/>
    <n v="1"/>
    <n v="1"/>
    <n v="1"/>
    <n v="0"/>
    <n v="0"/>
    <n v="0"/>
    <n v="0"/>
    <n v="10"/>
  </r>
  <r>
    <s v="Jul 2010 - Mar 2012 "/>
    <n v="2"/>
    <s v="Business Intelligence Analyst"/>
    <n v="20"/>
    <x v="0"/>
    <x v="0"/>
    <n v="1"/>
    <n v="1"/>
    <n v="0"/>
    <n v="0"/>
    <n v="0"/>
    <n v="0"/>
    <n v="0"/>
    <n v="13"/>
  </r>
  <r>
    <s v="Feb 2001 - Nov 2002 "/>
    <n v="4"/>
    <s v="Reporting Analyst"/>
    <n v="21"/>
    <x v="0"/>
    <x v="0"/>
    <n v="1"/>
    <n v="1"/>
    <n v="0"/>
    <n v="0"/>
    <n v="0"/>
    <n v="0"/>
    <n v="0"/>
    <n v="13"/>
  </r>
  <r>
    <s v="Sep 2015 - Nov 2021 "/>
    <n v="1"/>
    <s v="Business Intelligence Analyst"/>
    <n v="74"/>
    <x v="0"/>
    <x v="0"/>
    <n v="1"/>
    <n v="1"/>
    <n v="1"/>
    <n v="1"/>
    <n v="1"/>
    <n v="1"/>
    <n v="0"/>
    <n v="13"/>
  </r>
  <r>
    <s v="Sep 2011 - Jan 2013 "/>
    <n v="3"/>
    <s v="Data Analyst"/>
    <n v="16"/>
    <x v="0"/>
    <x v="0"/>
    <n v="1"/>
    <n v="1"/>
    <n v="0"/>
    <n v="0"/>
    <n v="0"/>
    <n v="0"/>
    <n v="0"/>
    <n v="13"/>
  </r>
  <r>
    <s v="Jan 2020 - Jun 2020 "/>
    <n v="0"/>
    <s v="Data Analyst"/>
    <n v="5"/>
    <x v="0"/>
    <x v="1"/>
    <n v="1"/>
    <n v="0"/>
    <n v="0"/>
    <n v="0"/>
    <n v="0"/>
    <n v="0"/>
    <n v="0"/>
    <n v="12"/>
  </r>
  <r>
    <s v="2021 - Present "/>
    <n v="0"/>
    <s v="Data Analyst II"/>
    <n v="20"/>
    <x v="0"/>
    <x v="1"/>
    <n v="1"/>
    <n v="1"/>
    <n v="0"/>
    <n v="0"/>
    <n v="0"/>
    <n v="0"/>
    <n v="0"/>
    <n v="12"/>
  </r>
  <r>
    <s v="2020 - 2021 "/>
    <n v="1"/>
    <s v="Data Analyst"/>
    <n v="1"/>
    <x v="0"/>
    <x v="0"/>
    <n v="1"/>
    <n v="0"/>
    <n v="0"/>
    <n v="0"/>
    <n v="0"/>
    <n v="0"/>
    <n v="0"/>
    <n v="13"/>
  </r>
  <r>
    <s v="2019 - 2020 "/>
    <n v="2"/>
    <s v="Data Analyst"/>
    <n v="1"/>
    <x v="0"/>
    <x v="0"/>
    <n v="1"/>
    <n v="0"/>
    <n v="0"/>
    <n v="0"/>
    <n v="0"/>
    <n v="0"/>
    <n v="0"/>
    <n v="13"/>
  </r>
  <r>
    <s v="May 2021 - Dec 2021 "/>
    <n v="1"/>
    <s v="Data Analyst"/>
    <n v="7"/>
    <x v="0"/>
    <x v="0"/>
    <n v="1"/>
    <n v="0"/>
    <n v="0"/>
    <n v="0"/>
    <n v="0"/>
    <n v="0"/>
    <n v="0"/>
    <n v="13"/>
  </r>
  <r>
    <s v="Mar 2021 - Present "/>
    <n v="0"/>
    <s v="Data Analyst"/>
    <n v="18"/>
    <x v="0"/>
    <x v="1"/>
    <n v="1"/>
    <n v="1"/>
    <n v="0"/>
    <n v="0"/>
    <n v="0"/>
    <n v="0"/>
    <n v="0"/>
    <n v="12"/>
  </r>
  <r>
    <s v="Feb 2020 - Jul 2020 "/>
    <n v="1"/>
    <s v="Data Analyst"/>
    <n v="5"/>
    <x v="0"/>
    <x v="0"/>
    <n v="1"/>
    <n v="0"/>
    <n v="0"/>
    <n v="0"/>
    <n v="0"/>
    <n v="0"/>
    <n v="0"/>
    <n v="13"/>
  </r>
  <r>
    <s v="Jun 2021 - Aug 2021 "/>
    <n v="2"/>
    <s v="Research Assistant - Data Analyst"/>
    <n v="2"/>
    <x v="0"/>
    <x v="0"/>
    <n v="1"/>
    <n v="0"/>
    <n v="0"/>
    <n v="0"/>
    <n v="0"/>
    <n v="0"/>
    <n v="0"/>
    <n v="13"/>
  </r>
  <r>
    <s v="Oct 2021 - Present "/>
    <n v="0"/>
    <s v="Data Analyst"/>
    <n v="1"/>
    <x v="0"/>
    <x v="1"/>
    <n v="1"/>
    <n v="0"/>
    <n v="0"/>
    <n v="0"/>
    <n v="0"/>
    <n v="0"/>
    <n v="0"/>
    <n v="12"/>
  </r>
  <r>
    <s v="Aug 2017 - Present "/>
    <n v="0"/>
    <s v="Data Analyst"/>
    <n v="61"/>
    <x v="0"/>
    <x v="1"/>
    <n v="1"/>
    <n v="1"/>
    <n v="1"/>
    <n v="1"/>
    <n v="1"/>
    <n v="1"/>
    <n v="0"/>
    <n v="12"/>
  </r>
  <r>
    <s v="Oct 2021 - Feb 2022 "/>
    <n v="1"/>
    <s v="Reporting Analyst"/>
    <n v="4"/>
    <x v="0"/>
    <x v="0"/>
    <n v="1"/>
    <n v="0"/>
    <n v="0"/>
    <n v="0"/>
    <n v="0"/>
    <n v="0"/>
    <n v="0"/>
    <n v="13"/>
  </r>
  <r>
    <s v="Aug 2021 - Present "/>
    <n v="0"/>
    <s v="Data Analyst"/>
    <n v="13"/>
    <x v="0"/>
    <x v="1"/>
    <n v="1"/>
    <n v="1"/>
    <n v="0"/>
    <n v="0"/>
    <n v="0"/>
    <n v="0"/>
    <n v="0"/>
    <n v="12"/>
  </r>
  <r>
    <s v="Jan 2021 - Aug 2021 "/>
    <n v="1"/>
    <s v="Data Analyst"/>
    <n v="7"/>
    <x v="0"/>
    <x v="0"/>
    <n v="1"/>
    <n v="0"/>
    <n v="0"/>
    <n v="0"/>
    <n v="0"/>
    <n v="0"/>
    <n v="0"/>
    <n v="13"/>
  </r>
  <r>
    <s v="Jan 2017 - Jun 2020 "/>
    <n v="2"/>
    <s v="Provisional Project Coordinator / Data Analyst"/>
    <n v="41"/>
    <x v="0"/>
    <x v="0"/>
    <n v="1"/>
    <n v="1"/>
    <n v="1"/>
    <n v="1"/>
    <n v="0"/>
    <n v="0"/>
    <n v="0"/>
    <n v="13"/>
  </r>
  <r>
    <s v="Apr 2022 - Present "/>
    <n v="0"/>
    <s v="Data Analyst"/>
    <n v="5"/>
    <x v="0"/>
    <x v="1"/>
    <n v="1"/>
    <n v="0"/>
    <n v="0"/>
    <n v="0"/>
    <n v="0"/>
    <n v="0"/>
    <n v="0"/>
    <n v="12"/>
  </r>
  <r>
    <s v="Aug 2021 - Sep 2021 "/>
    <n v="1"/>
    <s v="Junior Data Analyst"/>
    <n v="1"/>
    <x v="3"/>
    <x v="0"/>
    <n v="1"/>
    <n v="0"/>
    <n v="0"/>
    <n v="0"/>
    <n v="0"/>
    <n v="0"/>
    <n v="0"/>
    <n v="8"/>
  </r>
  <r>
    <s v="Jun 2021 - Aug 2021 "/>
    <n v="2"/>
    <s v="Health Data Scientist Intern"/>
    <n v="2"/>
    <x v="1"/>
    <x v="0"/>
    <n v="1"/>
    <n v="0"/>
    <n v="0"/>
    <n v="0"/>
    <n v="0"/>
    <n v="0"/>
    <n v="0"/>
    <n v="7"/>
  </r>
  <r>
    <s v="Apr 2015 - Present "/>
    <n v="1"/>
    <s v="Master Data Analyst"/>
    <n v="89"/>
    <x v="0"/>
    <x v="1"/>
    <n v="1"/>
    <n v="1"/>
    <n v="1"/>
    <n v="1"/>
    <n v="1"/>
    <n v="1"/>
    <n v="0"/>
    <n v="12"/>
  </r>
  <r>
    <s v="Aug 2021 - Sep 2021 "/>
    <n v="1"/>
    <s v="Data Analyst ESG"/>
    <n v="1"/>
    <x v="0"/>
    <x v="0"/>
    <n v="1"/>
    <n v="0"/>
    <n v="0"/>
    <n v="0"/>
    <n v="0"/>
    <n v="0"/>
    <n v="0"/>
    <n v="13"/>
  </r>
  <r>
    <s v="Mar 2019 - Jul 2019 "/>
    <n v="5"/>
    <s v="Associate Data Analyst (Compliance) "/>
    <n v="4"/>
    <x v="0"/>
    <x v="0"/>
    <n v="1"/>
    <n v="0"/>
    <n v="0"/>
    <n v="0"/>
    <n v="0"/>
    <n v="0"/>
    <n v="0"/>
    <n v="13"/>
  </r>
  <r>
    <s v="Aug 2019 - Aug 2021 "/>
    <n v="2"/>
    <s v="Database Analyst"/>
    <n v="24"/>
    <x v="0"/>
    <x v="0"/>
    <n v="1"/>
    <n v="1"/>
    <n v="1"/>
    <n v="0"/>
    <n v="0"/>
    <n v="0"/>
    <n v="0"/>
    <n v="13"/>
  </r>
  <r>
    <s v="Jun 2019 - Aug 2019 "/>
    <n v="1"/>
    <s v="Sales Data Analyst"/>
    <n v="2"/>
    <x v="0"/>
    <x v="0"/>
    <n v="1"/>
    <n v="0"/>
    <n v="0"/>
    <n v="0"/>
    <n v="0"/>
    <n v="0"/>
    <n v="0"/>
    <n v="13"/>
  </r>
  <r>
    <s v="Jun 2022 - Present "/>
    <n v="0"/>
    <s v="Data Analyst"/>
    <n v="3"/>
    <x v="0"/>
    <x v="1"/>
    <n v="1"/>
    <n v="0"/>
    <n v="0"/>
    <n v="0"/>
    <n v="0"/>
    <n v="0"/>
    <n v="0"/>
    <n v="12"/>
  </r>
  <r>
    <s v="Dec 2020 - Jun 2022 "/>
    <n v="1"/>
    <s v="Reporting Analyst"/>
    <n v="18"/>
    <x v="0"/>
    <x v="0"/>
    <n v="1"/>
    <n v="1"/>
    <n v="0"/>
    <n v="0"/>
    <n v="0"/>
    <n v="0"/>
    <n v="0"/>
    <n v="13"/>
  </r>
  <r>
    <s v="Jul 2019 - Dec 2020 "/>
    <n v="2"/>
    <s v="Junior Reporting Analyst"/>
    <n v="17"/>
    <x v="3"/>
    <x v="0"/>
    <n v="1"/>
    <n v="1"/>
    <n v="0"/>
    <n v="0"/>
    <n v="0"/>
    <n v="0"/>
    <n v="0"/>
    <n v="8"/>
  </r>
  <r>
    <s v="Apr 2021 - Mar 2022 "/>
    <n v="1"/>
    <s v="Data Analyst"/>
    <n v="1"/>
    <x v="0"/>
    <x v="0"/>
    <n v="1"/>
    <n v="0"/>
    <n v="0"/>
    <n v="0"/>
    <n v="0"/>
    <n v="0"/>
    <n v="0"/>
    <n v="13"/>
  </r>
  <r>
    <s v="Jun 2019 - Dec 2019 "/>
    <n v="2"/>
    <s v="Data Analyst/Customer Success Specialist"/>
    <n v="6"/>
    <x v="0"/>
    <x v="0"/>
    <n v="1"/>
    <n v="0"/>
    <n v="0"/>
    <n v="0"/>
    <n v="0"/>
    <n v="0"/>
    <n v="0"/>
    <n v="13"/>
  </r>
  <r>
    <s v="Jul 2017 - Apr 2018 "/>
    <n v="3"/>
    <s v="Data Analyst"/>
    <n v="9"/>
    <x v="0"/>
    <x v="0"/>
    <n v="1"/>
    <n v="0"/>
    <n v="0"/>
    <n v="0"/>
    <n v="0"/>
    <n v="0"/>
    <n v="0"/>
    <n v="13"/>
  </r>
  <r>
    <s v="Oct 2019 - Aug 2021 "/>
    <n v="2"/>
    <s v="Junior Data Analyst"/>
    <n v="22"/>
    <x v="3"/>
    <x v="0"/>
    <n v="1"/>
    <n v="1"/>
    <n v="0"/>
    <n v="0"/>
    <n v="0"/>
    <n v="0"/>
    <n v="0"/>
    <n v="8"/>
  </r>
  <r>
    <s v="Oct 2019 - Present "/>
    <n v="0"/>
    <s v="Data Analyst"/>
    <n v="35"/>
    <x v="0"/>
    <x v="1"/>
    <n v="1"/>
    <n v="1"/>
    <n v="1"/>
    <n v="0"/>
    <n v="0"/>
    <n v="0"/>
    <n v="0"/>
    <n v="12"/>
  </r>
  <r>
    <s v="2014 - 2015 "/>
    <n v="1"/>
    <s v="Data Analyst"/>
    <n v="1"/>
    <x v="0"/>
    <x v="0"/>
    <n v="1"/>
    <n v="0"/>
    <n v="0"/>
    <n v="0"/>
    <n v="0"/>
    <n v="0"/>
    <n v="0"/>
    <n v="13"/>
  </r>
  <r>
    <s v="2011 - 2012 "/>
    <n v="2"/>
    <s v="Data and Reporting Specialist"/>
    <n v="1"/>
    <x v="2"/>
    <x v="0"/>
    <n v="1"/>
    <n v="0"/>
    <n v="0"/>
    <n v="0"/>
    <n v="0"/>
    <n v="0"/>
    <n v="0"/>
    <n v="17.5"/>
  </r>
  <r>
    <s v="Mar 2019 - Oct 2019 "/>
    <n v="1"/>
    <s v="Data Analyst"/>
    <n v="7"/>
    <x v="0"/>
    <x v="0"/>
    <n v="1"/>
    <n v="0"/>
    <n v="0"/>
    <n v="0"/>
    <n v="0"/>
    <n v="0"/>
    <n v="0"/>
    <n v="13"/>
  </r>
  <r>
    <s v="Jan 2020 - Sep 2021 "/>
    <n v="1"/>
    <s v="Associate Clinical Data Analyst "/>
    <n v="20"/>
    <x v="0"/>
    <x v="0"/>
    <n v="1"/>
    <n v="1"/>
    <n v="0"/>
    <n v="0"/>
    <n v="0"/>
    <n v="0"/>
    <n v="0"/>
    <n v="13"/>
  </r>
  <r>
    <s v="Apr 2021 - Present "/>
    <n v="0"/>
    <s v="Data Analyst"/>
    <n v="17"/>
    <x v="0"/>
    <x v="1"/>
    <n v="1"/>
    <n v="1"/>
    <n v="0"/>
    <n v="0"/>
    <n v="0"/>
    <n v="0"/>
    <n v="0"/>
    <n v="12"/>
  </r>
  <r>
    <s v="Mar 2018 - Aug 2021 "/>
    <n v="2"/>
    <s v="Data Analyst"/>
    <n v="41"/>
    <x v="0"/>
    <x v="0"/>
    <n v="1"/>
    <n v="1"/>
    <n v="1"/>
    <n v="1"/>
    <n v="0"/>
    <n v="0"/>
    <n v="0"/>
    <n v="13"/>
  </r>
  <r>
    <s v="Jul 2022 - Present "/>
    <n v="0"/>
    <s v="Data Analyst"/>
    <n v="2"/>
    <x v="0"/>
    <x v="1"/>
    <n v="1"/>
    <n v="0"/>
    <n v="0"/>
    <n v="0"/>
    <n v="0"/>
    <n v="0"/>
    <n v="0"/>
    <n v="12"/>
  </r>
  <r>
    <s v="Jul 2017 - Jun 2019 "/>
    <n v="4"/>
    <s v="Clinical Data Analyst "/>
    <n v="23"/>
    <x v="0"/>
    <x v="0"/>
    <n v="1"/>
    <n v="1"/>
    <n v="0"/>
    <n v="0"/>
    <n v="0"/>
    <n v="0"/>
    <n v="0"/>
    <n v="13"/>
  </r>
  <r>
    <s v="May 2022 - Present "/>
    <n v="0"/>
    <s v="Data Analyst"/>
    <n v="4"/>
    <x v="0"/>
    <x v="1"/>
    <n v="1"/>
    <n v="0"/>
    <n v="0"/>
    <n v="0"/>
    <n v="0"/>
    <n v="0"/>
    <n v="0"/>
    <n v="12"/>
  </r>
  <r>
    <s v="Feb 2022 - Jul 2022 "/>
    <n v="0"/>
    <s v="Data Analyst"/>
    <n v="5"/>
    <x v="0"/>
    <x v="1"/>
    <n v="1"/>
    <n v="0"/>
    <n v="0"/>
    <n v="0"/>
    <n v="0"/>
    <n v="0"/>
    <n v="0"/>
    <n v="12"/>
  </r>
  <r>
    <s v="Dec 2014 - Apr 2016 "/>
    <n v="4"/>
    <s v="Data Analyst SR - On Time Performance Senior "/>
    <n v="16"/>
    <x v="2"/>
    <x v="0"/>
    <n v="1"/>
    <n v="1"/>
    <n v="0"/>
    <n v="0"/>
    <n v="0"/>
    <n v="0"/>
    <n v="0"/>
    <n v="17.5"/>
  </r>
  <r>
    <s v="Apr 2013 - Dec 2014 "/>
    <n v="5"/>
    <s v="Data Analyst - Operational Excellence and Management Control Analyst"/>
    <n v="20"/>
    <x v="0"/>
    <x v="0"/>
    <n v="1"/>
    <n v="1"/>
    <n v="0"/>
    <n v="0"/>
    <n v="0"/>
    <n v="0"/>
    <n v="0"/>
    <n v="13"/>
  </r>
  <r>
    <s v="Mar 2022 - Present "/>
    <n v="0"/>
    <s v="Junior Data Analyst"/>
    <n v="6"/>
    <x v="3"/>
    <x v="1"/>
    <n v="1"/>
    <n v="0"/>
    <n v="0"/>
    <n v="0"/>
    <n v="0"/>
    <n v="0"/>
    <n v="0"/>
    <n v="5"/>
  </r>
  <r>
    <s v="Aug 2022 - Present "/>
    <n v="0"/>
    <s v="Junior data analyst"/>
    <n v="1"/>
    <x v="3"/>
    <x v="1"/>
    <n v="1"/>
    <n v="0"/>
    <n v="0"/>
    <n v="0"/>
    <n v="0"/>
    <n v="0"/>
    <n v="0"/>
    <n v="5"/>
  </r>
  <r>
    <s v="Nov 2020 - Jun 2022 "/>
    <n v="1"/>
    <s v="Data Analyst"/>
    <n v="19"/>
    <x v="0"/>
    <x v="0"/>
    <n v="1"/>
    <n v="1"/>
    <n v="0"/>
    <n v="0"/>
    <n v="0"/>
    <n v="0"/>
    <n v="0"/>
    <n v="13"/>
  </r>
  <r>
    <s v="Dec 2018 - Mar 2020 "/>
    <n v="2"/>
    <s v="Business Intelligence Analyst"/>
    <n v="15"/>
    <x v="0"/>
    <x v="0"/>
    <n v="1"/>
    <n v="1"/>
    <n v="0"/>
    <n v="0"/>
    <n v="0"/>
    <n v="0"/>
    <n v="0"/>
    <n v="13"/>
  </r>
  <r>
    <s v="Feb 2016 - Jul 2017 "/>
    <n v="4"/>
    <s v="Business Intelligence Analyst (Lead)"/>
    <n v="17"/>
    <x v="2"/>
    <x v="0"/>
    <n v="1"/>
    <n v="1"/>
    <n v="0"/>
    <n v="0"/>
    <n v="0"/>
    <n v="0"/>
    <n v="0"/>
    <n v="17.5"/>
  </r>
  <r>
    <s v="Jul 2016 - Jun 2022 "/>
    <n v="1"/>
    <s v="Senior Statistician at National institute of Rwanda(N.I.S.R)"/>
    <n v="71"/>
    <x v="4"/>
    <x v="0"/>
    <n v="1"/>
    <n v="1"/>
    <n v="1"/>
    <n v="1"/>
    <n v="1"/>
    <n v="1"/>
    <n v="0"/>
    <n v="23.5"/>
  </r>
  <r>
    <s v="May 2019 - Feb 2021 "/>
    <n v="2"/>
    <s v="Data Analyst"/>
    <n v="21"/>
    <x v="0"/>
    <x v="0"/>
    <n v="1"/>
    <n v="1"/>
    <n v="0"/>
    <n v="0"/>
    <n v="0"/>
    <n v="0"/>
    <n v="0"/>
    <n v="13"/>
  </r>
  <r>
    <s v="Feb 2022 - Present "/>
    <n v="0"/>
    <s v="Data Analyst"/>
    <n v="7"/>
    <x v="0"/>
    <x v="1"/>
    <n v="1"/>
    <n v="0"/>
    <n v="0"/>
    <n v="0"/>
    <n v="0"/>
    <n v="0"/>
    <n v="0"/>
    <n v="12"/>
  </r>
  <r>
    <s v="Jun 2021 - Jan 2022 "/>
    <n v="1"/>
    <s v="Data Analyst"/>
    <n v="7"/>
    <x v="0"/>
    <x v="0"/>
    <n v="1"/>
    <n v="0"/>
    <n v="0"/>
    <n v="0"/>
    <n v="0"/>
    <n v="0"/>
    <n v="0"/>
    <n v="13"/>
  </r>
  <r>
    <s v="Nov 2020 - May 2021 "/>
    <n v="2"/>
    <s v="Data Analyst"/>
    <n v="6"/>
    <x v="0"/>
    <x v="0"/>
    <n v="1"/>
    <n v="0"/>
    <n v="0"/>
    <n v="0"/>
    <n v="0"/>
    <n v="0"/>
    <n v="0"/>
    <n v="13"/>
  </r>
  <r>
    <s v="Jul 2021 - Present "/>
    <n v="0"/>
    <s v="Data Analyst | Epidemiologist II"/>
    <n v="14"/>
    <x v="0"/>
    <x v="1"/>
    <n v="1"/>
    <n v="1"/>
    <n v="0"/>
    <n v="0"/>
    <n v="0"/>
    <n v="0"/>
    <n v="0"/>
    <n v="12"/>
  </r>
  <r>
    <s v="Sep 2021 - Present "/>
    <n v="0"/>
    <s v="Business Data Analyst"/>
    <n v="12"/>
    <x v="0"/>
    <x v="1"/>
    <n v="1"/>
    <n v="1"/>
    <n v="0"/>
    <n v="0"/>
    <n v="0"/>
    <n v="0"/>
    <n v="0"/>
    <n v="12"/>
  </r>
  <r>
    <s v="Jul 2022 - Present "/>
    <n v="0"/>
    <s v="Data Analyst"/>
    <n v="2"/>
    <x v="0"/>
    <x v="1"/>
    <n v="1"/>
    <n v="0"/>
    <n v="0"/>
    <n v="0"/>
    <n v="0"/>
    <n v="0"/>
    <n v="0"/>
    <n v="12"/>
  </r>
  <r>
    <s v="Jun 2022 - Present "/>
    <n v="0"/>
    <s v="Data Analyst"/>
    <n v="3"/>
    <x v="0"/>
    <x v="1"/>
    <n v="1"/>
    <n v="0"/>
    <n v="0"/>
    <n v="0"/>
    <n v="0"/>
    <n v="0"/>
    <n v="0"/>
    <n v="12"/>
  </r>
  <r>
    <s v="May 2021 - Present "/>
    <n v="1"/>
    <s v="Data Analyst"/>
    <n v="16"/>
    <x v="0"/>
    <x v="1"/>
    <n v="1"/>
    <n v="1"/>
    <n v="0"/>
    <n v="0"/>
    <n v="0"/>
    <n v="0"/>
    <n v="0"/>
    <n v="12"/>
  </r>
  <r>
    <s v="Sep 2019 - May 2020 "/>
    <n v="2"/>
    <s v="Data Analyst"/>
    <n v="8"/>
    <x v="0"/>
    <x v="0"/>
    <n v="1"/>
    <n v="0"/>
    <n v="0"/>
    <n v="0"/>
    <n v="0"/>
    <n v="0"/>
    <n v="0"/>
    <n v="13"/>
  </r>
  <r>
    <s v="Jul 2022 - Present "/>
    <n v="0"/>
    <s v="Freelance Data Analyst"/>
    <n v="2"/>
    <x v="0"/>
    <x v="1"/>
    <n v="1"/>
    <n v="0"/>
    <n v="0"/>
    <n v="0"/>
    <n v="0"/>
    <n v="0"/>
    <n v="0"/>
    <n v="12"/>
  </r>
  <r>
    <s v="Jun 2022 - Present "/>
    <n v="0"/>
    <s v="Junior Data Analyst"/>
    <n v="3"/>
    <x v="3"/>
    <x v="1"/>
    <n v="1"/>
    <n v="0"/>
    <n v="0"/>
    <n v="0"/>
    <n v="0"/>
    <n v="0"/>
    <n v="0"/>
    <n v="5"/>
  </r>
  <r>
    <s v="Mar 2020 - Oct 2020 "/>
    <n v="1"/>
    <s v="Data Analyst, Business Analyst"/>
    <n v="7"/>
    <x v="0"/>
    <x v="0"/>
    <n v="1"/>
    <n v="0"/>
    <n v="0"/>
    <n v="0"/>
    <n v="0"/>
    <n v="0"/>
    <n v="0"/>
    <n v="13"/>
  </r>
  <r>
    <s v="Jul 2019 - Present "/>
    <n v="0"/>
    <s v="Data Analyst"/>
    <n v="38"/>
    <x v="0"/>
    <x v="1"/>
    <n v="1"/>
    <n v="1"/>
    <n v="1"/>
    <n v="1"/>
    <n v="0"/>
    <n v="0"/>
    <n v="0"/>
    <n v="12"/>
  </r>
  <r>
    <s v="Aug 2017 - Nov 2018 "/>
    <n v="2"/>
    <s v="Data Analyst"/>
    <n v="15"/>
    <x v="0"/>
    <x v="0"/>
    <n v="1"/>
    <n v="1"/>
    <n v="0"/>
    <n v="0"/>
    <n v="0"/>
    <n v="0"/>
    <n v="0"/>
    <n v="13"/>
  </r>
  <r>
    <s v="Jun 2018 - Present "/>
    <n v="1"/>
    <s v="Field Force Data Analyst"/>
    <n v="51"/>
    <x v="0"/>
    <x v="1"/>
    <n v="1"/>
    <n v="1"/>
    <n v="1"/>
    <n v="1"/>
    <n v="1"/>
    <n v="0"/>
    <n v="0"/>
    <n v="12"/>
  </r>
  <r>
    <s v="Feb 2017 - Oct 2017 "/>
    <n v="3"/>
    <s v="Data and Reporting Analyst"/>
    <n v="8"/>
    <x v="0"/>
    <x v="0"/>
    <n v="1"/>
    <n v="0"/>
    <n v="0"/>
    <n v="0"/>
    <n v="0"/>
    <n v="0"/>
    <n v="0"/>
    <n v="13"/>
  </r>
  <r>
    <s v="Feb 2021 - Present "/>
    <n v="0"/>
    <s v="Data analyst and production  planner"/>
    <n v="19"/>
    <x v="0"/>
    <x v="1"/>
    <n v="1"/>
    <n v="1"/>
    <n v="0"/>
    <n v="0"/>
    <n v="0"/>
    <n v="0"/>
    <n v="0"/>
    <n v="12"/>
  </r>
  <r>
    <s v="May 2015 - Present "/>
    <n v="1"/>
    <s v="Data Analyst II/BI Developer - South Africa"/>
    <n v="88"/>
    <x v="0"/>
    <x v="1"/>
    <n v="1"/>
    <n v="1"/>
    <n v="1"/>
    <n v="1"/>
    <n v="1"/>
    <n v="1"/>
    <n v="0"/>
    <n v="12"/>
  </r>
  <r>
    <s v="Mar 2022 - Present "/>
    <n v="0"/>
    <s v="Data Analyst"/>
    <n v="6"/>
    <x v="0"/>
    <x v="1"/>
    <n v="1"/>
    <n v="0"/>
    <n v="0"/>
    <n v="0"/>
    <n v="0"/>
    <n v="0"/>
    <n v="0"/>
    <n v="12"/>
  </r>
  <r>
    <s v="Jun 2022 - Present "/>
    <n v="0"/>
    <s v="Data Analyst"/>
    <n v="3"/>
    <x v="0"/>
    <x v="1"/>
    <n v="1"/>
    <n v="0"/>
    <n v="0"/>
    <n v="0"/>
    <n v="0"/>
    <n v="0"/>
    <n v="0"/>
    <n v="12"/>
  </r>
  <r>
    <s v="Nov 2019 - Nov 2021 "/>
    <n v="2"/>
    <s v="Data Analyst"/>
    <n v="24"/>
    <x v="0"/>
    <x v="0"/>
    <n v="1"/>
    <n v="1"/>
    <n v="1"/>
    <n v="0"/>
    <n v="0"/>
    <n v="0"/>
    <n v="0"/>
    <n v="13"/>
  </r>
  <r>
    <s v="Jun 2020 - Nov 2021 "/>
    <n v="1"/>
    <s v="Performance Marketing Data Analyst"/>
    <n v="17"/>
    <x v="0"/>
    <x v="0"/>
    <n v="1"/>
    <n v="1"/>
    <n v="0"/>
    <n v="0"/>
    <n v="0"/>
    <n v="0"/>
    <n v="0"/>
    <n v="13"/>
  </r>
  <r>
    <s v="May 2022 - Sep 2022 "/>
    <n v="1"/>
    <s v="Data Analyst"/>
    <n v="4"/>
    <x v="0"/>
    <x v="0"/>
    <n v="1"/>
    <n v="0"/>
    <n v="0"/>
    <n v="0"/>
    <n v="0"/>
    <n v="0"/>
    <n v="0"/>
    <n v="13"/>
  </r>
  <r>
    <s v="Jun 2021 - May 2022 "/>
    <n v="2"/>
    <s v="CX Team Leader / Data Analyst"/>
    <n v="1"/>
    <x v="0"/>
    <x v="0"/>
    <n v="1"/>
    <n v="0"/>
    <n v="0"/>
    <n v="0"/>
    <n v="0"/>
    <n v="0"/>
    <n v="0"/>
    <n v="13"/>
  </r>
  <r>
    <s v="Jan 2020 - Jun 2021 "/>
    <n v="1"/>
    <s v="Data Analyst"/>
    <n v="17"/>
    <x v="0"/>
    <x v="0"/>
    <n v="1"/>
    <n v="1"/>
    <n v="0"/>
    <n v="0"/>
    <n v="0"/>
    <n v="0"/>
    <n v="0"/>
    <n v="13"/>
  </r>
  <r>
    <s v="Jul 2019 - Dec 2019 "/>
    <n v="2"/>
    <s v="Data Analyst"/>
    <n v="5"/>
    <x v="0"/>
    <x v="0"/>
    <n v="1"/>
    <n v="0"/>
    <n v="0"/>
    <n v="0"/>
    <n v="0"/>
    <n v="0"/>
    <n v="0"/>
    <n v="13"/>
  </r>
  <r>
    <s v="Sep 2017 - Present "/>
    <n v="0"/>
    <s v="Senior Data Analyst"/>
    <n v="60"/>
    <x v="2"/>
    <x v="1"/>
    <n v="1"/>
    <n v="1"/>
    <n v="1"/>
    <n v="1"/>
    <n v="1"/>
    <n v="1"/>
    <n v="0"/>
    <n v="10"/>
  </r>
  <r>
    <s v="Sep 2019 - Jan 2021 "/>
    <n v="1"/>
    <s v="Product Data Analyst"/>
    <n v="16"/>
    <x v="0"/>
    <x v="0"/>
    <n v="1"/>
    <n v="1"/>
    <n v="0"/>
    <n v="0"/>
    <n v="0"/>
    <n v="0"/>
    <n v="0"/>
    <n v="13"/>
  </r>
  <r>
    <s v="Sep 2018 - Sep 2019 "/>
    <n v="2"/>
    <s v="Data Analyst"/>
    <n v="12"/>
    <x v="0"/>
    <x v="0"/>
    <n v="1"/>
    <n v="1"/>
    <n v="0"/>
    <n v="0"/>
    <n v="0"/>
    <n v="0"/>
    <n v="0"/>
    <n v="13"/>
  </r>
  <r>
    <s v="Sep 2020 - Present "/>
    <n v="0"/>
    <s v="Senior Product Data Analyst"/>
    <n v="24"/>
    <x v="2"/>
    <x v="1"/>
    <n v="1"/>
    <n v="1"/>
    <n v="1"/>
    <n v="0"/>
    <n v="0"/>
    <n v="0"/>
    <n v="0"/>
    <n v="10"/>
  </r>
  <r>
    <s v="Jan 2010 - Dec 2012 "/>
    <n v="4"/>
    <s v="Web Data Analyst - Ecommerce"/>
    <n v="35"/>
    <x v="0"/>
    <x v="0"/>
    <n v="1"/>
    <n v="1"/>
    <n v="1"/>
    <n v="0"/>
    <n v="0"/>
    <n v="0"/>
    <n v="0"/>
    <n v="13"/>
  </r>
  <r>
    <s v="Jan 2019 - Sep 2021 "/>
    <n v="1"/>
    <s v="Data Specialist"/>
    <n v="32"/>
    <x v="2"/>
    <x v="0"/>
    <n v="1"/>
    <n v="1"/>
    <n v="1"/>
    <n v="0"/>
    <n v="0"/>
    <n v="0"/>
    <n v="0"/>
    <n v="17.5"/>
  </r>
  <r>
    <s v="Apr 2016 - Jan 2018 "/>
    <n v="3"/>
    <s v="Senior Data Analyst, Data Governance"/>
    <n v="21"/>
    <x v="2"/>
    <x v="0"/>
    <n v="1"/>
    <n v="1"/>
    <n v="0"/>
    <n v="0"/>
    <n v="0"/>
    <n v="0"/>
    <n v="0"/>
    <n v="17.5"/>
  </r>
  <r>
    <s v="May 2013 - Apr 2016 "/>
    <n v="4"/>
    <s v="Senior Data Analyst"/>
    <n v="35"/>
    <x v="2"/>
    <x v="0"/>
    <n v="1"/>
    <n v="1"/>
    <n v="1"/>
    <n v="0"/>
    <n v="0"/>
    <n v="0"/>
    <n v="0"/>
    <n v="17.5"/>
  </r>
  <r>
    <s v="Aug 2012 - Apr 2013 "/>
    <n v="5"/>
    <s v="Data Analyst"/>
    <n v="8"/>
    <x v="0"/>
    <x v="0"/>
    <n v="1"/>
    <n v="0"/>
    <n v="0"/>
    <n v="0"/>
    <n v="0"/>
    <n v="0"/>
    <n v="0"/>
    <n v="13"/>
  </r>
  <r>
    <s v="Oct 2016 - Oct 2017 "/>
    <n v="3"/>
    <s v="Data Analyst"/>
    <n v="12"/>
    <x v="0"/>
    <x v="0"/>
    <n v="1"/>
    <n v="1"/>
    <n v="0"/>
    <n v="0"/>
    <n v="0"/>
    <n v="0"/>
    <n v="0"/>
    <n v="13"/>
  </r>
  <r>
    <s v="Jan 2021 - Oct 2021 "/>
    <n v="2"/>
    <s v="Data Analyst (Freelance)"/>
    <n v="9"/>
    <x v="0"/>
    <x v="0"/>
    <n v="1"/>
    <n v="0"/>
    <n v="0"/>
    <n v="0"/>
    <n v="0"/>
    <n v="0"/>
    <n v="0"/>
    <n v="13"/>
  </r>
  <r>
    <s v="Mar 2019 - Sep 2020 "/>
    <n v="2"/>
    <s v="Data Analyst- Senior Associate"/>
    <n v="18"/>
    <x v="2"/>
    <x v="0"/>
    <n v="1"/>
    <n v="1"/>
    <n v="0"/>
    <n v="0"/>
    <n v="0"/>
    <n v="0"/>
    <n v="0"/>
    <n v="17.5"/>
  </r>
  <r>
    <s v="Oct 2021 - Present "/>
    <n v="0"/>
    <s v="Business Data Analyst"/>
    <n v="1"/>
    <x v="0"/>
    <x v="1"/>
    <n v="1"/>
    <n v="0"/>
    <n v="0"/>
    <n v="0"/>
    <n v="0"/>
    <n v="0"/>
    <n v="0"/>
    <n v="12"/>
  </r>
  <r>
    <s v="Mar 2021 - May 2022 "/>
    <n v="0"/>
    <s v="Senior Data Analyst"/>
    <n v="14"/>
    <x v="2"/>
    <x v="1"/>
    <n v="1"/>
    <n v="1"/>
    <n v="0"/>
    <n v="0"/>
    <n v="0"/>
    <n v="0"/>
    <n v="0"/>
    <n v="10"/>
  </r>
  <r>
    <s v="Apr 2022 - Present "/>
    <n v="0"/>
    <s v="Associate Data Scientist"/>
    <n v="5"/>
    <x v="1"/>
    <x v="1"/>
    <n v="1"/>
    <n v="0"/>
    <n v="0"/>
    <n v="0"/>
    <n v="0"/>
    <n v="0"/>
    <n v="0"/>
    <n v="8.5"/>
  </r>
  <r>
    <s v="Dec 2021 - Mar 2022 "/>
    <n v="1"/>
    <s v="Associate Data Analyst "/>
    <n v="3"/>
    <x v="0"/>
    <x v="0"/>
    <n v="1"/>
    <n v="0"/>
    <n v="0"/>
    <n v="0"/>
    <n v="0"/>
    <n v="0"/>
    <n v="0"/>
    <n v="13"/>
  </r>
  <r>
    <s v="Mar 2020 - Jun 2022 "/>
    <n v="6"/>
    <s v="Data Analyst"/>
    <n v="27"/>
    <x v="0"/>
    <x v="0"/>
    <n v="1"/>
    <n v="1"/>
    <n v="1"/>
    <n v="0"/>
    <n v="0"/>
    <n v="0"/>
    <n v="0"/>
    <n v="13"/>
  </r>
  <r>
    <s v="Aug 2021 - Sep 2022 "/>
    <n v="1"/>
    <s v="Data Analyst"/>
    <n v="13"/>
    <x v="0"/>
    <x v="0"/>
    <n v="1"/>
    <n v="1"/>
    <n v="0"/>
    <n v="0"/>
    <n v="0"/>
    <n v="0"/>
    <n v="0"/>
    <n v="13"/>
  </r>
  <r>
    <s v="Jan 2018 - Apr 2021 "/>
    <n v="2"/>
    <s v="Data Analyst"/>
    <n v="39"/>
    <x v="0"/>
    <x v="0"/>
    <n v="1"/>
    <n v="1"/>
    <n v="1"/>
    <n v="1"/>
    <n v="0"/>
    <n v="0"/>
    <n v="0"/>
    <n v="13"/>
  </r>
  <r>
    <s v="Apr 2017 - Jun 2017 "/>
    <n v="2"/>
    <s v="Data Analyst"/>
    <n v="2"/>
    <x v="0"/>
    <x v="0"/>
    <n v="1"/>
    <n v="0"/>
    <n v="0"/>
    <n v="0"/>
    <n v="0"/>
    <n v="0"/>
    <n v="0"/>
    <n v="13"/>
  </r>
  <r>
    <s v="Nov 2018 - Apr 2021 "/>
    <n v="2"/>
    <s v="Senior Data Analyst"/>
    <n v="29"/>
    <x v="2"/>
    <x v="0"/>
    <n v="1"/>
    <n v="1"/>
    <n v="1"/>
    <n v="0"/>
    <n v="0"/>
    <n v="0"/>
    <n v="0"/>
    <n v="17.5"/>
  </r>
  <r>
    <s v="Feb 2022 - Present "/>
    <n v="1"/>
    <s v="Data Analyst Associate"/>
    <n v="8"/>
    <x v="0"/>
    <x v="1"/>
    <n v="1"/>
    <n v="0"/>
    <n v="0"/>
    <n v="0"/>
    <n v="0"/>
    <n v="0"/>
    <n v="0"/>
    <n v="12"/>
  </r>
  <r>
    <s v="Aug 2022 - Present "/>
    <n v="0"/>
    <s v="Data Analyst"/>
    <n v="2"/>
    <x v="0"/>
    <x v="1"/>
    <n v="1"/>
    <n v="0"/>
    <n v="0"/>
    <n v="0"/>
    <n v="0"/>
    <n v="0"/>
    <n v="0"/>
    <n v="12"/>
  </r>
  <r>
    <s v="Aug 2020 - Jun 2021 "/>
    <n v="1"/>
    <s v="Data Analyst"/>
    <n v="10"/>
    <x v="0"/>
    <x v="0"/>
    <n v="1"/>
    <n v="0"/>
    <n v="0"/>
    <n v="0"/>
    <n v="0"/>
    <n v="0"/>
    <n v="0"/>
    <n v="13"/>
  </r>
  <r>
    <s v="May 2022 - Jun 2022 "/>
    <n v="0"/>
    <s v="Junior data analyst"/>
    <n v="1"/>
    <x v="3"/>
    <x v="1"/>
    <n v="1"/>
    <n v="0"/>
    <n v="0"/>
    <n v="0"/>
    <n v="0"/>
    <n v="0"/>
    <n v="0"/>
    <n v="5"/>
  </r>
  <r>
    <s v="Mar 2019 - Present "/>
    <n v="0"/>
    <s v="Data Analyst"/>
    <n v="43"/>
    <x v="0"/>
    <x v="1"/>
    <n v="1"/>
    <n v="1"/>
    <n v="1"/>
    <n v="1"/>
    <n v="0"/>
    <n v="0"/>
    <n v="0"/>
    <n v="12"/>
  </r>
  <r>
    <s v="Feb 2021 - Present "/>
    <n v="0"/>
    <s v="Data Analyst"/>
    <n v="20"/>
    <x v="0"/>
    <x v="1"/>
    <n v="1"/>
    <n v="1"/>
    <n v="0"/>
    <n v="0"/>
    <n v="0"/>
    <n v="0"/>
    <n v="0"/>
    <n v="12"/>
  </r>
  <r>
    <s v="Jul 2017 - Present "/>
    <n v="0"/>
    <s v="Data Analyst"/>
    <n v="63"/>
    <x v="0"/>
    <x v="1"/>
    <n v="1"/>
    <n v="1"/>
    <n v="1"/>
    <n v="1"/>
    <n v="1"/>
    <n v="1"/>
    <n v="0"/>
    <n v="12"/>
  </r>
  <r>
    <s v="Aug 2019 - Present "/>
    <n v="0"/>
    <s v="Data Analyst"/>
    <n v="38"/>
    <x v="0"/>
    <x v="1"/>
    <n v="1"/>
    <n v="1"/>
    <n v="1"/>
    <n v="1"/>
    <n v="0"/>
    <n v="0"/>
    <n v="0"/>
    <n v="12"/>
  </r>
  <r>
    <s v="Feb 2022 - Present "/>
    <n v="0"/>
    <s v="Data Analyst"/>
    <n v="8"/>
    <x v="0"/>
    <x v="1"/>
    <n v="1"/>
    <n v="0"/>
    <n v="0"/>
    <n v="0"/>
    <n v="0"/>
    <n v="0"/>
    <n v="0"/>
    <n v="12"/>
  </r>
  <r>
    <s v="Mar 2022 - Present "/>
    <n v="0"/>
    <s v="Data Scientist"/>
    <n v="7"/>
    <x v="1"/>
    <x v="1"/>
    <n v="1"/>
    <n v="0"/>
    <n v="0"/>
    <n v="0"/>
    <n v="0"/>
    <n v="0"/>
    <n v="0"/>
    <n v="8.5"/>
  </r>
  <r>
    <s v="Oct 2020 - Nov 2020 "/>
    <n v="1"/>
    <s v="Data Analyst"/>
    <n v="1"/>
    <x v="0"/>
    <x v="0"/>
    <n v="1"/>
    <n v="0"/>
    <n v="0"/>
    <n v="0"/>
    <n v="0"/>
    <n v="0"/>
    <n v="0"/>
    <n v="13"/>
  </r>
  <r>
    <s v="Jun 2022 - Present "/>
    <n v="1"/>
    <s v="Business Intelligence Analyst"/>
    <n v="4"/>
    <x v="0"/>
    <x v="1"/>
    <n v="1"/>
    <n v="0"/>
    <n v="0"/>
    <n v="0"/>
    <n v="0"/>
    <n v="0"/>
    <n v="0"/>
    <n v="12"/>
  </r>
  <r>
    <s v="Oct 2018 - Dec 2019 "/>
    <n v="2"/>
    <s v="Data Analyst"/>
    <n v="14"/>
    <x v="0"/>
    <x v="0"/>
    <n v="1"/>
    <n v="1"/>
    <n v="0"/>
    <n v="0"/>
    <n v="0"/>
    <n v="0"/>
    <n v="0"/>
    <n v="13"/>
  </r>
  <r>
    <s v="Jan 2018 - Sep 2018 "/>
    <n v="3"/>
    <s v="Junior Data Analyst"/>
    <n v="8"/>
    <x v="3"/>
    <x v="0"/>
    <n v="1"/>
    <n v="0"/>
    <n v="0"/>
    <n v="0"/>
    <n v="0"/>
    <n v="0"/>
    <n v="0"/>
    <n v="8"/>
  </r>
  <r>
    <s v="Aug 2022 - Present "/>
    <n v="0"/>
    <s v="Data Scientist"/>
    <n v="2"/>
    <x v="1"/>
    <x v="1"/>
    <n v="1"/>
    <n v="0"/>
    <n v="0"/>
    <n v="0"/>
    <n v="0"/>
    <n v="0"/>
    <n v="0"/>
    <n v="8.5"/>
  </r>
  <r>
    <s v="Feb 2019 - Aug 2022 "/>
    <n v="1"/>
    <s v="Senior Data Analyst"/>
    <n v="42"/>
    <x v="2"/>
    <x v="0"/>
    <n v="1"/>
    <n v="1"/>
    <n v="1"/>
    <n v="1"/>
    <n v="0"/>
    <n v="0"/>
    <n v="0"/>
    <n v="17.5"/>
  </r>
  <r>
    <s v="Jul 2016 - Aug 2018 "/>
    <n v="2"/>
    <s v="Business Intelligence Analyst"/>
    <n v="25"/>
    <x v="0"/>
    <x v="0"/>
    <n v="1"/>
    <n v="1"/>
    <n v="1"/>
    <n v="0"/>
    <n v="0"/>
    <n v="0"/>
    <n v="0"/>
    <n v="13"/>
  </r>
  <r>
    <s v="Mar 2019 - Present "/>
    <n v="0"/>
    <s v="Data Analyst"/>
    <n v="43"/>
    <x v="0"/>
    <x v="1"/>
    <n v="1"/>
    <n v="1"/>
    <n v="1"/>
    <n v="1"/>
    <n v="0"/>
    <n v="0"/>
    <n v="0"/>
    <n v="12"/>
  </r>
  <r>
    <s v="Aug 2019 - Present "/>
    <n v="0"/>
    <s v="Associate Senior Business Intelligence Analyst"/>
    <n v="38"/>
    <x v="2"/>
    <x v="1"/>
    <n v="1"/>
    <n v="1"/>
    <n v="1"/>
    <n v="1"/>
    <n v="0"/>
    <n v="0"/>
    <n v="0"/>
    <n v="10"/>
  </r>
  <r>
    <s v="Jul 2020 - Present "/>
    <n v="0"/>
    <s v="Data Scientist"/>
    <n v="27"/>
    <x v="1"/>
    <x v="1"/>
    <n v="1"/>
    <n v="1"/>
    <n v="1"/>
    <n v="0"/>
    <n v="0"/>
    <n v="0"/>
    <n v="0"/>
    <n v="8.5"/>
  </r>
  <r>
    <s v="Dec 2017 - Jul 2020 "/>
    <n v="1"/>
    <s v="Data Analyst"/>
    <n v="31"/>
    <x v="0"/>
    <x v="0"/>
    <n v="1"/>
    <n v="1"/>
    <n v="1"/>
    <n v="0"/>
    <n v="0"/>
    <n v="0"/>
    <n v="0"/>
    <n v="13"/>
  </r>
  <r>
    <s v="Jan 2020 - Jun 2020 "/>
    <n v="2"/>
    <s v="Data Analyst"/>
    <n v="5"/>
    <x v="0"/>
    <x v="0"/>
    <n v="1"/>
    <n v="0"/>
    <n v="0"/>
    <n v="0"/>
    <n v="0"/>
    <n v="0"/>
    <n v="0"/>
    <n v="13"/>
  </r>
  <r>
    <s v="Sep 2021 - Present "/>
    <n v="0"/>
    <s v="Data Analyst"/>
    <n v="13"/>
    <x v="0"/>
    <x v="1"/>
    <n v="1"/>
    <n v="1"/>
    <n v="0"/>
    <n v="0"/>
    <n v="0"/>
    <n v="0"/>
    <n v="0"/>
    <n v="12"/>
  </r>
  <r>
    <s v="Aug 2020 - Feb 2021 "/>
    <n v="1"/>
    <s v="Junior Data Analyst"/>
    <n v="6"/>
    <x v="3"/>
    <x v="0"/>
    <n v="1"/>
    <n v="0"/>
    <n v="0"/>
    <n v="0"/>
    <n v="0"/>
    <n v="0"/>
    <n v="0"/>
    <n v="8"/>
  </r>
  <r>
    <s v="Jan 2021 - Present "/>
    <n v="0"/>
    <s v="CMMS Enginner &amp; Data Analyst"/>
    <n v="21"/>
    <x v="0"/>
    <x v="1"/>
    <n v="1"/>
    <n v="1"/>
    <n v="0"/>
    <n v="0"/>
    <n v="0"/>
    <n v="0"/>
    <n v="0"/>
    <n v="12"/>
  </r>
  <r>
    <s v="Jan 2022 - May 2022 "/>
    <n v="3"/>
    <s v="Python,data analyst trainer"/>
    <n v="4"/>
    <x v="0"/>
    <x v="0"/>
    <n v="1"/>
    <n v="0"/>
    <n v="0"/>
    <n v="0"/>
    <n v="0"/>
    <n v="0"/>
    <n v="0"/>
    <n v="13"/>
  </r>
  <r>
    <s v="Jun 2021 - Mar 2022 "/>
    <n v="1"/>
    <s v="Population Science Data Analyst"/>
    <n v="9"/>
    <x v="0"/>
    <x v="0"/>
    <n v="1"/>
    <n v="0"/>
    <n v="0"/>
    <n v="0"/>
    <n v="0"/>
    <n v="0"/>
    <n v="0"/>
    <n v="13"/>
  </r>
  <r>
    <s v="Jan 2021 - Jun 2021 "/>
    <n v="3"/>
    <s v="People Analytics Data Analyst"/>
    <n v="5"/>
    <x v="0"/>
    <x v="0"/>
    <n v="1"/>
    <n v="0"/>
    <n v="0"/>
    <n v="0"/>
    <n v="0"/>
    <n v="0"/>
    <n v="0"/>
    <n v="13"/>
  </r>
  <r>
    <s v="Apr 2022 - Present "/>
    <n v="0"/>
    <s v="Data  &amp; Business Intelligence Analyst"/>
    <n v="6"/>
    <x v="0"/>
    <x v="1"/>
    <n v="1"/>
    <n v="0"/>
    <n v="0"/>
    <n v="0"/>
    <n v="0"/>
    <n v="0"/>
    <n v="0"/>
    <n v="12"/>
  </r>
  <r>
    <s v="Apr 2020 - Present "/>
    <n v="0"/>
    <s v="Statistician-National consultant "/>
    <n v="30"/>
    <x v="4"/>
    <x v="1"/>
    <n v="1"/>
    <n v="1"/>
    <n v="1"/>
    <n v="0"/>
    <n v="0"/>
    <n v="0"/>
    <n v="0"/>
    <n v="30"/>
  </r>
  <r>
    <s v="Jan 2016 - Dec 2016 "/>
    <n v="3"/>
    <s v="Data Analyst"/>
    <n v="1"/>
    <x v="0"/>
    <x v="0"/>
    <n v="1"/>
    <n v="0"/>
    <n v="0"/>
    <n v="0"/>
    <n v="0"/>
    <n v="0"/>
    <n v="0"/>
    <n v="13"/>
  </r>
  <r>
    <s v="Nov 2018 - Nov 2019 "/>
    <n v="3"/>
    <s v="Data Analyst"/>
    <n v="12"/>
    <x v="0"/>
    <x v="0"/>
    <n v="1"/>
    <n v="1"/>
    <n v="0"/>
    <n v="0"/>
    <n v="0"/>
    <n v="0"/>
    <n v="0"/>
    <n v="13"/>
  </r>
  <r>
    <s v="Jan 2013 - Feb 2018 "/>
    <n v="5"/>
    <s v="Human Resources MIS &amp; Data Analyst "/>
    <n v="61"/>
    <x v="0"/>
    <x v="0"/>
    <n v="1"/>
    <n v="1"/>
    <n v="1"/>
    <n v="1"/>
    <n v="1"/>
    <n v="1"/>
    <n v="0"/>
    <n v="13"/>
  </r>
  <r>
    <s v="Sep 2017 - Jan 2018 "/>
    <n v="4"/>
    <s v="Master Data Specialist"/>
    <n v="4"/>
    <x v="2"/>
    <x v="0"/>
    <n v="1"/>
    <n v="0"/>
    <n v="0"/>
    <n v="0"/>
    <n v="0"/>
    <n v="0"/>
    <n v="0"/>
    <n v="17.5"/>
  </r>
  <r>
    <s v="Jul 2018 - Present "/>
    <n v="0"/>
    <s v="Business Data Analyst"/>
    <n v="51"/>
    <x v="0"/>
    <x v="1"/>
    <n v="1"/>
    <n v="1"/>
    <n v="1"/>
    <n v="1"/>
    <n v="1"/>
    <n v="0"/>
    <n v="0"/>
    <n v="12"/>
  </r>
  <r>
    <s v="Jul 2013 - Mar 2014 "/>
    <n v="2"/>
    <s v="Data Analyst"/>
    <n v="8"/>
    <x v="0"/>
    <x v="0"/>
    <n v="1"/>
    <n v="0"/>
    <n v="0"/>
    <n v="0"/>
    <n v="0"/>
    <n v="0"/>
    <n v="0"/>
    <n v="13"/>
  </r>
  <r>
    <s v="Mar 2011 - May 2012 "/>
    <n v="4"/>
    <s v="Data Analyst"/>
    <n v="14"/>
    <x v="0"/>
    <x v="0"/>
    <n v="1"/>
    <n v="1"/>
    <n v="0"/>
    <n v="0"/>
    <n v="0"/>
    <n v="0"/>
    <n v="0"/>
    <n v="13"/>
  </r>
  <r>
    <s v="May 2022 - Present "/>
    <n v="0"/>
    <s v="Data Analyst"/>
    <n v="5"/>
    <x v="0"/>
    <x v="1"/>
    <n v="1"/>
    <n v="0"/>
    <n v="0"/>
    <n v="0"/>
    <n v="0"/>
    <n v="0"/>
    <n v="0"/>
    <n v="12"/>
  </r>
  <r>
    <s v="Jan 2021 - Dec 2021 "/>
    <n v="0"/>
    <s v="Senior Data Analyst"/>
    <n v="1"/>
    <x v="2"/>
    <x v="1"/>
    <n v="1"/>
    <n v="0"/>
    <n v="0"/>
    <n v="0"/>
    <n v="0"/>
    <n v="0"/>
    <n v="0"/>
    <n v="10"/>
  </r>
  <r>
    <s v="Oct 2019 - Jan 2021 "/>
    <n v="1"/>
    <s v="Data Analyst"/>
    <n v="15"/>
    <x v="0"/>
    <x v="0"/>
    <n v="1"/>
    <n v="1"/>
    <n v="0"/>
    <n v="0"/>
    <n v="0"/>
    <n v="0"/>
    <n v="0"/>
    <n v="13"/>
  </r>
  <r>
    <s v="Nov 2020 - Nov 2021 "/>
    <n v="1"/>
    <s v="Data Analyst"/>
    <n v="12"/>
    <x v="0"/>
    <x v="0"/>
    <n v="1"/>
    <n v="1"/>
    <n v="0"/>
    <n v="0"/>
    <n v="0"/>
    <n v="0"/>
    <n v="0"/>
    <n v="13"/>
  </r>
  <r>
    <s v="Jul 2020 - Nov 2020 "/>
    <n v="2"/>
    <s v="Data Analyst"/>
    <n v="4"/>
    <x v="0"/>
    <x v="0"/>
    <n v="1"/>
    <n v="0"/>
    <n v="0"/>
    <n v="0"/>
    <n v="0"/>
    <n v="0"/>
    <n v="0"/>
    <n v="13"/>
  </r>
  <r>
    <s v="Jun 2022 - Present "/>
    <n v="0"/>
    <s v="Jr. Data Analyst"/>
    <n v="4"/>
    <x v="3"/>
    <x v="1"/>
    <n v="1"/>
    <n v="0"/>
    <n v="0"/>
    <n v="0"/>
    <n v="0"/>
    <n v="0"/>
    <n v="0"/>
    <n v="5"/>
  </r>
  <r>
    <s v="Nov 2021 - Jan 2022 "/>
    <n v="2"/>
    <s v="Data Scientist Intern"/>
    <n v="2"/>
    <x v="1"/>
    <x v="0"/>
    <n v="1"/>
    <n v="0"/>
    <n v="0"/>
    <n v="0"/>
    <n v="0"/>
    <n v="0"/>
    <n v="0"/>
    <n v="7"/>
  </r>
  <r>
    <s v="Apr 2018 - Apr 2021 "/>
    <n v="1"/>
    <s v="Data Analyst (Inside Sales &amp; Marketing)"/>
    <n v="36"/>
    <x v="0"/>
    <x v="0"/>
    <n v="1"/>
    <n v="1"/>
    <n v="1"/>
    <n v="1"/>
    <n v="0"/>
    <n v="0"/>
    <n v="0"/>
    <n v="13"/>
  </r>
  <r>
    <s v="Aug 2020 - Present "/>
    <n v="0"/>
    <s v="Lead Business Intelligence Analyst"/>
    <n v="26"/>
    <x v="2"/>
    <x v="1"/>
    <n v="1"/>
    <n v="1"/>
    <n v="1"/>
    <n v="0"/>
    <n v="0"/>
    <n v="0"/>
    <n v="0"/>
    <n v="10"/>
  </r>
  <r>
    <s v="May 2015 - Feb 2018 "/>
    <n v="3"/>
    <s v="Data Analyst"/>
    <n v="33"/>
    <x v="0"/>
    <x v="0"/>
    <n v="1"/>
    <n v="1"/>
    <n v="1"/>
    <n v="0"/>
    <n v="0"/>
    <n v="0"/>
    <n v="0"/>
    <n v="13"/>
  </r>
  <r>
    <s v="Oct 2014 - May 2015 "/>
    <n v="4"/>
    <s v="Database Analyst"/>
    <n v="7"/>
    <x v="0"/>
    <x v="0"/>
    <n v="1"/>
    <n v="0"/>
    <n v="0"/>
    <n v="0"/>
    <n v="0"/>
    <n v="0"/>
    <n v="0"/>
    <n v="13"/>
  </r>
  <r>
    <s v="Oct 2020 - Mar 2021 "/>
    <n v="1"/>
    <s v="Business Intelligence Analyst"/>
    <n v="5"/>
    <x v="0"/>
    <x v="0"/>
    <n v="1"/>
    <n v="0"/>
    <n v="0"/>
    <n v="0"/>
    <n v="0"/>
    <n v="0"/>
    <n v="0"/>
    <n v="13"/>
  </r>
  <r>
    <s v="Nov 2020 - Jan 2021 "/>
    <n v="2"/>
    <s v="Data Analyst"/>
    <n v="2"/>
    <x v="0"/>
    <x v="0"/>
    <n v="1"/>
    <n v="0"/>
    <n v="0"/>
    <n v="0"/>
    <n v="0"/>
    <n v="0"/>
    <n v="0"/>
    <n v="13"/>
  </r>
  <r>
    <s v="Jan 2011 - Jun 2011 "/>
    <n v="7"/>
    <s v="Senior Data Analyst"/>
    <n v="5"/>
    <x v="2"/>
    <x v="0"/>
    <n v="1"/>
    <n v="0"/>
    <n v="0"/>
    <n v="0"/>
    <n v="0"/>
    <n v="0"/>
    <n v="0"/>
    <n v="17.5"/>
  </r>
  <r>
    <s v="Jun 2010 - Jan 2011 "/>
    <n v="8"/>
    <s v="Data Analyst"/>
    <n v="7"/>
    <x v="0"/>
    <x v="0"/>
    <n v="1"/>
    <n v="0"/>
    <n v="0"/>
    <n v="0"/>
    <n v="0"/>
    <n v="0"/>
    <n v="0"/>
    <n v="13"/>
  </r>
  <r>
    <s v="Nov 2021 - Present "/>
    <n v="0"/>
    <s v="Consultant - BI Analyst"/>
    <n v="1"/>
    <x v="0"/>
    <x v="1"/>
    <n v="1"/>
    <n v="0"/>
    <n v="0"/>
    <n v="0"/>
    <n v="0"/>
    <n v="0"/>
    <n v="0"/>
    <n v="12"/>
  </r>
  <r>
    <s v="Jul 2021 - Nov 2021 "/>
    <n v="1"/>
    <s v="Ops Data Analyst"/>
    <n v="4"/>
    <x v="0"/>
    <x v="0"/>
    <n v="1"/>
    <n v="0"/>
    <n v="0"/>
    <n v="0"/>
    <n v="0"/>
    <n v="0"/>
    <n v="0"/>
    <n v="13"/>
  </r>
  <r>
    <s v="Aug 2020 - Jun 2021 "/>
    <n v="3"/>
    <s v="Data Analyst"/>
    <n v="10"/>
    <x v="0"/>
    <x v="0"/>
    <n v="1"/>
    <n v="0"/>
    <n v="0"/>
    <n v="0"/>
    <n v="0"/>
    <n v="0"/>
    <n v="0"/>
    <n v="13"/>
  </r>
  <r>
    <s v="Feb 2022 - Present "/>
    <n v="0"/>
    <s v="Data Analyst"/>
    <n v="8"/>
    <x v="0"/>
    <x v="1"/>
    <n v="1"/>
    <n v="0"/>
    <n v="0"/>
    <n v="0"/>
    <n v="0"/>
    <n v="0"/>
    <n v="0"/>
    <n v="12"/>
  </r>
  <r>
    <s v="Apr 2019 - May 2021 "/>
    <n v="1"/>
    <s v="Data Analyst"/>
    <n v="25"/>
    <x v="0"/>
    <x v="0"/>
    <n v="1"/>
    <n v="1"/>
    <n v="1"/>
    <n v="0"/>
    <n v="0"/>
    <n v="0"/>
    <n v="0"/>
    <n v="13"/>
  </r>
  <r>
    <s v="Mar 2017 - Jun 2019 "/>
    <n v="2"/>
    <s v="Business Data Analyst"/>
    <n v="27"/>
    <x v="0"/>
    <x v="0"/>
    <n v="1"/>
    <n v="1"/>
    <n v="1"/>
    <n v="0"/>
    <n v="0"/>
    <n v="0"/>
    <n v="0"/>
    <n v="13"/>
  </r>
  <r>
    <s v="Dec 2020 - Jun 2022 "/>
    <n v="1"/>
    <s v="Business Data Analyst"/>
    <n v="18"/>
    <x v="0"/>
    <x v="0"/>
    <n v="1"/>
    <n v="1"/>
    <n v="0"/>
    <n v="0"/>
    <n v="0"/>
    <n v="0"/>
    <n v="0"/>
    <n v="13"/>
  </r>
  <r>
    <s v="Jul 2021 - Nov 2021 "/>
    <n v="2"/>
    <s v="Data Scientist"/>
    <n v="4"/>
    <x v="1"/>
    <x v="0"/>
    <n v="1"/>
    <n v="0"/>
    <n v="0"/>
    <n v="0"/>
    <n v="0"/>
    <n v="0"/>
    <n v="0"/>
    <n v="7"/>
  </r>
  <r>
    <s v="Dec 2020 - Jun 2021 "/>
    <n v="3"/>
    <s v="Data Specialist"/>
    <n v="6"/>
    <x v="2"/>
    <x v="0"/>
    <n v="1"/>
    <n v="0"/>
    <n v="0"/>
    <n v="0"/>
    <n v="0"/>
    <n v="0"/>
    <n v="0"/>
    <n v="17.5"/>
  </r>
  <r>
    <s v="Dec 2016 - Jul 2021 "/>
    <n v="1"/>
    <s v="Database Analyst"/>
    <n v="55"/>
    <x v="0"/>
    <x v="0"/>
    <n v="1"/>
    <n v="1"/>
    <n v="1"/>
    <n v="1"/>
    <n v="1"/>
    <n v="0"/>
    <n v="0"/>
    <n v="13"/>
  </r>
  <r>
    <s v="Apr 2018 - Jan 2019 "/>
    <n v="3"/>
    <s v="Senior Data Analyst"/>
    <n v="9"/>
    <x v="2"/>
    <x v="0"/>
    <n v="1"/>
    <n v="0"/>
    <n v="0"/>
    <n v="0"/>
    <n v="0"/>
    <n v="0"/>
    <n v="0"/>
    <n v="17.5"/>
  </r>
  <r>
    <s v="Jan 2016 - Mar 2018 "/>
    <n v="4"/>
    <s v="Senior Data Analyst"/>
    <n v="26"/>
    <x v="2"/>
    <x v="0"/>
    <n v="1"/>
    <n v="1"/>
    <n v="1"/>
    <n v="0"/>
    <n v="0"/>
    <n v="0"/>
    <n v="0"/>
    <n v="17.5"/>
  </r>
  <r>
    <s v="Nov 2021 - Sep 2022 "/>
    <n v="0"/>
    <s v="Data Analyst"/>
    <n v="10"/>
    <x v="0"/>
    <x v="1"/>
    <n v="1"/>
    <n v="0"/>
    <n v="0"/>
    <n v="0"/>
    <n v="0"/>
    <n v="0"/>
    <n v="0"/>
    <n v="12"/>
  </r>
  <r>
    <s v="Nov 2018 - May 2021 "/>
    <n v="1"/>
    <s v="Data Analyst"/>
    <n v="30"/>
    <x v="0"/>
    <x v="0"/>
    <n v="1"/>
    <n v="1"/>
    <n v="1"/>
    <n v="0"/>
    <n v="0"/>
    <n v="0"/>
    <n v="0"/>
    <n v="13"/>
  </r>
  <r>
    <s v="Nov 2021 - Present "/>
    <n v="0"/>
    <s v="Business Intelligence Analyst"/>
    <n v="1"/>
    <x v="0"/>
    <x v="1"/>
    <n v="1"/>
    <n v="0"/>
    <n v="0"/>
    <n v="0"/>
    <n v="0"/>
    <n v="0"/>
    <n v="0"/>
    <n v="12"/>
  </r>
  <r>
    <s v="Jun 2019 - Present "/>
    <n v="0"/>
    <s v="Data Analyst Consultant"/>
    <n v="40"/>
    <x v="0"/>
    <x v="1"/>
    <n v="1"/>
    <n v="1"/>
    <n v="1"/>
    <n v="1"/>
    <n v="0"/>
    <n v="0"/>
    <n v="0"/>
    <n v="12"/>
  </r>
  <r>
    <s v="Jul 2021 - Dec 2021 "/>
    <n v="2"/>
    <s v="Data Analyst"/>
    <n v="5"/>
    <x v="0"/>
    <x v="0"/>
    <n v="1"/>
    <n v="0"/>
    <n v="0"/>
    <n v="0"/>
    <n v="0"/>
    <n v="0"/>
    <n v="0"/>
    <n v="13"/>
  </r>
  <r>
    <s v="Nov 2018 - Present "/>
    <n v="0"/>
    <s v="Sr. Data Analyst"/>
    <n v="47"/>
    <x v="2"/>
    <x v="1"/>
    <n v="1"/>
    <n v="1"/>
    <n v="1"/>
    <n v="1"/>
    <n v="0"/>
    <n v="0"/>
    <n v="0"/>
    <n v="10"/>
  </r>
  <r>
    <s v="Mar 2022 - Sep 2022 "/>
    <n v="1"/>
    <s v="Data Scientist"/>
    <n v="6"/>
    <x v="1"/>
    <x v="0"/>
    <n v="1"/>
    <n v="0"/>
    <n v="0"/>
    <n v="0"/>
    <n v="0"/>
    <n v="0"/>
    <n v="0"/>
    <n v="7"/>
  </r>
  <r>
    <s v="Sep 2021 - Dec 2021 "/>
    <n v="5"/>
    <s v="Data Analyst"/>
    <n v="3"/>
    <x v="0"/>
    <x v="0"/>
    <n v="1"/>
    <n v="0"/>
    <n v="0"/>
    <n v="0"/>
    <n v="0"/>
    <n v="0"/>
    <n v="0"/>
    <n v="13"/>
  </r>
  <r>
    <s v="Jul 2016 - Jun 2017 "/>
    <n v="4"/>
    <s v="Data Analyst"/>
    <n v="1"/>
    <x v="0"/>
    <x v="0"/>
    <n v="1"/>
    <n v="0"/>
    <n v="0"/>
    <n v="0"/>
    <n v="0"/>
    <n v="0"/>
    <n v="0"/>
    <n v="13"/>
  </r>
  <r>
    <s v="Apr 2021 - Present "/>
    <n v="0"/>
    <s v="Data Scientist"/>
    <n v="18"/>
    <x v="1"/>
    <x v="1"/>
    <n v="1"/>
    <n v="1"/>
    <n v="0"/>
    <n v="0"/>
    <n v="0"/>
    <n v="0"/>
    <n v="0"/>
    <n v="8.5"/>
  </r>
  <r>
    <s v="Aug 2020 - Apr 2021 "/>
    <n v="1"/>
    <s v="Senior Program Analyst (Data Analyst)"/>
    <n v="8"/>
    <x v="2"/>
    <x v="0"/>
    <n v="1"/>
    <n v="0"/>
    <n v="0"/>
    <n v="0"/>
    <n v="0"/>
    <n v="0"/>
    <n v="0"/>
    <n v="17.5"/>
  </r>
  <r>
    <s v="Nov 2019 - Aug 2020 "/>
    <n v="2"/>
    <s v="Data Analyst"/>
    <n v="9"/>
    <x v="0"/>
    <x v="0"/>
    <n v="1"/>
    <n v="0"/>
    <n v="0"/>
    <n v="0"/>
    <n v="0"/>
    <n v="0"/>
    <n v="0"/>
    <n v="13"/>
  </r>
  <r>
    <s v="Jun 2018 - Oct 2019 "/>
    <n v="3"/>
    <s v="Data Analyst"/>
    <n v="16"/>
    <x v="0"/>
    <x v="0"/>
    <n v="1"/>
    <n v="1"/>
    <n v="0"/>
    <n v="0"/>
    <n v="0"/>
    <n v="0"/>
    <n v="0"/>
    <n v="13"/>
  </r>
  <r>
    <s v="Aug 2018 - May 2020 "/>
    <n v="3"/>
    <s v="Data Analyst"/>
    <n v="21"/>
    <x v="0"/>
    <x v="0"/>
    <n v="1"/>
    <n v="1"/>
    <n v="0"/>
    <n v="0"/>
    <n v="0"/>
    <n v="0"/>
    <n v="0"/>
    <n v="13"/>
  </r>
  <r>
    <s v="Nov 2016 - Aug 2018 "/>
    <n v="4"/>
    <s v="Data Analyst"/>
    <n v="21"/>
    <x v="0"/>
    <x v="0"/>
    <n v="1"/>
    <n v="1"/>
    <n v="0"/>
    <n v="0"/>
    <n v="0"/>
    <n v="0"/>
    <n v="0"/>
    <n v="13"/>
  </r>
  <r>
    <s v="Oct 2021 - Present "/>
    <n v="0"/>
    <s v="Data Analyst"/>
    <n v="12"/>
    <x v="0"/>
    <x v="1"/>
    <n v="1"/>
    <n v="1"/>
    <n v="0"/>
    <n v="0"/>
    <n v="0"/>
    <n v="0"/>
    <n v="0"/>
    <n v="12"/>
  </r>
  <r>
    <s v="Mar 2020 - Aug 2022 "/>
    <n v="1"/>
    <s v="Data Analyst"/>
    <n v="29"/>
    <x v="0"/>
    <x v="0"/>
    <n v="1"/>
    <n v="1"/>
    <n v="1"/>
    <n v="0"/>
    <n v="0"/>
    <n v="0"/>
    <n v="0"/>
    <n v="13"/>
  </r>
  <r>
    <s v="Jul 2017 - Present "/>
    <n v="0"/>
    <s v="Data Analyst"/>
    <n v="63"/>
    <x v="0"/>
    <x v="1"/>
    <n v="1"/>
    <n v="1"/>
    <n v="1"/>
    <n v="1"/>
    <n v="1"/>
    <n v="1"/>
    <n v="0"/>
    <n v="12"/>
  </r>
  <r>
    <s v="Jan 2017 - Jun 2017 "/>
    <n v="2"/>
    <s v="Data Analyst Co-op"/>
    <n v="5"/>
    <x v="0"/>
    <x v="0"/>
    <n v="1"/>
    <n v="0"/>
    <n v="0"/>
    <n v="0"/>
    <n v="0"/>
    <n v="0"/>
    <n v="0"/>
    <n v="13"/>
  </r>
  <r>
    <s v="Jul 2017 - Dec 2020 "/>
    <n v="0"/>
    <s v="Data Analyst"/>
    <n v="41"/>
    <x v="0"/>
    <x v="1"/>
    <n v="1"/>
    <n v="1"/>
    <n v="1"/>
    <n v="1"/>
    <n v="0"/>
    <n v="0"/>
    <n v="0"/>
    <n v="12"/>
  </r>
  <r>
    <s v="Nov 2018 - Sep 2021 "/>
    <n v="2"/>
    <s v="Reporting Analyst"/>
    <n v="34"/>
    <x v="0"/>
    <x v="0"/>
    <n v="1"/>
    <n v="1"/>
    <n v="1"/>
    <n v="0"/>
    <n v="0"/>
    <n v="0"/>
    <n v="0"/>
    <n v="13"/>
  </r>
  <r>
    <s v="May 2015 - May 2018 "/>
    <n v="3"/>
    <s v="Data Analyst II"/>
    <n v="36"/>
    <x v="0"/>
    <x v="0"/>
    <n v="1"/>
    <n v="1"/>
    <n v="1"/>
    <n v="1"/>
    <n v="0"/>
    <n v="0"/>
    <n v="0"/>
    <n v="13"/>
  </r>
  <r>
    <s v="Jan 2016 - Jun 2017 "/>
    <n v="2"/>
    <s v="Associate Data Analyst"/>
    <n v="17"/>
    <x v="0"/>
    <x v="0"/>
    <n v="1"/>
    <n v="1"/>
    <n v="0"/>
    <n v="0"/>
    <n v="0"/>
    <n v="0"/>
    <n v="0"/>
    <n v="13"/>
  </r>
  <r>
    <s v="Jan 2022 - Jun 2022 "/>
    <n v="0"/>
    <s v="Associate Consultant -BI Analyst "/>
    <n v="5"/>
    <x v="0"/>
    <x v="1"/>
    <n v="1"/>
    <n v="0"/>
    <n v="0"/>
    <n v="0"/>
    <n v="0"/>
    <n v="0"/>
    <n v="0"/>
    <n v="12"/>
  </r>
  <r>
    <s v="Feb 2019 - Jan 2022 "/>
    <n v="1"/>
    <s v="Senior Software Engineer -BI Analyst"/>
    <n v="35"/>
    <x v="2"/>
    <x v="0"/>
    <n v="1"/>
    <n v="1"/>
    <n v="1"/>
    <n v="0"/>
    <n v="0"/>
    <n v="0"/>
    <n v="0"/>
    <n v="17.5"/>
  </r>
  <r>
    <s v="Sep 2015 - Mar 2019 "/>
    <n v="3"/>
    <s v="Data Analyst"/>
    <n v="42"/>
    <x v="0"/>
    <x v="0"/>
    <n v="1"/>
    <n v="1"/>
    <n v="1"/>
    <n v="1"/>
    <n v="0"/>
    <n v="0"/>
    <n v="0"/>
    <n v="13"/>
  </r>
  <r>
    <s v="Jan 2019 - Jan 2020 "/>
    <n v="1"/>
    <s v="Data Analyst | HR Strategy &amp; Data Analytics"/>
    <n v="12"/>
    <x v="0"/>
    <x v="0"/>
    <n v="1"/>
    <n v="1"/>
    <n v="0"/>
    <n v="0"/>
    <n v="0"/>
    <n v="0"/>
    <n v="0"/>
    <n v="13"/>
  </r>
  <r>
    <s v="Nov 2016 - Jan 2019 "/>
    <n v="2"/>
    <s v="Data Analyst"/>
    <n v="26"/>
    <x v="0"/>
    <x v="0"/>
    <n v="1"/>
    <n v="1"/>
    <n v="1"/>
    <n v="0"/>
    <n v="0"/>
    <n v="0"/>
    <n v="0"/>
    <n v="13"/>
  </r>
  <r>
    <s v="Sep 2019 - Mar 2020 "/>
    <n v="1"/>
    <s v="Sr Insights Analyst"/>
    <n v="6"/>
    <x v="2"/>
    <x v="0"/>
    <n v="1"/>
    <n v="0"/>
    <n v="0"/>
    <n v="0"/>
    <n v="0"/>
    <n v="0"/>
    <n v="0"/>
    <n v="17.5"/>
  </r>
  <r>
    <s v="Oct 2014 - Nov 2016 "/>
    <n v="4"/>
    <s v="Sr Data Analyst"/>
    <n v="25"/>
    <x v="2"/>
    <x v="0"/>
    <n v="1"/>
    <n v="1"/>
    <n v="1"/>
    <n v="0"/>
    <n v="0"/>
    <n v="0"/>
    <n v="0"/>
    <n v="17.5"/>
  </r>
  <r>
    <s v="May 2013 - Oct 2014 "/>
    <n v="5"/>
    <s v="Data Analyst"/>
    <n v="17"/>
    <x v="0"/>
    <x v="0"/>
    <n v="1"/>
    <n v="1"/>
    <n v="0"/>
    <n v="0"/>
    <n v="0"/>
    <n v="0"/>
    <n v="0"/>
    <n v="13"/>
  </r>
  <r>
    <s v="Feb 2022 - Present "/>
    <n v="0"/>
    <s v="Business Intelligence Analyst"/>
    <n v="8"/>
    <x v="0"/>
    <x v="1"/>
    <n v="1"/>
    <n v="0"/>
    <n v="0"/>
    <n v="0"/>
    <n v="0"/>
    <n v="0"/>
    <n v="0"/>
    <n v="12"/>
  </r>
  <r>
    <s v="Jul 2020 - Jul 2022 "/>
    <n v="1"/>
    <s v="Lead Data Analyst"/>
    <n v="24"/>
    <x v="2"/>
    <x v="0"/>
    <n v="1"/>
    <n v="1"/>
    <n v="1"/>
    <n v="0"/>
    <n v="0"/>
    <n v="0"/>
    <n v="0"/>
    <n v="17.5"/>
  </r>
  <r>
    <s v="Apr 2019 - Jun 2019 "/>
    <n v="3"/>
    <s v="Senior Business Intelligence Analyst"/>
    <n v="2"/>
    <x v="2"/>
    <x v="0"/>
    <n v="1"/>
    <n v="0"/>
    <n v="0"/>
    <n v="0"/>
    <n v="0"/>
    <n v="0"/>
    <n v="0"/>
    <n v="17.5"/>
  </r>
  <r>
    <s v="Mar 2022 - Present "/>
    <n v="0"/>
    <s v="Data Analyst"/>
    <n v="7"/>
    <x v="0"/>
    <x v="1"/>
    <n v="1"/>
    <n v="0"/>
    <n v="0"/>
    <n v="0"/>
    <n v="0"/>
    <n v="0"/>
    <n v="0"/>
    <n v="12"/>
  </r>
  <r>
    <s v="Mar 2022 - Present "/>
    <n v="0"/>
    <s v="Data Analyst"/>
    <n v="7"/>
    <x v="0"/>
    <x v="1"/>
    <n v="1"/>
    <n v="0"/>
    <n v="0"/>
    <n v="0"/>
    <n v="0"/>
    <n v="0"/>
    <n v="0"/>
    <n v="12"/>
  </r>
  <r>
    <s v="Aug 2019 - Jan 2022 "/>
    <n v="1"/>
    <s v="Data Analyst"/>
    <n v="29"/>
    <x v="0"/>
    <x v="0"/>
    <n v="1"/>
    <n v="1"/>
    <n v="1"/>
    <n v="0"/>
    <n v="0"/>
    <n v="0"/>
    <n v="0"/>
    <n v="13"/>
  </r>
  <r>
    <s v="May 2019 - Present "/>
    <n v="0"/>
    <s v="Data Analyst"/>
    <n v="41"/>
    <x v="0"/>
    <x v="1"/>
    <n v="1"/>
    <n v="1"/>
    <n v="1"/>
    <n v="1"/>
    <n v="0"/>
    <n v="0"/>
    <n v="0"/>
    <n v="12"/>
  </r>
  <r>
    <s v="Sep 2020 - Feb 2022 "/>
    <n v="1"/>
    <s v="Data Scientist"/>
    <n v="17"/>
    <x v="1"/>
    <x v="0"/>
    <n v="1"/>
    <n v="1"/>
    <n v="0"/>
    <n v="0"/>
    <n v="0"/>
    <n v="0"/>
    <n v="0"/>
    <n v="7"/>
  </r>
  <r>
    <s v="Apr 2021 - Aug 2021 "/>
    <n v="2"/>
    <s v="Data Scientist"/>
    <n v="4"/>
    <x v="1"/>
    <x v="0"/>
    <n v="1"/>
    <n v="0"/>
    <n v="0"/>
    <n v="0"/>
    <n v="0"/>
    <n v="0"/>
    <n v="0"/>
    <n v="7"/>
  </r>
  <r>
    <s v="Oct 2020 - May 2022 "/>
    <n v="1"/>
    <s v="Business Intelligence Analyst"/>
    <n v="19"/>
    <x v="0"/>
    <x v="0"/>
    <n v="1"/>
    <n v="1"/>
    <n v="0"/>
    <n v="0"/>
    <n v="0"/>
    <n v="0"/>
    <n v="0"/>
    <n v="13"/>
  </r>
  <r>
    <s v="Jun 2018 - Oct 2020 "/>
    <n v="2"/>
    <s v="Data Analyst"/>
    <n v="28"/>
    <x v="0"/>
    <x v="0"/>
    <n v="1"/>
    <n v="1"/>
    <n v="1"/>
    <n v="0"/>
    <n v="0"/>
    <n v="0"/>
    <n v="0"/>
    <n v="13"/>
  </r>
  <r>
    <s v="Oct 2017 - Dec 2020 "/>
    <n v="1"/>
    <s v="Data Analyst &amp; Atlassian Administrator "/>
    <n v="38"/>
    <x v="0"/>
    <x v="0"/>
    <n v="1"/>
    <n v="1"/>
    <n v="1"/>
    <n v="1"/>
    <n v="0"/>
    <n v="0"/>
    <n v="0"/>
    <n v="13"/>
  </r>
  <r>
    <s v="Jun 2022 - Present "/>
    <n v="1"/>
    <s v="Data Analyst"/>
    <n v="4"/>
    <x v="0"/>
    <x v="1"/>
    <n v="1"/>
    <n v="0"/>
    <n v="0"/>
    <n v="0"/>
    <n v="0"/>
    <n v="0"/>
    <n v="0"/>
    <n v="12"/>
  </r>
  <r>
    <s v="Jan 2020 - Aug 2021 "/>
    <n v="2"/>
    <s v="Market Data Analyst"/>
    <n v="19"/>
    <x v="0"/>
    <x v="0"/>
    <n v="1"/>
    <n v="1"/>
    <n v="0"/>
    <n v="0"/>
    <n v="0"/>
    <n v="0"/>
    <n v="0"/>
    <n v="13"/>
  </r>
  <r>
    <s v="Dec 2016 - Mar 2017 "/>
    <n v="4"/>
    <s v="Data Analyst"/>
    <n v="3"/>
    <x v="0"/>
    <x v="0"/>
    <n v="1"/>
    <n v="0"/>
    <n v="0"/>
    <n v="0"/>
    <n v="0"/>
    <n v="0"/>
    <n v="0"/>
    <n v="13"/>
  </r>
  <r>
    <s v="May 2015 - Sep 2018 "/>
    <n v="3"/>
    <s v="Data Scientist"/>
    <n v="40"/>
    <x v="1"/>
    <x v="0"/>
    <n v="1"/>
    <n v="1"/>
    <n v="1"/>
    <n v="1"/>
    <n v="0"/>
    <n v="0"/>
    <n v="0"/>
    <n v="7"/>
  </r>
  <r>
    <s v="Jan 2014 - Jan 2015 "/>
    <n v="4"/>
    <s v="Data Analyst"/>
    <n v="12"/>
    <x v="0"/>
    <x v="0"/>
    <n v="1"/>
    <n v="1"/>
    <n v="0"/>
    <n v="0"/>
    <n v="0"/>
    <n v="0"/>
    <n v="0"/>
    <n v="13"/>
  </r>
  <r>
    <s v="Jan 2017 - Present "/>
    <n v="0"/>
    <s v="Data Analyst"/>
    <n v="69"/>
    <x v="0"/>
    <x v="1"/>
    <n v="1"/>
    <n v="1"/>
    <n v="1"/>
    <n v="1"/>
    <n v="1"/>
    <n v="1"/>
    <n v="0"/>
    <n v="12"/>
  </r>
  <r>
    <s v="May 2022 - Jun 2022 "/>
    <n v="0"/>
    <s v="Big Data Analyst Virtual"/>
    <n v="1"/>
    <x v="0"/>
    <x v="1"/>
    <n v="1"/>
    <n v="0"/>
    <n v="0"/>
    <n v="0"/>
    <n v="0"/>
    <n v="0"/>
    <n v="0"/>
    <n v="12"/>
  </r>
  <r>
    <s v="Oct 2021 - May 2022 "/>
    <n v="1"/>
    <s v="Data Analyst"/>
    <n v="7"/>
    <x v="0"/>
    <x v="0"/>
    <n v="1"/>
    <n v="0"/>
    <n v="0"/>
    <n v="0"/>
    <n v="0"/>
    <n v="0"/>
    <n v="0"/>
    <n v="13"/>
  </r>
  <r>
    <s v="Apr 2022 - Present "/>
    <n v="0"/>
    <s v="Data Analyst"/>
    <n v="6"/>
    <x v="0"/>
    <x v="1"/>
    <n v="1"/>
    <n v="0"/>
    <n v="0"/>
    <n v="0"/>
    <n v="0"/>
    <n v="0"/>
    <n v="0"/>
    <n v="12"/>
  </r>
  <r>
    <s v="Aug 2021 - Mar 2022 "/>
    <n v="1"/>
    <s v="Junior Data Analyst"/>
    <n v="7"/>
    <x v="3"/>
    <x v="0"/>
    <n v="1"/>
    <n v="0"/>
    <n v="0"/>
    <n v="0"/>
    <n v="0"/>
    <n v="0"/>
    <n v="0"/>
    <n v="8"/>
  </r>
  <r>
    <s v="Jul 2019 - Present "/>
    <n v="0"/>
    <s v="Data Analyst"/>
    <n v="39"/>
    <x v="0"/>
    <x v="1"/>
    <n v="1"/>
    <n v="1"/>
    <n v="1"/>
    <n v="1"/>
    <n v="0"/>
    <n v="0"/>
    <n v="0"/>
    <n v="12"/>
  </r>
  <r>
    <s v="Jul 2021 - Oct 2021 "/>
    <n v="0"/>
    <s v="Data Analyst"/>
    <n v="3"/>
    <x v="0"/>
    <x v="1"/>
    <n v="1"/>
    <n v="0"/>
    <n v="0"/>
    <n v="0"/>
    <n v="0"/>
    <n v="0"/>
    <n v="0"/>
    <n v="12"/>
  </r>
  <r>
    <s v="Jan 2015 - Feb 2021 "/>
    <n v="1"/>
    <s v="Senior Researcher/Data Analyst"/>
    <n v="73"/>
    <x v="2"/>
    <x v="0"/>
    <n v="1"/>
    <n v="1"/>
    <n v="1"/>
    <n v="1"/>
    <n v="1"/>
    <n v="1"/>
    <n v="0"/>
    <n v="17.5"/>
  </r>
  <r>
    <s v="Aug 2016 - Jul 2017 "/>
    <n v="2"/>
    <s v="Data Analyst"/>
    <n v="1"/>
    <x v="0"/>
    <x v="0"/>
    <n v="1"/>
    <n v="0"/>
    <n v="0"/>
    <n v="0"/>
    <n v="0"/>
    <n v="0"/>
    <n v="0"/>
    <n v="13"/>
  </r>
  <r>
    <s v="Nov 2021 - Present "/>
    <n v="0"/>
    <s v="Senior Data Analyst"/>
    <n v="1"/>
    <x v="2"/>
    <x v="1"/>
    <n v="1"/>
    <n v="0"/>
    <n v="0"/>
    <n v="0"/>
    <n v="0"/>
    <n v="0"/>
    <n v="0"/>
    <n v="10"/>
  </r>
  <r>
    <s v="Feb 2020 - Oct 2021 "/>
    <n v="1"/>
    <s v="Data Analyst"/>
    <n v="20"/>
    <x v="0"/>
    <x v="0"/>
    <n v="1"/>
    <n v="1"/>
    <n v="0"/>
    <n v="0"/>
    <n v="0"/>
    <n v="0"/>
    <n v="0"/>
    <n v="13"/>
  </r>
  <r>
    <s v="Jan 2016 - Nov 2019 "/>
    <n v="2"/>
    <s v="Data Analyst"/>
    <n v="46"/>
    <x v="0"/>
    <x v="0"/>
    <n v="1"/>
    <n v="1"/>
    <n v="1"/>
    <n v="1"/>
    <n v="0"/>
    <n v="0"/>
    <n v="0"/>
    <n v="13"/>
  </r>
  <r>
    <s v="Jan 2017 - Aug 2021 "/>
    <n v="1"/>
    <s v="Lead-MIS/WFM/Data Analyst"/>
    <n v="55"/>
    <x v="2"/>
    <x v="0"/>
    <n v="1"/>
    <n v="1"/>
    <n v="1"/>
    <n v="1"/>
    <n v="1"/>
    <n v="0"/>
    <n v="0"/>
    <n v="17.5"/>
  </r>
  <r>
    <s v="Jun 2016 - Jan 2017 "/>
    <n v="2"/>
    <s v="MIS/WFM/Data Analyst"/>
    <n v="7"/>
    <x v="0"/>
    <x v="0"/>
    <n v="1"/>
    <n v="0"/>
    <n v="0"/>
    <n v="0"/>
    <n v="0"/>
    <n v="0"/>
    <n v="0"/>
    <n v="13"/>
  </r>
  <r>
    <s v="Dec 2015 - Jun 2016 "/>
    <n v="3"/>
    <s v="MIS/Data Analyst"/>
    <n v="6"/>
    <x v="0"/>
    <x v="0"/>
    <n v="1"/>
    <n v="0"/>
    <n v="0"/>
    <n v="0"/>
    <n v="0"/>
    <n v="0"/>
    <n v="0"/>
    <n v="13"/>
  </r>
  <r>
    <s v="Feb 2021 - Present "/>
    <n v="0"/>
    <s v="Data Analyst"/>
    <n v="20"/>
    <x v="0"/>
    <x v="1"/>
    <n v="1"/>
    <n v="1"/>
    <n v="0"/>
    <n v="0"/>
    <n v="0"/>
    <n v="0"/>
    <n v="0"/>
    <n v="12"/>
  </r>
  <r>
    <d v="2022-09-01T00:00:00"/>
    <n v="0"/>
    <s v="Data Analyst"/>
    <n v="1"/>
    <x v="0"/>
    <x v="1"/>
    <n v="1"/>
    <n v="0"/>
    <n v="0"/>
    <n v="0"/>
    <n v="0"/>
    <n v="0"/>
    <n v="0"/>
    <n v="12"/>
  </r>
  <r>
    <s v="Jul 2022 - Present "/>
    <n v="0"/>
    <s v="Data Analyst"/>
    <n v="3"/>
    <x v="0"/>
    <x v="1"/>
    <n v="1"/>
    <n v="0"/>
    <n v="0"/>
    <n v="0"/>
    <n v="0"/>
    <n v="0"/>
    <n v="0"/>
    <n v="12"/>
  </r>
  <r>
    <s v="Feb 2021 - Nov 2021 "/>
    <n v="2"/>
    <s v="Data Scientist"/>
    <n v="9"/>
    <x v="1"/>
    <x v="0"/>
    <n v="1"/>
    <n v="0"/>
    <n v="0"/>
    <n v="0"/>
    <n v="0"/>
    <n v="0"/>
    <n v="0"/>
    <n v="7"/>
  </r>
  <r>
    <s v="Oct 2019 - Jan 2021 "/>
    <n v="3"/>
    <s v="Business Intelligence Analyst(Radius Bank)"/>
    <n v="15"/>
    <x v="0"/>
    <x v="0"/>
    <n v="1"/>
    <n v="1"/>
    <n v="0"/>
    <n v="0"/>
    <n v="0"/>
    <n v="0"/>
    <n v="0"/>
    <n v="13"/>
  </r>
  <r>
    <s v="Sep 2021 - Present "/>
    <n v="0"/>
    <s v="Junior data analyst "/>
    <n v="13"/>
    <x v="3"/>
    <x v="1"/>
    <n v="1"/>
    <n v="1"/>
    <n v="0"/>
    <n v="0"/>
    <n v="0"/>
    <n v="0"/>
    <n v="0"/>
    <n v="5"/>
  </r>
  <r>
    <s v="Feb 2022 - May 2022 "/>
    <n v="3"/>
    <s v="Data Analyst"/>
    <n v="3"/>
    <x v="0"/>
    <x v="0"/>
    <n v="1"/>
    <n v="0"/>
    <n v="0"/>
    <n v="0"/>
    <n v="0"/>
    <n v="0"/>
    <n v="0"/>
    <n v="13"/>
  </r>
  <r>
    <s v="Dec 2018 - Jul 2022 "/>
    <n v="1"/>
    <s v="Data Analyst"/>
    <n v="43"/>
    <x v="0"/>
    <x v="0"/>
    <n v="1"/>
    <n v="1"/>
    <n v="1"/>
    <n v="1"/>
    <n v="0"/>
    <n v="0"/>
    <n v="0"/>
    <n v="13"/>
  </r>
  <r>
    <s v="Aug 2018 - Present "/>
    <n v="0"/>
    <s v="Business Intelligence Analyst"/>
    <n v="50"/>
    <x v="0"/>
    <x v="1"/>
    <n v="1"/>
    <n v="1"/>
    <n v="1"/>
    <n v="1"/>
    <n v="1"/>
    <n v="0"/>
    <n v="0"/>
    <n v="12"/>
  </r>
  <r>
    <s v="Mar 2022 - May 2022 "/>
    <n v="0"/>
    <s v="Data Analyst (Contact Center)"/>
    <n v="2"/>
    <x v="0"/>
    <x v="1"/>
    <n v="1"/>
    <n v="0"/>
    <n v="0"/>
    <n v="0"/>
    <n v="0"/>
    <n v="0"/>
    <n v="0"/>
    <n v="12"/>
  </r>
  <r>
    <s v="Jun 2021 - Present "/>
    <n v="0"/>
    <s v="Statistician"/>
    <n v="16"/>
    <x v="4"/>
    <x v="1"/>
    <n v="1"/>
    <n v="1"/>
    <n v="0"/>
    <n v="0"/>
    <n v="0"/>
    <n v="0"/>
    <n v="0"/>
    <n v="30"/>
  </r>
  <r>
    <s v="Jul 2022 - Present "/>
    <n v="0"/>
    <s v="Business Intelligence Analyst"/>
    <n v="3"/>
    <x v="0"/>
    <x v="1"/>
    <n v="1"/>
    <n v="0"/>
    <n v="0"/>
    <n v="0"/>
    <n v="0"/>
    <n v="0"/>
    <n v="0"/>
    <n v="12"/>
  </r>
  <r>
    <s v="Aug 2019 - Present "/>
    <n v="0"/>
    <s v="Master Data Analyst"/>
    <n v="38"/>
    <x v="0"/>
    <x v="1"/>
    <n v="1"/>
    <n v="1"/>
    <n v="1"/>
    <n v="1"/>
    <n v="0"/>
    <n v="0"/>
    <n v="0"/>
    <n v="12"/>
  </r>
  <r>
    <s v="Feb 2022 - Present "/>
    <n v="0"/>
    <s v="Data Analyst"/>
    <n v="8"/>
    <x v="0"/>
    <x v="1"/>
    <n v="1"/>
    <n v="0"/>
    <n v="0"/>
    <n v="0"/>
    <n v="0"/>
    <n v="0"/>
    <n v="0"/>
    <n v="12"/>
  </r>
  <r>
    <s v="Dec 2020 - Jan 2022 "/>
    <n v="0"/>
    <s v="Data Analyst"/>
    <n v="13"/>
    <x v="0"/>
    <x v="1"/>
    <n v="1"/>
    <n v="1"/>
    <n v="0"/>
    <n v="0"/>
    <n v="0"/>
    <n v="0"/>
    <n v="0"/>
    <n v="12"/>
  </r>
  <r>
    <s v="Jul 2022 - Present "/>
    <n v="0"/>
    <s v="Data Analyst"/>
    <n v="3"/>
    <x v="0"/>
    <x v="1"/>
    <n v="1"/>
    <n v="0"/>
    <n v="0"/>
    <n v="0"/>
    <n v="0"/>
    <n v="0"/>
    <n v="0"/>
    <n v="12"/>
  </r>
  <r>
    <s v="Oct 2015 - Jan 2016 "/>
    <n v="3"/>
    <s v="Data Analyst"/>
    <n v="3"/>
    <x v="0"/>
    <x v="0"/>
    <n v="1"/>
    <n v="0"/>
    <n v="0"/>
    <n v="0"/>
    <n v="0"/>
    <n v="0"/>
    <n v="0"/>
    <n v="13"/>
  </r>
  <r>
    <s v="May 2022 - Present "/>
    <n v="0"/>
    <s v="Senior Data Analyst"/>
    <n v="5"/>
    <x v="2"/>
    <x v="1"/>
    <n v="1"/>
    <n v="0"/>
    <n v="0"/>
    <n v="0"/>
    <n v="0"/>
    <n v="0"/>
    <n v="0"/>
    <n v="10"/>
  </r>
  <r>
    <s v="Jun 2021 - Jun 2022 "/>
    <n v="1"/>
    <s v="Data Scientist"/>
    <n v="12"/>
    <x v="1"/>
    <x v="0"/>
    <n v="1"/>
    <n v="1"/>
    <n v="0"/>
    <n v="0"/>
    <n v="0"/>
    <n v="0"/>
    <n v="0"/>
    <n v="7"/>
  </r>
  <r>
    <s v="Dec 2020 - Sep 2021 "/>
    <n v="2"/>
    <s v="Data Scientist"/>
    <n v="9"/>
    <x v="1"/>
    <x v="0"/>
    <n v="1"/>
    <n v="0"/>
    <n v="0"/>
    <n v="0"/>
    <n v="0"/>
    <n v="0"/>
    <n v="0"/>
    <n v="7"/>
  </r>
  <r>
    <s v="Apr 2021 - Present "/>
    <n v="0"/>
    <s v="Data Analyst"/>
    <n v="18"/>
    <x v="0"/>
    <x v="1"/>
    <n v="1"/>
    <n v="1"/>
    <n v="0"/>
    <n v="0"/>
    <n v="0"/>
    <n v="0"/>
    <n v="0"/>
    <n v="12"/>
  </r>
  <r>
    <s v="May 2022 - Jul 2022 "/>
    <n v="1"/>
    <s v="Market Data Analyst"/>
    <n v="2"/>
    <x v="0"/>
    <x v="0"/>
    <n v="1"/>
    <n v="0"/>
    <n v="0"/>
    <n v="0"/>
    <n v="0"/>
    <n v="0"/>
    <n v="0"/>
    <n v="13"/>
  </r>
  <r>
    <s v="Sep 2018 - Jan 2019 "/>
    <n v="2"/>
    <s v="Data analyst -Apprenticeship-"/>
    <n v="4"/>
    <x v="0"/>
    <x v="0"/>
    <n v="1"/>
    <n v="0"/>
    <n v="0"/>
    <n v="0"/>
    <n v="0"/>
    <n v="0"/>
    <n v="0"/>
    <n v="13"/>
  </r>
  <r>
    <s v="Jun 2022 - Present "/>
    <n v="0"/>
    <s v="Business Intelligence Analyst"/>
    <n v="4"/>
    <x v="0"/>
    <x v="1"/>
    <n v="1"/>
    <n v="0"/>
    <n v="0"/>
    <n v="0"/>
    <n v="0"/>
    <n v="0"/>
    <n v="0"/>
    <n v="12"/>
  </r>
  <r>
    <s v="Nov 2021 - May 2022 "/>
    <n v="1"/>
    <s v="Data analyst Trainee"/>
    <n v="6"/>
    <x v="3"/>
    <x v="0"/>
    <n v="1"/>
    <n v="0"/>
    <n v="0"/>
    <n v="0"/>
    <n v="0"/>
    <n v="0"/>
    <n v="0"/>
    <n v="8"/>
  </r>
  <r>
    <s v="Jan 2022 - Present "/>
    <n v="0"/>
    <s v="Data Analyst"/>
    <n v="9"/>
    <x v="0"/>
    <x v="1"/>
    <n v="1"/>
    <n v="0"/>
    <n v="0"/>
    <n v="0"/>
    <n v="0"/>
    <n v="0"/>
    <n v="0"/>
    <n v="12"/>
  </r>
  <r>
    <s v="Jul 2018 - Dec 2019 "/>
    <n v="2"/>
    <s v="Data Analyst"/>
    <n v="17"/>
    <x v="0"/>
    <x v="0"/>
    <n v="1"/>
    <n v="1"/>
    <n v="0"/>
    <n v="0"/>
    <n v="0"/>
    <n v="0"/>
    <n v="0"/>
    <n v="13"/>
  </r>
  <r>
    <s v="Feb 2017 - Jul 2018 "/>
    <n v="3"/>
    <s v="Data Analyst"/>
    <n v="17"/>
    <x v="0"/>
    <x v="0"/>
    <n v="1"/>
    <n v="1"/>
    <n v="0"/>
    <n v="0"/>
    <n v="0"/>
    <n v="0"/>
    <n v="0"/>
    <n v="13"/>
  </r>
  <r>
    <s v="Feb 2022 - Present "/>
    <n v="0"/>
    <s v="Senior Data Scientist"/>
    <n v="8"/>
    <x v="1"/>
    <x v="1"/>
    <n v="1"/>
    <n v="0"/>
    <n v="0"/>
    <n v="0"/>
    <n v="0"/>
    <n v="0"/>
    <n v="0"/>
    <n v="8.5"/>
  </r>
  <r>
    <s v="Oct 2018 - Jan 2022 "/>
    <n v="1"/>
    <s v="Data Analyst"/>
    <n v="39"/>
    <x v="0"/>
    <x v="0"/>
    <n v="1"/>
    <n v="1"/>
    <n v="1"/>
    <n v="1"/>
    <n v="0"/>
    <n v="0"/>
    <n v="0"/>
    <n v="13"/>
  </r>
  <r>
    <s v="Mar 2019 - May 2019 "/>
    <n v="2"/>
    <s v="Big Data Analyst"/>
    <n v="2"/>
    <x v="0"/>
    <x v="0"/>
    <n v="1"/>
    <n v="0"/>
    <n v="0"/>
    <n v="0"/>
    <n v="0"/>
    <n v="0"/>
    <n v="0"/>
    <n v="13"/>
  </r>
  <r>
    <s v="Mar 2019 - Jan 2022 "/>
    <n v="1"/>
    <s v="Data Analyst"/>
    <n v="34"/>
    <x v="0"/>
    <x v="0"/>
    <n v="1"/>
    <n v="1"/>
    <n v="1"/>
    <n v="0"/>
    <n v="0"/>
    <n v="0"/>
    <n v="0"/>
    <n v="13"/>
  </r>
  <r>
    <s v="Apr 2019 - Jun 2021 "/>
    <n v="2"/>
    <s v="Data Analyst"/>
    <n v="26"/>
    <x v="0"/>
    <x v="0"/>
    <n v="1"/>
    <n v="1"/>
    <n v="1"/>
    <n v="0"/>
    <n v="0"/>
    <n v="0"/>
    <n v="0"/>
    <n v="13"/>
  </r>
  <r>
    <s v="Aug 2018 - May 2019 "/>
    <n v="3"/>
    <s v="Data Analyst"/>
    <n v="9"/>
    <x v="0"/>
    <x v="0"/>
    <n v="1"/>
    <n v="0"/>
    <n v="0"/>
    <n v="0"/>
    <n v="0"/>
    <n v="0"/>
    <n v="0"/>
    <n v="13"/>
  </r>
  <r>
    <s v="Oct 2011 - Jan 2014 "/>
    <n v="5"/>
    <s v="Statistician"/>
    <n v="27"/>
    <x v="4"/>
    <x v="0"/>
    <n v="1"/>
    <n v="1"/>
    <n v="1"/>
    <n v="0"/>
    <n v="0"/>
    <n v="0"/>
    <n v="0"/>
    <n v="23.5"/>
  </r>
  <r>
    <s v="Jan 2016 - Dec 2018 "/>
    <n v="4"/>
    <s v="Data Analyst"/>
    <n v="35"/>
    <x v="0"/>
    <x v="0"/>
    <n v="1"/>
    <n v="1"/>
    <n v="1"/>
    <n v="0"/>
    <n v="0"/>
    <n v="0"/>
    <n v="0"/>
    <n v="13"/>
  </r>
  <r>
    <s v="Jun 2017 - Oct 2020 "/>
    <n v="3"/>
    <s v="Data Analyst"/>
    <n v="40"/>
    <x v="0"/>
    <x v="0"/>
    <n v="1"/>
    <n v="1"/>
    <n v="1"/>
    <n v="1"/>
    <n v="0"/>
    <n v="0"/>
    <n v="0"/>
    <n v="13"/>
  </r>
  <r>
    <s v="May 2021 - Present "/>
    <n v="0"/>
    <s v="Senior Insights Analyst"/>
    <n v="17"/>
    <x v="2"/>
    <x v="1"/>
    <n v="1"/>
    <n v="1"/>
    <n v="0"/>
    <n v="0"/>
    <n v="0"/>
    <n v="0"/>
    <n v="0"/>
    <n v="10"/>
  </r>
  <r>
    <s v="Dec 2021 - Mar 2022 "/>
    <n v="2"/>
    <s v="Data Analyst"/>
    <n v="3"/>
    <x v="0"/>
    <x v="0"/>
    <n v="1"/>
    <n v="0"/>
    <n v="0"/>
    <n v="0"/>
    <n v="0"/>
    <n v="0"/>
    <n v="0"/>
    <n v="13"/>
  </r>
  <r>
    <s v="Sep 2021 - Present "/>
    <n v="0"/>
    <s v="Responsable Pilotage OpÃƒÂ©rationnel - Data Analyst BI "/>
    <n v="13"/>
    <x v="0"/>
    <x v="1"/>
    <n v="1"/>
    <n v="1"/>
    <n v="0"/>
    <n v="0"/>
    <n v="0"/>
    <n v="0"/>
    <n v="0"/>
    <n v="12"/>
  </r>
  <r>
    <s v="Oct 2019 - Sep 2021 "/>
    <n v="1"/>
    <s v="Data analyst BI junior"/>
    <n v="23"/>
    <x v="3"/>
    <x v="0"/>
    <n v="1"/>
    <n v="1"/>
    <n v="0"/>
    <n v="0"/>
    <n v="0"/>
    <n v="0"/>
    <n v="0"/>
    <n v="8"/>
  </r>
  <r>
    <s v="Nov 2018 - Oct 2019 "/>
    <n v="2"/>
    <s v="Business Intelligence Analyst"/>
    <n v="1"/>
    <x v="0"/>
    <x v="0"/>
    <n v="1"/>
    <n v="0"/>
    <n v="0"/>
    <n v="0"/>
    <n v="0"/>
    <n v="0"/>
    <n v="0"/>
    <n v="13"/>
  </r>
  <r>
    <s v="Dec 2018 - Mar 2021 "/>
    <n v="2"/>
    <s v="Senior Data Analyst"/>
    <n v="27"/>
    <x v="2"/>
    <x v="0"/>
    <n v="1"/>
    <n v="1"/>
    <n v="1"/>
    <n v="0"/>
    <n v="0"/>
    <n v="0"/>
    <n v="0"/>
    <n v="17.5"/>
  </r>
  <r>
    <s v="Jun 2021 - Present "/>
    <n v="0"/>
    <s v="Senior Data Analyst - Product Management"/>
    <n v="16"/>
    <x v="2"/>
    <x v="1"/>
    <n v="1"/>
    <n v="1"/>
    <n v="0"/>
    <n v="0"/>
    <n v="0"/>
    <n v="0"/>
    <n v="0"/>
    <n v="10"/>
  </r>
  <r>
    <s v="Mar 2021 - May 2021 "/>
    <n v="1"/>
    <s v="Business Intelligence Analyst - Operations"/>
    <n v="2"/>
    <x v="0"/>
    <x v="0"/>
    <n v="1"/>
    <n v="0"/>
    <n v="0"/>
    <n v="0"/>
    <n v="0"/>
    <n v="0"/>
    <n v="0"/>
    <n v="13"/>
  </r>
  <r>
    <s v="Nov 2019 - Feb 2021 "/>
    <n v="2"/>
    <s v="Data Analyst - Operations"/>
    <n v="15"/>
    <x v="0"/>
    <x v="0"/>
    <n v="1"/>
    <n v="1"/>
    <n v="0"/>
    <n v="0"/>
    <n v="0"/>
    <n v="0"/>
    <n v="0"/>
    <n v="13"/>
  </r>
  <r>
    <s v="Mar 2022 - Jun 2022 "/>
    <n v="1"/>
    <s v="Junior Data Analyst"/>
    <n v="3"/>
    <x v="3"/>
    <x v="0"/>
    <n v="1"/>
    <n v="0"/>
    <n v="0"/>
    <n v="0"/>
    <n v="0"/>
    <n v="0"/>
    <n v="0"/>
    <n v="8"/>
  </r>
  <r>
    <s v="Mar 2021 - May 2021 "/>
    <n v="1"/>
    <s v="Data Analyst"/>
    <n v="2"/>
    <x v="0"/>
    <x v="0"/>
    <n v="1"/>
    <n v="0"/>
    <n v="0"/>
    <n v="0"/>
    <n v="0"/>
    <n v="0"/>
    <n v="0"/>
    <n v="13"/>
  </r>
  <r>
    <s v="Jun 2018 - Feb 2019 "/>
    <n v="3"/>
    <s v="Data Specialist"/>
    <n v="8"/>
    <x v="2"/>
    <x v="0"/>
    <n v="1"/>
    <n v="0"/>
    <n v="0"/>
    <n v="0"/>
    <n v="0"/>
    <n v="0"/>
    <n v="0"/>
    <n v="17.5"/>
  </r>
  <r>
    <s v="Jan 2016 - Jan 2020 "/>
    <n v="1"/>
    <s v="Freelance Data Analyst"/>
    <n v="48"/>
    <x v="0"/>
    <x v="0"/>
    <n v="1"/>
    <n v="1"/>
    <n v="1"/>
    <n v="1"/>
    <n v="1"/>
    <n v="0"/>
    <n v="0"/>
    <n v="13"/>
  </r>
  <r>
    <s v="Mar 2021 - Present "/>
    <n v="0"/>
    <s v="Associate Data Analyst"/>
    <n v="19"/>
    <x v="0"/>
    <x v="1"/>
    <n v="1"/>
    <n v="1"/>
    <n v="0"/>
    <n v="0"/>
    <n v="0"/>
    <n v="0"/>
    <n v="0"/>
    <n v="12"/>
  </r>
  <r>
    <s v="Jun 2022 - Present "/>
    <n v="0"/>
    <s v="Sr.BI Analyst "/>
    <n v="4"/>
    <x v="2"/>
    <x v="1"/>
    <n v="1"/>
    <n v="0"/>
    <n v="0"/>
    <n v="0"/>
    <n v="0"/>
    <n v="0"/>
    <n v="0"/>
    <n v="10"/>
  </r>
  <r>
    <s v="Apr 2021 - Mar 2022 "/>
    <n v="1"/>
    <s v="Lead Data Analyst"/>
    <n v="1"/>
    <x v="2"/>
    <x v="0"/>
    <n v="1"/>
    <n v="0"/>
    <n v="0"/>
    <n v="0"/>
    <n v="0"/>
    <n v="0"/>
    <n v="0"/>
    <n v="17.5"/>
  </r>
  <r>
    <s v="Jul 2020 - Apr 2021 "/>
    <n v="2"/>
    <s v="Senior Data Analyst"/>
    <n v="9"/>
    <x v="2"/>
    <x v="0"/>
    <n v="1"/>
    <n v="0"/>
    <n v="0"/>
    <n v="0"/>
    <n v="0"/>
    <n v="0"/>
    <n v="0"/>
    <n v="17.5"/>
  </r>
  <r>
    <s v="Jun 2019 - Dec 2019 "/>
    <n v="4"/>
    <s v="Data Analyst"/>
    <n v="6"/>
    <x v="0"/>
    <x v="0"/>
    <n v="1"/>
    <n v="0"/>
    <n v="0"/>
    <n v="0"/>
    <n v="0"/>
    <n v="0"/>
    <n v="0"/>
    <n v="13"/>
  </r>
  <r>
    <s v="Dec 2020 - Present "/>
    <n v="1"/>
    <s v="Business Intelligence Analyst"/>
    <n v="22"/>
    <x v="0"/>
    <x v="1"/>
    <n v="1"/>
    <n v="1"/>
    <n v="0"/>
    <n v="0"/>
    <n v="0"/>
    <n v="0"/>
    <n v="0"/>
    <n v="12"/>
  </r>
  <r>
    <s v="Nov 2018 - Feb 2020 "/>
    <n v="2"/>
    <s v="System and Data Analyst "/>
    <n v="15"/>
    <x v="0"/>
    <x v="0"/>
    <n v="1"/>
    <n v="1"/>
    <n v="0"/>
    <n v="0"/>
    <n v="0"/>
    <n v="0"/>
    <n v="0"/>
    <n v="13"/>
  </r>
  <r>
    <s v="Jan 2022 - Present "/>
    <n v="0"/>
    <s v="Junior Data Analyst"/>
    <n v="9"/>
    <x v="3"/>
    <x v="1"/>
    <n v="1"/>
    <n v="0"/>
    <n v="0"/>
    <n v="0"/>
    <n v="0"/>
    <n v="0"/>
    <n v="0"/>
    <n v="5"/>
  </r>
  <r>
    <s v="May 2022 - Present "/>
    <n v="0"/>
    <s v="Statistician &amp; Data Analyst"/>
    <n v="5"/>
    <x v="0"/>
    <x v="1"/>
    <n v="1"/>
    <n v="0"/>
    <n v="0"/>
    <n v="0"/>
    <n v="0"/>
    <n v="0"/>
    <n v="0"/>
    <n v="12"/>
  </r>
  <r>
    <s v="Jun 2022 - Present "/>
    <n v="0"/>
    <s v="Data Analyst Trainee"/>
    <n v="4"/>
    <x v="3"/>
    <x v="1"/>
    <n v="1"/>
    <n v="0"/>
    <n v="0"/>
    <n v="0"/>
    <n v="0"/>
    <n v="0"/>
    <n v="0"/>
    <n v="5"/>
  </r>
  <r>
    <s v="Mar 2020 - Present "/>
    <n v="0"/>
    <s v="Data Analyst"/>
    <n v="31"/>
    <x v="0"/>
    <x v="1"/>
    <n v="1"/>
    <n v="1"/>
    <n v="1"/>
    <n v="0"/>
    <n v="0"/>
    <n v="0"/>
    <n v="0"/>
    <n v="12"/>
  </r>
  <r>
    <d v="2017-11-01T00:00:00"/>
    <n v="3"/>
    <s v="Temporary Data Administrator "/>
    <n v="1"/>
    <x v="3"/>
    <x v="0"/>
    <n v="1"/>
    <n v="0"/>
    <n v="0"/>
    <n v="0"/>
    <n v="0"/>
    <n v="0"/>
    <n v="0"/>
    <n v="8"/>
  </r>
  <r>
    <s v="Apr 2021 - Present "/>
    <n v="0"/>
    <s v="Data Analyst"/>
    <n v="18"/>
    <x v="0"/>
    <x v="1"/>
    <n v="1"/>
    <n v="1"/>
    <n v="0"/>
    <n v="0"/>
    <n v="0"/>
    <n v="0"/>
    <n v="0"/>
    <n v="12"/>
  </r>
  <r>
    <s v="Aug 2018 - Present "/>
    <n v="0"/>
    <s v="Business Intelligence Analyst"/>
    <n v="50"/>
    <x v="0"/>
    <x v="1"/>
    <n v="1"/>
    <n v="1"/>
    <n v="1"/>
    <n v="1"/>
    <n v="1"/>
    <n v="0"/>
    <n v="0"/>
    <n v="12"/>
  </r>
  <r>
    <s v="Aug 2018 - May 2022 "/>
    <n v="1"/>
    <s v="Business Intelligence Analyst"/>
    <n v="45"/>
    <x v="0"/>
    <x v="0"/>
    <n v="1"/>
    <n v="1"/>
    <n v="1"/>
    <n v="1"/>
    <n v="0"/>
    <n v="0"/>
    <n v="0"/>
    <n v="13"/>
  </r>
  <r>
    <s v="Sep 2018 - Feb 2020 "/>
    <n v="1"/>
    <s v="Senior Data Analyst"/>
    <n v="17"/>
    <x v="2"/>
    <x v="0"/>
    <n v="1"/>
    <n v="1"/>
    <n v="0"/>
    <n v="0"/>
    <n v="0"/>
    <n v="0"/>
    <n v="0"/>
    <n v="17.5"/>
  </r>
  <r>
    <s v="Apr 2021 - Present "/>
    <n v="0"/>
    <s v="TPM/Data Analyst"/>
    <n v="18"/>
    <x v="0"/>
    <x v="1"/>
    <n v="1"/>
    <n v="1"/>
    <n v="0"/>
    <n v="0"/>
    <n v="0"/>
    <n v="0"/>
    <n v="0"/>
    <n v="12"/>
  </r>
  <r>
    <s v="Apr 2020 - Jul 2020 "/>
    <n v="1"/>
    <s v="Data Analyst"/>
    <n v="3"/>
    <x v="0"/>
    <x v="0"/>
    <n v="1"/>
    <n v="0"/>
    <n v="0"/>
    <n v="0"/>
    <n v="0"/>
    <n v="0"/>
    <n v="0"/>
    <n v="13"/>
  </r>
  <r>
    <s v="Oct 2018 - May 2019 "/>
    <n v="2"/>
    <s v="Senior Data Analyst"/>
    <n v="7"/>
    <x v="2"/>
    <x v="0"/>
    <n v="1"/>
    <n v="0"/>
    <n v="0"/>
    <n v="0"/>
    <n v="0"/>
    <n v="0"/>
    <n v="0"/>
    <n v="17.5"/>
  </r>
  <r>
    <s v="Jan 2022 - Present "/>
    <n v="0"/>
    <s v="Senior Data Analyst"/>
    <n v="9"/>
    <x v="2"/>
    <x v="1"/>
    <n v="1"/>
    <n v="0"/>
    <n v="0"/>
    <n v="0"/>
    <n v="0"/>
    <n v="0"/>
    <n v="0"/>
    <n v="10"/>
  </r>
  <r>
    <s v="Apr 2021 - Present "/>
    <n v="1"/>
    <s v="Data Analyst"/>
    <n v="18"/>
    <x v="0"/>
    <x v="1"/>
    <n v="1"/>
    <n v="1"/>
    <n v="0"/>
    <n v="0"/>
    <n v="0"/>
    <n v="0"/>
    <n v="0"/>
    <n v="12"/>
  </r>
  <r>
    <s v="Feb 2020 - Apr 2021 "/>
    <n v="2"/>
    <s v="Data Analyst"/>
    <n v="14"/>
    <x v="0"/>
    <x v="0"/>
    <n v="1"/>
    <n v="1"/>
    <n v="0"/>
    <n v="0"/>
    <n v="0"/>
    <n v="0"/>
    <n v="0"/>
    <n v="13"/>
  </r>
  <r>
    <s v="Dec 2021 - Present "/>
    <n v="0"/>
    <s v="Senior Data Analyst"/>
    <n v="10"/>
    <x v="2"/>
    <x v="1"/>
    <n v="1"/>
    <n v="0"/>
    <n v="0"/>
    <n v="0"/>
    <n v="0"/>
    <n v="0"/>
    <n v="0"/>
    <n v="10"/>
  </r>
  <r>
    <s v="Aug 2020 - Dec 2021 "/>
    <n v="1"/>
    <s v="Sr Web Data Analyst"/>
    <n v="16"/>
    <x v="2"/>
    <x v="0"/>
    <n v="1"/>
    <n v="1"/>
    <n v="0"/>
    <n v="0"/>
    <n v="0"/>
    <n v="0"/>
    <n v="0"/>
    <n v="17.5"/>
  </r>
  <r>
    <s v="Sep 2017 - Feb 2020 "/>
    <n v="2"/>
    <s v="Sr Data Analyst / Business Operations Analyst"/>
    <n v="29"/>
    <x v="2"/>
    <x v="0"/>
    <n v="1"/>
    <n v="1"/>
    <n v="1"/>
    <n v="0"/>
    <n v="0"/>
    <n v="0"/>
    <n v="0"/>
    <n v="17.5"/>
  </r>
  <r>
    <s v="Jul 2018 - Dec 2019 "/>
    <n v="4"/>
    <s v="Data Analyst"/>
    <n v="17"/>
    <x v="0"/>
    <x v="0"/>
    <n v="1"/>
    <n v="1"/>
    <n v="0"/>
    <n v="0"/>
    <n v="0"/>
    <n v="0"/>
    <n v="0"/>
    <n v="13"/>
  </r>
  <r>
    <s v="Apr 2021 - Jul 2022 "/>
    <n v="0"/>
    <s v="Data Analyst"/>
    <n v="15"/>
    <x v="0"/>
    <x v="1"/>
    <n v="1"/>
    <n v="1"/>
    <n v="0"/>
    <n v="0"/>
    <n v="0"/>
    <n v="0"/>
    <n v="0"/>
    <n v="12"/>
  </r>
  <r>
    <s v="Apr 2020 - Mar 2021 "/>
    <n v="2"/>
    <s v="Data Analyst"/>
    <n v="1"/>
    <x v="0"/>
    <x v="0"/>
    <n v="1"/>
    <n v="0"/>
    <n v="0"/>
    <n v="0"/>
    <n v="0"/>
    <n v="0"/>
    <n v="0"/>
    <n v="13"/>
  </r>
  <r>
    <s v="Sep 2013 - Present "/>
    <n v="0"/>
    <s v="Senior Data Analyst"/>
    <n v="109"/>
    <x v="2"/>
    <x v="1"/>
    <n v="1"/>
    <n v="1"/>
    <n v="1"/>
    <n v="1"/>
    <n v="1"/>
    <n v="1"/>
    <n v="0"/>
    <n v="10"/>
  </r>
  <r>
    <s v="Aug 2021 - Present "/>
    <n v="0"/>
    <s v="Principal Data Analyst"/>
    <n v="14"/>
    <x v="2"/>
    <x v="1"/>
    <n v="1"/>
    <n v="1"/>
    <n v="0"/>
    <n v="0"/>
    <n v="0"/>
    <n v="0"/>
    <n v="0"/>
    <n v="10"/>
  </r>
  <r>
    <s v="Mar 2019 - Jul 2021 "/>
    <n v="1"/>
    <s v="Senior Data Analyst"/>
    <n v="28"/>
    <x v="2"/>
    <x v="0"/>
    <n v="1"/>
    <n v="1"/>
    <n v="1"/>
    <n v="0"/>
    <n v="0"/>
    <n v="0"/>
    <n v="0"/>
    <n v="17.5"/>
  </r>
  <r>
    <s v="May 2019 - Jul 2021 "/>
    <n v="0"/>
    <s v="Data Analyst"/>
    <n v="26"/>
    <x v="0"/>
    <x v="1"/>
    <n v="1"/>
    <n v="1"/>
    <n v="1"/>
    <n v="0"/>
    <n v="0"/>
    <n v="0"/>
    <n v="0"/>
    <n v="12"/>
  </r>
  <r>
    <s v="Mar 2021 - Present "/>
    <n v="0"/>
    <s v="Data Analyst - R&amp;D"/>
    <n v="19"/>
    <x v="0"/>
    <x v="1"/>
    <n v="1"/>
    <n v="1"/>
    <n v="0"/>
    <n v="0"/>
    <n v="0"/>
    <n v="0"/>
    <n v="0"/>
    <n v="12"/>
  </r>
  <r>
    <s v="Jul 2019 - Mar 2021 "/>
    <n v="1"/>
    <s v="Data Analyst"/>
    <n v="20"/>
    <x v="0"/>
    <x v="0"/>
    <n v="1"/>
    <n v="1"/>
    <n v="0"/>
    <n v="0"/>
    <n v="0"/>
    <n v="0"/>
    <n v="0"/>
    <n v="13"/>
  </r>
  <r>
    <s v="Jan 2018 - Jan 2019 "/>
    <n v="3"/>
    <s v="Data Analyst "/>
    <n v="12"/>
    <x v="0"/>
    <x v="0"/>
    <n v="1"/>
    <n v="1"/>
    <n v="0"/>
    <n v="0"/>
    <n v="0"/>
    <n v="0"/>
    <n v="0"/>
    <n v="13"/>
  </r>
  <r>
    <s v="Feb 2014 - Feb 2019 "/>
    <n v="1"/>
    <s v="SQL Developer/Data Analyst"/>
    <n v="60"/>
    <x v="0"/>
    <x v="0"/>
    <n v="1"/>
    <n v="1"/>
    <n v="1"/>
    <n v="1"/>
    <n v="1"/>
    <n v="1"/>
    <n v="0"/>
    <n v="13"/>
  </r>
  <r>
    <s v="Feb 2013 - Oct 2013 "/>
    <n v="4"/>
    <s v="Data Analyst"/>
    <n v="8"/>
    <x v="0"/>
    <x v="0"/>
    <n v="1"/>
    <n v="0"/>
    <n v="0"/>
    <n v="0"/>
    <n v="0"/>
    <n v="0"/>
    <n v="0"/>
    <n v="13"/>
  </r>
  <r>
    <s v="Mar 2021 - Sep 2021 "/>
    <n v="1"/>
    <s v="Database Analyst at The Council Of Cooperative Health Insurance"/>
    <n v="6"/>
    <x v="0"/>
    <x v="0"/>
    <n v="1"/>
    <n v="0"/>
    <n v="0"/>
    <n v="0"/>
    <n v="0"/>
    <n v="0"/>
    <n v="0"/>
    <n v="13"/>
  </r>
  <r>
    <s v="Oct 2018 - Dec 2018 "/>
    <n v="2"/>
    <s v="Data Entry"/>
    <n v="2"/>
    <x v="3"/>
    <x v="0"/>
    <n v="1"/>
    <n v="0"/>
    <n v="0"/>
    <n v="0"/>
    <n v="0"/>
    <n v="0"/>
    <n v="0"/>
    <n v="8"/>
  </r>
  <r>
    <s v="Jun 2022 - Present "/>
    <n v="0"/>
    <s v="Data Analyst"/>
    <n v="4"/>
    <x v="0"/>
    <x v="1"/>
    <n v="1"/>
    <n v="0"/>
    <n v="0"/>
    <n v="0"/>
    <n v="0"/>
    <n v="0"/>
    <n v="0"/>
    <n v="12"/>
  </r>
  <r>
    <s v="Feb 2018 - Present "/>
    <n v="0"/>
    <s v="Azure Data Engineer and Data Analyst Engineer"/>
    <n v="56"/>
    <x v="0"/>
    <x v="1"/>
    <n v="1"/>
    <n v="1"/>
    <n v="1"/>
    <n v="1"/>
    <n v="1"/>
    <n v="0"/>
    <n v="0"/>
    <n v="12"/>
  </r>
  <r>
    <s v="Mar 2020 - Nov 2021 "/>
    <n v="2"/>
    <s v="Associate Data Analyst"/>
    <n v="20"/>
    <x v="0"/>
    <x v="0"/>
    <n v="1"/>
    <n v="1"/>
    <n v="0"/>
    <n v="0"/>
    <n v="0"/>
    <n v="0"/>
    <n v="0"/>
    <n v="13"/>
  </r>
  <r>
    <s v="Aug 2022 - Present "/>
    <n v="0"/>
    <s v="Data Analyst"/>
    <n v="2"/>
    <x v="0"/>
    <x v="1"/>
    <n v="1"/>
    <n v="0"/>
    <n v="0"/>
    <n v="0"/>
    <n v="0"/>
    <n v="0"/>
    <n v="0"/>
    <n v="12"/>
  </r>
  <r>
    <s v="Aug 2016 - May 2018 "/>
    <n v="1"/>
    <s v="Data Analyst"/>
    <n v="21"/>
    <x v="0"/>
    <x v="0"/>
    <n v="1"/>
    <n v="1"/>
    <n v="0"/>
    <n v="0"/>
    <n v="0"/>
    <n v="0"/>
    <n v="0"/>
    <n v="13"/>
  </r>
  <r>
    <s v="Sep 2016 - Jul 2017 "/>
    <n v="3"/>
    <s v="Data Specialist"/>
    <n v="10"/>
    <x v="2"/>
    <x v="0"/>
    <n v="1"/>
    <n v="0"/>
    <n v="0"/>
    <n v="0"/>
    <n v="0"/>
    <n v="0"/>
    <n v="0"/>
    <n v="17.5"/>
  </r>
  <r>
    <s v="Oct 2022 - Present "/>
    <n v="0"/>
    <s v="Data Analyst"/>
    <n v="1"/>
    <x v="0"/>
    <x v="1"/>
    <n v="1"/>
    <n v="0"/>
    <n v="0"/>
    <n v="0"/>
    <n v="0"/>
    <n v="0"/>
    <n v="0"/>
    <n v="12"/>
  </r>
  <r>
    <s v="Jun 2022 - Present "/>
    <n v="0"/>
    <s v="Data Analyst Trainee"/>
    <n v="4"/>
    <x v="3"/>
    <x v="1"/>
    <n v="1"/>
    <n v="0"/>
    <n v="0"/>
    <n v="0"/>
    <n v="0"/>
    <n v="0"/>
    <n v="0"/>
    <n v="5"/>
  </r>
  <r>
    <s v="Aug 2019 - Oct 2020 "/>
    <n v="1"/>
    <s v="Data Analyst"/>
    <n v="14"/>
    <x v="0"/>
    <x v="0"/>
    <n v="1"/>
    <n v="1"/>
    <n v="0"/>
    <n v="0"/>
    <n v="0"/>
    <n v="0"/>
    <n v="0"/>
    <n v="13"/>
  </r>
  <r>
    <s v="Jan 2022 - Present "/>
    <n v="0"/>
    <s v="Data Analyst "/>
    <n v="9"/>
    <x v="0"/>
    <x v="1"/>
    <n v="1"/>
    <n v="0"/>
    <n v="0"/>
    <n v="0"/>
    <n v="0"/>
    <n v="0"/>
    <n v="0"/>
    <n v="12"/>
  </r>
  <r>
    <s v="Jan 2021 - May 2022 "/>
    <n v="0"/>
    <s v="Data Analyst"/>
    <n v="16"/>
    <x v="0"/>
    <x v="1"/>
    <n v="1"/>
    <n v="1"/>
    <n v="0"/>
    <n v="0"/>
    <n v="0"/>
    <n v="0"/>
    <n v="0"/>
    <n v="12"/>
  </r>
  <r>
    <s v="Dec 2021 - Jul 2022 "/>
    <n v="0"/>
    <s v="Data Analyst"/>
    <n v="7"/>
    <x v="0"/>
    <x v="1"/>
    <n v="1"/>
    <n v="0"/>
    <n v="0"/>
    <n v="0"/>
    <n v="0"/>
    <n v="0"/>
    <n v="0"/>
    <n v="12"/>
  </r>
  <r>
    <s v="Aug 2021 - Dec 2021 "/>
    <n v="1"/>
    <s v="Business Intelligence Analyst @Procter &amp; Gamble"/>
    <n v="4"/>
    <x v="0"/>
    <x v="0"/>
    <n v="1"/>
    <n v="0"/>
    <n v="0"/>
    <n v="0"/>
    <n v="0"/>
    <n v="0"/>
    <n v="0"/>
    <n v="13"/>
  </r>
  <r>
    <s v="Mar 2021 - Aug 2021 "/>
    <n v="2"/>
    <s v="Business Intelligence Analyst @El Gam3aya"/>
    <n v="5"/>
    <x v="0"/>
    <x v="0"/>
    <n v="1"/>
    <n v="0"/>
    <n v="0"/>
    <n v="0"/>
    <n v="0"/>
    <n v="0"/>
    <n v="0"/>
    <n v="13"/>
  </r>
  <r>
    <s v="Nov 2020 - Present "/>
    <n v="0"/>
    <s v="Data Analyst Coordinator"/>
    <n v="23"/>
    <x v="0"/>
    <x v="1"/>
    <n v="1"/>
    <n v="1"/>
    <n v="0"/>
    <n v="0"/>
    <n v="0"/>
    <n v="0"/>
    <n v="0"/>
    <n v="12"/>
  </r>
  <r>
    <s v="Jul 2016 - Jan 2020 "/>
    <n v="0"/>
    <s v="Data Analyst"/>
    <n v="42"/>
    <x v="0"/>
    <x v="1"/>
    <n v="1"/>
    <n v="1"/>
    <n v="1"/>
    <n v="1"/>
    <n v="0"/>
    <n v="0"/>
    <n v="0"/>
    <n v="12"/>
  </r>
  <r>
    <s v="May 2022 - Present "/>
    <n v="0"/>
    <s v="Data Analyst"/>
    <n v="5"/>
    <x v="0"/>
    <x v="1"/>
    <n v="1"/>
    <n v="0"/>
    <n v="0"/>
    <n v="0"/>
    <n v="0"/>
    <n v="0"/>
    <n v="0"/>
    <n v="12"/>
  </r>
  <r>
    <s v="Feb 2020 - Sep 2021 "/>
    <n v="1"/>
    <s v="Data Engineer/Data Analyst"/>
    <n v="19"/>
    <x v="0"/>
    <x v="0"/>
    <n v="1"/>
    <n v="1"/>
    <n v="0"/>
    <n v="0"/>
    <n v="0"/>
    <n v="0"/>
    <n v="0"/>
    <n v="13"/>
  </r>
  <r>
    <s v="Apr 2021 - Present "/>
    <n v="0"/>
    <s v="Data Analyst"/>
    <n v="18"/>
    <x v="0"/>
    <x v="1"/>
    <n v="1"/>
    <n v="1"/>
    <n v="0"/>
    <n v="0"/>
    <n v="0"/>
    <n v="0"/>
    <n v="0"/>
    <n v="12"/>
  </r>
  <r>
    <s v="Jul 2017 - Jan 2020 "/>
    <n v="3"/>
    <s v="Data Analyst"/>
    <n v="30"/>
    <x v="0"/>
    <x v="0"/>
    <n v="1"/>
    <n v="1"/>
    <n v="1"/>
    <n v="0"/>
    <n v="0"/>
    <n v="0"/>
    <n v="0"/>
    <n v="13"/>
  </r>
  <r>
    <s v="Jan 2020 - Present "/>
    <n v="0"/>
    <s v="Lead Data Analyst"/>
    <n v="33"/>
    <x v="2"/>
    <x v="1"/>
    <n v="1"/>
    <n v="1"/>
    <n v="1"/>
    <n v="0"/>
    <n v="0"/>
    <n v="0"/>
    <n v="0"/>
    <n v="10"/>
  </r>
  <r>
    <s v="Jun 2009 - Sep 2015 "/>
    <n v="2"/>
    <s v="Data Analyst"/>
    <n v="75"/>
    <x v="0"/>
    <x v="0"/>
    <n v="1"/>
    <n v="1"/>
    <n v="1"/>
    <n v="1"/>
    <n v="1"/>
    <n v="1"/>
    <n v="0"/>
    <n v="13"/>
  </r>
  <r>
    <s v="Aug 2019 - Present "/>
    <n v="0"/>
    <s v="Data Analyst"/>
    <n v="38"/>
    <x v="0"/>
    <x v="1"/>
    <n v="1"/>
    <n v="1"/>
    <n v="1"/>
    <n v="1"/>
    <n v="0"/>
    <n v="0"/>
    <n v="0"/>
    <n v="12"/>
  </r>
  <r>
    <s v="Jan 2016 - Aug 2019 "/>
    <n v="1"/>
    <s v="Data Analyst"/>
    <n v="43"/>
    <x v="0"/>
    <x v="0"/>
    <n v="1"/>
    <n v="1"/>
    <n v="1"/>
    <n v="1"/>
    <n v="0"/>
    <n v="0"/>
    <n v="0"/>
    <n v="13"/>
  </r>
  <r>
    <s v="Apr 2022 - Present "/>
    <n v="0"/>
    <s v="Data Scientist"/>
    <n v="6"/>
    <x v="1"/>
    <x v="1"/>
    <n v="1"/>
    <n v="0"/>
    <n v="0"/>
    <n v="0"/>
    <n v="0"/>
    <n v="0"/>
    <n v="0"/>
    <n v="8.5"/>
  </r>
  <r>
    <s v="May 2020 - Mar 2022 "/>
    <n v="1"/>
    <s v="Seniour Data Analyst-AI"/>
    <n v="22"/>
    <x v="0"/>
    <x v="0"/>
    <n v="1"/>
    <n v="1"/>
    <n v="0"/>
    <n v="0"/>
    <n v="0"/>
    <n v="0"/>
    <n v="0"/>
    <n v="13"/>
  </r>
  <r>
    <s v="Oct 2020 - Dec 2020 "/>
    <n v="2"/>
    <s v="Data Analyst"/>
    <n v="2"/>
    <x v="0"/>
    <x v="0"/>
    <n v="1"/>
    <n v="0"/>
    <n v="0"/>
    <n v="0"/>
    <n v="0"/>
    <n v="0"/>
    <n v="0"/>
    <n v="13"/>
  </r>
  <r>
    <s v="Oct 2019 - Present "/>
    <n v="0"/>
    <s v="Data Analyst"/>
    <n v="36"/>
    <x v="0"/>
    <x v="1"/>
    <n v="1"/>
    <n v="1"/>
    <n v="1"/>
    <n v="1"/>
    <n v="0"/>
    <n v="0"/>
    <n v="0"/>
    <n v="12"/>
  </r>
  <r>
    <s v="Dec 2021 - Mar 2022 "/>
    <n v="1"/>
    <s v="Data Analyst Trainee"/>
    <n v="3"/>
    <x v="3"/>
    <x v="0"/>
    <n v="1"/>
    <n v="0"/>
    <n v="0"/>
    <n v="0"/>
    <n v="0"/>
    <n v="0"/>
    <n v="0"/>
    <n v="8"/>
  </r>
  <r>
    <s v="Sep 2019 - Present "/>
    <n v="0"/>
    <s v="Data Analyst"/>
    <n v="37"/>
    <x v="0"/>
    <x v="1"/>
    <n v="1"/>
    <n v="1"/>
    <n v="1"/>
    <n v="1"/>
    <n v="0"/>
    <n v="0"/>
    <n v="0"/>
    <n v="12"/>
  </r>
  <r>
    <s v="Feb 2022 - Present "/>
    <n v="0"/>
    <s v="Data Analyst"/>
    <n v="8"/>
    <x v="0"/>
    <x v="1"/>
    <n v="1"/>
    <n v="0"/>
    <n v="0"/>
    <n v="0"/>
    <n v="0"/>
    <n v="0"/>
    <n v="0"/>
    <n v="12"/>
  </r>
  <r>
    <s v="Oct 2021 - Mar 2022 "/>
    <n v="1"/>
    <s v="Data Analyst"/>
    <n v="5"/>
    <x v="0"/>
    <x v="0"/>
    <n v="1"/>
    <n v="0"/>
    <n v="0"/>
    <n v="0"/>
    <n v="0"/>
    <n v="0"/>
    <n v="0"/>
    <n v="13"/>
  </r>
  <r>
    <s v="Apr 2022 - Present "/>
    <n v="0"/>
    <s v="Data Analyst"/>
    <n v="6"/>
    <x v="0"/>
    <x v="1"/>
    <n v="1"/>
    <n v="0"/>
    <n v="0"/>
    <n v="0"/>
    <n v="0"/>
    <n v="0"/>
    <n v="0"/>
    <n v="12"/>
  </r>
  <r>
    <s v="Jul 2020 - Mar 2022 "/>
    <n v="1"/>
    <s v="Data Analyst"/>
    <n v="20"/>
    <x v="0"/>
    <x v="0"/>
    <n v="1"/>
    <n v="1"/>
    <n v="0"/>
    <n v="0"/>
    <n v="0"/>
    <n v="0"/>
    <n v="0"/>
    <n v="13"/>
  </r>
  <r>
    <s v="Nov 2016 - Aug 2022 "/>
    <n v="1"/>
    <s v="Business Data Analyst"/>
    <n v="69"/>
    <x v="0"/>
    <x v="0"/>
    <n v="1"/>
    <n v="1"/>
    <n v="1"/>
    <n v="1"/>
    <n v="1"/>
    <n v="1"/>
    <n v="0"/>
    <n v="13"/>
  </r>
  <r>
    <s v="Jan 2021 - Present "/>
    <n v="0"/>
    <s v="Data Analyst"/>
    <n v="21"/>
    <x v="0"/>
    <x v="1"/>
    <n v="1"/>
    <n v="1"/>
    <n v="0"/>
    <n v="0"/>
    <n v="0"/>
    <n v="0"/>
    <n v="0"/>
    <n v="12"/>
  </r>
  <r>
    <s v="Jul 2021 - Nov 2021 "/>
    <n v="1"/>
    <s v="Data Analyst"/>
    <n v="4"/>
    <x v="0"/>
    <x v="0"/>
    <n v="1"/>
    <n v="0"/>
    <n v="0"/>
    <n v="0"/>
    <n v="0"/>
    <n v="0"/>
    <n v="0"/>
    <n v="13"/>
  </r>
  <r>
    <s v="Apr 2022 - Present "/>
    <n v="0"/>
    <s v="Product Data Analyst"/>
    <n v="6"/>
    <x v="0"/>
    <x v="1"/>
    <n v="1"/>
    <n v="0"/>
    <n v="0"/>
    <n v="0"/>
    <n v="0"/>
    <n v="0"/>
    <n v="0"/>
    <n v="12"/>
  </r>
  <r>
    <s v="Jun 2019 - Jul 2021 "/>
    <n v="2"/>
    <s v="Data Analyst"/>
    <n v="25"/>
    <x v="0"/>
    <x v="0"/>
    <n v="1"/>
    <n v="1"/>
    <n v="1"/>
    <n v="0"/>
    <n v="0"/>
    <n v="0"/>
    <n v="0"/>
    <n v="13"/>
  </r>
  <r>
    <s v="Mar 2022 - Sep 2022 "/>
    <n v="1"/>
    <s v="Master Data Analyst"/>
    <n v="6"/>
    <x v="0"/>
    <x v="0"/>
    <n v="1"/>
    <n v="0"/>
    <n v="0"/>
    <n v="0"/>
    <n v="0"/>
    <n v="0"/>
    <n v="0"/>
    <n v="13"/>
  </r>
  <r>
    <s v="Sep 2021 - Present "/>
    <n v="0"/>
    <s v="Senior Data Analyst"/>
    <n v="13"/>
    <x v="2"/>
    <x v="1"/>
    <n v="1"/>
    <n v="1"/>
    <n v="0"/>
    <n v="0"/>
    <n v="0"/>
    <n v="0"/>
    <n v="0"/>
    <n v="10"/>
  </r>
  <r>
    <s v="Aug 2018 - Sep 2021 "/>
    <n v="1"/>
    <s v="Decision Scientist"/>
    <n v="37"/>
    <x v="1"/>
    <x v="0"/>
    <n v="1"/>
    <n v="1"/>
    <n v="1"/>
    <n v="1"/>
    <n v="0"/>
    <n v="0"/>
    <n v="0"/>
    <n v="7"/>
  </r>
  <r>
    <s v="Jul 2020 - Dec 2020 "/>
    <n v="2"/>
    <s v="Data Analyst - Retail"/>
    <n v="5"/>
    <x v="0"/>
    <x v="0"/>
    <n v="1"/>
    <n v="0"/>
    <n v="0"/>
    <n v="0"/>
    <n v="0"/>
    <n v="0"/>
    <n v="0"/>
    <n v="13"/>
  </r>
  <r>
    <s v="May 2022 - Present "/>
    <n v="0"/>
    <s v="Data Analyst"/>
    <n v="5"/>
    <x v="0"/>
    <x v="1"/>
    <n v="1"/>
    <n v="0"/>
    <n v="0"/>
    <n v="0"/>
    <n v="0"/>
    <n v="0"/>
    <n v="0"/>
    <n v="12"/>
  </r>
  <r>
    <s v="Apr 2022 - Present "/>
    <n v="0"/>
    <s v="Institutional Data Analyst"/>
    <n v="6"/>
    <x v="0"/>
    <x v="1"/>
    <n v="1"/>
    <n v="0"/>
    <n v="0"/>
    <n v="0"/>
    <n v="0"/>
    <n v="0"/>
    <n v="0"/>
    <n v="12"/>
  </r>
  <r>
    <s v="Jan 2021 - Mar 2022 "/>
    <n v="1"/>
    <s v="Research Data Analyst"/>
    <n v="14"/>
    <x v="0"/>
    <x v="0"/>
    <n v="1"/>
    <n v="1"/>
    <n v="0"/>
    <n v="0"/>
    <n v="0"/>
    <n v="0"/>
    <n v="0"/>
    <n v="13"/>
  </r>
  <r>
    <s v="Mar 2019 - Jan 2021 "/>
    <n v="2"/>
    <s v="Data Analyst"/>
    <n v="22"/>
    <x v="0"/>
    <x v="0"/>
    <n v="1"/>
    <n v="1"/>
    <n v="0"/>
    <n v="0"/>
    <n v="0"/>
    <n v="0"/>
    <n v="0"/>
    <n v="13"/>
  </r>
  <r>
    <s v="Nov 2020 - Jun 2021 "/>
    <n v="0"/>
    <s v="Food Production Supervisor/Data Analyst"/>
    <n v="7"/>
    <x v="0"/>
    <x v="1"/>
    <n v="1"/>
    <n v="0"/>
    <n v="0"/>
    <n v="0"/>
    <n v="0"/>
    <n v="0"/>
    <n v="0"/>
    <n v="12"/>
  </r>
  <r>
    <s v="Jul 2022 - Present "/>
    <n v="0"/>
    <s v="Data Analyst"/>
    <n v="3"/>
    <x v="0"/>
    <x v="1"/>
    <n v="1"/>
    <n v="0"/>
    <n v="0"/>
    <n v="0"/>
    <n v="0"/>
    <n v="0"/>
    <n v="0"/>
    <n v="12"/>
  </r>
  <r>
    <s v="Jan 2022 - Jul 2022 "/>
    <n v="1"/>
    <s v="Business Data Analyst"/>
    <n v="6"/>
    <x v="0"/>
    <x v="0"/>
    <n v="1"/>
    <n v="0"/>
    <n v="0"/>
    <n v="0"/>
    <n v="0"/>
    <n v="0"/>
    <n v="0"/>
    <n v="13"/>
  </r>
  <r>
    <s v="Dec 2020 - Jul 2021 "/>
    <n v="1"/>
    <s v="Data Analyst"/>
    <n v="7"/>
    <x v="0"/>
    <x v="0"/>
    <n v="1"/>
    <n v="0"/>
    <n v="0"/>
    <n v="0"/>
    <n v="0"/>
    <n v="0"/>
    <n v="0"/>
    <n v="13"/>
  </r>
  <r>
    <s v="Jan 2019 - Apr 2022 "/>
    <n v="1"/>
    <s v="Data Analyst"/>
    <n v="39"/>
    <x v="0"/>
    <x v="0"/>
    <n v="1"/>
    <n v="1"/>
    <n v="1"/>
    <n v="1"/>
    <n v="0"/>
    <n v="0"/>
    <n v="0"/>
    <n v="13"/>
  </r>
  <r>
    <s v="May 2018 - Present "/>
    <n v="0"/>
    <s v="Data Analyst @HCA"/>
    <n v="53"/>
    <x v="0"/>
    <x v="1"/>
    <n v="1"/>
    <n v="1"/>
    <n v="1"/>
    <n v="1"/>
    <n v="1"/>
    <n v="0"/>
    <n v="0"/>
    <n v="12"/>
  </r>
  <r>
    <s v="Oct 2017 - May 2018 "/>
    <n v="1"/>
    <s v="Mainframes Data Analyst @HCA"/>
    <n v="7"/>
    <x v="0"/>
    <x v="0"/>
    <n v="1"/>
    <n v="0"/>
    <n v="0"/>
    <n v="0"/>
    <n v="0"/>
    <n v="0"/>
    <n v="0"/>
    <n v="13"/>
  </r>
  <r>
    <s v="Aug 2019 - Jul 2022 "/>
    <n v="1"/>
    <s v=" Sales Data Analyst"/>
    <n v="35"/>
    <x v="0"/>
    <x v="0"/>
    <n v="1"/>
    <n v="1"/>
    <n v="1"/>
    <n v="0"/>
    <n v="0"/>
    <n v="0"/>
    <n v="0"/>
    <n v="13"/>
  </r>
  <r>
    <s v="Jan 2022 - Present "/>
    <n v="0"/>
    <s v="Data Analyst Trainee"/>
    <n v="9"/>
    <x v="3"/>
    <x v="1"/>
    <n v="1"/>
    <n v="0"/>
    <n v="0"/>
    <n v="0"/>
    <n v="0"/>
    <n v="0"/>
    <n v="0"/>
    <n v="5"/>
  </r>
  <r>
    <s v="Apr 2019 - Present "/>
    <n v="0"/>
    <s v="Senior Data Analyst"/>
    <n v="42"/>
    <x v="2"/>
    <x v="1"/>
    <n v="1"/>
    <n v="1"/>
    <n v="1"/>
    <n v="1"/>
    <n v="0"/>
    <n v="0"/>
    <n v="0"/>
    <n v="10"/>
  </r>
  <r>
    <s v="Mar 2022 - Present "/>
    <n v="0"/>
    <s v="Freelance Data Analyst"/>
    <n v="7"/>
    <x v="0"/>
    <x v="1"/>
    <n v="1"/>
    <n v="0"/>
    <n v="0"/>
    <n v="0"/>
    <n v="0"/>
    <n v="0"/>
    <n v="0"/>
    <n v="12"/>
  </r>
  <r>
    <s v="Feb 2020 - Present "/>
    <n v="0"/>
    <s v="Data Analyst"/>
    <n v="32"/>
    <x v="0"/>
    <x v="1"/>
    <n v="1"/>
    <n v="1"/>
    <n v="1"/>
    <n v="0"/>
    <n v="0"/>
    <n v="0"/>
    <n v="0"/>
    <n v="12"/>
  </r>
  <r>
    <s v="Jan 2021 - Jan 2022 "/>
    <n v="2"/>
    <s v="Data Analyst"/>
    <n v="12"/>
    <x v="0"/>
    <x v="0"/>
    <n v="1"/>
    <n v="1"/>
    <n v="0"/>
    <n v="0"/>
    <n v="0"/>
    <n v="0"/>
    <n v="0"/>
    <n v="13"/>
  </r>
  <r>
    <s v="Jun 2021 - Present "/>
    <n v="0"/>
    <s v="Data Analyst"/>
    <n v="16"/>
    <x v="0"/>
    <x v="1"/>
    <n v="1"/>
    <n v="1"/>
    <n v="0"/>
    <n v="0"/>
    <n v="0"/>
    <n v="0"/>
    <n v="0"/>
    <n v="12"/>
  </r>
  <r>
    <s v="Jul 2022 - Present "/>
    <n v="0"/>
    <s v="Research &amp; Data Analyst"/>
    <n v="3"/>
    <x v="0"/>
    <x v="1"/>
    <n v="1"/>
    <n v="0"/>
    <n v="0"/>
    <n v="0"/>
    <n v="0"/>
    <n v="0"/>
    <n v="0"/>
    <n v="12"/>
  </r>
  <r>
    <s v="Nov 2020 - Jan 2022 "/>
    <n v="1"/>
    <s v="Health Data Analyst"/>
    <n v="14"/>
    <x v="0"/>
    <x v="0"/>
    <n v="1"/>
    <n v="1"/>
    <n v="0"/>
    <n v="0"/>
    <n v="0"/>
    <n v="0"/>
    <n v="0"/>
    <n v="13"/>
  </r>
  <r>
    <s v="Sep 2019 - Present "/>
    <n v="0"/>
    <s v="Data Analyst"/>
    <n v="37"/>
    <x v="0"/>
    <x v="1"/>
    <n v="1"/>
    <n v="1"/>
    <n v="1"/>
    <n v="1"/>
    <n v="0"/>
    <n v="0"/>
    <n v="0"/>
    <n v="12"/>
  </r>
  <r>
    <s v="Jul 2020 - Oct 2020 "/>
    <n v="2"/>
    <s v="Reporting Specialist"/>
    <n v="3"/>
    <x v="2"/>
    <x v="0"/>
    <n v="1"/>
    <n v="0"/>
    <n v="0"/>
    <n v="0"/>
    <n v="0"/>
    <n v="0"/>
    <n v="0"/>
    <n v="17.5"/>
  </r>
  <r>
    <s v="Jan 2018 - Jun 2018 "/>
    <n v="4"/>
    <s v="Business Intelligence Analyst"/>
    <n v="5"/>
    <x v="0"/>
    <x v="0"/>
    <n v="1"/>
    <n v="0"/>
    <n v="0"/>
    <n v="0"/>
    <n v="0"/>
    <n v="0"/>
    <n v="0"/>
    <n v="13"/>
  </r>
  <r>
    <s v="May 2019 - Dec 2021 "/>
    <n v="2"/>
    <s v="Associate eCommerce Data Analyst"/>
    <n v="31"/>
    <x v="0"/>
    <x v="0"/>
    <n v="1"/>
    <n v="1"/>
    <n v="1"/>
    <n v="0"/>
    <n v="0"/>
    <n v="0"/>
    <n v="0"/>
    <n v="13"/>
  </r>
  <r>
    <s v="Sep 2016 - May 2020 "/>
    <n v="3"/>
    <s v="Data Analyst"/>
    <n v="44"/>
    <x v="0"/>
    <x v="0"/>
    <n v="1"/>
    <n v="1"/>
    <n v="1"/>
    <n v="1"/>
    <n v="0"/>
    <n v="0"/>
    <n v="0"/>
    <n v="13"/>
  </r>
  <r>
    <s v="Jan 2022 - Present "/>
    <n v="0"/>
    <s v="Data and Reporting Analyst"/>
    <n v="9"/>
    <x v="0"/>
    <x v="1"/>
    <n v="1"/>
    <n v="0"/>
    <n v="0"/>
    <n v="0"/>
    <n v="0"/>
    <n v="0"/>
    <n v="0"/>
    <n v="12"/>
  </r>
  <r>
    <s v="Jan 2019 - Aug 2019 "/>
    <n v="1"/>
    <s v="Data Analyst"/>
    <n v="7"/>
    <x v="0"/>
    <x v="0"/>
    <n v="1"/>
    <n v="0"/>
    <n v="0"/>
    <n v="0"/>
    <n v="0"/>
    <n v="0"/>
    <n v="0"/>
    <n v="13"/>
  </r>
  <r>
    <s v="Jan 2010 - Dec 2013 "/>
    <n v="4"/>
    <s v="Database Analyst - Product Development"/>
    <n v="47"/>
    <x v="0"/>
    <x v="0"/>
    <n v="1"/>
    <n v="1"/>
    <n v="1"/>
    <n v="1"/>
    <n v="0"/>
    <n v="0"/>
    <n v="0"/>
    <n v="13"/>
  </r>
  <r>
    <s v="Jan 2019 - May 2019 "/>
    <n v="2"/>
    <s v="Business Intelligence Analyst"/>
    <n v="4"/>
    <x v="0"/>
    <x v="0"/>
    <n v="1"/>
    <n v="0"/>
    <n v="0"/>
    <n v="0"/>
    <n v="0"/>
    <n v="0"/>
    <n v="0"/>
    <n v="13"/>
  </r>
  <r>
    <s v="Mar 2019 - Present "/>
    <n v="0"/>
    <s v="Data Analyst"/>
    <n v="43"/>
    <x v="0"/>
    <x v="1"/>
    <n v="1"/>
    <n v="1"/>
    <n v="1"/>
    <n v="1"/>
    <n v="0"/>
    <n v="0"/>
    <n v="0"/>
    <n v="12"/>
  </r>
  <r>
    <s v="Jan 2022 - Present "/>
    <n v="0"/>
    <s v="Data Analyst"/>
    <n v="9"/>
    <x v="0"/>
    <x v="1"/>
    <n v="1"/>
    <n v="0"/>
    <n v="0"/>
    <n v="0"/>
    <n v="0"/>
    <n v="0"/>
    <n v="0"/>
    <n v="12"/>
  </r>
  <r>
    <s v="Jul 2019 - Present "/>
    <n v="0"/>
    <s v="Python data analyst"/>
    <n v="39"/>
    <x v="0"/>
    <x v="1"/>
    <n v="1"/>
    <n v="1"/>
    <n v="1"/>
    <n v="1"/>
    <n v="0"/>
    <n v="0"/>
    <n v="0"/>
    <n v="12"/>
  </r>
  <r>
    <s v="Apr 2021 - Present "/>
    <n v="0"/>
    <s v="Data Analyst"/>
    <n v="18"/>
    <x v="0"/>
    <x v="1"/>
    <n v="1"/>
    <n v="1"/>
    <n v="0"/>
    <n v="0"/>
    <n v="0"/>
    <n v="0"/>
    <n v="0"/>
    <n v="12"/>
  </r>
  <r>
    <s v="Sep 2020 - Apr 2021 "/>
    <n v="1"/>
    <s v="Data Analyst"/>
    <n v="7"/>
    <x v="0"/>
    <x v="0"/>
    <n v="1"/>
    <n v="0"/>
    <n v="0"/>
    <n v="0"/>
    <n v="0"/>
    <n v="0"/>
    <n v="0"/>
    <n v="13"/>
  </r>
  <r>
    <s v="Jan 2020 - Sep 2020 "/>
    <n v="2"/>
    <s v="Data Scientist"/>
    <n v="8"/>
    <x v="1"/>
    <x v="0"/>
    <n v="1"/>
    <n v="0"/>
    <n v="0"/>
    <n v="0"/>
    <n v="0"/>
    <n v="0"/>
    <n v="0"/>
    <n v="7"/>
  </r>
  <r>
    <s v="Feb 2019 - Dec 2019 "/>
    <n v="3"/>
    <s v="Junior Data Scientist"/>
    <n v="10"/>
    <x v="1"/>
    <x v="0"/>
    <n v="1"/>
    <n v="0"/>
    <n v="0"/>
    <n v="0"/>
    <n v="0"/>
    <n v="0"/>
    <n v="0"/>
    <n v="7"/>
  </r>
  <r>
    <s v="May 2016 - Aug 2018 "/>
    <n v="4"/>
    <s v="Junior Data Scientist"/>
    <n v="27"/>
    <x v="1"/>
    <x v="0"/>
    <n v="1"/>
    <n v="1"/>
    <n v="1"/>
    <n v="0"/>
    <n v="0"/>
    <n v="0"/>
    <n v="0"/>
    <n v="7"/>
  </r>
  <r>
    <s v="May 2018 - Nov 2019 "/>
    <n v="3"/>
    <s v="Data Analyst"/>
    <n v="18"/>
    <x v="0"/>
    <x v="0"/>
    <n v="1"/>
    <n v="1"/>
    <n v="0"/>
    <n v="0"/>
    <n v="0"/>
    <n v="0"/>
    <n v="0"/>
    <n v="13"/>
  </r>
  <r>
    <s v="Feb 2022 - May 2022 "/>
    <n v="1"/>
    <s v="Data Analyst"/>
    <n v="3"/>
    <x v="0"/>
    <x v="0"/>
    <n v="1"/>
    <n v="0"/>
    <n v="0"/>
    <n v="0"/>
    <n v="0"/>
    <n v="0"/>
    <n v="0"/>
    <n v="13"/>
  </r>
  <r>
    <s v="Feb 2017 - Dec 2017 "/>
    <n v="2"/>
    <s v="Data Analyst"/>
    <n v="10"/>
    <x v="0"/>
    <x v="0"/>
    <n v="1"/>
    <n v="0"/>
    <n v="0"/>
    <n v="0"/>
    <n v="0"/>
    <n v="0"/>
    <n v="0"/>
    <n v="13"/>
  </r>
  <r>
    <s v="Nov 2021 - May 2022 "/>
    <n v="2"/>
    <s v="Data Analyst"/>
    <n v="6"/>
    <x v="0"/>
    <x v="0"/>
    <n v="1"/>
    <n v="0"/>
    <n v="0"/>
    <n v="0"/>
    <n v="0"/>
    <n v="0"/>
    <n v="0"/>
    <n v="13"/>
  </r>
  <r>
    <s v="Jun 2022 - Present "/>
    <n v="0"/>
    <s v="Trainee data analyst"/>
    <n v="4"/>
    <x v="3"/>
    <x v="1"/>
    <n v="1"/>
    <n v="0"/>
    <n v="0"/>
    <n v="0"/>
    <n v="0"/>
    <n v="0"/>
    <n v="0"/>
    <n v="5"/>
  </r>
  <r>
    <s v="Jul 2021 - Jan 2022 "/>
    <n v="1"/>
    <s v="Data Scientist Intern"/>
    <n v="6"/>
    <x v="1"/>
    <x v="0"/>
    <n v="1"/>
    <n v="0"/>
    <n v="0"/>
    <n v="0"/>
    <n v="0"/>
    <n v="0"/>
    <n v="0"/>
    <n v="7"/>
  </r>
  <r>
    <s v="Feb 2021 - Present "/>
    <n v="0"/>
    <s v="Data Analyst II"/>
    <n v="20"/>
    <x v="0"/>
    <x v="1"/>
    <n v="1"/>
    <n v="1"/>
    <n v="0"/>
    <n v="0"/>
    <n v="0"/>
    <n v="0"/>
    <n v="0"/>
    <n v="12"/>
  </r>
  <r>
    <s v="Nov 2019 - Feb 2021 "/>
    <n v="1"/>
    <s v="Data Analyst"/>
    <n v="15"/>
    <x v="0"/>
    <x v="0"/>
    <n v="1"/>
    <n v="1"/>
    <n v="0"/>
    <n v="0"/>
    <n v="0"/>
    <n v="0"/>
    <n v="0"/>
    <n v="13"/>
  </r>
  <r>
    <s v="Jul 2022 - Present "/>
    <n v="0"/>
    <s v="Data Analyst"/>
    <n v="3"/>
    <x v="0"/>
    <x v="1"/>
    <n v="1"/>
    <n v="0"/>
    <n v="0"/>
    <n v="0"/>
    <n v="0"/>
    <n v="0"/>
    <n v="0"/>
    <n v="12"/>
  </r>
  <r>
    <s v="Oct 2021 - Present "/>
    <n v="0"/>
    <s v="Senior Data Analyst"/>
    <n v="12"/>
    <x v="2"/>
    <x v="1"/>
    <n v="1"/>
    <n v="1"/>
    <n v="0"/>
    <n v="0"/>
    <n v="0"/>
    <n v="0"/>
    <n v="0"/>
    <n v="10"/>
  </r>
  <r>
    <s v="Jul 2021 - Present "/>
    <n v="0"/>
    <s v="Data Analyst Trainee "/>
    <n v="15"/>
    <x v="3"/>
    <x v="1"/>
    <n v="1"/>
    <n v="1"/>
    <n v="0"/>
    <n v="0"/>
    <n v="0"/>
    <n v="0"/>
    <n v="0"/>
    <n v="5"/>
  </r>
  <r>
    <s v="Aug 2016 - Present "/>
    <n v="0"/>
    <s v="Data Analyst"/>
    <n v="74"/>
    <x v="0"/>
    <x v="1"/>
    <n v="1"/>
    <n v="1"/>
    <n v="1"/>
    <n v="1"/>
    <n v="1"/>
    <n v="1"/>
    <n v="0"/>
    <n v="12"/>
  </r>
  <r>
    <s v="Mar 2022 - Present "/>
    <n v="0"/>
    <s v="Client Reporting Analyst"/>
    <n v="7"/>
    <x v="0"/>
    <x v="1"/>
    <n v="1"/>
    <n v="0"/>
    <n v="0"/>
    <n v="0"/>
    <n v="0"/>
    <n v="0"/>
    <n v="0"/>
    <n v="12"/>
  </r>
  <r>
    <s v="Oct 2013 - Jul 2014 "/>
    <n v="3"/>
    <s v="Business / Data Analyst- Navy Mutual Aid Association"/>
    <n v="9"/>
    <x v="0"/>
    <x v="0"/>
    <n v="1"/>
    <n v="0"/>
    <n v="0"/>
    <n v="0"/>
    <n v="0"/>
    <n v="0"/>
    <n v="0"/>
    <n v="13"/>
  </r>
  <r>
    <s v="Mar 2021 - Present "/>
    <n v="0"/>
    <s v="Data Analyst"/>
    <n v="19"/>
    <x v="0"/>
    <x v="1"/>
    <n v="1"/>
    <n v="1"/>
    <n v="0"/>
    <n v="0"/>
    <n v="0"/>
    <n v="0"/>
    <n v="0"/>
    <n v="12"/>
  </r>
  <r>
    <s v="May 2022 - Aug 2022 "/>
    <n v="2"/>
    <s v="Data Analyst"/>
    <n v="3"/>
    <x v="0"/>
    <x v="0"/>
    <n v="1"/>
    <n v="0"/>
    <n v="0"/>
    <n v="0"/>
    <n v="0"/>
    <n v="0"/>
    <n v="0"/>
    <n v="13"/>
  </r>
  <r>
    <s v="Sep 2019 - Aug 2020 "/>
    <n v="1"/>
    <s v="Data Analyst"/>
    <n v="1"/>
    <x v="0"/>
    <x v="0"/>
    <n v="1"/>
    <n v="0"/>
    <n v="0"/>
    <n v="0"/>
    <n v="0"/>
    <n v="0"/>
    <n v="0"/>
    <n v="13"/>
  </r>
  <r>
    <s v="Dec 2019 - Present "/>
    <n v="0"/>
    <s v="Data Analyst"/>
    <n v="34"/>
    <x v="0"/>
    <x v="1"/>
    <n v="1"/>
    <n v="1"/>
    <n v="1"/>
    <n v="0"/>
    <n v="0"/>
    <n v="0"/>
    <n v="0"/>
    <n v="12"/>
  </r>
  <r>
    <s v="May 2022 - Present "/>
    <n v="0"/>
    <s v="Data Analyst Trainee "/>
    <n v="5"/>
    <x v="3"/>
    <x v="1"/>
    <n v="1"/>
    <n v="0"/>
    <n v="0"/>
    <n v="0"/>
    <n v="0"/>
    <n v="0"/>
    <n v="0"/>
    <n v="5"/>
  </r>
  <r>
    <s v="Jun 2019 - Dec 2019 "/>
    <n v="1"/>
    <s v="Data Analyst"/>
    <n v="6"/>
    <x v="0"/>
    <x v="0"/>
    <n v="1"/>
    <n v="0"/>
    <n v="0"/>
    <n v="0"/>
    <n v="0"/>
    <n v="0"/>
    <n v="0"/>
    <n v="13"/>
  </r>
  <r>
    <s v="Jun 2019 - Mar 2020 "/>
    <n v="2"/>
    <s v="Data Analyst"/>
    <n v="9"/>
    <x v="0"/>
    <x v="0"/>
    <n v="1"/>
    <n v="0"/>
    <n v="0"/>
    <n v="0"/>
    <n v="0"/>
    <n v="0"/>
    <n v="0"/>
    <n v="13"/>
  </r>
  <r>
    <s v="Jun 2020 - Aug 2021 "/>
    <n v="2"/>
    <s v="Business and Data Analyst"/>
    <n v="14"/>
    <x v="0"/>
    <x v="0"/>
    <n v="1"/>
    <n v="1"/>
    <n v="0"/>
    <n v="0"/>
    <n v="0"/>
    <n v="0"/>
    <n v="0"/>
    <n v="13"/>
  </r>
  <r>
    <s v="Apr 2020 - Jan 2021 "/>
    <n v="3"/>
    <s v="Business Data Analyst"/>
    <n v="9"/>
    <x v="0"/>
    <x v="0"/>
    <n v="1"/>
    <n v="0"/>
    <n v="0"/>
    <n v="0"/>
    <n v="0"/>
    <n v="0"/>
    <n v="0"/>
    <n v="13"/>
  </r>
  <r>
    <s v="May 2022 - Present "/>
    <n v="0"/>
    <s v="Business Intelligence Analyst"/>
    <n v="5"/>
    <x v="0"/>
    <x v="1"/>
    <n v="1"/>
    <n v="0"/>
    <n v="0"/>
    <n v="0"/>
    <n v="0"/>
    <n v="0"/>
    <n v="0"/>
    <n v="12"/>
  </r>
  <r>
    <s v="Jan 2022 - Present "/>
    <n v="0"/>
    <s v="Data Analyst"/>
    <n v="9"/>
    <x v="0"/>
    <x v="1"/>
    <n v="1"/>
    <n v="0"/>
    <n v="0"/>
    <n v="0"/>
    <n v="0"/>
    <n v="0"/>
    <n v="0"/>
    <n v="12"/>
  </r>
  <r>
    <s v="Jun 2021 - Present "/>
    <n v="1"/>
    <s v="Data Analyst"/>
    <n v="16"/>
    <x v="0"/>
    <x v="1"/>
    <n v="1"/>
    <n v="1"/>
    <n v="0"/>
    <n v="0"/>
    <n v="0"/>
    <n v="0"/>
    <n v="0"/>
    <n v="12"/>
  </r>
  <r>
    <s v="Jun 2018 - Jun 2019 "/>
    <n v="2"/>
    <s v="Data Analyst"/>
    <n v="12"/>
    <x v="0"/>
    <x v="0"/>
    <n v="1"/>
    <n v="1"/>
    <n v="0"/>
    <n v="0"/>
    <n v="0"/>
    <n v="0"/>
    <n v="0"/>
    <n v="13"/>
  </r>
  <r>
    <s v="Apr 2019 - Jun 2020 "/>
    <n v="1"/>
    <s v="Senior Data Analyst"/>
    <n v="14"/>
    <x v="2"/>
    <x v="0"/>
    <n v="1"/>
    <n v="1"/>
    <n v="0"/>
    <n v="0"/>
    <n v="0"/>
    <n v="0"/>
    <n v="0"/>
    <n v="17.5"/>
  </r>
  <r>
    <s v="Nov 2018 - Mar 2019 "/>
    <n v="2"/>
    <s v="Senior Data Analyst"/>
    <n v="4"/>
    <x v="2"/>
    <x v="0"/>
    <n v="1"/>
    <n v="0"/>
    <n v="0"/>
    <n v="0"/>
    <n v="0"/>
    <n v="0"/>
    <n v="0"/>
    <n v="17.5"/>
  </r>
  <r>
    <s v="Jun 2014 - Nov 2018 "/>
    <n v="3"/>
    <s v="Data Analyst"/>
    <n v="53"/>
    <x v="0"/>
    <x v="0"/>
    <n v="1"/>
    <n v="1"/>
    <n v="1"/>
    <n v="1"/>
    <n v="1"/>
    <n v="0"/>
    <n v="0"/>
    <n v="13"/>
  </r>
  <r>
    <s v="Aug 2021 - Present "/>
    <n v="0"/>
    <s v="Data Analyst"/>
    <n v="14"/>
    <x v="0"/>
    <x v="1"/>
    <n v="1"/>
    <n v="1"/>
    <n v="0"/>
    <n v="0"/>
    <n v="0"/>
    <n v="0"/>
    <n v="0"/>
    <n v="12"/>
  </r>
  <r>
    <s v="Jan 2015 - May 2016 "/>
    <n v="2"/>
    <s v="Data Analyst"/>
    <n v="16"/>
    <x v="0"/>
    <x v="0"/>
    <n v="1"/>
    <n v="1"/>
    <n v="0"/>
    <n v="0"/>
    <n v="0"/>
    <n v="0"/>
    <n v="0"/>
    <n v="13"/>
  </r>
  <r>
    <s v="Dec 2021 - Present "/>
    <n v="0"/>
    <s v="Data Analyst"/>
    <n v="10"/>
    <x v="0"/>
    <x v="1"/>
    <n v="1"/>
    <n v="0"/>
    <n v="0"/>
    <n v="0"/>
    <n v="0"/>
    <n v="0"/>
    <n v="0"/>
    <n v="12"/>
  </r>
  <r>
    <s v="Aug 2022 - Present "/>
    <n v="0"/>
    <s v="Data Analyst"/>
    <n v="2"/>
    <x v="0"/>
    <x v="1"/>
    <n v="1"/>
    <n v="0"/>
    <n v="0"/>
    <n v="0"/>
    <n v="0"/>
    <n v="0"/>
    <n v="0"/>
    <n v="12"/>
  </r>
  <r>
    <s v="Jan 2019 - Present "/>
    <n v="0"/>
    <s v="Business Data Analyst - Digital Marketing &amp; Strategy"/>
    <n v="45"/>
    <x v="0"/>
    <x v="1"/>
    <n v="1"/>
    <n v="1"/>
    <n v="1"/>
    <n v="1"/>
    <n v="0"/>
    <n v="0"/>
    <n v="0"/>
    <n v="12"/>
  </r>
  <r>
    <s v="May 2018 - Jul 2018 "/>
    <n v="3"/>
    <s v="Data Analyst and Research Associate"/>
    <n v="2"/>
    <x v="0"/>
    <x v="0"/>
    <n v="1"/>
    <n v="0"/>
    <n v="0"/>
    <n v="0"/>
    <n v="0"/>
    <n v="0"/>
    <n v="0"/>
    <n v="13"/>
  </r>
  <r>
    <s v="Jul 2019 - Nov 2019 "/>
    <n v="1"/>
    <s v="Data Analyst"/>
    <n v="4"/>
    <x v="0"/>
    <x v="0"/>
    <n v="1"/>
    <n v="0"/>
    <n v="0"/>
    <n v="0"/>
    <n v="0"/>
    <n v="0"/>
    <n v="0"/>
    <n v="13"/>
  </r>
  <r>
    <s v="Apr 2021 - Present "/>
    <n v="0"/>
    <s v="Data Analyst"/>
    <n v="18"/>
    <x v="0"/>
    <x v="1"/>
    <n v="1"/>
    <n v="1"/>
    <n v="0"/>
    <n v="0"/>
    <n v="0"/>
    <n v="0"/>
    <n v="0"/>
    <n v="12"/>
  </r>
  <r>
    <s v="Jan 2019 - Jul 2019 "/>
    <n v="3"/>
    <s v="Senior Business Intelligence Analyst - contract"/>
    <n v="6"/>
    <x v="2"/>
    <x v="0"/>
    <n v="1"/>
    <n v="0"/>
    <n v="0"/>
    <n v="0"/>
    <n v="0"/>
    <n v="0"/>
    <n v="0"/>
    <n v="17.5"/>
  </r>
  <r>
    <s v="Aug 2020 - Jun 2021 "/>
    <n v="1"/>
    <s v="Data Analyst"/>
    <n v="10"/>
    <x v="0"/>
    <x v="0"/>
    <n v="1"/>
    <n v="0"/>
    <n v="0"/>
    <n v="0"/>
    <n v="0"/>
    <n v="0"/>
    <n v="0"/>
    <n v="13"/>
  </r>
  <r>
    <s v="Aug 2021 - Present "/>
    <n v="0"/>
    <s v="Data Analyst"/>
    <n v="14"/>
    <x v="0"/>
    <x v="1"/>
    <n v="1"/>
    <n v="1"/>
    <n v="0"/>
    <n v="0"/>
    <n v="0"/>
    <n v="0"/>
    <n v="0"/>
    <n v="12"/>
  </r>
  <r>
    <s v="Aug 2018 - Sep 2020 "/>
    <n v="2"/>
    <s v="Business Intelligence Analyst"/>
    <n v="25"/>
    <x v="0"/>
    <x v="0"/>
    <n v="1"/>
    <n v="1"/>
    <n v="1"/>
    <n v="0"/>
    <n v="0"/>
    <n v="0"/>
    <n v="0"/>
    <n v="13"/>
  </r>
  <r>
    <s v="Jan 2010 - Aug 2015 "/>
    <n v="3"/>
    <s v="Data Analyst"/>
    <n v="67"/>
    <x v="0"/>
    <x v="0"/>
    <n v="1"/>
    <n v="1"/>
    <n v="1"/>
    <n v="1"/>
    <n v="1"/>
    <n v="1"/>
    <n v="0"/>
    <n v="13"/>
  </r>
  <r>
    <s v="Jan 2006 - Dec 2009 "/>
    <n v="4"/>
    <s v="Data Analyst"/>
    <n v="47"/>
    <x v="0"/>
    <x v="0"/>
    <n v="1"/>
    <n v="1"/>
    <n v="1"/>
    <n v="1"/>
    <n v="0"/>
    <n v="0"/>
    <n v="0"/>
    <n v="13"/>
  </r>
  <r>
    <s v="Mar 2021 - Present "/>
    <n v="0"/>
    <s v="Data Analyst"/>
    <n v="19"/>
    <x v="0"/>
    <x v="1"/>
    <n v="1"/>
    <n v="1"/>
    <n v="0"/>
    <n v="0"/>
    <n v="0"/>
    <n v="0"/>
    <n v="0"/>
    <n v="12"/>
  </r>
  <r>
    <s v="Jan 2019 - Feb 2021 "/>
    <n v="1"/>
    <s v="Data Analyst"/>
    <n v="25"/>
    <x v="0"/>
    <x v="0"/>
    <n v="1"/>
    <n v="1"/>
    <n v="1"/>
    <n v="0"/>
    <n v="0"/>
    <n v="0"/>
    <n v="0"/>
    <n v="13"/>
  </r>
  <r>
    <s v="Jun 2019 - Nov 2019 "/>
    <n v="2"/>
    <s v="Financial Data Analyst"/>
    <n v="5"/>
    <x v="0"/>
    <x v="0"/>
    <n v="1"/>
    <n v="0"/>
    <n v="0"/>
    <n v="0"/>
    <n v="0"/>
    <n v="0"/>
    <n v="0"/>
    <n v="13"/>
  </r>
  <r>
    <s v="Jan 2018 - Mar 2019 "/>
    <n v="2"/>
    <s v="Senior Instrument Engineer and data analyst"/>
    <n v="14"/>
    <x v="2"/>
    <x v="0"/>
    <n v="1"/>
    <n v="1"/>
    <n v="0"/>
    <n v="0"/>
    <n v="0"/>
    <n v="0"/>
    <n v="0"/>
    <n v="17.5"/>
  </r>
  <r>
    <s v="Feb 2019 - Mar 2020 "/>
    <n v="2"/>
    <s v="Data Analyst"/>
    <n v="13"/>
    <x v="0"/>
    <x v="0"/>
    <n v="1"/>
    <n v="1"/>
    <n v="0"/>
    <n v="0"/>
    <n v="0"/>
    <n v="0"/>
    <n v="0"/>
    <n v="13"/>
  </r>
  <r>
    <s v="Jun 2019 - Oct 2020 "/>
    <n v="1"/>
    <s v="Data Analyst"/>
    <n v="16"/>
    <x v="0"/>
    <x v="0"/>
    <n v="1"/>
    <n v="1"/>
    <n v="0"/>
    <n v="0"/>
    <n v="0"/>
    <n v="0"/>
    <n v="0"/>
    <n v="13"/>
  </r>
  <r>
    <s v="Oct 2021 - Feb 2022 "/>
    <n v="0"/>
    <s v="Data Analyst"/>
    <n v="4"/>
    <x v="0"/>
    <x v="1"/>
    <n v="1"/>
    <n v="0"/>
    <n v="0"/>
    <n v="0"/>
    <n v="0"/>
    <n v="0"/>
    <n v="0"/>
    <n v="12"/>
  </r>
  <r>
    <s v="Jan 2020 - Apr 2022 "/>
    <n v="0"/>
    <s v="DATA ANALYST "/>
    <n v="27"/>
    <x v="0"/>
    <x v="1"/>
    <n v="1"/>
    <n v="1"/>
    <n v="1"/>
    <n v="0"/>
    <n v="0"/>
    <n v="0"/>
    <n v="0"/>
    <n v="12"/>
  </r>
  <r>
    <s v="Feb 2012 - Sep 2015 "/>
    <n v="2"/>
    <s v="Data Analyst"/>
    <n v="43"/>
    <x v="0"/>
    <x v="0"/>
    <n v="1"/>
    <n v="1"/>
    <n v="1"/>
    <n v="1"/>
    <n v="0"/>
    <n v="0"/>
    <n v="0"/>
    <n v="13"/>
  </r>
  <r>
    <s v="Feb 2020 - Jun 2020 "/>
    <n v="0"/>
    <s v="Data Analyst"/>
    <n v="4"/>
    <x v="0"/>
    <x v="1"/>
    <n v="1"/>
    <n v="0"/>
    <n v="0"/>
    <n v="0"/>
    <n v="0"/>
    <n v="0"/>
    <n v="0"/>
    <n v="12"/>
  </r>
  <r>
    <s v="May 2021 - Nov 2021 "/>
    <n v="1"/>
    <s v="Formateur Data Analyst &amp; business Intelligence"/>
    <n v="6"/>
    <x v="0"/>
    <x v="0"/>
    <n v="1"/>
    <n v="0"/>
    <n v="0"/>
    <n v="0"/>
    <n v="0"/>
    <n v="0"/>
    <n v="0"/>
    <n v="13"/>
  </r>
  <r>
    <s v="Sep 2020 - Dec 2020 "/>
    <n v="2"/>
    <s v="Data analyst"/>
    <n v="3"/>
    <x v="0"/>
    <x v="0"/>
    <n v="1"/>
    <n v="0"/>
    <n v="0"/>
    <n v="0"/>
    <n v="0"/>
    <n v="0"/>
    <n v="0"/>
    <n v="13"/>
  </r>
  <r>
    <s v="Jan 2020 - Dec 2020 "/>
    <n v="3"/>
    <s v="Data Analyst"/>
    <n v="1"/>
    <x v="0"/>
    <x v="0"/>
    <n v="1"/>
    <n v="0"/>
    <n v="0"/>
    <n v="0"/>
    <n v="0"/>
    <n v="0"/>
    <n v="0"/>
    <n v="13"/>
  </r>
  <r>
    <s v="Jun 2010 - Sep 2015 "/>
    <n v="1"/>
    <s v="Data Analyst - Telecom"/>
    <n v="63"/>
    <x v="0"/>
    <x v="0"/>
    <n v="1"/>
    <n v="1"/>
    <n v="1"/>
    <n v="1"/>
    <n v="1"/>
    <n v="1"/>
    <n v="0"/>
    <n v="13"/>
  </r>
  <r>
    <s v="Aug 2008 - Mar 2012 "/>
    <n v="3"/>
    <s v="Data Analyst"/>
    <n v="43"/>
    <x v="0"/>
    <x v="0"/>
    <n v="1"/>
    <n v="1"/>
    <n v="1"/>
    <n v="1"/>
    <n v="0"/>
    <n v="0"/>
    <n v="0"/>
    <n v="13"/>
  </r>
  <r>
    <s v="Jan 2021 - Feb 2022 "/>
    <n v="1"/>
    <s v="Data Analyst"/>
    <n v="13"/>
    <x v="0"/>
    <x v="0"/>
    <n v="1"/>
    <n v="1"/>
    <n v="0"/>
    <n v="0"/>
    <n v="0"/>
    <n v="0"/>
    <n v="0"/>
    <n v="13"/>
  </r>
  <r>
    <s v="Jan 2014 - May 2015 "/>
    <n v="6"/>
    <s v="Data analyst and Field Coordinator"/>
    <n v="16"/>
    <x v="0"/>
    <x v="0"/>
    <n v="1"/>
    <n v="1"/>
    <n v="0"/>
    <n v="0"/>
    <n v="0"/>
    <n v="0"/>
    <n v="0"/>
    <n v="13"/>
  </r>
  <r>
    <s v="Mar 2021 - Sep 2021 "/>
    <n v="0"/>
    <s v="Senior Data Analyst"/>
    <n v="6"/>
    <x v="2"/>
    <x v="1"/>
    <n v="1"/>
    <n v="0"/>
    <n v="0"/>
    <n v="0"/>
    <n v="0"/>
    <n v="0"/>
    <n v="0"/>
    <n v="10"/>
  </r>
  <r>
    <s v="Nov 2017 - Feb 2021 "/>
    <n v="1"/>
    <s v="Data Analyst"/>
    <n v="39"/>
    <x v="0"/>
    <x v="0"/>
    <n v="1"/>
    <n v="1"/>
    <n v="1"/>
    <n v="1"/>
    <n v="0"/>
    <n v="0"/>
    <n v="0"/>
    <n v="13"/>
  </r>
  <r>
    <s v="Sep 2019 - Sep 2020 "/>
    <n v="1"/>
    <s v="Data Analyst"/>
    <n v="12"/>
    <x v="0"/>
    <x v="0"/>
    <n v="1"/>
    <n v="1"/>
    <n v="0"/>
    <n v="0"/>
    <n v="0"/>
    <n v="0"/>
    <n v="0"/>
    <n v="13"/>
  </r>
  <r>
    <s v="Oct 2021 - Present "/>
    <n v="0"/>
    <s v="Customer Insights Analyst"/>
    <n v="12"/>
    <x v="0"/>
    <x v="1"/>
    <n v="1"/>
    <n v="1"/>
    <n v="0"/>
    <n v="0"/>
    <n v="0"/>
    <n v="0"/>
    <n v="0"/>
    <n v="12"/>
  </r>
  <r>
    <s v="Jul 2020 - Jul 2022 "/>
    <n v="1"/>
    <s v="Planning and Management Control Business Intelligence Analyst"/>
    <n v="24"/>
    <x v="0"/>
    <x v="0"/>
    <n v="1"/>
    <n v="1"/>
    <n v="1"/>
    <n v="0"/>
    <n v="0"/>
    <n v="0"/>
    <n v="0"/>
    <n v="13"/>
  </r>
  <r>
    <s v="Jul 2018 - Jul 2020 "/>
    <n v="2"/>
    <s v="Commercial Data Analyst"/>
    <n v="24"/>
    <x v="0"/>
    <x v="0"/>
    <n v="1"/>
    <n v="1"/>
    <n v="1"/>
    <n v="0"/>
    <n v="0"/>
    <n v="0"/>
    <n v="0"/>
    <n v="13"/>
  </r>
  <r>
    <s v="Dec 2020 - Jul 2021 "/>
    <n v="1"/>
    <s v="Data Analyst"/>
    <n v="7"/>
    <x v="0"/>
    <x v="0"/>
    <n v="1"/>
    <n v="0"/>
    <n v="0"/>
    <n v="0"/>
    <n v="0"/>
    <n v="0"/>
    <n v="0"/>
    <n v="13"/>
  </r>
  <r>
    <s v="Oct 2017 - Present "/>
    <n v="0"/>
    <s v="Data Analyst Engineer "/>
    <n v="60"/>
    <x v="0"/>
    <x v="1"/>
    <n v="1"/>
    <n v="1"/>
    <n v="1"/>
    <n v="1"/>
    <n v="1"/>
    <n v="1"/>
    <n v="0"/>
    <n v="12"/>
  </r>
  <r>
    <s v="May 2017 - Aug 2019 "/>
    <n v="2"/>
    <s v="Data Analyst"/>
    <n v="27"/>
    <x v="0"/>
    <x v="0"/>
    <n v="1"/>
    <n v="1"/>
    <n v="1"/>
    <n v="0"/>
    <n v="0"/>
    <n v="0"/>
    <n v="0"/>
    <n v="13"/>
  </r>
  <r>
    <s v="Jun 2022 - Present "/>
    <n v="0"/>
    <s v="Business Intelligence and Data Analyst"/>
    <n v="4"/>
    <x v="0"/>
    <x v="1"/>
    <n v="1"/>
    <n v="0"/>
    <n v="0"/>
    <n v="0"/>
    <n v="0"/>
    <n v="0"/>
    <n v="0"/>
    <n v="12"/>
  </r>
  <r>
    <s v="Oct 2021 - May 2022 "/>
    <n v="1"/>
    <s v="Data Analyst"/>
    <n v="7"/>
    <x v="0"/>
    <x v="0"/>
    <n v="1"/>
    <n v="0"/>
    <n v="0"/>
    <n v="0"/>
    <n v="0"/>
    <n v="0"/>
    <n v="0"/>
    <n v="13"/>
  </r>
  <r>
    <s v="May 2020 - Oct 2021 "/>
    <n v="3"/>
    <s v="Data Analyst"/>
    <n v="17"/>
    <x v="0"/>
    <x v="0"/>
    <n v="1"/>
    <n v="1"/>
    <n v="0"/>
    <n v="0"/>
    <n v="0"/>
    <n v="0"/>
    <n v="0"/>
    <n v="13"/>
  </r>
  <r>
    <s v="Sep 2021 - Nov 2021 "/>
    <n v="1"/>
    <s v="Data Analyst Volunteer"/>
    <n v="2"/>
    <x v="0"/>
    <x v="0"/>
    <n v="1"/>
    <n v="0"/>
    <n v="0"/>
    <n v="0"/>
    <n v="0"/>
    <n v="0"/>
    <n v="0"/>
    <n v="13"/>
  </r>
  <r>
    <s v="Mar 2022 - Present "/>
    <n v="0"/>
    <s v="Data Analyst (Learner)"/>
    <n v="7"/>
    <x v="0"/>
    <x v="1"/>
    <n v="1"/>
    <n v="0"/>
    <n v="0"/>
    <n v="0"/>
    <n v="0"/>
    <n v="0"/>
    <n v="0"/>
    <n v="12"/>
  </r>
  <r>
    <s v="Nov 2021 - Present "/>
    <n v="0"/>
    <s v="Data Analyst"/>
    <n v="1"/>
    <x v="0"/>
    <x v="1"/>
    <n v="1"/>
    <n v="0"/>
    <n v="0"/>
    <n v="0"/>
    <n v="0"/>
    <n v="0"/>
    <n v="0"/>
    <n v="12"/>
  </r>
  <r>
    <s v="Jun 2021 - Oct 2021 "/>
    <n v="1"/>
    <s v="Data Analyst"/>
    <n v="4"/>
    <x v="0"/>
    <x v="0"/>
    <n v="1"/>
    <n v="0"/>
    <n v="0"/>
    <n v="0"/>
    <n v="0"/>
    <n v="0"/>
    <n v="0"/>
    <n v="13"/>
  </r>
  <r>
    <s v="Feb 2020 - Present "/>
    <n v="0"/>
    <s v="Data Analyst"/>
    <n v="32"/>
    <x v="0"/>
    <x v="1"/>
    <n v="1"/>
    <n v="1"/>
    <n v="1"/>
    <n v="0"/>
    <n v="0"/>
    <n v="0"/>
    <n v="0"/>
    <n v="12"/>
  </r>
  <r>
    <s v="May 2019 - Nov 2019 "/>
    <n v="2"/>
    <s v="Tableau Developer /Data Analyst"/>
    <n v="6"/>
    <x v="0"/>
    <x v="0"/>
    <n v="1"/>
    <n v="0"/>
    <n v="0"/>
    <n v="0"/>
    <n v="0"/>
    <n v="0"/>
    <n v="0"/>
    <n v="13"/>
  </r>
  <r>
    <s v="Oct 2018 - Dec 2018 "/>
    <n v="3"/>
    <s v="Tableau Developer /Data Analyst"/>
    <n v="2"/>
    <x v="0"/>
    <x v="0"/>
    <n v="1"/>
    <n v="0"/>
    <n v="0"/>
    <n v="0"/>
    <n v="0"/>
    <n v="0"/>
    <n v="0"/>
    <n v="13"/>
  </r>
  <r>
    <s v="Aug 2018 - Oct 2018 "/>
    <n v="4"/>
    <s v="Tableau Developer /Data Analyst"/>
    <n v="2"/>
    <x v="0"/>
    <x v="0"/>
    <n v="1"/>
    <n v="0"/>
    <n v="0"/>
    <n v="0"/>
    <n v="0"/>
    <n v="0"/>
    <n v="0"/>
    <n v="13"/>
  </r>
  <r>
    <s v="Mar 2022 - Present "/>
    <n v="0"/>
    <s v="Data Analyst"/>
    <n v="7"/>
    <x v="0"/>
    <x v="1"/>
    <n v="1"/>
    <n v="0"/>
    <n v="0"/>
    <n v="0"/>
    <n v="0"/>
    <n v="0"/>
    <n v="0"/>
    <n v="12"/>
  </r>
  <r>
    <s v="May 2022 - Present "/>
    <n v="0"/>
    <s v="Junior Data Analyst"/>
    <n v="5"/>
    <x v="3"/>
    <x v="1"/>
    <n v="1"/>
    <n v="0"/>
    <n v="0"/>
    <n v="0"/>
    <n v="0"/>
    <n v="0"/>
    <n v="0"/>
    <n v="5"/>
  </r>
  <r>
    <s v="Apr 2022 - Oct 2022 "/>
    <n v="0"/>
    <s v="Data analyst, management de projet | CEE, les certificats d'ÃƒÂ©conomies d'ÃƒÂ©nergie"/>
    <n v="6"/>
    <x v="0"/>
    <x v="1"/>
    <n v="1"/>
    <n v="0"/>
    <n v="0"/>
    <n v="0"/>
    <n v="0"/>
    <n v="0"/>
    <n v="0"/>
    <n v="12"/>
  </r>
  <r>
    <s v="Dec 2021 - Present "/>
    <n v="0"/>
    <s v="Senior Financial Analyst | Data Analyst"/>
    <n v="10"/>
    <x v="2"/>
    <x v="1"/>
    <n v="1"/>
    <n v="0"/>
    <n v="0"/>
    <n v="0"/>
    <n v="0"/>
    <n v="0"/>
    <n v="0"/>
    <n v="10"/>
  </r>
  <r>
    <s v="Oct 2019 - Jun 2020 "/>
    <n v="1"/>
    <s v="Senior Financial Analyst | Data Analyst"/>
    <n v="8"/>
    <x v="2"/>
    <x v="0"/>
    <n v="1"/>
    <n v="0"/>
    <n v="0"/>
    <n v="0"/>
    <n v="0"/>
    <n v="0"/>
    <n v="0"/>
    <n v="17.5"/>
  </r>
  <r>
    <s v="Aug 2022 - Present "/>
    <n v="0"/>
    <s v="Data Analyst"/>
    <n v="2"/>
    <x v="0"/>
    <x v="1"/>
    <n v="1"/>
    <n v="0"/>
    <n v="0"/>
    <n v="0"/>
    <n v="0"/>
    <n v="0"/>
    <n v="0"/>
    <n v="12"/>
  </r>
  <r>
    <s v="Jul 2021 - Present "/>
    <n v="1"/>
    <s v="Data Analyst"/>
    <n v="15"/>
    <x v="0"/>
    <x v="1"/>
    <n v="1"/>
    <n v="1"/>
    <n v="0"/>
    <n v="0"/>
    <n v="0"/>
    <n v="0"/>
    <n v="0"/>
    <n v="12"/>
  </r>
  <r>
    <s v="Jan 2021 - Apr 2021 "/>
    <n v="2"/>
    <s v="Data Analyst"/>
    <n v="3"/>
    <x v="0"/>
    <x v="0"/>
    <n v="1"/>
    <n v="0"/>
    <n v="0"/>
    <n v="0"/>
    <n v="0"/>
    <n v="0"/>
    <n v="0"/>
    <n v="13"/>
  </r>
  <r>
    <s v="Apr 2018 - Oct 2020 "/>
    <n v="1"/>
    <s v="Data Analyst"/>
    <n v="30"/>
    <x v="0"/>
    <x v="0"/>
    <n v="1"/>
    <n v="1"/>
    <n v="1"/>
    <n v="0"/>
    <n v="0"/>
    <n v="0"/>
    <n v="0"/>
    <n v="13"/>
  </r>
  <r>
    <s v="Jul 2021 - Present "/>
    <n v="0"/>
    <s v="Data Analyst"/>
    <n v="15"/>
    <x v="0"/>
    <x v="1"/>
    <n v="1"/>
    <n v="1"/>
    <n v="0"/>
    <n v="0"/>
    <n v="0"/>
    <n v="0"/>
    <n v="0"/>
    <n v="12"/>
  </r>
  <r>
    <s v="Apr 2018 - Feb 2020 "/>
    <n v="1"/>
    <s v="Data Analyst"/>
    <n v="22"/>
    <x v="0"/>
    <x v="0"/>
    <n v="1"/>
    <n v="1"/>
    <n v="0"/>
    <n v="0"/>
    <n v="0"/>
    <n v="0"/>
    <n v="0"/>
    <n v="13"/>
  </r>
  <r>
    <s v="May 2022 - Present "/>
    <n v="0"/>
    <s v="Senior Data Analyst"/>
    <n v="5"/>
    <x v="2"/>
    <x v="1"/>
    <n v="1"/>
    <n v="0"/>
    <n v="0"/>
    <n v="0"/>
    <n v="0"/>
    <n v="0"/>
    <n v="0"/>
    <n v="10"/>
  </r>
  <r>
    <s v="Oct 2020 - Apr 2022 "/>
    <n v="1"/>
    <s v="Data Analyst"/>
    <n v="18"/>
    <x v="0"/>
    <x v="0"/>
    <n v="1"/>
    <n v="1"/>
    <n v="0"/>
    <n v="0"/>
    <n v="0"/>
    <n v="0"/>
    <n v="0"/>
    <n v="13"/>
  </r>
  <r>
    <s v="Apr 2019 - Sep 2021 "/>
    <n v="1"/>
    <s v="Data Analyst"/>
    <n v="29"/>
    <x v="0"/>
    <x v="0"/>
    <n v="1"/>
    <n v="1"/>
    <n v="1"/>
    <n v="0"/>
    <n v="0"/>
    <n v="0"/>
    <n v="0"/>
    <n v="13"/>
  </r>
  <r>
    <s v="Jun 2022 - Present "/>
    <n v="0"/>
    <s v=" MIS Data Analyst"/>
    <n v="4"/>
    <x v="0"/>
    <x v="1"/>
    <n v="1"/>
    <n v="0"/>
    <n v="0"/>
    <n v="0"/>
    <n v="0"/>
    <n v="0"/>
    <n v="0"/>
    <n v="12"/>
  </r>
  <r>
    <s v="Aug 2021 - Apr 2022 "/>
    <n v="1"/>
    <s v="Data Entry Operator"/>
    <n v="8"/>
    <x v="3"/>
    <x v="0"/>
    <n v="1"/>
    <n v="0"/>
    <n v="0"/>
    <n v="0"/>
    <n v="0"/>
    <n v="0"/>
    <n v="0"/>
    <n v="8"/>
  </r>
  <r>
    <s v="Apr 2021 - Present "/>
    <n v="0"/>
    <s v="Data Analyst"/>
    <n v="18"/>
    <x v="0"/>
    <x v="1"/>
    <n v="1"/>
    <n v="1"/>
    <n v="0"/>
    <n v="0"/>
    <n v="0"/>
    <n v="0"/>
    <n v="0"/>
    <n v="12"/>
  </r>
  <r>
    <s v="Oct 2019 - Apr 2021 "/>
    <n v="1"/>
    <s v="Data Analyst"/>
    <n v="18"/>
    <x v="0"/>
    <x v="0"/>
    <n v="1"/>
    <n v="1"/>
    <n v="0"/>
    <n v="0"/>
    <n v="0"/>
    <n v="0"/>
    <n v="0"/>
    <n v="13"/>
  </r>
  <r>
    <s v="Jul 2019 - Nov 2021 "/>
    <n v="1"/>
    <s v="Data Analyst"/>
    <n v="28"/>
    <x v="0"/>
    <x v="0"/>
    <n v="1"/>
    <n v="1"/>
    <n v="1"/>
    <n v="0"/>
    <n v="0"/>
    <n v="0"/>
    <n v="0"/>
    <n v="13"/>
  </r>
  <r>
    <s v="Jul 2022 - Present "/>
    <n v="0"/>
    <s v="WW Partner, Commercial Acceleration &amp; Analytics - Senior Data Analyst"/>
    <n v="3"/>
    <x v="2"/>
    <x v="1"/>
    <n v="1"/>
    <n v="0"/>
    <n v="0"/>
    <n v="0"/>
    <n v="0"/>
    <n v="0"/>
    <n v="0"/>
    <n v="10"/>
  </r>
  <r>
    <s v="Oct 2016 - Jul 2022 "/>
    <n v="1"/>
    <s v="Partner Business Operations &amp; Analytics - Senior Data Analyst"/>
    <n v="69"/>
    <x v="2"/>
    <x v="0"/>
    <n v="1"/>
    <n v="1"/>
    <n v="1"/>
    <n v="1"/>
    <n v="1"/>
    <n v="1"/>
    <n v="0"/>
    <n v="17.5"/>
  </r>
  <r>
    <s v="Dec 2021 - Present "/>
    <n v="0"/>
    <s v="Data Analyst"/>
    <n v="10"/>
    <x v="0"/>
    <x v="1"/>
    <n v="1"/>
    <n v="0"/>
    <n v="0"/>
    <n v="0"/>
    <n v="0"/>
    <n v="0"/>
    <n v="0"/>
    <n v="12"/>
  </r>
  <r>
    <s v="Jul 2022 - Present "/>
    <n v="0"/>
    <s v="Data Analyst"/>
    <n v="3"/>
    <x v="0"/>
    <x v="1"/>
    <n v="1"/>
    <n v="0"/>
    <n v="0"/>
    <n v="0"/>
    <n v="0"/>
    <n v="0"/>
    <n v="0"/>
    <n v="12"/>
  </r>
  <r>
    <s v="Jun 2019 - Present "/>
    <n v="0"/>
    <s v="Data Analyst"/>
    <n v="40"/>
    <x v="0"/>
    <x v="1"/>
    <n v="1"/>
    <n v="1"/>
    <n v="1"/>
    <n v="1"/>
    <n v="0"/>
    <n v="0"/>
    <n v="0"/>
    <n v="12"/>
  </r>
  <r>
    <s v="Sep 2018 - Jun 2019 "/>
    <n v="1"/>
    <s v="Data Analyst"/>
    <n v="9"/>
    <x v="0"/>
    <x v="0"/>
    <n v="1"/>
    <n v="0"/>
    <n v="0"/>
    <n v="0"/>
    <n v="0"/>
    <n v="0"/>
    <n v="0"/>
    <n v="13"/>
  </r>
  <r>
    <s v="Sep 2015 - Dec 2018 "/>
    <n v="2"/>
    <s v="Data Analyst - Anti-fraud expert in payment instruments - Finance Department "/>
    <n v="39"/>
    <x v="0"/>
    <x v="0"/>
    <n v="1"/>
    <n v="1"/>
    <n v="1"/>
    <n v="1"/>
    <n v="0"/>
    <n v="0"/>
    <n v="0"/>
    <n v="13"/>
  </r>
  <r>
    <s v="Oct 2016 - Dec 2017 "/>
    <n v="3"/>
    <s v="Sr. Data Analyst"/>
    <n v="14"/>
    <x v="2"/>
    <x v="0"/>
    <n v="1"/>
    <n v="1"/>
    <n v="0"/>
    <n v="0"/>
    <n v="0"/>
    <n v="0"/>
    <n v="0"/>
    <n v="17.5"/>
  </r>
  <r>
    <s v="May 2020 - Aug 2020 "/>
    <n v="3"/>
    <s v="Student Assistant - Data Analyst"/>
    <n v="3"/>
    <x v="0"/>
    <x v="0"/>
    <n v="1"/>
    <n v="0"/>
    <n v="0"/>
    <n v="0"/>
    <n v="0"/>
    <n v="0"/>
    <n v="0"/>
    <n v="13"/>
  </r>
  <r>
    <s v="May 2021 - Present "/>
    <n v="0"/>
    <s v="Data Analyst"/>
    <n v="17"/>
    <x v="0"/>
    <x v="1"/>
    <n v="1"/>
    <n v="1"/>
    <n v="0"/>
    <n v="0"/>
    <n v="0"/>
    <n v="0"/>
    <n v="0"/>
    <n v="12"/>
  </r>
  <r>
    <s v="Sep 2017 - Present "/>
    <n v="0"/>
    <s v="Data Analyst"/>
    <n v="61"/>
    <x v="0"/>
    <x v="1"/>
    <n v="1"/>
    <n v="1"/>
    <n v="1"/>
    <n v="1"/>
    <n v="1"/>
    <n v="1"/>
    <n v="0"/>
    <n v="12"/>
  </r>
  <r>
    <s v="May 2022 - Present "/>
    <n v="0"/>
    <s v="Business Intelligence Analyst"/>
    <n v="5"/>
    <x v="0"/>
    <x v="1"/>
    <n v="1"/>
    <n v="0"/>
    <n v="0"/>
    <n v="0"/>
    <n v="0"/>
    <n v="0"/>
    <n v="0"/>
    <n v="12"/>
  </r>
  <r>
    <s v="Sep 2021 - Jun 2022 "/>
    <n v="1"/>
    <s v="Data Analyst"/>
    <n v="9"/>
    <x v="0"/>
    <x v="0"/>
    <n v="1"/>
    <n v="0"/>
    <n v="0"/>
    <n v="0"/>
    <n v="0"/>
    <n v="0"/>
    <n v="0"/>
    <n v="13"/>
  </r>
  <r>
    <s v="Jan 2021 - Present "/>
    <n v="1"/>
    <s v="Data Analyst"/>
    <n v="21"/>
    <x v="0"/>
    <x v="1"/>
    <n v="1"/>
    <n v="1"/>
    <n v="0"/>
    <n v="0"/>
    <n v="0"/>
    <n v="0"/>
    <n v="0"/>
    <n v="12"/>
  </r>
  <r>
    <s v="Oct 2018 - Nov 2020 "/>
    <n v="2"/>
    <s v="Data Analyst"/>
    <n v="25"/>
    <x v="0"/>
    <x v="0"/>
    <n v="1"/>
    <n v="1"/>
    <n v="1"/>
    <n v="0"/>
    <n v="0"/>
    <n v="0"/>
    <n v="0"/>
    <n v="13"/>
  </r>
  <r>
    <s v="Nov 2021 - Present "/>
    <n v="0"/>
    <s v="Data Analyst Trainee"/>
    <n v="1"/>
    <x v="3"/>
    <x v="1"/>
    <n v="1"/>
    <n v="0"/>
    <n v="0"/>
    <n v="0"/>
    <n v="0"/>
    <n v="0"/>
    <n v="0"/>
    <n v="5"/>
  </r>
  <r>
    <s v="Jun 2018 - Jul 2018 "/>
    <n v="4"/>
    <s v="Data Analyst"/>
    <n v="1"/>
    <x v="0"/>
    <x v="0"/>
    <n v="1"/>
    <n v="0"/>
    <n v="0"/>
    <n v="0"/>
    <n v="0"/>
    <n v="0"/>
    <n v="0"/>
    <n v="13"/>
  </r>
  <r>
    <s v="Aug 2020 - Mar 2022 "/>
    <n v="2"/>
    <s v="Data Analyst"/>
    <n v="19"/>
    <x v="0"/>
    <x v="0"/>
    <n v="1"/>
    <n v="1"/>
    <n v="0"/>
    <n v="0"/>
    <n v="0"/>
    <n v="0"/>
    <n v="0"/>
    <n v="13"/>
  </r>
  <r>
    <s v="Jan 2019 - Jul 2020 "/>
    <n v="3"/>
    <s v="Data Analyst"/>
    <n v="18"/>
    <x v="0"/>
    <x v="0"/>
    <n v="1"/>
    <n v="1"/>
    <n v="0"/>
    <n v="0"/>
    <n v="0"/>
    <n v="0"/>
    <n v="0"/>
    <n v="13"/>
  </r>
  <r>
    <s v="Sep 2017 - Dec 2018 "/>
    <n v="4"/>
    <s v="Data Analyst"/>
    <n v="15"/>
    <x v="0"/>
    <x v="0"/>
    <n v="1"/>
    <n v="1"/>
    <n v="0"/>
    <n v="0"/>
    <n v="0"/>
    <n v="0"/>
    <n v="0"/>
    <n v="13"/>
  </r>
  <r>
    <s v="Sep 2019 - Mar 2021 "/>
    <n v="1"/>
    <s v="Data Analyst"/>
    <n v="18"/>
    <x v="0"/>
    <x v="0"/>
    <n v="1"/>
    <n v="1"/>
    <n v="0"/>
    <n v="0"/>
    <n v="0"/>
    <n v="0"/>
    <n v="0"/>
    <n v="13"/>
  </r>
  <r>
    <s v="Jul 2017 - May 2019 "/>
    <n v="2"/>
    <s v="Data Analyst"/>
    <n v="22"/>
    <x v="0"/>
    <x v="0"/>
    <n v="1"/>
    <n v="1"/>
    <n v="0"/>
    <n v="0"/>
    <n v="0"/>
    <n v="0"/>
    <n v="0"/>
    <n v="13"/>
  </r>
  <r>
    <s v="May 2022 - Present "/>
    <n v="0"/>
    <s v="Data Analyst Bootcamp"/>
    <n v="5"/>
    <x v="0"/>
    <x v="1"/>
    <n v="1"/>
    <n v="0"/>
    <n v="0"/>
    <n v="0"/>
    <n v="0"/>
    <n v="0"/>
    <n v="0"/>
    <n v="12"/>
  </r>
  <r>
    <s v="Apr 2022 - Present "/>
    <n v="0"/>
    <s v="Data Analyst"/>
    <n v="6"/>
    <x v="0"/>
    <x v="1"/>
    <n v="1"/>
    <n v="0"/>
    <n v="0"/>
    <n v="0"/>
    <n v="0"/>
    <n v="0"/>
    <n v="0"/>
    <n v="12"/>
  </r>
  <r>
    <s v="Nov 2021 - Mar 2022 "/>
    <n v="1"/>
    <s v="Data Analyst (GEES ProtÃƒÂ©gÃƒÂ©)"/>
    <n v="4"/>
    <x v="0"/>
    <x v="0"/>
    <n v="1"/>
    <n v="0"/>
    <n v="0"/>
    <n v="0"/>
    <n v="0"/>
    <n v="0"/>
    <n v="0"/>
    <n v="13"/>
  </r>
  <r>
    <s v="May 2021 - Sep 2021 "/>
    <n v="2"/>
    <s v="Data Analyst"/>
    <n v="4"/>
    <x v="0"/>
    <x v="0"/>
    <n v="1"/>
    <n v="0"/>
    <n v="0"/>
    <n v="0"/>
    <n v="0"/>
    <n v="0"/>
    <n v="0"/>
    <n v="13"/>
  </r>
  <r>
    <s v="Jan 2022 - Mar 2022 "/>
    <n v="2"/>
    <s v="Data Analyst"/>
    <n v="2"/>
    <x v="0"/>
    <x v="0"/>
    <n v="1"/>
    <n v="0"/>
    <n v="0"/>
    <n v="0"/>
    <n v="0"/>
    <n v="0"/>
    <n v="0"/>
    <n v="13"/>
  </r>
  <r>
    <s v="Jan 2021 - Sep 2021 "/>
    <n v="1"/>
    <s v="Data Analyst"/>
    <n v="8"/>
    <x v="0"/>
    <x v="0"/>
    <n v="1"/>
    <n v="0"/>
    <n v="0"/>
    <n v="0"/>
    <n v="0"/>
    <n v="0"/>
    <n v="0"/>
    <n v="13"/>
  </r>
  <r>
    <s v="Mar 2019 - Dec 2020 "/>
    <n v="2"/>
    <s v="Data Analyst"/>
    <n v="21"/>
    <x v="0"/>
    <x v="0"/>
    <n v="1"/>
    <n v="1"/>
    <n v="0"/>
    <n v="0"/>
    <n v="0"/>
    <n v="0"/>
    <n v="0"/>
    <n v="13"/>
  </r>
  <r>
    <s v="May 2014 - Present "/>
    <n v="0"/>
    <s v="Statistician"/>
    <n v="101"/>
    <x v="4"/>
    <x v="1"/>
    <n v="1"/>
    <n v="1"/>
    <n v="1"/>
    <n v="1"/>
    <n v="1"/>
    <n v="1"/>
    <n v="0"/>
    <n v="30"/>
  </r>
  <r>
    <s v="Jun 2019 - Jul 2019 "/>
    <n v="1"/>
    <s v="Data Analyst Trainee "/>
    <n v="1"/>
    <x v="3"/>
    <x v="0"/>
    <n v="1"/>
    <n v="0"/>
    <n v="0"/>
    <n v="0"/>
    <n v="0"/>
    <n v="0"/>
    <n v="0"/>
    <n v="8"/>
  </r>
  <r>
    <s v="Jul 2020 - Present "/>
    <n v="0"/>
    <s v="Data Analyst"/>
    <n v="27"/>
    <x v="0"/>
    <x v="1"/>
    <n v="1"/>
    <n v="1"/>
    <n v="1"/>
    <n v="0"/>
    <n v="0"/>
    <n v="0"/>
    <n v="0"/>
    <n v="12"/>
  </r>
  <r>
    <s v="Jan 2020 - Present "/>
    <n v="0"/>
    <s v="Data Specialist"/>
    <n v="33"/>
    <x v="2"/>
    <x v="1"/>
    <n v="1"/>
    <n v="1"/>
    <n v="1"/>
    <n v="0"/>
    <n v="0"/>
    <n v="0"/>
    <n v="0"/>
    <n v="10"/>
  </r>
  <r>
    <s v="Jan 2019 - Jan 2020 "/>
    <n v="1"/>
    <s v="Senior Data Analyst"/>
    <n v="12"/>
    <x v="2"/>
    <x v="0"/>
    <n v="1"/>
    <n v="1"/>
    <n v="0"/>
    <n v="0"/>
    <n v="0"/>
    <n v="0"/>
    <n v="0"/>
    <n v="17.5"/>
  </r>
  <r>
    <s v="Aug 2018 - Aug 2019 "/>
    <n v="3"/>
    <s v="Data Analyst"/>
    <n v="12"/>
    <x v="0"/>
    <x v="0"/>
    <n v="1"/>
    <n v="1"/>
    <n v="0"/>
    <n v="0"/>
    <n v="0"/>
    <n v="0"/>
    <n v="0"/>
    <n v="13"/>
  </r>
  <r>
    <s v="Feb 2022 - Present "/>
    <n v="0"/>
    <s v="Data and Reporting Analyst"/>
    <n v="8"/>
    <x v="0"/>
    <x v="1"/>
    <n v="1"/>
    <n v="0"/>
    <n v="0"/>
    <n v="0"/>
    <n v="0"/>
    <n v="0"/>
    <n v="0"/>
    <n v="12"/>
  </r>
  <r>
    <s v="Jan 2021 - Present "/>
    <n v="0"/>
    <s v="Data Analyst"/>
    <n v="21"/>
    <x v="0"/>
    <x v="1"/>
    <n v="1"/>
    <n v="1"/>
    <n v="0"/>
    <n v="0"/>
    <n v="0"/>
    <n v="0"/>
    <n v="0"/>
    <n v="12"/>
  </r>
  <r>
    <s v="Jun 2019 - Dec 2020 "/>
    <n v="1"/>
    <s v="Business Intelligence Analyst"/>
    <n v="18"/>
    <x v="0"/>
    <x v="0"/>
    <n v="1"/>
    <n v="1"/>
    <n v="0"/>
    <n v="0"/>
    <n v="0"/>
    <n v="0"/>
    <n v="0"/>
    <n v="13"/>
  </r>
  <r>
    <s v="May 2020 - Present "/>
    <n v="0"/>
    <s v="Ecommerce Data Analyst"/>
    <n v="29"/>
    <x v="0"/>
    <x v="1"/>
    <n v="1"/>
    <n v="1"/>
    <n v="1"/>
    <n v="0"/>
    <n v="0"/>
    <n v="0"/>
    <n v="0"/>
    <n v="12"/>
  </r>
  <r>
    <s v="Jan 2021 - Present "/>
    <n v="0"/>
    <s v="Power Bi and Reporting Analyst en Independiente"/>
    <n v="21"/>
    <x v="0"/>
    <x v="1"/>
    <n v="1"/>
    <n v="1"/>
    <n v="0"/>
    <n v="0"/>
    <n v="0"/>
    <n v="0"/>
    <n v="0"/>
    <n v="12"/>
  </r>
  <r>
    <s v="Feb 2022 - Present "/>
    <n v="0"/>
    <s v="Senior Data Analyst"/>
    <n v="8"/>
    <x v="2"/>
    <x v="1"/>
    <n v="1"/>
    <n v="0"/>
    <n v="0"/>
    <n v="0"/>
    <n v="0"/>
    <n v="0"/>
    <n v="0"/>
    <n v="10"/>
  </r>
  <r>
    <s v="Sep 2022 - Present "/>
    <n v="0"/>
    <s v="Business Intelligence Analyst II"/>
    <n v="1"/>
    <x v="0"/>
    <x v="1"/>
    <n v="1"/>
    <n v="0"/>
    <n v="0"/>
    <n v="0"/>
    <n v="0"/>
    <n v="0"/>
    <n v="0"/>
    <n v="12"/>
  </r>
  <r>
    <s v="May 2020 - Sep 2022 "/>
    <n v="1"/>
    <s v="Business Intelligence Analyst"/>
    <n v="28"/>
    <x v="0"/>
    <x v="0"/>
    <n v="1"/>
    <n v="1"/>
    <n v="1"/>
    <n v="0"/>
    <n v="0"/>
    <n v="0"/>
    <n v="0"/>
    <n v="13"/>
  </r>
  <r>
    <s v="Sep 2016 - Jul 2017 "/>
    <n v="5"/>
    <s v="Business Intelligence Analyst"/>
    <n v="10"/>
    <x v="0"/>
    <x v="0"/>
    <n v="1"/>
    <n v="0"/>
    <n v="0"/>
    <n v="0"/>
    <n v="0"/>
    <n v="0"/>
    <n v="0"/>
    <n v="13"/>
  </r>
  <r>
    <s v="Sep 2022 - Present "/>
    <n v="0"/>
    <s v="Reporting Analyst"/>
    <n v="1"/>
    <x v="0"/>
    <x v="1"/>
    <n v="1"/>
    <n v="0"/>
    <n v="0"/>
    <n v="0"/>
    <n v="0"/>
    <n v="0"/>
    <n v="0"/>
    <n v="12"/>
  </r>
  <r>
    <s v="Feb 2019 - Aug 2019 "/>
    <n v="1"/>
    <s v="Machine Learning Data Analyst"/>
    <n v="6"/>
    <x v="0"/>
    <x v="0"/>
    <n v="1"/>
    <n v="0"/>
    <n v="0"/>
    <n v="0"/>
    <n v="0"/>
    <n v="0"/>
    <n v="0"/>
    <n v="13"/>
  </r>
  <r>
    <s v="Jun 2022 - Present "/>
    <n v="0"/>
    <s v="Reporting Analyst | Statistical Information &amp; Lead Management"/>
    <n v="4"/>
    <x v="2"/>
    <x v="1"/>
    <n v="1"/>
    <n v="0"/>
    <n v="0"/>
    <n v="0"/>
    <n v="0"/>
    <n v="0"/>
    <n v="0"/>
    <n v="10"/>
  </r>
  <r>
    <s v="Jan 2022 - Mar 2022 "/>
    <n v="1"/>
    <s v="Data Analyst"/>
    <n v="2"/>
    <x v="0"/>
    <x v="0"/>
    <n v="1"/>
    <n v="0"/>
    <n v="0"/>
    <n v="0"/>
    <n v="0"/>
    <n v="0"/>
    <n v="0"/>
    <n v="13"/>
  </r>
  <r>
    <s v="Aug 2019 - Jul 2021 "/>
    <n v="2"/>
    <s v="Data Analyst"/>
    <n v="23"/>
    <x v="0"/>
    <x v="0"/>
    <n v="1"/>
    <n v="1"/>
    <n v="0"/>
    <n v="0"/>
    <n v="0"/>
    <n v="0"/>
    <n v="0"/>
    <n v="13"/>
  </r>
  <r>
    <s v="Apr 2022 - Present "/>
    <n v="0"/>
    <s v="Data Analyst"/>
    <n v="6"/>
    <x v="0"/>
    <x v="1"/>
    <n v="1"/>
    <n v="0"/>
    <n v="0"/>
    <n v="0"/>
    <n v="0"/>
    <n v="0"/>
    <n v="0"/>
    <n v="12"/>
  </r>
  <r>
    <s v="Jan 2021 - Present "/>
    <n v="1"/>
    <s v="Data Analyst"/>
    <n v="21"/>
    <x v="0"/>
    <x v="1"/>
    <n v="1"/>
    <n v="1"/>
    <n v="0"/>
    <n v="0"/>
    <n v="0"/>
    <n v="0"/>
    <n v="0"/>
    <n v="12"/>
  </r>
  <r>
    <s v="Aug 2018 - Sep 2018 "/>
    <n v="4"/>
    <s v="Data Entry Operator"/>
    <n v="1"/>
    <x v="3"/>
    <x v="0"/>
    <n v="1"/>
    <n v="0"/>
    <n v="0"/>
    <n v="0"/>
    <n v="0"/>
    <n v="0"/>
    <n v="0"/>
    <n v="8"/>
  </r>
  <r>
    <s v="Mar 2017 - Present "/>
    <n v="0"/>
    <s v="Data Analyst"/>
    <n v="67"/>
    <x v="0"/>
    <x v="1"/>
    <n v="1"/>
    <n v="1"/>
    <n v="1"/>
    <n v="1"/>
    <n v="1"/>
    <n v="1"/>
    <n v="0"/>
    <n v="12"/>
  </r>
  <r>
    <s v="Aug 2020 - Present "/>
    <n v="0"/>
    <s v="Data Analyst"/>
    <n v="26"/>
    <x v="0"/>
    <x v="1"/>
    <n v="1"/>
    <n v="1"/>
    <n v="1"/>
    <n v="0"/>
    <n v="0"/>
    <n v="0"/>
    <n v="0"/>
    <n v="12"/>
  </r>
  <r>
    <s v="Dec 2021 - Present "/>
    <n v="0"/>
    <s v="Data Analyst"/>
    <n v="10"/>
    <x v="0"/>
    <x v="1"/>
    <n v="1"/>
    <n v="0"/>
    <n v="0"/>
    <n v="0"/>
    <n v="0"/>
    <n v="0"/>
    <n v="0"/>
    <n v="12"/>
  </r>
  <r>
    <s v="May 2019 - Nov 2020 "/>
    <n v="1"/>
    <s v="Data Analyst"/>
    <n v="18"/>
    <x v="0"/>
    <x v="0"/>
    <n v="1"/>
    <n v="1"/>
    <n v="0"/>
    <n v="0"/>
    <n v="0"/>
    <n v="0"/>
    <n v="0"/>
    <n v="13"/>
  </r>
  <r>
    <s v="Feb 2022 - Present "/>
    <n v="0"/>
    <s v="Data Analyst"/>
    <n v="8"/>
    <x v="0"/>
    <x v="1"/>
    <n v="1"/>
    <n v="0"/>
    <n v="0"/>
    <n v="0"/>
    <n v="0"/>
    <n v="0"/>
    <n v="0"/>
    <n v="12"/>
  </r>
  <r>
    <s v="Aug 2009 - Jul 2015 "/>
    <n v="2"/>
    <s v="Data Integration Analyst (Client Integration Data Analyst / Client Services Delivery Analyst)"/>
    <n v="71"/>
    <x v="0"/>
    <x v="0"/>
    <n v="1"/>
    <n v="1"/>
    <n v="1"/>
    <n v="1"/>
    <n v="1"/>
    <n v="1"/>
    <n v="0"/>
    <n v="13"/>
  </r>
  <r>
    <s v="Apr 2022 - Present "/>
    <n v="0"/>
    <s v="Junior Data Analyst"/>
    <n v="6"/>
    <x v="3"/>
    <x v="1"/>
    <n v="1"/>
    <n v="0"/>
    <n v="0"/>
    <n v="0"/>
    <n v="0"/>
    <n v="0"/>
    <n v="0"/>
    <n v="5"/>
  </r>
  <r>
    <s v="Aug 2019 - Dec 2020 "/>
    <n v="1"/>
    <s v="Junior Data Analyst"/>
    <n v="16"/>
    <x v="3"/>
    <x v="0"/>
    <n v="1"/>
    <n v="1"/>
    <n v="0"/>
    <n v="0"/>
    <n v="0"/>
    <n v="0"/>
    <n v="0"/>
    <n v="8"/>
  </r>
  <r>
    <s v="May 2020 - Jan 2022 "/>
    <n v="1"/>
    <s v="Senior Data Analyst"/>
    <n v="20"/>
    <x v="2"/>
    <x v="0"/>
    <n v="1"/>
    <n v="1"/>
    <n v="0"/>
    <n v="0"/>
    <n v="0"/>
    <n v="0"/>
    <n v="0"/>
    <n v="17.5"/>
  </r>
  <r>
    <s v="Oct 2019 - May 2020 "/>
    <n v="4"/>
    <s v="Data Analyst II"/>
    <n v="7"/>
    <x v="0"/>
    <x v="0"/>
    <n v="1"/>
    <n v="0"/>
    <n v="0"/>
    <n v="0"/>
    <n v="0"/>
    <n v="0"/>
    <n v="0"/>
    <n v="13"/>
  </r>
  <r>
    <s v="Apr 2022 - Sep 2022 "/>
    <n v="0"/>
    <s v="Data Analyst"/>
    <n v="5"/>
    <x v="0"/>
    <x v="1"/>
    <n v="1"/>
    <n v="0"/>
    <n v="0"/>
    <n v="0"/>
    <n v="0"/>
    <n v="0"/>
    <n v="0"/>
    <n v="12"/>
  </r>
  <r>
    <s v="Apr 2019 - Apr 2022 "/>
    <n v="1"/>
    <s v="Data Analyst"/>
    <n v="36"/>
    <x v="0"/>
    <x v="0"/>
    <n v="1"/>
    <n v="1"/>
    <n v="1"/>
    <n v="1"/>
    <n v="0"/>
    <n v="0"/>
    <n v="0"/>
    <n v="13"/>
  </r>
  <r>
    <s v="Jul 2022 - Present "/>
    <n v="0"/>
    <s v="BI Data Analyst"/>
    <n v="3"/>
    <x v="0"/>
    <x v="1"/>
    <n v="1"/>
    <n v="0"/>
    <n v="0"/>
    <n v="0"/>
    <n v="0"/>
    <n v="0"/>
    <n v="0"/>
    <n v="12"/>
  </r>
  <r>
    <s v="Apr 2021 - Jul 2022 "/>
    <n v="1"/>
    <s v="Data Analyst"/>
    <n v="15"/>
    <x v="0"/>
    <x v="0"/>
    <n v="1"/>
    <n v="1"/>
    <n v="0"/>
    <n v="0"/>
    <n v="0"/>
    <n v="0"/>
    <n v="0"/>
    <n v="13"/>
  </r>
  <r>
    <s v="Oct 2019 - Apr 2021 "/>
    <n v="2"/>
    <s v="Data Analyst"/>
    <n v="18"/>
    <x v="0"/>
    <x v="0"/>
    <n v="1"/>
    <n v="1"/>
    <n v="0"/>
    <n v="0"/>
    <n v="0"/>
    <n v="0"/>
    <n v="0"/>
    <n v="13"/>
  </r>
  <r>
    <s v="Jul 2018 - Sep 2018 "/>
    <n v="3"/>
    <s v="Data Analyst"/>
    <n v="2"/>
    <x v="0"/>
    <x v="0"/>
    <n v="1"/>
    <n v="0"/>
    <n v="0"/>
    <n v="0"/>
    <n v="0"/>
    <n v="0"/>
    <n v="0"/>
    <n v="13"/>
  </r>
  <r>
    <s v="Oct 2021 - Present "/>
    <n v="0"/>
    <s v="Business Intelligence Analyst"/>
    <n v="12"/>
    <x v="0"/>
    <x v="1"/>
    <n v="1"/>
    <n v="1"/>
    <n v="0"/>
    <n v="0"/>
    <n v="0"/>
    <n v="0"/>
    <n v="0"/>
    <n v="12"/>
  </r>
  <r>
    <s v="Apr 2021 - Present "/>
    <n v="0"/>
    <s v="Lead Biomedical Statistician"/>
    <n v="18"/>
    <x v="4"/>
    <x v="1"/>
    <n v="1"/>
    <n v="1"/>
    <n v="0"/>
    <n v="0"/>
    <n v="0"/>
    <n v="0"/>
    <n v="0"/>
    <n v="30"/>
  </r>
  <r>
    <s v="May 2018 - Mar 2021 "/>
    <n v="1"/>
    <s v="Healthcare Data Analyst"/>
    <n v="34"/>
    <x v="0"/>
    <x v="0"/>
    <n v="1"/>
    <n v="1"/>
    <n v="1"/>
    <n v="0"/>
    <n v="0"/>
    <n v="0"/>
    <n v="0"/>
    <n v="13"/>
  </r>
  <r>
    <s v="Jul 2014 - Apr 2018 "/>
    <n v="2"/>
    <s v="Biomedical Statistician"/>
    <n v="45"/>
    <x v="4"/>
    <x v="0"/>
    <n v="1"/>
    <n v="1"/>
    <n v="1"/>
    <n v="1"/>
    <n v="0"/>
    <n v="0"/>
    <n v="0"/>
    <n v="23.5"/>
  </r>
  <r>
    <s v="May 2022 - Present "/>
    <n v="0"/>
    <s v="Data Analyst"/>
    <n v="5"/>
    <x v="0"/>
    <x v="1"/>
    <n v="1"/>
    <n v="0"/>
    <n v="0"/>
    <n v="0"/>
    <n v="0"/>
    <n v="0"/>
    <n v="0"/>
    <n v="12"/>
  </r>
  <r>
    <s v="Aug 2018 - Feb 2021 "/>
    <n v="1"/>
    <s v="Sr Data Analyst and Business Intelligence"/>
    <n v="30"/>
    <x v="2"/>
    <x v="0"/>
    <n v="1"/>
    <n v="1"/>
    <n v="1"/>
    <n v="0"/>
    <n v="0"/>
    <n v="0"/>
    <n v="0"/>
    <n v="17.5"/>
  </r>
  <r>
    <s v="Feb 2018 - Jul 2018 "/>
    <n v="2"/>
    <s v="Data Analyst and Business Intelligence"/>
    <n v="5"/>
    <x v="0"/>
    <x v="0"/>
    <n v="1"/>
    <n v="0"/>
    <n v="0"/>
    <n v="0"/>
    <n v="0"/>
    <n v="0"/>
    <n v="0"/>
    <n v="13"/>
  </r>
  <r>
    <s v="Dec 2014 - Dec 2017 "/>
    <n v="3"/>
    <s v="Data Analyst and SQL Developer"/>
    <n v="36"/>
    <x v="0"/>
    <x v="0"/>
    <n v="1"/>
    <n v="1"/>
    <n v="1"/>
    <n v="1"/>
    <n v="0"/>
    <n v="0"/>
    <n v="0"/>
    <n v="13"/>
  </r>
  <r>
    <s v="Oct 2021 - Present "/>
    <n v="0"/>
    <s v="Data Analyst"/>
    <n v="12"/>
    <x v="0"/>
    <x v="1"/>
    <n v="1"/>
    <n v="1"/>
    <n v="0"/>
    <n v="0"/>
    <n v="0"/>
    <n v="0"/>
    <n v="0"/>
    <n v="12"/>
  </r>
  <r>
    <s v="May 2019 - Sep 2021 "/>
    <n v="1"/>
    <s v="Data Analyst"/>
    <n v="28"/>
    <x v="0"/>
    <x v="0"/>
    <n v="1"/>
    <n v="1"/>
    <n v="1"/>
    <n v="0"/>
    <n v="0"/>
    <n v="0"/>
    <n v="0"/>
    <n v="13"/>
  </r>
  <r>
    <s v="Jan 2022 - Sep 2022 "/>
    <n v="1"/>
    <s v="Data Analyst - Consumer Direct Analytics"/>
    <n v="8"/>
    <x v="0"/>
    <x v="0"/>
    <n v="1"/>
    <n v="0"/>
    <n v="0"/>
    <n v="0"/>
    <n v="0"/>
    <n v="0"/>
    <n v="0"/>
    <n v="13"/>
  </r>
  <r>
    <s v="Aug 2019 - Jul 2020 "/>
    <n v="3"/>
    <s v="Financial Data Analyst"/>
    <n v="1"/>
    <x v="0"/>
    <x v="0"/>
    <n v="1"/>
    <n v="0"/>
    <n v="0"/>
    <n v="0"/>
    <n v="0"/>
    <n v="0"/>
    <n v="0"/>
    <n v="13"/>
  </r>
  <r>
    <s v="May 2015 - Jul 2017 "/>
    <n v="5"/>
    <s v="Data Analyst"/>
    <n v="26"/>
    <x v="0"/>
    <x v="0"/>
    <n v="1"/>
    <n v="1"/>
    <n v="1"/>
    <n v="0"/>
    <n v="0"/>
    <n v="0"/>
    <n v="0"/>
    <n v="13"/>
  </r>
  <r>
    <s v="Mar 2022 - Jun 2022 "/>
    <n v="1"/>
    <s v="Data Analyst"/>
    <n v="3"/>
    <x v="0"/>
    <x v="0"/>
    <n v="1"/>
    <n v="0"/>
    <n v="0"/>
    <n v="0"/>
    <n v="0"/>
    <n v="0"/>
    <n v="0"/>
    <n v="13"/>
  </r>
  <r>
    <s v="Jun 2019 - Jul 2021 "/>
    <n v="1"/>
    <s v="Data Specialist"/>
    <n v="25"/>
    <x v="2"/>
    <x v="0"/>
    <n v="1"/>
    <n v="1"/>
    <n v="1"/>
    <n v="0"/>
    <n v="0"/>
    <n v="0"/>
    <n v="0"/>
    <n v="17.5"/>
  </r>
  <r>
    <s v="Aug 2016 - Jun 2019 "/>
    <n v="2"/>
    <s v="Data Analyst"/>
    <n v="34"/>
    <x v="0"/>
    <x v="0"/>
    <n v="1"/>
    <n v="1"/>
    <n v="1"/>
    <n v="0"/>
    <n v="0"/>
    <n v="0"/>
    <n v="0"/>
    <n v="13"/>
  </r>
  <r>
    <s v="Sep 2021 - Present "/>
    <n v="0"/>
    <s v="Data Analyst"/>
    <n v="13"/>
    <x v="0"/>
    <x v="1"/>
    <n v="1"/>
    <n v="1"/>
    <n v="0"/>
    <n v="0"/>
    <n v="0"/>
    <n v="0"/>
    <n v="0"/>
    <n v="12"/>
  </r>
  <r>
    <s v="Mar 2021 - Sep 2021 "/>
    <n v="1"/>
    <s v="Business Intelligence Analyst"/>
    <n v="6"/>
    <x v="0"/>
    <x v="0"/>
    <n v="1"/>
    <n v="0"/>
    <n v="0"/>
    <n v="0"/>
    <n v="0"/>
    <n v="0"/>
    <n v="0"/>
    <n v="13"/>
  </r>
  <r>
    <s v="Dec 2019 - Mar 2021 "/>
    <n v="2"/>
    <s v="Data Analyst"/>
    <n v="15"/>
    <x v="0"/>
    <x v="0"/>
    <n v="1"/>
    <n v="1"/>
    <n v="0"/>
    <n v="0"/>
    <n v="0"/>
    <n v="0"/>
    <n v="0"/>
    <n v="13"/>
  </r>
  <r>
    <s v="Apr 2019 - Dec 2019 "/>
    <n v="3"/>
    <s v="Associate Data Analyst"/>
    <n v="8"/>
    <x v="0"/>
    <x v="0"/>
    <n v="1"/>
    <n v="0"/>
    <n v="0"/>
    <n v="0"/>
    <n v="0"/>
    <n v="0"/>
    <n v="0"/>
    <n v="13"/>
  </r>
  <r>
    <s v="May 2020 - Present "/>
    <n v="0"/>
    <s v="Data Analyst"/>
    <n v="29"/>
    <x v="0"/>
    <x v="1"/>
    <n v="1"/>
    <n v="1"/>
    <n v="1"/>
    <n v="0"/>
    <n v="0"/>
    <n v="0"/>
    <n v="0"/>
    <n v="12"/>
  </r>
  <r>
    <s v="Jul 2018 - Present "/>
    <n v="1"/>
    <s v="Data Analyst"/>
    <n v="51"/>
    <x v="0"/>
    <x v="1"/>
    <n v="1"/>
    <n v="1"/>
    <n v="1"/>
    <n v="1"/>
    <n v="1"/>
    <n v="0"/>
    <n v="0"/>
    <n v="12"/>
  </r>
  <r>
    <s v="Dec 2015 - Apr 2018 "/>
    <n v="2"/>
    <s v="Data Analyst"/>
    <n v="28"/>
    <x v="0"/>
    <x v="0"/>
    <n v="1"/>
    <n v="1"/>
    <n v="1"/>
    <n v="0"/>
    <n v="0"/>
    <n v="0"/>
    <n v="0"/>
    <n v="13"/>
  </r>
  <r>
    <s v="Jun 2017 - Mar 2018 "/>
    <n v="3"/>
    <s v="Business Data Analyst, Mail Entry &amp; Payment Technology"/>
    <n v="9"/>
    <x v="0"/>
    <x v="0"/>
    <n v="1"/>
    <n v="0"/>
    <n v="0"/>
    <n v="0"/>
    <n v="0"/>
    <n v="0"/>
    <n v="0"/>
    <n v="13"/>
  </r>
  <r>
    <s v="Mar 2019 - Mar 2022 "/>
    <n v="1"/>
    <s v="Data Analyst"/>
    <n v="36"/>
    <x v="0"/>
    <x v="0"/>
    <n v="1"/>
    <n v="1"/>
    <n v="1"/>
    <n v="1"/>
    <n v="0"/>
    <n v="0"/>
    <n v="0"/>
    <n v="13"/>
  </r>
  <r>
    <s v="Jun 2021 - Present "/>
    <n v="0"/>
    <s v="Data Analyst"/>
    <n v="16"/>
    <x v="0"/>
    <x v="1"/>
    <n v="1"/>
    <n v="1"/>
    <n v="0"/>
    <n v="0"/>
    <n v="0"/>
    <n v="0"/>
    <n v="0"/>
    <n v="12"/>
  </r>
  <r>
    <s v="May 2020 - Present "/>
    <n v="0"/>
    <s v="Data Analyst"/>
    <n v="29"/>
    <x v="0"/>
    <x v="1"/>
    <n v="1"/>
    <n v="1"/>
    <n v="1"/>
    <n v="0"/>
    <n v="0"/>
    <n v="0"/>
    <n v="0"/>
    <n v="12"/>
  </r>
  <r>
    <s v="Dec 2017 - Present "/>
    <n v="0"/>
    <s v="Sr. Data Analyst"/>
    <n v="58"/>
    <x v="2"/>
    <x v="1"/>
    <n v="1"/>
    <n v="1"/>
    <n v="1"/>
    <n v="1"/>
    <n v="1"/>
    <n v="0"/>
    <n v="0"/>
    <n v="10"/>
  </r>
  <r>
    <s v="May 2021 - Present "/>
    <n v="0"/>
    <s v="Data Analyst"/>
    <n v="17"/>
    <x v="0"/>
    <x v="1"/>
    <n v="1"/>
    <n v="1"/>
    <n v="0"/>
    <n v="0"/>
    <n v="0"/>
    <n v="0"/>
    <n v="0"/>
    <n v="12"/>
  </r>
  <r>
    <s v="Dec 2021 - Aug 2022 "/>
    <n v="1"/>
    <s v="Market Data Analyst"/>
    <n v="8"/>
    <x v="0"/>
    <x v="0"/>
    <n v="1"/>
    <n v="0"/>
    <n v="0"/>
    <n v="0"/>
    <n v="0"/>
    <n v="0"/>
    <n v="0"/>
    <n v="13"/>
  </r>
  <r>
    <s v="Jun 2021 - Present "/>
    <n v="0"/>
    <s v="Junior Data Analyst"/>
    <n v="16"/>
    <x v="3"/>
    <x v="1"/>
    <n v="1"/>
    <n v="1"/>
    <n v="0"/>
    <n v="0"/>
    <n v="0"/>
    <n v="0"/>
    <n v="0"/>
    <n v="5"/>
  </r>
  <r>
    <s v="Sep 2022 - Present "/>
    <n v="0"/>
    <s v="Data Analyst"/>
    <n v="1"/>
    <x v="0"/>
    <x v="1"/>
    <n v="1"/>
    <n v="0"/>
    <n v="0"/>
    <n v="0"/>
    <n v="0"/>
    <n v="0"/>
    <n v="0"/>
    <n v="12"/>
  </r>
  <r>
    <s v="Aug 2022 - Present "/>
    <n v="0"/>
    <s v="Data Analyst"/>
    <n v="2"/>
    <x v="0"/>
    <x v="1"/>
    <n v="1"/>
    <n v="0"/>
    <n v="0"/>
    <n v="0"/>
    <n v="0"/>
    <n v="0"/>
    <n v="0"/>
    <n v="12"/>
  </r>
  <r>
    <s v="Apr 2021 - Sep 2021 "/>
    <n v="2"/>
    <s v="Data Scientist"/>
    <n v="5"/>
    <x v="1"/>
    <x v="0"/>
    <n v="1"/>
    <n v="0"/>
    <n v="0"/>
    <n v="0"/>
    <n v="0"/>
    <n v="0"/>
    <n v="0"/>
    <n v="7"/>
  </r>
  <r>
    <s v="Jun 2017 - Apr 2019 "/>
    <n v="5"/>
    <s v="Research, Data analyst "/>
    <n v="22"/>
    <x v="0"/>
    <x v="0"/>
    <n v="1"/>
    <n v="1"/>
    <n v="0"/>
    <n v="0"/>
    <n v="0"/>
    <n v="0"/>
    <n v="0"/>
    <n v="13"/>
  </r>
  <r>
    <s v="Nov 2021 - Dec 2021 "/>
    <n v="2"/>
    <s v="Data Analyst"/>
    <n v="1"/>
    <x v="0"/>
    <x v="0"/>
    <n v="1"/>
    <n v="0"/>
    <n v="0"/>
    <n v="0"/>
    <n v="0"/>
    <n v="0"/>
    <n v="0"/>
    <n v="13"/>
  </r>
  <r>
    <s v="Jul 2021 - Present "/>
    <n v="0"/>
    <s v="Lead Data Analyst"/>
    <n v="15"/>
    <x v="2"/>
    <x v="1"/>
    <n v="1"/>
    <n v="1"/>
    <n v="0"/>
    <n v="0"/>
    <n v="0"/>
    <n v="0"/>
    <n v="0"/>
    <n v="10"/>
  </r>
  <r>
    <s v="Dec 2020 - Jun 2021 "/>
    <n v="1"/>
    <s v="Database Analyst"/>
    <n v="6"/>
    <x v="0"/>
    <x v="0"/>
    <n v="1"/>
    <n v="0"/>
    <n v="0"/>
    <n v="0"/>
    <n v="0"/>
    <n v="0"/>
    <n v="0"/>
    <n v="13"/>
  </r>
  <r>
    <s v="Oct 2019 - Oct 2020 "/>
    <n v="3"/>
    <s v="Data Analyst"/>
    <n v="12"/>
    <x v="0"/>
    <x v="0"/>
    <n v="1"/>
    <n v="1"/>
    <n v="0"/>
    <n v="0"/>
    <n v="0"/>
    <n v="0"/>
    <n v="0"/>
    <n v="13"/>
  </r>
  <r>
    <s v="Jul 2022 - Present "/>
    <n v="0"/>
    <s v="Business Intelligence Analyst"/>
    <n v="3"/>
    <x v="0"/>
    <x v="1"/>
    <n v="1"/>
    <n v="0"/>
    <n v="0"/>
    <n v="0"/>
    <n v="0"/>
    <n v="0"/>
    <n v="0"/>
    <n v="12"/>
  </r>
  <r>
    <s v="Jan 2022 - Jul 2022 "/>
    <n v="2"/>
    <s v="Data Analyst"/>
    <n v="6"/>
    <x v="0"/>
    <x v="0"/>
    <n v="1"/>
    <n v="0"/>
    <n v="0"/>
    <n v="0"/>
    <n v="0"/>
    <n v="0"/>
    <n v="0"/>
    <n v="13"/>
  </r>
  <r>
    <s v="Jun 2021 - Present "/>
    <n v="0"/>
    <s v="Data Analyst"/>
    <n v="16"/>
    <x v="0"/>
    <x v="1"/>
    <n v="1"/>
    <n v="1"/>
    <n v="0"/>
    <n v="0"/>
    <n v="0"/>
    <n v="0"/>
    <n v="0"/>
    <n v="12"/>
  </r>
  <r>
    <s v="Jun 2022 - Present "/>
    <n v="0"/>
    <s v="Data Analyst"/>
    <n v="4"/>
    <x v="0"/>
    <x v="1"/>
    <n v="1"/>
    <n v="0"/>
    <n v="0"/>
    <n v="0"/>
    <n v="0"/>
    <n v="0"/>
    <n v="0"/>
    <n v="12"/>
  </r>
  <r>
    <s v="Mar 2022 - Jun 2022 "/>
    <n v="1"/>
    <s v="Data Scientist - Internship"/>
    <n v="3"/>
    <x v="1"/>
    <x v="0"/>
    <n v="1"/>
    <n v="0"/>
    <n v="0"/>
    <n v="0"/>
    <n v="0"/>
    <n v="0"/>
    <n v="0"/>
    <n v="7"/>
  </r>
  <r>
    <s v="Jun 2016 - Present "/>
    <n v="0"/>
    <s v="Data Analyst"/>
    <n v="76"/>
    <x v="0"/>
    <x v="1"/>
    <n v="1"/>
    <n v="1"/>
    <n v="1"/>
    <n v="1"/>
    <n v="1"/>
    <n v="1"/>
    <n v="0"/>
    <n v="12"/>
  </r>
  <r>
    <s v="Jun 2022 - Present "/>
    <n v="0"/>
    <s v="Senior Manager - Senior Data Analyst  Nam AI Team"/>
    <n v="4"/>
    <x v="2"/>
    <x v="1"/>
    <n v="1"/>
    <n v="0"/>
    <n v="0"/>
    <n v="0"/>
    <n v="0"/>
    <n v="0"/>
    <n v="0"/>
    <n v="10"/>
  </r>
  <r>
    <s v="Jan 2017 - Jun 2022 "/>
    <n v="1"/>
    <s v="Technical Business Analyst / Data Analyst"/>
    <n v="65"/>
    <x v="0"/>
    <x v="0"/>
    <n v="1"/>
    <n v="1"/>
    <n v="1"/>
    <n v="1"/>
    <n v="1"/>
    <n v="1"/>
    <n v="0"/>
    <n v="13"/>
  </r>
  <r>
    <s v="Nov 2021 - Present "/>
    <n v="0"/>
    <s v="Data Analyst"/>
    <n v="1"/>
    <x v="0"/>
    <x v="1"/>
    <n v="1"/>
    <n v="0"/>
    <n v="0"/>
    <n v="0"/>
    <n v="0"/>
    <n v="0"/>
    <n v="0"/>
    <n v="12"/>
  </r>
  <r>
    <s v="Apr 2019 - May 2019 "/>
    <n v="2"/>
    <s v="Data Analyst"/>
    <n v="1"/>
    <x v="0"/>
    <x v="0"/>
    <n v="1"/>
    <n v="0"/>
    <n v="0"/>
    <n v="0"/>
    <n v="0"/>
    <n v="0"/>
    <n v="0"/>
    <n v="13"/>
  </r>
  <r>
    <s v="Jun 2020 - Oct 2020 "/>
    <n v="3"/>
    <s v="Data Analyst Trainee"/>
    <n v="4"/>
    <x v="3"/>
    <x v="0"/>
    <n v="1"/>
    <n v="0"/>
    <n v="0"/>
    <n v="0"/>
    <n v="0"/>
    <n v="0"/>
    <n v="0"/>
    <n v="8"/>
  </r>
  <r>
    <s v="Feb 2020 - Apr 2020 "/>
    <n v="4"/>
    <s v="Data Analyst Traniee "/>
    <n v="2"/>
    <x v="0"/>
    <x v="0"/>
    <n v="1"/>
    <n v="0"/>
    <n v="0"/>
    <n v="0"/>
    <n v="0"/>
    <n v="0"/>
    <n v="0"/>
    <n v="13"/>
  </r>
  <r>
    <s v="Jan 2012 - Jan 2018 "/>
    <n v="1"/>
    <s v="Data Analyst"/>
    <n v="72"/>
    <x v="0"/>
    <x v="0"/>
    <n v="1"/>
    <n v="1"/>
    <n v="1"/>
    <n v="1"/>
    <n v="1"/>
    <n v="1"/>
    <n v="0"/>
    <n v="13"/>
  </r>
  <r>
    <s v="Jul 2021 - Present "/>
    <n v="0"/>
    <s v="Data Analyst"/>
    <n v="15"/>
    <x v="0"/>
    <x v="1"/>
    <n v="1"/>
    <n v="1"/>
    <n v="0"/>
    <n v="0"/>
    <n v="0"/>
    <n v="0"/>
    <n v="0"/>
    <n v="12"/>
  </r>
  <r>
    <s v="Jul 2021 - Jul 2022 "/>
    <n v="0"/>
    <s v="Data Analyst (MySQl &amp; QNXT)"/>
    <n v="12"/>
    <x v="0"/>
    <x v="1"/>
    <n v="1"/>
    <n v="1"/>
    <n v="0"/>
    <n v="0"/>
    <n v="0"/>
    <n v="0"/>
    <n v="0"/>
    <n v="12"/>
  </r>
  <r>
    <s v="Jun 2020 - May 2021 "/>
    <n v="1"/>
    <s v="Data Analyst ( Oracle SQL &amp; Tableau)"/>
    <n v="1"/>
    <x v="0"/>
    <x v="0"/>
    <n v="1"/>
    <n v="0"/>
    <n v="0"/>
    <n v="0"/>
    <n v="0"/>
    <n v="0"/>
    <n v="0"/>
    <n v="13"/>
  </r>
  <r>
    <s v="Jan 2013 - Dec 2016 "/>
    <n v="3"/>
    <s v="Data Analyst and Visualization (Power BI &amp; Smartsheet)"/>
    <n v="47"/>
    <x v="0"/>
    <x v="0"/>
    <n v="1"/>
    <n v="1"/>
    <n v="1"/>
    <n v="1"/>
    <n v="0"/>
    <n v="0"/>
    <n v="0"/>
    <n v="13"/>
  </r>
  <r>
    <s v="Mar 2021 - Present "/>
    <n v="0"/>
    <s v="Data Specialist and Vahan SME"/>
    <n v="19"/>
    <x v="2"/>
    <x v="1"/>
    <n v="1"/>
    <n v="1"/>
    <n v="0"/>
    <n v="0"/>
    <n v="0"/>
    <n v="0"/>
    <n v="0"/>
    <n v="10"/>
  </r>
  <r>
    <s v="Oct 2021 - Present "/>
    <n v="0"/>
    <s v="Sr. Data and Reporting Analyst"/>
    <n v="12"/>
    <x v="2"/>
    <x v="1"/>
    <n v="1"/>
    <n v="1"/>
    <n v="0"/>
    <n v="0"/>
    <n v="0"/>
    <n v="0"/>
    <n v="0"/>
    <n v="10"/>
  </r>
  <r>
    <s v="Dec 2020 - Oct 2021 "/>
    <n v="1"/>
    <s v="Data Reporting Analyst II"/>
    <n v="10"/>
    <x v="0"/>
    <x v="0"/>
    <n v="1"/>
    <n v="0"/>
    <n v="0"/>
    <n v="0"/>
    <n v="0"/>
    <n v="0"/>
    <n v="0"/>
    <n v="13"/>
  </r>
  <r>
    <s v="Oct 2020 - Dec 2020 "/>
    <n v="3"/>
    <s v="Assistant Data Analyst"/>
    <n v="2"/>
    <x v="0"/>
    <x v="0"/>
    <n v="1"/>
    <n v="0"/>
    <n v="0"/>
    <n v="0"/>
    <n v="0"/>
    <n v="0"/>
    <n v="0"/>
    <n v="13"/>
  </r>
  <r>
    <s v="Jan 2019 - Apr 2020 "/>
    <n v="4"/>
    <s v="Data Analyst"/>
    <n v="15"/>
    <x v="0"/>
    <x v="0"/>
    <n v="1"/>
    <n v="1"/>
    <n v="0"/>
    <n v="0"/>
    <n v="0"/>
    <n v="0"/>
    <n v="0"/>
    <n v="13"/>
  </r>
  <r>
    <s v="Feb 2017 - Jan 2019 "/>
    <n v="5"/>
    <s v="Data Analyst"/>
    <n v="23"/>
    <x v="0"/>
    <x v="0"/>
    <n v="1"/>
    <n v="1"/>
    <n v="0"/>
    <n v="0"/>
    <n v="0"/>
    <n v="0"/>
    <n v="0"/>
    <n v="13"/>
  </r>
  <r>
    <s v="May 2018 - Aug 2018 "/>
    <n v="0"/>
    <s v="Data Analyst"/>
    <n v="3"/>
    <x v="0"/>
    <x v="1"/>
    <n v="1"/>
    <n v="0"/>
    <n v="0"/>
    <n v="0"/>
    <n v="0"/>
    <n v="0"/>
    <n v="0"/>
    <n v="12"/>
  </r>
  <r>
    <s v="May 2021 - Present "/>
    <n v="0"/>
    <s v="Sr. Reporting Analyst"/>
    <n v="17"/>
    <x v="2"/>
    <x v="1"/>
    <n v="1"/>
    <n v="1"/>
    <n v="0"/>
    <n v="0"/>
    <n v="0"/>
    <n v="0"/>
    <n v="0"/>
    <n v="10"/>
  </r>
  <r>
    <s v="Apr 2019 - Apr 2021 "/>
    <n v="1"/>
    <s v="Reporting Analyst"/>
    <n v="24"/>
    <x v="0"/>
    <x v="0"/>
    <n v="1"/>
    <n v="1"/>
    <n v="1"/>
    <n v="0"/>
    <n v="0"/>
    <n v="0"/>
    <n v="0"/>
    <n v="13"/>
  </r>
  <r>
    <s v="Jul 2021 - Present "/>
    <n v="0"/>
    <s v="Data Analyst"/>
    <n v="15"/>
    <x v="0"/>
    <x v="1"/>
    <n v="1"/>
    <n v="1"/>
    <n v="0"/>
    <n v="0"/>
    <n v="0"/>
    <n v="0"/>
    <n v="0"/>
    <n v="12"/>
  </r>
  <r>
    <s v="Sep 2015 - May 2018 "/>
    <n v="4"/>
    <s v="SAP Data Analyst"/>
    <n v="32"/>
    <x v="0"/>
    <x v="0"/>
    <n v="1"/>
    <n v="1"/>
    <n v="1"/>
    <n v="0"/>
    <n v="0"/>
    <n v="0"/>
    <n v="0"/>
    <n v="13"/>
  </r>
  <r>
    <s v="Jul 2022 - Present "/>
    <n v="0"/>
    <s v="Data Analyst"/>
    <n v="3"/>
    <x v="0"/>
    <x v="1"/>
    <n v="1"/>
    <n v="0"/>
    <n v="0"/>
    <n v="0"/>
    <n v="0"/>
    <n v="0"/>
    <n v="0"/>
    <n v="12"/>
  </r>
  <r>
    <s v="Jan 2021 - Mar 2021 "/>
    <n v="1"/>
    <s v="Data Analyst"/>
    <n v="2"/>
    <x v="0"/>
    <x v="0"/>
    <n v="1"/>
    <n v="0"/>
    <n v="0"/>
    <n v="0"/>
    <n v="0"/>
    <n v="0"/>
    <n v="0"/>
    <n v="13"/>
  </r>
  <r>
    <s v="Mar 2021 - Jan 2022 "/>
    <n v="1"/>
    <s v="Data analyst"/>
    <n v="10"/>
    <x v="0"/>
    <x v="0"/>
    <n v="1"/>
    <n v="0"/>
    <n v="0"/>
    <n v="0"/>
    <n v="0"/>
    <n v="0"/>
    <n v="0"/>
    <n v="13"/>
  </r>
  <r>
    <s v="May 2022 - Present "/>
    <n v="0"/>
    <s v="Business Intelligence Analyst"/>
    <n v="5"/>
    <x v="0"/>
    <x v="1"/>
    <n v="1"/>
    <n v="0"/>
    <n v="0"/>
    <n v="0"/>
    <n v="0"/>
    <n v="0"/>
    <n v="0"/>
    <n v="12"/>
  </r>
  <r>
    <s v="Jul 2021 - Present "/>
    <n v="0"/>
    <s v="Data and Business Intelligence Analyst"/>
    <n v="15"/>
    <x v="0"/>
    <x v="1"/>
    <n v="1"/>
    <n v="1"/>
    <n v="0"/>
    <n v="0"/>
    <n v="0"/>
    <n v="0"/>
    <n v="0"/>
    <n v="12"/>
  </r>
  <r>
    <s v="Jul 2019 - Jun 2020 "/>
    <n v="1"/>
    <s v="Data Analyst"/>
    <n v="1"/>
    <x v="0"/>
    <x v="0"/>
    <n v="1"/>
    <n v="0"/>
    <n v="0"/>
    <n v="0"/>
    <n v="0"/>
    <n v="0"/>
    <n v="0"/>
    <n v="13"/>
  </r>
  <r>
    <s v="Feb 2022 - Present "/>
    <n v="0"/>
    <s v="Data Scientist"/>
    <n v="8"/>
    <x v="1"/>
    <x v="1"/>
    <n v="1"/>
    <n v="0"/>
    <n v="0"/>
    <n v="0"/>
    <n v="0"/>
    <n v="0"/>
    <n v="0"/>
    <n v="8.5"/>
  </r>
  <r>
    <s v="Oct 2021 - Dec 2021 "/>
    <n v="1"/>
    <s v="[Capstone] Data Scientist "/>
    <n v="2"/>
    <x v="1"/>
    <x v="0"/>
    <n v="1"/>
    <n v="0"/>
    <n v="0"/>
    <n v="0"/>
    <n v="0"/>
    <n v="0"/>
    <n v="0"/>
    <n v="7"/>
  </r>
  <r>
    <s v="Jun 2021 - Sep 2021 "/>
    <n v="2"/>
    <s v="Data Analyst / Data Scientist"/>
    <n v="3"/>
    <x v="0"/>
    <x v="0"/>
    <n v="1"/>
    <n v="0"/>
    <n v="0"/>
    <n v="0"/>
    <n v="0"/>
    <n v="0"/>
    <n v="0"/>
    <n v="13"/>
  </r>
  <r>
    <s v="Dec 2019 - Present "/>
    <n v="0"/>
    <s v="Data Analyst"/>
    <n v="34"/>
    <x v="0"/>
    <x v="1"/>
    <n v="1"/>
    <n v="1"/>
    <n v="1"/>
    <n v="0"/>
    <n v="0"/>
    <n v="0"/>
    <n v="0"/>
    <n v="12"/>
  </r>
  <r>
    <s v="Jul 2019 - Dec 2019 "/>
    <n v="1"/>
    <s v="Data Analyst Junior"/>
    <n v="5"/>
    <x v="3"/>
    <x v="0"/>
    <n v="1"/>
    <n v="0"/>
    <n v="0"/>
    <n v="0"/>
    <n v="0"/>
    <n v="0"/>
    <n v="0"/>
    <n v="8"/>
  </r>
  <r>
    <s v="Jan 2019 - Present "/>
    <n v="0"/>
    <s v="Data Analyst"/>
    <n v="45"/>
    <x v="0"/>
    <x v="1"/>
    <n v="1"/>
    <n v="1"/>
    <n v="1"/>
    <n v="1"/>
    <n v="0"/>
    <n v="0"/>
    <n v="0"/>
    <n v="12"/>
  </r>
  <r>
    <s v="Jan 2022 - Present "/>
    <n v="1"/>
    <s v="Data Analyst"/>
    <n v="9"/>
    <x v="0"/>
    <x v="1"/>
    <n v="1"/>
    <n v="0"/>
    <n v="0"/>
    <n v="0"/>
    <n v="0"/>
    <n v="0"/>
    <n v="0"/>
    <n v="12"/>
  </r>
  <r>
    <s v="Jun 2020 - Apr 2021 "/>
    <n v="2"/>
    <s v="Data Analyst"/>
    <n v="10"/>
    <x v="0"/>
    <x v="0"/>
    <n v="1"/>
    <n v="0"/>
    <n v="0"/>
    <n v="0"/>
    <n v="0"/>
    <n v="0"/>
    <n v="0"/>
    <n v="13"/>
  </r>
  <r>
    <s v="Apr 2018 - Jun 2019 "/>
    <n v="1"/>
    <s v="Data Analyst"/>
    <n v="14"/>
    <x v="0"/>
    <x v="0"/>
    <n v="1"/>
    <n v="1"/>
    <n v="0"/>
    <n v="0"/>
    <n v="0"/>
    <n v="0"/>
    <n v="0"/>
    <n v="13"/>
  </r>
  <r>
    <s v="Mar 2016 - Oct 2016 "/>
    <n v="3"/>
    <s v="Data Entry Clerk"/>
    <n v="7"/>
    <x v="3"/>
    <x v="0"/>
    <n v="1"/>
    <n v="0"/>
    <n v="0"/>
    <n v="0"/>
    <n v="0"/>
    <n v="0"/>
    <n v="0"/>
    <n v="8"/>
  </r>
  <r>
    <s v="Nov 2019 - Aug 2021 "/>
    <n v="1"/>
    <s v="Data Analyst II"/>
    <n v="21"/>
    <x v="0"/>
    <x v="0"/>
    <n v="1"/>
    <n v="1"/>
    <n v="0"/>
    <n v="0"/>
    <n v="0"/>
    <n v="0"/>
    <n v="0"/>
    <n v="13"/>
  </r>
  <r>
    <s v="Jun 2019 - Nov 2019 "/>
    <n v="2"/>
    <s v="Data Analyst"/>
    <n v="5"/>
    <x v="0"/>
    <x v="0"/>
    <n v="1"/>
    <n v="0"/>
    <n v="0"/>
    <n v="0"/>
    <n v="0"/>
    <n v="0"/>
    <n v="0"/>
    <n v="13"/>
  </r>
  <r>
    <s v="Feb 2018 - Jun 2019 "/>
    <n v="3"/>
    <s v="Data Analyst"/>
    <n v="16"/>
    <x v="0"/>
    <x v="0"/>
    <n v="1"/>
    <n v="1"/>
    <n v="0"/>
    <n v="0"/>
    <n v="0"/>
    <n v="0"/>
    <n v="0"/>
    <n v="13"/>
  </r>
  <r>
    <s v="Feb 2017 - Feb 2018 "/>
    <n v="4"/>
    <s v="Data Analyst"/>
    <n v="12"/>
    <x v="0"/>
    <x v="0"/>
    <n v="1"/>
    <n v="1"/>
    <n v="0"/>
    <n v="0"/>
    <n v="0"/>
    <n v="0"/>
    <n v="0"/>
    <n v="13"/>
  </r>
  <r>
    <s v="Nov 2021 - Present "/>
    <n v="0"/>
    <s v="Sr Data Analyst"/>
    <n v="1"/>
    <x v="2"/>
    <x v="1"/>
    <n v="1"/>
    <n v="0"/>
    <n v="0"/>
    <n v="0"/>
    <n v="0"/>
    <n v="0"/>
    <n v="0"/>
    <n v="10"/>
  </r>
  <r>
    <s v="Nov 2021 - Jan 2022 "/>
    <n v="1"/>
    <s v="Sr Data Analyst"/>
    <n v="2"/>
    <x v="2"/>
    <x v="0"/>
    <n v="1"/>
    <n v="0"/>
    <n v="0"/>
    <n v="0"/>
    <n v="0"/>
    <n v="0"/>
    <n v="0"/>
    <n v="17.5"/>
  </r>
  <r>
    <s v="Nov 2020 - Nov 2021 "/>
    <n v="2"/>
    <s v="Data Analyst"/>
    <n v="12"/>
    <x v="0"/>
    <x v="0"/>
    <n v="1"/>
    <n v="1"/>
    <n v="0"/>
    <n v="0"/>
    <n v="0"/>
    <n v="0"/>
    <n v="0"/>
    <n v="13"/>
  </r>
  <r>
    <s v="May 2020 - Nov 2020 "/>
    <n v="3"/>
    <s v="Jr.Data Analyst"/>
    <n v="6"/>
    <x v="3"/>
    <x v="0"/>
    <n v="1"/>
    <n v="0"/>
    <n v="0"/>
    <n v="0"/>
    <n v="0"/>
    <n v="0"/>
    <n v="0"/>
    <n v="8"/>
  </r>
  <r>
    <s v="Feb 2020 - May 2020 "/>
    <n v="4"/>
    <s v="Data Analyst"/>
    <n v="3"/>
    <x v="0"/>
    <x v="0"/>
    <n v="1"/>
    <n v="0"/>
    <n v="0"/>
    <n v="0"/>
    <n v="0"/>
    <n v="0"/>
    <n v="0"/>
    <n v="13"/>
  </r>
  <r>
    <s v="Jan 2020 - Feb 2022 "/>
    <n v="1"/>
    <s v="Data Analyst"/>
    <n v="25"/>
    <x v="0"/>
    <x v="0"/>
    <n v="1"/>
    <n v="1"/>
    <n v="1"/>
    <n v="0"/>
    <n v="0"/>
    <n v="0"/>
    <n v="0"/>
    <n v="13"/>
  </r>
  <r>
    <s v="Dec 2014 - Present "/>
    <n v="0"/>
    <s v="Data Analyst, Data Engineer, Data Specialist (OneLink)"/>
    <n v="94"/>
    <x v="0"/>
    <x v="1"/>
    <n v="1"/>
    <n v="1"/>
    <n v="1"/>
    <n v="1"/>
    <n v="1"/>
    <n v="1"/>
    <n v="0"/>
    <n v="12"/>
  </r>
  <r>
    <d v="2022-06-01T00:00:00"/>
    <n v="3"/>
    <s v="Data Analyst"/>
    <n v="1"/>
    <x v="0"/>
    <x v="0"/>
    <n v="1"/>
    <n v="0"/>
    <n v="0"/>
    <n v="0"/>
    <n v="0"/>
    <n v="0"/>
    <n v="0"/>
    <n v="13"/>
  </r>
  <r>
    <s v="Jan 2020 - Present "/>
    <n v="0"/>
    <s v="Master Data Analyst"/>
    <n v="33"/>
    <x v="0"/>
    <x v="1"/>
    <n v="1"/>
    <n v="1"/>
    <n v="1"/>
    <n v="0"/>
    <n v="0"/>
    <n v="0"/>
    <n v="0"/>
    <n v="12"/>
  </r>
  <r>
    <s v="Feb 2017 - Present "/>
    <n v="0"/>
    <s v="Data Scientist"/>
    <n v="68"/>
    <x v="1"/>
    <x v="1"/>
    <n v="1"/>
    <n v="1"/>
    <n v="1"/>
    <n v="1"/>
    <n v="1"/>
    <n v="1"/>
    <n v="0"/>
    <n v="8.5"/>
  </r>
  <r>
    <s v="Jun 2021 - Sep 2021 "/>
    <n v="1"/>
    <s v="Data Scientist"/>
    <n v="3"/>
    <x v="1"/>
    <x v="0"/>
    <n v="1"/>
    <n v="0"/>
    <n v="0"/>
    <n v="0"/>
    <n v="0"/>
    <n v="0"/>
    <n v="0"/>
    <n v="7"/>
  </r>
  <r>
    <s v="Oct 2020 - Dec 2020 "/>
    <n v="2"/>
    <s v="Data Analyst"/>
    <n v="2"/>
    <x v="0"/>
    <x v="0"/>
    <n v="1"/>
    <n v="0"/>
    <n v="0"/>
    <n v="0"/>
    <n v="0"/>
    <n v="0"/>
    <n v="0"/>
    <n v="13"/>
  </r>
  <r>
    <s v="Jun 2019 - Aug 2021 "/>
    <n v="0"/>
    <s v="Data Analyst"/>
    <n v="26"/>
    <x v="0"/>
    <x v="1"/>
    <n v="1"/>
    <n v="1"/>
    <n v="1"/>
    <n v="0"/>
    <n v="0"/>
    <n v="0"/>
    <n v="0"/>
    <n v="12"/>
  </r>
  <r>
    <s v="Oct 2017 - Jan 2020 "/>
    <n v="1"/>
    <s v="Data Analyst"/>
    <n v="27"/>
    <x v="0"/>
    <x v="0"/>
    <n v="1"/>
    <n v="1"/>
    <n v="1"/>
    <n v="0"/>
    <n v="0"/>
    <n v="0"/>
    <n v="0"/>
    <n v="13"/>
  </r>
  <r>
    <s v="Jan 2020 - Jul 2020 "/>
    <n v="3"/>
    <s v="Data Analyst"/>
    <n v="6"/>
    <x v="0"/>
    <x v="0"/>
    <n v="1"/>
    <n v="0"/>
    <n v="0"/>
    <n v="0"/>
    <n v="0"/>
    <n v="0"/>
    <n v="0"/>
    <n v="13"/>
  </r>
  <r>
    <s v="Sep 2022 - Present "/>
    <n v="0"/>
    <s v="Data Analyst"/>
    <n v="1"/>
    <x v="0"/>
    <x v="1"/>
    <n v="1"/>
    <n v="0"/>
    <n v="0"/>
    <n v="0"/>
    <n v="0"/>
    <n v="0"/>
    <n v="0"/>
    <n v="12"/>
  </r>
  <r>
    <s v="Jul 2021 - Aug 2022 "/>
    <n v="1"/>
    <s v="Jr.Data Analyst"/>
    <n v="13"/>
    <x v="3"/>
    <x v="0"/>
    <n v="1"/>
    <n v="1"/>
    <n v="0"/>
    <n v="0"/>
    <n v="0"/>
    <n v="0"/>
    <n v="0"/>
    <n v="8"/>
  </r>
  <r>
    <s v="Apr 2019 - Sep 2020 "/>
    <n v="3"/>
    <s v="Data Analyst for the Office of the University Registrar"/>
    <n v="17"/>
    <x v="0"/>
    <x v="0"/>
    <n v="1"/>
    <n v="1"/>
    <n v="0"/>
    <n v="0"/>
    <n v="0"/>
    <n v="0"/>
    <n v="0"/>
    <n v="13"/>
  </r>
  <r>
    <s v="Jul 2022 - Present "/>
    <n v="0"/>
    <s v="Data Analyst"/>
    <n v="3"/>
    <x v="0"/>
    <x v="1"/>
    <n v="1"/>
    <n v="0"/>
    <n v="0"/>
    <n v="0"/>
    <n v="0"/>
    <n v="0"/>
    <n v="0"/>
    <n v="12"/>
  </r>
  <r>
    <s v="Mar 2019 - Present "/>
    <n v="1"/>
    <s v="Data Analyst"/>
    <n v="43"/>
    <x v="0"/>
    <x v="1"/>
    <n v="1"/>
    <n v="1"/>
    <n v="1"/>
    <n v="1"/>
    <n v="0"/>
    <n v="0"/>
    <n v="0"/>
    <n v="12"/>
  </r>
  <r>
    <s v="May 2022 - Present "/>
    <n v="0"/>
    <s v="Data Analyst"/>
    <n v="5"/>
    <x v="0"/>
    <x v="1"/>
    <n v="1"/>
    <n v="0"/>
    <n v="0"/>
    <n v="0"/>
    <n v="0"/>
    <n v="0"/>
    <n v="0"/>
    <n v="12"/>
  </r>
  <r>
    <s v="Mar 2021 - Apr 2022 "/>
    <n v="1"/>
    <s v="Data Analyst"/>
    <n v="13"/>
    <x v="0"/>
    <x v="0"/>
    <n v="1"/>
    <n v="1"/>
    <n v="0"/>
    <n v="0"/>
    <n v="0"/>
    <n v="0"/>
    <n v="0"/>
    <n v="13"/>
  </r>
  <r>
    <s v="Jul 2022 - Present "/>
    <n v="0"/>
    <s v="Data Analyst Expert"/>
    <n v="3"/>
    <x v="0"/>
    <x v="1"/>
    <n v="1"/>
    <n v="0"/>
    <n v="0"/>
    <n v="0"/>
    <n v="0"/>
    <n v="0"/>
    <n v="0"/>
    <n v="12"/>
  </r>
  <r>
    <s v="Jan 2021 - Jul 2022 "/>
    <n v="1"/>
    <s v="Data Analyst/Scientist CRM"/>
    <n v="18"/>
    <x v="0"/>
    <x v="0"/>
    <n v="1"/>
    <n v="1"/>
    <n v="0"/>
    <n v="0"/>
    <n v="0"/>
    <n v="0"/>
    <n v="0"/>
    <n v="13"/>
  </r>
  <r>
    <s v="May 2019 - Nov 2020 "/>
    <n v="2"/>
    <s v="Business Intelligence Analyst"/>
    <n v="18"/>
    <x v="0"/>
    <x v="0"/>
    <n v="1"/>
    <n v="1"/>
    <n v="0"/>
    <n v="0"/>
    <n v="0"/>
    <n v="0"/>
    <n v="0"/>
    <n v="13"/>
  </r>
  <r>
    <s v="Oct 2021 - Present "/>
    <n v="0"/>
    <s v="Data Specialist"/>
    <n v="12"/>
    <x v="2"/>
    <x v="1"/>
    <n v="1"/>
    <n v="1"/>
    <n v="0"/>
    <n v="0"/>
    <n v="0"/>
    <n v="0"/>
    <n v="0"/>
    <n v="10"/>
  </r>
  <r>
    <s v="Mar 2019 - May 2021 "/>
    <n v="2"/>
    <s v="Senior Data Analyst"/>
    <n v="26"/>
    <x v="2"/>
    <x v="0"/>
    <n v="1"/>
    <n v="1"/>
    <n v="1"/>
    <n v="0"/>
    <n v="0"/>
    <n v="0"/>
    <n v="0"/>
    <n v="17.5"/>
  </r>
  <r>
    <s v="May 2022 - Present "/>
    <n v="0"/>
    <s v="Data Analyst"/>
    <n v="5"/>
    <x v="0"/>
    <x v="1"/>
    <n v="1"/>
    <n v="0"/>
    <n v="0"/>
    <n v="0"/>
    <n v="0"/>
    <n v="0"/>
    <n v="0"/>
    <n v="12"/>
  </r>
  <r>
    <s v="Jun 2020 - Present "/>
    <n v="0"/>
    <s v="Senior Data Analyst"/>
    <n v="28"/>
    <x v="2"/>
    <x v="1"/>
    <n v="1"/>
    <n v="1"/>
    <n v="1"/>
    <n v="0"/>
    <n v="0"/>
    <n v="0"/>
    <n v="0"/>
    <n v="10"/>
  </r>
  <r>
    <s v="Feb 2011 - Jun 2020 "/>
    <n v="1"/>
    <s v="Senior Data Analyst"/>
    <n v="112"/>
    <x v="2"/>
    <x v="0"/>
    <n v="1"/>
    <n v="1"/>
    <n v="1"/>
    <n v="1"/>
    <n v="1"/>
    <n v="1"/>
    <n v="0"/>
    <n v="17.5"/>
  </r>
  <r>
    <d v="2011-02-01T00:00:00"/>
    <n v="2"/>
    <s v="Data Analyst"/>
    <n v="1"/>
    <x v="0"/>
    <x v="0"/>
    <n v="1"/>
    <n v="0"/>
    <n v="0"/>
    <n v="0"/>
    <n v="0"/>
    <n v="0"/>
    <n v="0"/>
    <n v="13"/>
  </r>
  <r>
    <s v="May 2020 - Present "/>
    <n v="0"/>
    <s v="Data Analyst"/>
    <n v="29"/>
    <x v="0"/>
    <x v="1"/>
    <n v="1"/>
    <n v="1"/>
    <n v="1"/>
    <n v="0"/>
    <n v="0"/>
    <n v="0"/>
    <n v="0"/>
    <n v="12"/>
  </r>
  <r>
    <s v="Aug 2022 - Present "/>
    <n v="0"/>
    <s v="Data Analyst"/>
    <n v="2"/>
    <x v="0"/>
    <x v="1"/>
    <n v="1"/>
    <n v="0"/>
    <n v="0"/>
    <n v="0"/>
    <n v="0"/>
    <n v="0"/>
    <n v="0"/>
    <n v="12"/>
  </r>
  <r>
    <s v="Dec 2019 - Present "/>
    <n v="0"/>
    <s v="Data Analyst"/>
    <n v="34"/>
    <x v="0"/>
    <x v="1"/>
    <n v="1"/>
    <n v="1"/>
    <n v="1"/>
    <n v="0"/>
    <n v="0"/>
    <n v="0"/>
    <n v="0"/>
    <n v="12"/>
  </r>
  <r>
    <s v="Aug 2018 - Nov 2019 "/>
    <n v="1"/>
    <s v="Business Intelligence/ DATA Analyst"/>
    <n v="15"/>
    <x v="0"/>
    <x v="0"/>
    <n v="1"/>
    <n v="1"/>
    <n v="0"/>
    <n v="0"/>
    <n v="0"/>
    <n v="0"/>
    <n v="0"/>
    <n v="13"/>
  </r>
  <r>
    <s v="Feb 2018 - Apr 2018 "/>
    <n v="2"/>
    <s v="Data Analyst"/>
    <n v="2"/>
    <x v="0"/>
    <x v="0"/>
    <n v="1"/>
    <n v="0"/>
    <n v="0"/>
    <n v="0"/>
    <n v="0"/>
    <n v="0"/>
    <n v="0"/>
    <n v="13"/>
  </r>
  <r>
    <s v="Sep 2022 - Present "/>
    <n v="0"/>
    <s v="Data Analyst"/>
    <n v="1"/>
    <x v="0"/>
    <x v="1"/>
    <n v="1"/>
    <n v="0"/>
    <n v="0"/>
    <n v="0"/>
    <n v="0"/>
    <n v="0"/>
    <n v="0"/>
    <n v="12"/>
  </r>
  <r>
    <s v="Sep 2021 - Sep 2022 "/>
    <n v="1"/>
    <s v="Data Analyst"/>
    <n v="12"/>
    <x v="0"/>
    <x v="0"/>
    <n v="1"/>
    <n v="1"/>
    <n v="0"/>
    <n v="0"/>
    <n v="0"/>
    <n v="0"/>
    <n v="0"/>
    <n v="13"/>
  </r>
  <r>
    <s v="Oct 2020 - Present "/>
    <n v="0"/>
    <s v="Data Scientist and Product Owner"/>
    <n v="24"/>
    <x v="1"/>
    <x v="1"/>
    <n v="1"/>
    <n v="1"/>
    <n v="1"/>
    <n v="0"/>
    <n v="0"/>
    <n v="0"/>
    <n v="0"/>
    <n v="8.5"/>
  </r>
  <r>
    <s v="Dec 2017 - Feb 2018 "/>
    <n v="3"/>
    <s v="Business Data Analyst"/>
    <n v="2"/>
    <x v="0"/>
    <x v="0"/>
    <n v="1"/>
    <n v="0"/>
    <n v="0"/>
    <n v="0"/>
    <n v="0"/>
    <n v="0"/>
    <n v="0"/>
    <n v="13"/>
  </r>
  <r>
    <s v="Dec 2020 - Apr 2021 "/>
    <n v="2"/>
    <s v="Data Analyst Student Consultant- Applied Capstone Project"/>
    <n v="4"/>
    <x v="0"/>
    <x v="0"/>
    <n v="1"/>
    <n v="0"/>
    <n v="0"/>
    <n v="0"/>
    <n v="0"/>
    <n v="0"/>
    <n v="0"/>
    <n v="13"/>
  </r>
  <r>
    <s v="Sep 2021 - Present "/>
    <n v="0"/>
    <s v="Data Analyst"/>
    <n v="13"/>
    <x v="0"/>
    <x v="1"/>
    <n v="1"/>
    <n v="1"/>
    <n v="0"/>
    <n v="0"/>
    <n v="0"/>
    <n v="0"/>
    <n v="0"/>
    <n v="12"/>
  </r>
  <r>
    <s v="Nov 2020 - Dec 2020 "/>
    <n v="1"/>
    <s v="Data Analyst"/>
    <n v="1"/>
    <x v="0"/>
    <x v="0"/>
    <n v="1"/>
    <n v="0"/>
    <n v="0"/>
    <n v="0"/>
    <n v="0"/>
    <n v="0"/>
    <n v="0"/>
    <n v="13"/>
  </r>
  <r>
    <s v="Jul 2021 - Jul 2022 "/>
    <n v="1"/>
    <s v="Data Analyst"/>
    <n v="12"/>
    <x v="0"/>
    <x v="0"/>
    <n v="1"/>
    <n v="1"/>
    <n v="0"/>
    <n v="0"/>
    <n v="0"/>
    <n v="0"/>
    <n v="0"/>
    <n v="13"/>
  </r>
  <r>
    <s v="Feb 2019 - Feb 2020 "/>
    <n v="2"/>
    <s v="Data Analyst"/>
    <n v="12"/>
    <x v="0"/>
    <x v="0"/>
    <n v="1"/>
    <n v="1"/>
    <n v="0"/>
    <n v="0"/>
    <n v="0"/>
    <n v="0"/>
    <n v="0"/>
    <n v="13"/>
  </r>
  <r>
    <s v="Jul 2020 - Apr 2021 "/>
    <n v="2"/>
    <s v="Data Specialist"/>
    <n v="9"/>
    <x v="2"/>
    <x v="0"/>
    <n v="1"/>
    <n v="0"/>
    <n v="0"/>
    <n v="0"/>
    <n v="0"/>
    <n v="0"/>
    <n v="0"/>
    <n v="17.5"/>
  </r>
  <r>
    <s v="Jan 2019 - Apr 2021 "/>
    <n v="3"/>
    <s v="Data Specialist"/>
    <n v="27"/>
    <x v="2"/>
    <x v="0"/>
    <n v="1"/>
    <n v="1"/>
    <n v="1"/>
    <n v="0"/>
    <n v="0"/>
    <n v="0"/>
    <n v="0"/>
    <n v="17.5"/>
  </r>
  <r>
    <s v="Sep 2019 - Jan 2021 "/>
    <n v="2"/>
    <s v="Data Analyst"/>
    <n v="16"/>
    <x v="0"/>
    <x v="0"/>
    <n v="1"/>
    <n v="1"/>
    <n v="0"/>
    <n v="0"/>
    <n v="0"/>
    <n v="0"/>
    <n v="0"/>
    <n v="13"/>
  </r>
  <r>
    <s v="Oct 2019 - May 2020 "/>
    <n v="2"/>
    <s v="Business Intelligence Analyst"/>
    <n v="7"/>
    <x v="0"/>
    <x v="0"/>
    <n v="1"/>
    <n v="0"/>
    <n v="0"/>
    <n v="0"/>
    <n v="0"/>
    <n v="0"/>
    <n v="0"/>
    <n v="13"/>
  </r>
  <r>
    <s v="May 2015 - Apr 2017 "/>
    <n v="3"/>
    <s v="Business Intelligence Analyst"/>
    <n v="23"/>
    <x v="0"/>
    <x v="0"/>
    <n v="1"/>
    <n v="1"/>
    <n v="0"/>
    <n v="0"/>
    <n v="0"/>
    <n v="0"/>
    <n v="0"/>
    <n v="13"/>
  </r>
  <r>
    <s v="Mar 2021 - Oct 2021 "/>
    <n v="1"/>
    <s v="Data Analyst"/>
    <n v="7"/>
    <x v="0"/>
    <x v="0"/>
    <n v="1"/>
    <n v="0"/>
    <n v="0"/>
    <n v="0"/>
    <n v="0"/>
    <n v="0"/>
    <n v="0"/>
    <n v="13"/>
  </r>
  <r>
    <s v="Aug 2018 - Sep 2019 "/>
    <n v="2"/>
    <s v="Software Engineer (Data Analyst)"/>
    <n v="13"/>
    <x v="0"/>
    <x v="0"/>
    <n v="1"/>
    <n v="1"/>
    <n v="0"/>
    <n v="0"/>
    <n v="0"/>
    <n v="0"/>
    <n v="0"/>
    <n v="13"/>
  </r>
  <r>
    <s v="Dec 2021 - Present "/>
    <n v="0"/>
    <s v="Senior Data Analyst"/>
    <n v="10"/>
    <x v="2"/>
    <x v="1"/>
    <n v="1"/>
    <n v="0"/>
    <n v="0"/>
    <n v="0"/>
    <n v="0"/>
    <n v="0"/>
    <n v="0"/>
    <n v="10"/>
  </r>
  <r>
    <s v="May 2019 - Dec 2021 "/>
    <n v="2"/>
    <s v="Senior BI Analyst"/>
    <n v="31"/>
    <x v="2"/>
    <x v="0"/>
    <n v="1"/>
    <n v="1"/>
    <n v="1"/>
    <n v="0"/>
    <n v="0"/>
    <n v="0"/>
    <n v="0"/>
    <n v="17.5"/>
  </r>
  <r>
    <s v="Mar 2016 - Apr 2019 "/>
    <n v="3"/>
    <s v="Data Analyst"/>
    <n v="37"/>
    <x v="0"/>
    <x v="0"/>
    <n v="1"/>
    <n v="1"/>
    <n v="1"/>
    <n v="1"/>
    <n v="0"/>
    <n v="0"/>
    <n v="0"/>
    <n v="13"/>
  </r>
  <r>
    <s v="Jul 2021 - Apr 2022 "/>
    <n v="1"/>
    <s v="Senior Data Analyst"/>
    <n v="9"/>
    <x v="2"/>
    <x v="0"/>
    <n v="1"/>
    <n v="0"/>
    <n v="0"/>
    <n v="0"/>
    <n v="0"/>
    <n v="0"/>
    <n v="0"/>
    <n v="17.5"/>
  </r>
  <r>
    <s v="Jun 2020 - Jul 2021 "/>
    <n v="2"/>
    <s v="Data Analyst"/>
    <n v="13"/>
    <x v="0"/>
    <x v="0"/>
    <n v="1"/>
    <n v="1"/>
    <n v="0"/>
    <n v="0"/>
    <n v="0"/>
    <n v="0"/>
    <n v="0"/>
    <n v="13"/>
  </r>
  <r>
    <s v="Oct 2018 - Jun 2020 "/>
    <n v="3"/>
    <s v="Data Analyst"/>
    <n v="20"/>
    <x v="0"/>
    <x v="0"/>
    <n v="1"/>
    <n v="1"/>
    <n v="0"/>
    <n v="0"/>
    <n v="0"/>
    <n v="0"/>
    <n v="0"/>
    <n v="13"/>
  </r>
  <r>
    <s v="Jul 2017 - Jan 2022 "/>
    <n v="1"/>
    <s v="Machine learning Data Analyst at amazon alexa"/>
    <n v="54"/>
    <x v="0"/>
    <x v="0"/>
    <n v="1"/>
    <n v="1"/>
    <n v="1"/>
    <n v="1"/>
    <n v="1"/>
    <n v="0"/>
    <n v="0"/>
    <n v="13"/>
  </r>
  <r>
    <s v="May 2022 - Present "/>
    <n v="0"/>
    <s v="Junior Data Analyst"/>
    <n v="5"/>
    <x v="3"/>
    <x v="1"/>
    <n v="1"/>
    <n v="0"/>
    <n v="0"/>
    <n v="0"/>
    <n v="0"/>
    <n v="0"/>
    <n v="0"/>
    <n v="5"/>
  </r>
  <r>
    <s v="Jan 2020 - Jul 2021 "/>
    <n v="2"/>
    <s v="Senior Data Analyst"/>
    <n v="18"/>
    <x v="2"/>
    <x v="0"/>
    <n v="1"/>
    <n v="1"/>
    <n v="0"/>
    <n v="0"/>
    <n v="0"/>
    <n v="0"/>
    <n v="0"/>
    <n v="17.5"/>
  </r>
  <r>
    <s v="Oct 2018 - Jan 2020 "/>
    <n v="3"/>
    <s v="Data Analyst"/>
    <n v="15"/>
    <x v="0"/>
    <x v="0"/>
    <n v="1"/>
    <n v="1"/>
    <n v="0"/>
    <n v="0"/>
    <n v="0"/>
    <n v="0"/>
    <n v="0"/>
    <n v="13"/>
  </r>
  <r>
    <s v="Aug 2016 - May 2018 "/>
    <n v="2"/>
    <s v="Data Analyst"/>
    <n v="21"/>
    <x v="0"/>
    <x v="0"/>
    <n v="1"/>
    <n v="1"/>
    <n v="0"/>
    <n v="0"/>
    <n v="0"/>
    <n v="0"/>
    <n v="0"/>
    <n v="13"/>
  </r>
  <r>
    <s v="Apr 2021 - Present "/>
    <n v="0"/>
    <s v="Data Analyst"/>
    <n v="18"/>
    <x v="0"/>
    <x v="1"/>
    <n v="1"/>
    <n v="1"/>
    <n v="0"/>
    <n v="0"/>
    <n v="0"/>
    <n v="0"/>
    <n v="0"/>
    <n v="12"/>
  </r>
  <r>
    <s v="May 2020 - Mar 2021 "/>
    <n v="1"/>
    <s v="Business Intelligence Analyst"/>
    <n v="10"/>
    <x v="0"/>
    <x v="0"/>
    <n v="1"/>
    <n v="0"/>
    <n v="0"/>
    <n v="0"/>
    <n v="0"/>
    <n v="0"/>
    <n v="0"/>
    <n v="13"/>
  </r>
  <r>
    <s v="Sep 2017 - May 2018 "/>
    <n v="5"/>
    <s v="Systems &amp; Data Analyst | Pro Bono Project"/>
    <n v="8"/>
    <x v="0"/>
    <x v="0"/>
    <n v="1"/>
    <n v="0"/>
    <n v="0"/>
    <n v="0"/>
    <n v="0"/>
    <n v="0"/>
    <n v="0"/>
    <n v="13"/>
  </r>
  <r>
    <s v="Jun 2020 - Dec 2020 "/>
    <n v="1"/>
    <s v="Data Analyst"/>
    <n v="6"/>
    <x v="0"/>
    <x v="0"/>
    <n v="1"/>
    <n v="0"/>
    <n v="0"/>
    <n v="0"/>
    <n v="0"/>
    <n v="0"/>
    <n v="0"/>
    <n v="13"/>
  </r>
  <r>
    <s v="Mar 2020 - Dec 2020 "/>
    <n v="2"/>
    <s v="Digital Payments Fraud Data Analyst"/>
    <n v="9"/>
    <x v="0"/>
    <x v="0"/>
    <n v="1"/>
    <n v="0"/>
    <n v="0"/>
    <n v="0"/>
    <n v="0"/>
    <n v="0"/>
    <n v="0"/>
    <n v="13"/>
  </r>
  <r>
    <s v="Jun 2020 - Present "/>
    <n v="0"/>
    <s v="Reporting Analyst"/>
    <n v="28"/>
    <x v="0"/>
    <x v="1"/>
    <n v="1"/>
    <n v="1"/>
    <n v="1"/>
    <n v="0"/>
    <n v="0"/>
    <n v="0"/>
    <n v="0"/>
    <n v="12"/>
  </r>
  <r>
    <s v="Sep 2021 - Present "/>
    <n v="0"/>
    <s v="Data Analyst"/>
    <n v="13"/>
    <x v="0"/>
    <x v="1"/>
    <n v="1"/>
    <n v="1"/>
    <n v="0"/>
    <n v="0"/>
    <n v="0"/>
    <n v="0"/>
    <n v="0"/>
    <n v="12"/>
  </r>
  <r>
    <s v="Jan 2021 - May 2022 "/>
    <n v="1"/>
    <s v="Data Analyst"/>
    <n v="16"/>
    <x v="0"/>
    <x v="0"/>
    <n v="1"/>
    <n v="1"/>
    <n v="0"/>
    <n v="0"/>
    <n v="0"/>
    <n v="0"/>
    <n v="0"/>
    <n v="13"/>
  </r>
  <r>
    <s v="Jan 2019 - Jul 2019 "/>
    <n v="3"/>
    <s v="eCommerce Data Analyst"/>
    <n v="6"/>
    <x v="0"/>
    <x v="0"/>
    <n v="1"/>
    <n v="0"/>
    <n v="0"/>
    <n v="0"/>
    <n v="0"/>
    <n v="0"/>
    <n v="0"/>
    <n v="13"/>
  </r>
  <r>
    <s v="Jan 2021 - Present "/>
    <n v="0"/>
    <s v="Data Analyst"/>
    <n v="21"/>
    <x v="0"/>
    <x v="1"/>
    <n v="1"/>
    <n v="1"/>
    <n v="0"/>
    <n v="0"/>
    <n v="0"/>
    <n v="0"/>
    <n v="0"/>
    <n v="12"/>
  </r>
  <r>
    <s v="Jul 2019 - Dec 2020 "/>
    <n v="1"/>
    <s v="Junior Data Analyst "/>
    <n v="17"/>
    <x v="3"/>
    <x v="0"/>
    <n v="1"/>
    <n v="1"/>
    <n v="0"/>
    <n v="0"/>
    <n v="0"/>
    <n v="0"/>
    <n v="0"/>
    <n v="8"/>
  </r>
  <r>
    <s v="Jan 2022 - Sep 2022 "/>
    <n v="0"/>
    <s v="Data Analyst"/>
    <n v="8"/>
    <x v="0"/>
    <x v="1"/>
    <n v="1"/>
    <n v="0"/>
    <n v="0"/>
    <n v="0"/>
    <n v="0"/>
    <n v="0"/>
    <n v="0"/>
    <n v="12"/>
  </r>
  <r>
    <s v="Feb 2022 - Mar 2022 "/>
    <n v="0"/>
    <s v="Data Analyst"/>
    <n v="1"/>
    <x v="0"/>
    <x v="1"/>
    <n v="1"/>
    <n v="0"/>
    <n v="0"/>
    <n v="0"/>
    <n v="0"/>
    <n v="0"/>
    <n v="0"/>
    <n v="12"/>
  </r>
  <r>
    <s v="Jun 2021 - Present "/>
    <n v="0"/>
    <s v="Senior Data Analyst"/>
    <n v="16"/>
    <x v="2"/>
    <x v="1"/>
    <n v="1"/>
    <n v="1"/>
    <n v="0"/>
    <n v="0"/>
    <n v="0"/>
    <n v="0"/>
    <n v="0"/>
    <n v="10"/>
  </r>
  <r>
    <s v="Feb 2020 - Jun 2021 "/>
    <n v="1"/>
    <s v="Data Analyst"/>
    <n v="16"/>
    <x v="0"/>
    <x v="0"/>
    <n v="1"/>
    <n v="1"/>
    <n v="0"/>
    <n v="0"/>
    <n v="0"/>
    <n v="0"/>
    <n v="0"/>
    <n v="13"/>
  </r>
  <r>
    <s v="Jul 2020 - Aug 2021 "/>
    <n v="1"/>
    <s v="Data Analyst"/>
    <n v="13"/>
    <x v="0"/>
    <x v="0"/>
    <n v="1"/>
    <n v="1"/>
    <n v="0"/>
    <n v="0"/>
    <n v="0"/>
    <n v="0"/>
    <n v="0"/>
    <n v="13"/>
  </r>
  <r>
    <s v="May 2019 - Jul 2020 "/>
    <n v="2"/>
    <s v="Data Analyst"/>
    <n v="14"/>
    <x v="0"/>
    <x v="0"/>
    <n v="1"/>
    <n v="1"/>
    <n v="0"/>
    <n v="0"/>
    <n v="0"/>
    <n v="0"/>
    <n v="0"/>
    <n v="13"/>
  </r>
  <r>
    <s v="Jan 2022 - Sep 2022 "/>
    <n v="1"/>
    <s v="Data Analyst"/>
    <n v="8"/>
    <x v="0"/>
    <x v="0"/>
    <n v="1"/>
    <n v="0"/>
    <n v="0"/>
    <n v="0"/>
    <n v="0"/>
    <n v="0"/>
    <n v="0"/>
    <n v="13"/>
  </r>
  <r>
    <s v="May 2015 - Dec 2021 "/>
    <n v="2"/>
    <s v="Data Analyst Working for Accenture"/>
    <n v="79"/>
    <x v="0"/>
    <x v="0"/>
    <n v="1"/>
    <n v="1"/>
    <n v="1"/>
    <n v="1"/>
    <n v="1"/>
    <n v="1"/>
    <n v="0"/>
    <n v="13"/>
  </r>
  <r>
    <s v="Feb 2020 - Present "/>
    <n v="0"/>
    <s v="Data Analyst"/>
    <n v="32"/>
    <x v="0"/>
    <x v="1"/>
    <n v="1"/>
    <n v="1"/>
    <n v="1"/>
    <n v="0"/>
    <n v="0"/>
    <n v="0"/>
    <n v="0"/>
    <n v="12"/>
  </r>
  <r>
    <s v="Nov 2014 - Jul 2016 "/>
    <n v="4"/>
    <s v="Data Analyst"/>
    <n v="20"/>
    <x v="0"/>
    <x v="0"/>
    <n v="1"/>
    <n v="1"/>
    <n v="0"/>
    <n v="0"/>
    <n v="0"/>
    <n v="0"/>
    <n v="0"/>
    <n v="13"/>
  </r>
  <r>
    <s v="2013 - Sep 2020 "/>
    <n v="0"/>
    <s v="Data Analyst / Developer / Junior Project Manager (CS)"/>
    <n v="92"/>
    <x v="3"/>
    <x v="1"/>
    <n v="1"/>
    <n v="1"/>
    <n v="1"/>
    <n v="1"/>
    <n v="1"/>
    <n v="1"/>
    <n v="0"/>
    <n v="5"/>
  </r>
  <r>
    <n v="2018"/>
    <n v="1"/>
    <s v="3 monthsÃ¢Â€Â™ Select Data Analyst Assignment with the Business Intelligence team"/>
    <n v="7"/>
    <x v="0"/>
    <x v="0"/>
    <n v="1"/>
    <n v="0"/>
    <n v="0"/>
    <n v="0"/>
    <n v="0"/>
    <n v="0"/>
    <n v="0"/>
    <n v="13"/>
  </r>
  <r>
    <s v="Apr 2020 - Present "/>
    <n v="0"/>
    <s v="Data Analyst"/>
    <n v="30"/>
    <x v="0"/>
    <x v="1"/>
    <n v="1"/>
    <n v="1"/>
    <n v="1"/>
    <n v="0"/>
    <n v="0"/>
    <n v="0"/>
    <n v="0"/>
    <n v="12"/>
  </r>
  <r>
    <s v="Jul 2021 - Present "/>
    <n v="0"/>
    <s v="Data Analyst"/>
    <n v="15"/>
    <x v="0"/>
    <x v="1"/>
    <n v="1"/>
    <n v="1"/>
    <n v="0"/>
    <n v="0"/>
    <n v="0"/>
    <n v="0"/>
    <n v="0"/>
    <n v="12"/>
  </r>
  <r>
    <s v="Nov 2021 - Jul 2022 "/>
    <n v="0"/>
    <s v="Data Reporting Analyst"/>
    <n v="8"/>
    <x v="0"/>
    <x v="1"/>
    <n v="1"/>
    <n v="0"/>
    <n v="0"/>
    <n v="0"/>
    <n v="0"/>
    <n v="0"/>
    <n v="0"/>
    <n v="12"/>
  </r>
  <r>
    <s v="Oct 2017 - Dec 2020 "/>
    <n v="1"/>
    <s v="Data Analyst and modelling Associate."/>
    <n v="38"/>
    <x v="0"/>
    <x v="0"/>
    <n v="1"/>
    <n v="1"/>
    <n v="1"/>
    <n v="1"/>
    <n v="0"/>
    <n v="0"/>
    <n v="0"/>
    <n v="13"/>
  </r>
  <r>
    <s v="Aug 2016 - Oct 2017 "/>
    <n v="2"/>
    <s v="Data Analyst"/>
    <n v="14"/>
    <x v="0"/>
    <x v="0"/>
    <n v="1"/>
    <n v="1"/>
    <n v="0"/>
    <n v="0"/>
    <n v="0"/>
    <n v="0"/>
    <n v="0"/>
    <n v="13"/>
  </r>
  <r>
    <s v="Jun 2022 - Present "/>
    <n v="0"/>
    <s v="Senior Data Analyst"/>
    <n v="4"/>
    <x v="2"/>
    <x v="1"/>
    <n v="1"/>
    <n v="0"/>
    <n v="0"/>
    <n v="0"/>
    <n v="0"/>
    <n v="0"/>
    <n v="0"/>
    <n v="10"/>
  </r>
  <r>
    <s v="May 2022 - Present "/>
    <n v="0"/>
    <s v="Business Intelligence Analyst"/>
    <n v="5"/>
    <x v="0"/>
    <x v="1"/>
    <n v="1"/>
    <n v="0"/>
    <n v="0"/>
    <n v="0"/>
    <n v="0"/>
    <n v="0"/>
    <n v="0"/>
    <n v="12"/>
  </r>
  <r>
    <s v="Nov 2017 - Nov 2019 "/>
    <n v="3"/>
    <s v="Data Analyst"/>
    <n v="24"/>
    <x v="0"/>
    <x v="0"/>
    <n v="1"/>
    <n v="1"/>
    <n v="1"/>
    <n v="0"/>
    <n v="0"/>
    <n v="0"/>
    <n v="0"/>
    <n v="13"/>
  </r>
  <r>
    <s v="Dec 2015 - Oct 2017 "/>
    <n v="1"/>
    <s v="Data Analyst"/>
    <n v="22"/>
    <x v="0"/>
    <x v="0"/>
    <n v="1"/>
    <n v="1"/>
    <n v="0"/>
    <n v="0"/>
    <n v="0"/>
    <n v="0"/>
    <n v="0"/>
    <n v="13"/>
  </r>
  <r>
    <s v="Apr 2019 - May 2022 "/>
    <n v="1"/>
    <s v="Data Analyst"/>
    <n v="37"/>
    <x v="0"/>
    <x v="0"/>
    <n v="1"/>
    <n v="1"/>
    <n v="1"/>
    <n v="1"/>
    <n v="0"/>
    <n v="0"/>
    <n v="0"/>
    <n v="13"/>
  </r>
  <r>
    <s v="Aug 2022 - Present "/>
    <n v="0"/>
    <s v="Sr. Data Analyst "/>
    <n v="2"/>
    <x v="2"/>
    <x v="1"/>
    <n v="1"/>
    <n v="0"/>
    <n v="0"/>
    <n v="0"/>
    <n v="0"/>
    <n v="0"/>
    <n v="0"/>
    <n v="10"/>
  </r>
  <r>
    <s v="Jul 2021 - Aug 2022 "/>
    <n v="1"/>
    <s v="Data Analyst"/>
    <n v="13"/>
    <x v="0"/>
    <x v="0"/>
    <n v="1"/>
    <n v="1"/>
    <n v="0"/>
    <n v="0"/>
    <n v="0"/>
    <n v="0"/>
    <n v="0"/>
    <n v="13"/>
  </r>
  <r>
    <s v="Sep 2021 - Present "/>
    <n v="0"/>
    <s v="Data Analyst"/>
    <n v="13"/>
    <x v="0"/>
    <x v="1"/>
    <n v="1"/>
    <n v="1"/>
    <n v="0"/>
    <n v="0"/>
    <n v="0"/>
    <n v="0"/>
    <n v="0"/>
    <n v="12"/>
  </r>
  <r>
    <s v="Jan 2020 - Present "/>
    <n v="1"/>
    <s v="Technical Data Analyst"/>
    <n v="33"/>
    <x v="0"/>
    <x v="1"/>
    <n v="1"/>
    <n v="1"/>
    <n v="1"/>
    <n v="0"/>
    <n v="0"/>
    <n v="0"/>
    <n v="0"/>
    <n v="12"/>
  </r>
  <r>
    <s v="Sep 2017 - Present "/>
    <n v="0"/>
    <s v="Senior Health Data Analyst"/>
    <n v="61"/>
    <x v="2"/>
    <x v="1"/>
    <n v="1"/>
    <n v="1"/>
    <n v="1"/>
    <n v="1"/>
    <n v="1"/>
    <n v="1"/>
    <n v="0"/>
    <n v="10"/>
  </r>
  <r>
    <s v="Nov 2019 - Aug 2020 "/>
    <n v="1"/>
    <s v="Data Analyst &amp; CFO"/>
    <n v="9"/>
    <x v="0"/>
    <x v="0"/>
    <n v="1"/>
    <n v="0"/>
    <n v="0"/>
    <n v="0"/>
    <n v="0"/>
    <n v="0"/>
    <n v="0"/>
    <n v="13"/>
  </r>
  <r>
    <s v="Jun 2015 - Present "/>
    <n v="0"/>
    <s v="Sr. Clinical Data Analyst"/>
    <n v="88"/>
    <x v="2"/>
    <x v="1"/>
    <n v="1"/>
    <n v="1"/>
    <n v="1"/>
    <n v="1"/>
    <n v="1"/>
    <n v="1"/>
    <n v="0"/>
    <n v="10"/>
  </r>
  <r>
    <s v="2004 - Jan 2012 "/>
    <n v="2"/>
    <s v="Sr. Database Analyst"/>
    <n v="96"/>
    <x v="0"/>
    <x v="0"/>
    <n v="1"/>
    <n v="1"/>
    <n v="1"/>
    <n v="1"/>
    <n v="1"/>
    <n v="1"/>
    <n v="0"/>
    <n v="13"/>
  </r>
  <r>
    <s v="Jun 2021 - Jun 2022 "/>
    <n v="1"/>
    <s v="Business Intelligence Analyst / Data Engineer"/>
    <n v="12"/>
    <x v="0"/>
    <x v="0"/>
    <n v="1"/>
    <n v="1"/>
    <n v="0"/>
    <n v="0"/>
    <n v="0"/>
    <n v="0"/>
    <n v="0"/>
    <n v="13"/>
  </r>
  <r>
    <s v="Apr 2019 - May 2021 "/>
    <n v="2"/>
    <s v="Business Intelligence &amp; Reporting Analyst"/>
    <n v="25"/>
    <x v="0"/>
    <x v="0"/>
    <n v="1"/>
    <n v="1"/>
    <n v="1"/>
    <n v="0"/>
    <n v="0"/>
    <n v="0"/>
    <n v="0"/>
    <n v="13"/>
  </r>
  <r>
    <s v="Mar 2018 - Apr 2019 "/>
    <n v="3"/>
    <s v="Business Intelligence Analyst"/>
    <n v="13"/>
    <x v="0"/>
    <x v="0"/>
    <n v="1"/>
    <n v="1"/>
    <n v="0"/>
    <n v="0"/>
    <n v="0"/>
    <n v="0"/>
    <n v="0"/>
    <n v="13"/>
  </r>
  <r>
    <s v="May 2019 - Jul 2019 "/>
    <n v="2"/>
    <s v="Data Analyst"/>
    <n v="2"/>
    <x v="0"/>
    <x v="0"/>
    <n v="1"/>
    <n v="0"/>
    <n v="0"/>
    <n v="0"/>
    <n v="0"/>
    <n v="0"/>
    <n v="0"/>
    <n v="13"/>
  </r>
  <r>
    <s v="Sep 2020 - Aug 2021 "/>
    <n v="2"/>
    <s v="BI Developer/Data Analyst"/>
    <n v="1"/>
    <x v="0"/>
    <x v="0"/>
    <n v="1"/>
    <n v="0"/>
    <n v="0"/>
    <n v="0"/>
    <n v="0"/>
    <n v="0"/>
    <n v="0"/>
    <n v="13"/>
  </r>
  <r>
    <s v="Aug 2018 - Present "/>
    <n v="0"/>
    <s v="Data Analyst"/>
    <n v="50"/>
    <x v="0"/>
    <x v="1"/>
    <n v="1"/>
    <n v="1"/>
    <n v="1"/>
    <n v="1"/>
    <n v="1"/>
    <n v="0"/>
    <n v="0"/>
    <n v="12"/>
  </r>
  <r>
    <s v="Apr 2015 - Aug 2017 "/>
    <n v="1"/>
    <s v="Business Data Analyst"/>
    <n v="28"/>
    <x v="0"/>
    <x v="0"/>
    <n v="1"/>
    <n v="1"/>
    <n v="1"/>
    <n v="0"/>
    <n v="0"/>
    <n v="0"/>
    <n v="0"/>
    <n v="13"/>
  </r>
  <r>
    <s v="Jan 2021 - Jun 2021 "/>
    <n v="0"/>
    <s v="Data Analyst"/>
    <n v="5"/>
    <x v="0"/>
    <x v="1"/>
    <n v="1"/>
    <n v="0"/>
    <n v="0"/>
    <n v="0"/>
    <n v="0"/>
    <n v="0"/>
    <n v="0"/>
    <n v="12"/>
  </r>
  <r>
    <s v="Mar 2020 - Present "/>
    <n v="0"/>
    <s v="Data Analyst"/>
    <n v="31"/>
    <x v="0"/>
    <x v="1"/>
    <n v="1"/>
    <n v="1"/>
    <n v="1"/>
    <n v="0"/>
    <n v="0"/>
    <n v="0"/>
    <n v="0"/>
    <n v="12"/>
  </r>
  <r>
    <s v="Jun 2019 - Mar 2020 "/>
    <n v="1"/>
    <s v="Lead Data Analyst"/>
    <n v="9"/>
    <x v="2"/>
    <x v="0"/>
    <n v="1"/>
    <n v="0"/>
    <n v="0"/>
    <n v="0"/>
    <n v="0"/>
    <n v="0"/>
    <n v="0"/>
    <n v="17.5"/>
  </r>
  <r>
    <s v="Nov 2018 - May 2019 "/>
    <n v="2"/>
    <s v="Data Analyst"/>
    <n v="6"/>
    <x v="0"/>
    <x v="0"/>
    <n v="1"/>
    <n v="0"/>
    <n v="0"/>
    <n v="0"/>
    <n v="0"/>
    <n v="0"/>
    <n v="0"/>
    <n v="13"/>
  </r>
  <r>
    <s v="Nov 2016 - Present "/>
    <n v="0"/>
    <s v="Sr. Data Analyst / Engineer"/>
    <n v="71"/>
    <x v="2"/>
    <x v="1"/>
    <n v="1"/>
    <n v="1"/>
    <n v="1"/>
    <n v="1"/>
    <n v="1"/>
    <n v="1"/>
    <n v="0"/>
    <n v="10"/>
  </r>
  <r>
    <s v="May 2015 - Feb 2016 "/>
    <n v="2"/>
    <s v="Sr. Data Analyst / Engineer"/>
    <n v="9"/>
    <x v="2"/>
    <x v="0"/>
    <n v="1"/>
    <n v="0"/>
    <n v="0"/>
    <n v="0"/>
    <n v="0"/>
    <n v="0"/>
    <n v="0"/>
    <n v="17.5"/>
  </r>
  <r>
    <s v="Oct 2016 - Aug 2019 "/>
    <n v="2"/>
    <s v="Data Analyst"/>
    <n v="34"/>
    <x v="0"/>
    <x v="0"/>
    <n v="1"/>
    <n v="1"/>
    <n v="1"/>
    <n v="0"/>
    <n v="0"/>
    <n v="0"/>
    <n v="0"/>
    <n v="13"/>
  </r>
  <r>
    <s v="Mar 2021 - Mar 2022 "/>
    <n v="1"/>
    <s v="Data Scientist/Analyst"/>
    <n v="12"/>
    <x v="1"/>
    <x v="0"/>
    <n v="1"/>
    <n v="1"/>
    <n v="0"/>
    <n v="0"/>
    <n v="0"/>
    <n v="0"/>
    <n v="0"/>
    <n v="7"/>
  </r>
  <r>
    <s v="Aug 2020 - Mar 2021 "/>
    <n v="2"/>
    <s v="Data Analyst"/>
    <n v="7"/>
    <x v="0"/>
    <x v="0"/>
    <n v="1"/>
    <n v="0"/>
    <n v="0"/>
    <n v="0"/>
    <n v="0"/>
    <n v="0"/>
    <n v="0"/>
    <n v="13"/>
  </r>
  <r>
    <s v="Sep 2017 - Aug 2020 "/>
    <n v="3"/>
    <s v="Data Analyst | DWH Product Owner | Technical Business Analyst "/>
    <n v="35"/>
    <x v="0"/>
    <x v="0"/>
    <n v="1"/>
    <n v="1"/>
    <n v="1"/>
    <n v="0"/>
    <n v="0"/>
    <n v="0"/>
    <n v="0"/>
    <n v="13"/>
  </r>
  <r>
    <s v="Jan 2022 - Present "/>
    <n v="0"/>
    <s v="Data Scientist"/>
    <n v="9"/>
    <x v="1"/>
    <x v="1"/>
    <n v="1"/>
    <n v="0"/>
    <n v="0"/>
    <n v="0"/>
    <n v="0"/>
    <n v="0"/>
    <n v="0"/>
    <n v="8.5"/>
  </r>
  <r>
    <s v="Jun 2020 - Jan 2022 "/>
    <n v="1"/>
    <s v="Data Analyst"/>
    <n v="19"/>
    <x v="0"/>
    <x v="0"/>
    <n v="1"/>
    <n v="1"/>
    <n v="0"/>
    <n v="0"/>
    <n v="0"/>
    <n v="0"/>
    <n v="0"/>
    <n v="13"/>
  </r>
  <r>
    <s v="Jan 2017 - Jun 2018 "/>
    <n v="4"/>
    <s v="Data Analyst"/>
    <n v="17"/>
    <x v="0"/>
    <x v="0"/>
    <n v="1"/>
    <n v="1"/>
    <n v="0"/>
    <n v="0"/>
    <n v="0"/>
    <n v="0"/>
    <n v="0"/>
    <n v="13"/>
  </r>
  <r>
    <s v="Aug 2015 - Dec 2015 "/>
    <n v="5"/>
    <s v="Data Analyst"/>
    <n v="4"/>
    <x v="0"/>
    <x v="0"/>
    <n v="1"/>
    <n v="0"/>
    <n v="0"/>
    <n v="0"/>
    <n v="0"/>
    <n v="0"/>
    <n v="0"/>
    <n v="13"/>
  </r>
  <r>
    <s v="Nov 2020 - Dec 2021 "/>
    <n v="1"/>
    <s v="Data Analyst"/>
    <n v="13"/>
    <x v="0"/>
    <x v="0"/>
    <n v="1"/>
    <n v="1"/>
    <n v="0"/>
    <n v="0"/>
    <n v="0"/>
    <n v="0"/>
    <n v="0"/>
    <n v="13"/>
  </r>
  <r>
    <s v="Mar 2021 - Present "/>
    <n v="0"/>
    <s v="Senior Business Intelligence Analyst"/>
    <n v="19"/>
    <x v="2"/>
    <x v="1"/>
    <n v="1"/>
    <n v="1"/>
    <n v="0"/>
    <n v="0"/>
    <n v="0"/>
    <n v="0"/>
    <n v="0"/>
    <n v="10"/>
  </r>
  <r>
    <s v="Mar 2019 - Mar 2021 "/>
    <n v="1"/>
    <s v="Data Analyst"/>
    <n v="24"/>
    <x v="0"/>
    <x v="0"/>
    <n v="1"/>
    <n v="1"/>
    <n v="1"/>
    <n v="0"/>
    <n v="0"/>
    <n v="0"/>
    <n v="0"/>
    <n v="13"/>
  </r>
  <r>
    <s v="Jul 2012 - Nov 2013 "/>
    <n v="4"/>
    <s v="Workforce Planning Lead/Reporting Analyst - Workforce Optimization - CRMA"/>
    <n v="16"/>
    <x v="2"/>
    <x v="0"/>
    <n v="1"/>
    <n v="1"/>
    <n v="0"/>
    <n v="0"/>
    <n v="0"/>
    <n v="0"/>
    <n v="0"/>
    <n v="17.5"/>
  </r>
  <r>
    <s v="Apr 2017 - Sep 2019 "/>
    <n v="2"/>
    <s v="Data Analyst"/>
    <n v="29"/>
    <x v="0"/>
    <x v="0"/>
    <n v="1"/>
    <n v="1"/>
    <n v="1"/>
    <n v="0"/>
    <n v="0"/>
    <n v="0"/>
    <n v="0"/>
    <n v="13"/>
  </r>
  <r>
    <s v="Dec 2021 - Jun 2022 "/>
    <n v="2"/>
    <s v="Data Analyst"/>
    <n v="6"/>
    <x v="0"/>
    <x v="0"/>
    <n v="1"/>
    <n v="0"/>
    <n v="0"/>
    <n v="0"/>
    <n v="0"/>
    <n v="0"/>
    <n v="0"/>
    <n v="13"/>
  </r>
  <r>
    <s v="May 2020 - Nov 2021 "/>
    <n v="3"/>
    <s v="Associate Data Analyst"/>
    <n v="18"/>
    <x v="0"/>
    <x v="0"/>
    <n v="1"/>
    <n v="1"/>
    <n v="0"/>
    <n v="0"/>
    <n v="0"/>
    <n v="0"/>
    <n v="0"/>
    <n v="13"/>
  </r>
  <r>
    <s v="Oct 2019 - Nov 2021 "/>
    <n v="1"/>
    <s v="Data Analyst"/>
    <n v="25"/>
    <x v="0"/>
    <x v="0"/>
    <n v="1"/>
    <n v="1"/>
    <n v="1"/>
    <n v="0"/>
    <n v="0"/>
    <n v="0"/>
    <n v="0"/>
    <n v="13"/>
  </r>
  <r>
    <s v="Dec 2021 - Present "/>
    <n v="0"/>
    <s v="Data Analyst"/>
    <n v="10"/>
    <x v="0"/>
    <x v="1"/>
    <n v="1"/>
    <n v="0"/>
    <n v="0"/>
    <n v="0"/>
    <n v="0"/>
    <n v="0"/>
    <n v="0"/>
    <n v="12"/>
  </r>
  <r>
    <s v="Oct 2016 - Nov 2019 "/>
    <n v="2"/>
    <s v="Data Analyst"/>
    <n v="37"/>
    <x v="0"/>
    <x v="0"/>
    <n v="1"/>
    <n v="1"/>
    <n v="1"/>
    <n v="1"/>
    <n v="0"/>
    <n v="0"/>
    <n v="0"/>
    <n v="13"/>
  </r>
  <r>
    <s v="Jan 2020 - Sep 2021 "/>
    <n v="2"/>
    <s v="Data Analyst"/>
    <n v="20"/>
    <x v="0"/>
    <x v="0"/>
    <n v="1"/>
    <n v="1"/>
    <n v="0"/>
    <n v="0"/>
    <n v="0"/>
    <n v="0"/>
    <n v="0"/>
    <n v="13"/>
  </r>
  <r>
    <s v="Dec 2015 - Present "/>
    <n v="0"/>
    <s v="Data Analyst"/>
    <n v="82"/>
    <x v="0"/>
    <x v="1"/>
    <n v="1"/>
    <n v="1"/>
    <n v="1"/>
    <n v="1"/>
    <n v="1"/>
    <n v="1"/>
    <n v="0"/>
    <n v="12"/>
  </r>
  <r>
    <s v="Nov 2019 - Present "/>
    <n v="0"/>
    <s v="Data Analyst"/>
    <n v="35"/>
    <x v="0"/>
    <x v="1"/>
    <n v="1"/>
    <n v="1"/>
    <n v="1"/>
    <n v="0"/>
    <n v="0"/>
    <n v="0"/>
    <n v="0"/>
    <n v="12"/>
  </r>
  <r>
    <s v="Jun 2022 - Present "/>
    <n v="0"/>
    <s v="Healthcare Data Analyst"/>
    <n v="4"/>
    <x v="0"/>
    <x v="1"/>
    <n v="1"/>
    <n v="0"/>
    <n v="0"/>
    <n v="0"/>
    <n v="0"/>
    <n v="0"/>
    <n v="0"/>
    <n v="12"/>
  </r>
  <r>
    <s v="Mar 2022 - Present "/>
    <n v="0"/>
    <s v="Data Analyst"/>
    <n v="7"/>
    <x v="0"/>
    <x v="1"/>
    <n v="1"/>
    <n v="0"/>
    <n v="0"/>
    <n v="0"/>
    <n v="0"/>
    <n v="0"/>
    <n v="0"/>
    <n v="12"/>
  </r>
  <r>
    <s v="Jul 2021 - Jul 2022 "/>
    <n v="1"/>
    <s v="Data Analyst"/>
    <n v="12"/>
    <x v="0"/>
    <x v="0"/>
    <n v="1"/>
    <n v="1"/>
    <n v="0"/>
    <n v="0"/>
    <n v="0"/>
    <n v="0"/>
    <n v="0"/>
    <n v="13"/>
  </r>
  <r>
    <s v="Sep 2018 - Jul 2021 "/>
    <n v="2"/>
    <s v="Business/Data Analyst"/>
    <n v="34"/>
    <x v="0"/>
    <x v="0"/>
    <n v="1"/>
    <n v="1"/>
    <n v="1"/>
    <n v="0"/>
    <n v="0"/>
    <n v="0"/>
    <n v="0"/>
    <n v="13"/>
  </r>
  <r>
    <s v="May 2021 - Present "/>
    <n v="0"/>
    <s v="Data and Reporting Analyst"/>
    <n v="17"/>
    <x v="0"/>
    <x v="1"/>
    <n v="1"/>
    <n v="1"/>
    <n v="0"/>
    <n v="0"/>
    <n v="0"/>
    <n v="0"/>
    <n v="0"/>
    <n v="12"/>
  </r>
  <r>
    <s v="Jul 2020 - Mar 2021 "/>
    <n v="1"/>
    <s v="Data Analyst"/>
    <n v="8"/>
    <x v="0"/>
    <x v="0"/>
    <n v="1"/>
    <n v="0"/>
    <n v="0"/>
    <n v="0"/>
    <n v="0"/>
    <n v="0"/>
    <n v="0"/>
    <n v="13"/>
  </r>
  <r>
    <s v="Jan 2020 - Jul 2020 "/>
    <n v="2"/>
    <s v="Data Analyst"/>
    <n v="6"/>
    <x v="0"/>
    <x v="0"/>
    <n v="1"/>
    <n v="0"/>
    <n v="0"/>
    <n v="0"/>
    <n v="0"/>
    <n v="0"/>
    <n v="0"/>
    <n v="13"/>
  </r>
  <r>
    <s v="Jun 2019 - Jan 2020 "/>
    <n v="3"/>
    <s v="Data Analyst "/>
    <n v="7"/>
    <x v="0"/>
    <x v="0"/>
    <n v="1"/>
    <n v="0"/>
    <n v="0"/>
    <n v="0"/>
    <n v="0"/>
    <n v="0"/>
    <n v="0"/>
    <n v="13"/>
  </r>
  <r>
    <s v="Aug 2018 - Sep 2019 "/>
    <n v="4"/>
    <s v="Finance data analyst"/>
    <n v="13"/>
    <x v="0"/>
    <x v="0"/>
    <n v="1"/>
    <n v="1"/>
    <n v="0"/>
    <n v="0"/>
    <n v="0"/>
    <n v="0"/>
    <n v="0"/>
    <n v="13"/>
  </r>
  <r>
    <d v="2022-08-01T00:00:00"/>
    <n v="0"/>
    <s v="Data Analyst"/>
    <n v="1"/>
    <x v="0"/>
    <x v="1"/>
    <n v="1"/>
    <n v="0"/>
    <n v="0"/>
    <n v="0"/>
    <n v="0"/>
    <n v="0"/>
    <n v="0"/>
    <n v="12"/>
  </r>
  <r>
    <s v="Jan 2021 - Apr 2022 "/>
    <n v="1"/>
    <s v="Business Intelligence Analyst"/>
    <n v="15"/>
    <x v="0"/>
    <x v="0"/>
    <n v="1"/>
    <n v="1"/>
    <n v="0"/>
    <n v="0"/>
    <n v="0"/>
    <n v="0"/>
    <n v="0"/>
    <n v="13"/>
  </r>
  <r>
    <s v="May 2021 - Present "/>
    <n v="0"/>
    <s v="Shared Services Data Specialist"/>
    <n v="17"/>
    <x v="2"/>
    <x v="1"/>
    <n v="1"/>
    <n v="1"/>
    <n v="0"/>
    <n v="0"/>
    <n v="0"/>
    <n v="0"/>
    <n v="0"/>
    <n v="10"/>
  </r>
  <r>
    <s v="Aug 2020 - Nov 2020 "/>
    <n v="2"/>
    <s v="Reporting Analyst"/>
    <n v="3"/>
    <x v="0"/>
    <x v="0"/>
    <n v="1"/>
    <n v="0"/>
    <n v="0"/>
    <n v="0"/>
    <n v="0"/>
    <n v="0"/>
    <n v="0"/>
    <n v="13"/>
  </r>
  <r>
    <s v="Jan 2021 - Present "/>
    <n v="0"/>
    <s v="Data Analyst"/>
    <n v="21"/>
    <x v="0"/>
    <x v="1"/>
    <n v="1"/>
    <n v="1"/>
    <n v="0"/>
    <n v="0"/>
    <n v="0"/>
    <n v="0"/>
    <n v="0"/>
    <n v="12"/>
  </r>
  <r>
    <s v="Mar 2010 - Jan 2015 "/>
    <n v="4"/>
    <s v="STAFF IT &amp; DATA ANALYST"/>
    <n v="58"/>
    <x v="0"/>
    <x v="0"/>
    <n v="1"/>
    <n v="1"/>
    <n v="1"/>
    <n v="1"/>
    <n v="1"/>
    <n v="0"/>
    <n v="0"/>
    <n v="13"/>
  </r>
  <r>
    <s v="Jan 2022 - Present "/>
    <n v="0"/>
    <s v="Data Analyst"/>
    <n v="9"/>
    <x v="0"/>
    <x v="1"/>
    <n v="1"/>
    <n v="0"/>
    <n v="0"/>
    <n v="0"/>
    <n v="0"/>
    <n v="0"/>
    <n v="0"/>
    <n v="12"/>
  </r>
  <r>
    <s v="Oct 2020 - Jan 2022 "/>
    <n v="1"/>
    <s v="Data Analyst"/>
    <n v="15"/>
    <x v="0"/>
    <x v="0"/>
    <n v="1"/>
    <n v="1"/>
    <n v="0"/>
    <n v="0"/>
    <n v="0"/>
    <n v="0"/>
    <n v="0"/>
    <n v="13"/>
  </r>
  <r>
    <s v="Aug 2020 - Sep 2021 "/>
    <n v="1"/>
    <s v="Business Data Analyst"/>
    <n v="13"/>
    <x v="0"/>
    <x v="0"/>
    <n v="1"/>
    <n v="1"/>
    <n v="0"/>
    <n v="0"/>
    <n v="0"/>
    <n v="0"/>
    <n v="0"/>
    <n v="13"/>
  </r>
  <r>
    <s v="Jul 2022 - Present "/>
    <n v="0"/>
    <s v="Data Analyst"/>
    <n v="3"/>
    <x v="0"/>
    <x v="1"/>
    <n v="1"/>
    <n v="0"/>
    <n v="0"/>
    <n v="0"/>
    <n v="0"/>
    <n v="0"/>
    <n v="0"/>
    <n v="12"/>
  </r>
  <r>
    <s v="Mar 2022 - Jun 2022 "/>
    <n v="1"/>
    <s v="Data Analyst Trainee"/>
    <n v="3"/>
    <x v="3"/>
    <x v="0"/>
    <n v="1"/>
    <n v="0"/>
    <n v="0"/>
    <n v="0"/>
    <n v="0"/>
    <n v="0"/>
    <n v="0"/>
    <n v="8"/>
  </r>
  <r>
    <s v="Dec 2021 - Apr 2022 "/>
    <n v="1"/>
    <s v="Data Reporting Analyst"/>
    <n v="4"/>
    <x v="0"/>
    <x v="0"/>
    <n v="1"/>
    <n v="0"/>
    <n v="0"/>
    <n v="0"/>
    <n v="0"/>
    <n v="0"/>
    <n v="0"/>
    <n v="13"/>
  </r>
  <r>
    <s v="May 2021 - Dec 2021 "/>
    <n v="2"/>
    <s v="DATA Analyst Executive"/>
    <n v="7"/>
    <x v="0"/>
    <x v="0"/>
    <n v="1"/>
    <n v="0"/>
    <n v="0"/>
    <n v="0"/>
    <n v="0"/>
    <n v="0"/>
    <n v="0"/>
    <n v="13"/>
  </r>
  <r>
    <s v="Jun 2021 - Jul 2021 "/>
    <n v="3"/>
    <s v="Data Scientist"/>
    <n v="1"/>
    <x v="1"/>
    <x v="0"/>
    <n v="1"/>
    <n v="0"/>
    <n v="0"/>
    <n v="0"/>
    <n v="0"/>
    <n v="0"/>
    <n v="0"/>
    <n v="7"/>
  </r>
  <r>
    <s v="Jul 2021 - Present "/>
    <n v="0"/>
    <s v="Data Analyst"/>
    <n v="15"/>
    <x v="0"/>
    <x v="1"/>
    <n v="1"/>
    <n v="1"/>
    <n v="0"/>
    <n v="0"/>
    <n v="0"/>
    <n v="0"/>
    <n v="0"/>
    <n v="12"/>
  </r>
  <r>
    <s v="Dec 2020 - Jul 2021 "/>
    <n v="1"/>
    <s v="Data Analyst"/>
    <n v="7"/>
    <x v="0"/>
    <x v="0"/>
    <n v="1"/>
    <n v="0"/>
    <n v="0"/>
    <n v="0"/>
    <n v="0"/>
    <n v="0"/>
    <n v="0"/>
    <n v="13"/>
  </r>
  <r>
    <s v="Nov 2020 - Dec 2020 "/>
    <n v="3"/>
    <s v="Data Analyst"/>
    <n v="1"/>
    <x v="0"/>
    <x v="0"/>
    <n v="1"/>
    <n v="0"/>
    <n v="0"/>
    <n v="0"/>
    <n v="0"/>
    <n v="0"/>
    <n v="0"/>
    <n v="13"/>
  </r>
  <r>
    <s v="May 2017 - Sep 2019 "/>
    <n v="4"/>
    <s v=" IT Help Desk(Network Support), Data Administrator, Data Analyst"/>
    <n v="28"/>
    <x v="0"/>
    <x v="0"/>
    <n v="1"/>
    <n v="1"/>
    <n v="1"/>
    <n v="0"/>
    <n v="0"/>
    <n v="0"/>
    <n v="0"/>
    <n v="13"/>
  </r>
  <r>
    <s v="Jun 2017 - Dec 2017 "/>
    <n v="0"/>
    <s v="Master Data Specialist"/>
    <n v="6"/>
    <x v="2"/>
    <x v="1"/>
    <n v="1"/>
    <n v="0"/>
    <n v="0"/>
    <n v="0"/>
    <n v="0"/>
    <n v="0"/>
    <n v="0"/>
    <n v="10"/>
  </r>
  <r>
    <s v="Jun 2022 - Present "/>
    <n v="0"/>
    <s v="Senior Business Intelligence And Reporting Specialist"/>
    <n v="4"/>
    <x v="2"/>
    <x v="1"/>
    <n v="1"/>
    <n v="0"/>
    <n v="0"/>
    <n v="0"/>
    <n v="0"/>
    <n v="0"/>
    <n v="0"/>
    <n v="10"/>
  </r>
  <r>
    <s v="May 2017 - Present "/>
    <n v="0"/>
    <s v="Data Analyst"/>
    <n v="65"/>
    <x v="0"/>
    <x v="1"/>
    <n v="1"/>
    <n v="1"/>
    <n v="1"/>
    <n v="1"/>
    <n v="1"/>
    <n v="1"/>
    <n v="0"/>
    <n v="12"/>
  </r>
  <r>
    <s v="Jan 2020 - Mar 2020 "/>
    <n v="1"/>
    <s v="Data Analyst"/>
    <n v="2"/>
    <x v="0"/>
    <x v="0"/>
    <n v="1"/>
    <n v="0"/>
    <n v="0"/>
    <n v="0"/>
    <n v="0"/>
    <n v="0"/>
    <n v="0"/>
    <n v="13"/>
  </r>
  <r>
    <s v="Feb 2022 - Present "/>
    <n v="0"/>
    <s v="Data Analyst"/>
    <n v="8"/>
    <x v="0"/>
    <x v="1"/>
    <n v="1"/>
    <n v="0"/>
    <n v="0"/>
    <n v="0"/>
    <n v="0"/>
    <n v="0"/>
    <n v="0"/>
    <n v="12"/>
  </r>
  <r>
    <s v="May 2012 - Feb 2022 "/>
    <n v="1"/>
    <s v="Data Analyst"/>
    <n v="117"/>
    <x v="0"/>
    <x v="0"/>
    <n v="1"/>
    <n v="1"/>
    <n v="1"/>
    <n v="1"/>
    <n v="1"/>
    <n v="1"/>
    <n v="0"/>
    <n v="13"/>
  </r>
  <r>
    <s v="Apr 2022 - Present "/>
    <n v="0"/>
    <s v="Business Intelligence Data Analyst"/>
    <n v="6"/>
    <x v="0"/>
    <x v="1"/>
    <n v="1"/>
    <n v="0"/>
    <n v="0"/>
    <n v="0"/>
    <n v="0"/>
    <n v="0"/>
    <n v="0"/>
    <n v="12"/>
  </r>
  <r>
    <s v="Jul 2021 - Apr 2022 "/>
    <n v="1"/>
    <s v="Data &amp; Insights Analyst"/>
    <n v="9"/>
    <x v="0"/>
    <x v="0"/>
    <n v="1"/>
    <n v="0"/>
    <n v="0"/>
    <n v="0"/>
    <n v="0"/>
    <n v="0"/>
    <n v="0"/>
    <n v="13"/>
  </r>
  <r>
    <s v="Mar 2021 - Jul 2021 "/>
    <n v="2"/>
    <s v="Data Analyst"/>
    <n v="4"/>
    <x v="0"/>
    <x v="0"/>
    <n v="1"/>
    <n v="0"/>
    <n v="0"/>
    <n v="0"/>
    <n v="0"/>
    <n v="0"/>
    <n v="0"/>
    <n v="13"/>
  </r>
  <r>
    <s v="Feb 2020 - May 2021 "/>
    <n v="1"/>
    <s v="Data Analyst"/>
    <n v="15"/>
    <x v="0"/>
    <x v="0"/>
    <n v="1"/>
    <n v="1"/>
    <n v="0"/>
    <n v="0"/>
    <n v="0"/>
    <n v="0"/>
    <n v="0"/>
    <n v="13"/>
  </r>
  <r>
    <s v="Feb 2019 - Jan 2020 "/>
    <n v="2"/>
    <s v="IBM Cognos Data Analyst"/>
    <n v="1"/>
    <x v="0"/>
    <x v="0"/>
    <n v="1"/>
    <n v="0"/>
    <n v="0"/>
    <n v="0"/>
    <n v="0"/>
    <n v="0"/>
    <n v="0"/>
    <n v="13"/>
  </r>
  <r>
    <s v="Mar 2022 - Present "/>
    <n v="0"/>
    <s v="Business Intelligence Analyst"/>
    <n v="7"/>
    <x v="0"/>
    <x v="1"/>
    <n v="1"/>
    <n v="0"/>
    <n v="0"/>
    <n v="0"/>
    <n v="0"/>
    <n v="0"/>
    <n v="0"/>
    <n v="12"/>
  </r>
  <r>
    <s v="Dec 2021 - Aug 2022 "/>
    <n v="1"/>
    <s v="Data Analyst"/>
    <n v="8"/>
    <x v="0"/>
    <x v="0"/>
    <n v="1"/>
    <n v="0"/>
    <n v="0"/>
    <n v="0"/>
    <n v="0"/>
    <n v="0"/>
    <n v="0"/>
    <n v="13"/>
  </r>
  <r>
    <s v="Oct 2021 - Present "/>
    <n v="2"/>
    <s v="Data Analyst"/>
    <n v="12"/>
    <x v="0"/>
    <x v="1"/>
    <n v="1"/>
    <n v="1"/>
    <n v="0"/>
    <n v="0"/>
    <n v="0"/>
    <n v="0"/>
    <n v="0"/>
    <n v="12"/>
  </r>
  <r>
    <s v="Jun 2022 - Present "/>
    <n v="0"/>
    <s v="Data Analyst"/>
    <n v="4"/>
    <x v="0"/>
    <x v="1"/>
    <n v="1"/>
    <n v="0"/>
    <n v="0"/>
    <n v="0"/>
    <n v="0"/>
    <n v="0"/>
    <n v="0"/>
    <n v="12"/>
  </r>
  <r>
    <s v="Aug 2007 - Present "/>
    <n v="0"/>
    <s v="Senior Data Analyst"/>
    <n v="182"/>
    <x v="2"/>
    <x v="1"/>
    <n v="1"/>
    <n v="1"/>
    <n v="1"/>
    <n v="1"/>
    <n v="1"/>
    <n v="1"/>
    <n v="1"/>
    <n v="10"/>
  </r>
  <r>
    <s v="Mar 2022 - Present "/>
    <n v="0"/>
    <s v="Data Analyst"/>
    <n v="7"/>
    <x v="0"/>
    <x v="1"/>
    <n v="1"/>
    <n v="0"/>
    <n v="0"/>
    <n v="0"/>
    <n v="0"/>
    <n v="0"/>
    <n v="0"/>
    <n v="12"/>
  </r>
  <r>
    <s v="Apr 2017 - Apr 2020 "/>
    <n v="3"/>
    <s v="Senior Data Analyst"/>
    <n v="36"/>
    <x v="2"/>
    <x v="0"/>
    <n v="1"/>
    <n v="1"/>
    <n v="1"/>
    <n v="1"/>
    <n v="0"/>
    <n v="0"/>
    <n v="0"/>
    <n v="17.5"/>
  </r>
  <r>
    <s v="Sep 2022 - Present "/>
    <n v="0"/>
    <s v="Senior Data Analyst"/>
    <n v="1"/>
    <x v="2"/>
    <x v="1"/>
    <n v="1"/>
    <n v="0"/>
    <n v="0"/>
    <n v="0"/>
    <n v="0"/>
    <n v="0"/>
    <n v="0"/>
    <n v="10"/>
  </r>
  <r>
    <s v="Mar 2021 - Present "/>
    <n v="0"/>
    <s v="Data Analyst"/>
    <n v="19"/>
    <x v="0"/>
    <x v="1"/>
    <n v="1"/>
    <n v="1"/>
    <n v="0"/>
    <n v="0"/>
    <n v="0"/>
    <n v="0"/>
    <n v="0"/>
    <n v="12"/>
  </r>
  <r>
    <s v="May 2016 - Jun 2017 "/>
    <n v="2"/>
    <s v="Data Analyst - Operations"/>
    <n v="13"/>
    <x v="0"/>
    <x v="0"/>
    <n v="1"/>
    <n v="1"/>
    <n v="0"/>
    <n v="0"/>
    <n v="0"/>
    <n v="0"/>
    <n v="0"/>
    <n v="13"/>
  </r>
  <r>
    <s v="Sep 2022 - Present "/>
    <n v="0"/>
    <s v="Senior Data Scientist"/>
    <n v="1"/>
    <x v="1"/>
    <x v="1"/>
    <n v="1"/>
    <n v="0"/>
    <n v="0"/>
    <n v="0"/>
    <n v="0"/>
    <n v="0"/>
    <n v="0"/>
    <n v="8.5"/>
  </r>
  <r>
    <s v="Nov 2020 - Aug 2022 "/>
    <n v="1"/>
    <s v="Data Scientist"/>
    <n v="21"/>
    <x v="1"/>
    <x v="0"/>
    <n v="1"/>
    <n v="1"/>
    <n v="0"/>
    <n v="0"/>
    <n v="0"/>
    <n v="0"/>
    <n v="0"/>
    <n v="7"/>
  </r>
  <r>
    <s v="Oct 2019 - Feb 2020 "/>
    <n v="2"/>
    <s v="Big Data Analyst/ Data Scientist"/>
    <n v="4"/>
    <x v="0"/>
    <x v="0"/>
    <n v="1"/>
    <n v="0"/>
    <n v="0"/>
    <n v="0"/>
    <n v="0"/>
    <n v="0"/>
    <n v="0"/>
    <n v="13"/>
  </r>
  <r>
    <s v="Jun 2016 - Mar 2019 "/>
    <n v="4"/>
    <s v="Big Data Analyst / Data Scientist"/>
    <n v="33"/>
    <x v="0"/>
    <x v="0"/>
    <n v="1"/>
    <n v="1"/>
    <n v="1"/>
    <n v="0"/>
    <n v="0"/>
    <n v="0"/>
    <n v="0"/>
    <n v="13"/>
  </r>
  <r>
    <s v="Dec 2021 - Present "/>
    <n v="0"/>
    <s v="Senior Data Analyst"/>
    <n v="10"/>
    <x v="2"/>
    <x v="1"/>
    <n v="1"/>
    <n v="0"/>
    <n v="0"/>
    <n v="0"/>
    <n v="0"/>
    <n v="0"/>
    <n v="0"/>
    <n v="10"/>
  </r>
  <r>
    <s v="Jan 2021 - Dec 2021 "/>
    <n v="1"/>
    <s v="Senior Data Analyst"/>
    <n v="1"/>
    <x v="2"/>
    <x v="0"/>
    <n v="1"/>
    <n v="0"/>
    <n v="0"/>
    <n v="0"/>
    <n v="0"/>
    <n v="0"/>
    <n v="0"/>
    <n v="17.5"/>
  </r>
  <r>
    <s v="Feb 2018 - Jan 2021 "/>
    <n v="2"/>
    <s v="Senior Data Analyst"/>
    <n v="35"/>
    <x v="2"/>
    <x v="0"/>
    <n v="1"/>
    <n v="1"/>
    <n v="1"/>
    <n v="0"/>
    <n v="0"/>
    <n v="0"/>
    <n v="0"/>
    <n v="17.5"/>
  </r>
  <r>
    <s v="Nov 2015 - Jan 2018 "/>
    <n v="3"/>
    <s v="Senior Data Analyst"/>
    <n v="26"/>
    <x v="2"/>
    <x v="0"/>
    <n v="1"/>
    <n v="1"/>
    <n v="1"/>
    <n v="0"/>
    <n v="0"/>
    <n v="0"/>
    <n v="0"/>
    <n v="17.5"/>
  </r>
  <r>
    <s v="2021 - Present "/>
    <n v="0"/>
    <s v="Business Data Analyst"/>
    <n v="21"/>
    <x v="0"/>
    <x v="1"/>
    <n v="1"/>
    <n v="1"/>
    <n v="0"/>
    <n v="0"/>
    <n v="0"/>
    <n v="0"/>
    <n v="0"/>
    <n v="12"/>
  </r>
  <r>
    <s v="Apr 2021 - Present "/>
    <n v="0"/>
    <s v="Data Analyst"/>
    <n v="18"/>
    <x v="0"/>
    <x v="1"/>
    <n v="1"/>
    <n v="1"/>
    <n v="0"/>
    <n v="0"/>
    <n v="0"/>
    <n v="0"/>
    <n v="0"/>
    <n v="12"/>
  </r>
  <r>
    <s v="Jan 2022 - Jun 2022 "/>
    <n v="2"/>
    <s v="Data Analyst"/>
    <n v="5"/>
    <x v="0"/>
    <x v="0"/>
    <n v="1"/>
    <n v="0"/>
    <n v="0"/>
    <n v="0"/>
    <n v="0"/>
    <n v="0"/>
    <n v="0"/>
    <n v="13"/>
  </r>
  <r>
    <s v="Sep 2020 - Present "/>
    <n v="0"/>
    <s v="Data Analyst"/>
    <n v="25"/>
    <x v="0"/>
    <x v="1"/>
    <n v="1"/>
    <n v="1"/>
    <n v="1"/>
    <n v="0"/>
    <n v="0"/>
    <n v="0"/>
    <n v="0"/>
    <n v="12"/>
  </r>
  <r>
    <s v="May 2022 - Present "/>
    <n v="0"/>
    <s v="Data Analyst"/>
    <n v="5"/>
    <x v="0"/>
    <x v="1"/>
    <n v="1"/>
    <n v="0"/>
    <n v="0"/>
    <n v="0"/>
    <n v="0"/>
    <n v="0"/>
    <n v="0"/>
    <n v="12"/>
  </r>
  <r>
    <s v="Feb 2022 - Present "/>
    <n v="1"/>
    <s v="Data Scientist and Analyst"/>
    <n v="8"/>
    <x v="1"/>
    <x v="1"/>
    <n v="1"/>
    <n v="0"/>
    <n v="0"/>
    <n v="0"/>
    <n v="0"/>
    <n v="0"/>
    <n v="0"/>
    <n v="8.5"/>
  </r>
  <r>
    <s v="Mar 2018 - Present "/>
    <n v="0"/>
    <s v="Data Analyst"/>
    <n v="55"/>
    <x v="0"/>
    <x v="1"/>
    <n v="1"/>
    <n v="1"/>
    <n v="1"/>
    <n v="1"/>
    <n v="1"/>
    <n v="0"/>
    <n v="0"/>
    <n v="12"/>
  </r>
  <r>
    <s v="Aug 2022 - Present "/>
    <n v="0"/>
    <s v="Data Analyst"/>
    <n v="2"/>
    <x v="0"/>
    <x v="1"/>
    <n v="1"/>
    <n v="0"/>
    <n v="0"/>
    <n v="0"/>
    <n v="0"/>
    <n v="0"/>
    <n v="0"/>
    <n v="12"/>
  </r>
  <r>
    <s v="Dec 2017 - Jan 2018 "/>
    <n v="4"/>
    <s v="Data Analyst"/>
    <n v="1"/>
    <x v="0"/>
    <x v="0"/>
    <n v="1"/>
    <n v="0"/>
    <n v="0"/>
    <n v="0"/>
    <n v="0"/>
    <n v="0"/>
    <n v="0"/>
    <n v="13"/>
  </r>
  <r>
    <s v="Sep 2022 - Present "/>
    <n v="0"/>
    <s v="Data Analyst Manufacturing "/>
    <n v="1"/>
    <x v="0"/>
    <x v="1"/>
    <n v="1"/>
    <n v="0"/>
    <n v="0"/>
    <n v="0"/>
    <n v="0"/>
    <n v="0"/>
    <n v="0"/>
    <n v="12"/>
  </r>
  <r>
    <s v="Feb 2022 - Present "/>
    <n v="0"/>
    <s v="Lead Data Analyst"/>
    <n v="8"/>
    <x v="2"/>
    <x v="1"/>
    <n v="1"/>
    <n v="0"/>
    <n v="0"/>
    <n v="0"/>
    <n v="0"/>
    <n v="0"/>
    <n v="0"/>
    <n v="10"/>
  </r>
  <r>
    <s v="May 2021 - Jan 2022 "/>
    <n v="1"/>
    <s v="Lead Data Analyst"/>
    <n v="8"/>
    <x v="2"/>
    <x v="0"/>
    <n v="1"/>
    <n v="0"/>
    <n v="0"/>
    <n v="0"/>
    <n v="0"/>
    <n v="0"/>
    <n v="0"/>
    <n v="17.5"/>
  </r>
  <r>
    <s v="Feb 2021 - Apr 2021 "/>
    <n v="2"/>
    <s v="Lead Data Analyst"/>
    <n v="2"/>
    <x v="2"/>
    <x v="0"/>
    <n v="1"/>
    <n v="0"/>
    <n v="0"/>
    <n v="0"/>
    <n v="0"/>
    <n v="0"/>
    <n v="0"/>
    <n v="17.5"/>
  </r>
  <r>
    <s v="Feb 2018 - Feb 2020 "/>
    <n v="4"/>
    <s v="Behavioral Data Analyst"/>
    <n v="24"/>
    <x v="0"/>
    <x v="0"/>
    <n v="1"/>
    <n v="1"/>
    <n v="1"/>
    <n v="0"/>
    <n v="0"/>
    <n v="0"/>
    <n v="0"/>
    <n v="13"/>
  </r>
  <r>
    <s v="2013 - 2015 "/>
    <n v="4"/>
    <s v="Procurement Senior Compliance &amp; Reporting Analyst"/>
    <n v="23"/>
    <x v="2"/>
    <x v="0"/>
    <n v="1"/>
    <n v="1"/>
    <n v="0"/>
    <n v="0"/>
    <n v="0"/>
    <n v="0"/>
    <n v="0"/>
    <n v="17.5"/>
  </r>
  <r>
    <s v="Mar 2020 - Apr 2020 "/>
    <n v="2"/>
    <s v="TMS Support and Data Administrator"/>
    <n v="1"/>
    <x v="3"/>
    <x v="0"/>
    <n v="1"/>
    <n v="0"/>
    <n v="0"/>
    <n v="0"/>
    <n v="0"/>
    <n v="0"/>
    <n v="0"/>
    <n v="8"/>
  </r>
  <r>
    <s v="Jan 2019 - Jan 2021 "/>
    <n v="2"/>
    <s v="Data Analyst"/>
    <n v="24"/>
    <x v="0"/>
    <x v="0"/>
    <n v="1"/>
    <n v="1"/>
    <n v="1"/>
    <n v="0"/>
    <n v="0"/>
    <n v="0"/>
    <n v="0"/>
    <n v="13"/>
  </r>
  <r>
    <s v="Sep 2019 - Present "/>
    <n v="0"/>
    <s v="Data Analyst"/>
    <n v="37"/>
    <x v="0"/>
    <x v="1"/>
    <n v="1"/>
    <n v="1"/>
    <n v="1"/>
    <n v="1"/>
    <n v="0"/>
    <n v="0"/>
    <n v="0"/>
    <n v="12"/>
  </r>
  <r>
    <s v="Aug 2016 - Feb 2017 "/>
    <n v="2"/>
    <s v="Data Analyst"/>
    <n v="6"/>
    <x v="0"/>
    <x v="0"/>
    <n v="1"/>
    <n v="0"/>
    <n v="0"/>
    <n v="0"/>
    <n v="0"/>
    <n v="0"/>
    <n v="0"/>
    <n v="13"/>
  </r>
  <r>
    <s v="Mar 2022 - Present "/>
    <n v="0"/>
    <s v="Business Data Analyst"/>
    <n v="7"/>
    <x v="0"/>
    <x v="1"/>
    <n v="1"/>
    <n v="0"/>
    <n v="0"/>
    <n v="0"/>
    <n v="0"/>
    <n v="0"/>
    <n v="0"/>
    <n v="12"/>
  </r>
  <r>
    <s v="Aug 2020 - Feb 2022 "/>
    <n v="1"/>
    <s v="Planning Data Analyst and Performance Specialist"/>
    <n v="18"/>
    <x v="0"/>
    <x v="0"/>
    <n v="1"/>
    <n v="1"/>
    <n v="0"/>
    <n v="0"/>
    <n v="0"/>
    <n v="0"/>
    <n v="0"/>
    <n v="13"/>
  </r>
  <r>
    <s v="May 2017 - Aug 2020 "/>
    <n v="2"/>
    <s v="Senior Data Analyst"/>
    <n v="39"/>
    <x v="2"/>
    <x v="0"/>
    <n v="1"/>
    <n v="1"/>
    <n v="1"/>
    <n v="1"/>
    <n v="0"/>
    <n v="0"/>
    <n v="0"/>
    <n v="17.5"/>
  </r>
  <r>
    <s v="Apr 2014 - Apr 2017 "/>
    <n v="3"/>
    <s v="Data Analyst"/>
    <n v="36"/>
    <x v="0"/>
    <x v="0"/>
    <n v="1"/>
    <n v="1"/>
    <n v="1"/>
    <n v="1"/>
    <n v="0"/>
    <n v="0"/>
    <n v="0"/>
    <n v="13"/>
  </r>
  <r>
    <s v="Jun 2017 - Dec 2019 "/>
    <n v="1"/>
    <s v="Data Analyst"/>
    <n v="30"/>
    <x v="0"/>
    <x v="0"/>
    <n v="1"/>
    <n v="1"/>
    <n v="1"/>
    <n v="0"/>
    <n v="0"/>
    <n v="0"/>
    <n v="0"/>
    <n v="13"/>
  </r>
  <r>
    <s v="Jun 2022 - Jul 2022 "/>
    <n v="0"/>
    <s v="Data Analyst"/>
    <n v="1"/>
    <x v="0"/>
    <x v="1"/>
    <n v="1"/>
    <n v="0"/>
    <n v="0"/>
    <n v="0"/>
    <n v="0"/>
    <n v="0"/>
    <n v="0"/>
    <n v="12"/>
  </r>
  <r>
    <s v="Apr 2022 - May 2022 "/>
    <n v="1"/>
    <s v="Data Analyst"/>
    <n v="1"/>
    <x v="0"/>
    <x v="0"/>
    <n v="1"/>
    <n v="0"/>
    <n v="0"/>
    <n v="0"/>
    <n v="0"/>
    <n v="0"/>
    <n v="0"/>
    <n v="13"/>
  </r>
  <r>
    <s v="Nov 2021 - Present "/>
    <n v="0"/>
    <s v="Technology Data Management and Reporting Analyst"/>
    <n v="1"/>
    <x v="0"/>
    <x v="1"/>
    <n v="1"/>
    <n v="0"/>
    <n v="0"/>
    <n v="0"/>
    <n v="0"/>
    <n v="0"/>
    <n v="0"/>
    <n v="12"/>
  </r>
  <r>
    <s v="Nov 2021 - Present "/>
    <n v="0"/>
    <s v="Jr. Data Analyst"/>
    <n v="1"/>
    <x v="3"/>
    <x v="1"/>
    <n v="1"/>
    <n v="0"/>
    <n v="0"/>
    <n v="0"/>
    <n v="0"/>
    <n v="0"/>
    <n v="0"/>
    <n v="5"/>
  </r>
  <r>
    <s v="Jun 2019 - Nov 2021 "/>
    <n v="1"/>
    <s v="SQL Database Analyst"/>
    <n v="29"/>
    <x v="0"/>
    <x v="0"/>
    <n v="1"/>
    <n v="1"/>
    <n v="1"/>
    <n v="0"/>
    <n v="0"/>
    <n v="0"/>
    <n v="0"/>
    <n v="13"/>
  </r>
  <r>
    <s v="Jul 2022 - Present "/>
    <n v="0"/>
    <s v="Data analyst | Business Intelligence"/>
    <n v="3"/>
    <x v="0"/>
    <x v="1"/>
    <n v="1"/>
    <n v="0"/>
    <n v="0"/>
    <n v="0"/>
    <n v="0"/>
    <n v="0"/>
    <n v="0"/>
    <n v="12"/>
  </r>
  <r>
    <s v="May 2022 - Jul 2022 "/>
    <n v="2"/>
    <s v="Data analyst"/>
    <n v="2"/>
    <x v="0"/>
    <x v="0"/>
    <n v="1"/>
    <n v="0"/>
    <n v="0"/>
    <n v="0"/>
    <n v="0"/>
    <n v="0"/>
    <n v="0"/>
    <n v="13"/>
  </r>
  <r>
    <s v="Oct 2020 - Dec 2020 "/>
    <n v="2"/>
    <s v="Assistant Data Analyst"/>
    <n v="2"/>
    <x v="0"/>
    <x v="0"/>
    <n v="1"/>
    <n v="0"/>
    <n v="0"/>
    <n v="0"/>
    <n v="0"/>
    <n v="0"/>
    <n v="0"/>
    <n v="13"/>
  </r>
  <r>
    <s v="Sep 2020 - Nov 2020 "/>
    <n v="3"/>
    <s v="Assistant Data Analyst"/>
    <n v="2"/>
    <x v="0"/>
    <x v="0"/>
    <n v="1"/>
    <n v="0"/>
    <n v="0"/>
    <n v="0"/>
    <n v="0"/>
    <n v="0"/>
    <n v="0"/>
    <n v="13"/>
  </r>
  <r>
    <s v="Oct 2022 - Present "/>
    <n v="0"/>
    <s v="Insights Analyst"/>
    <n v="1"/>
    <x v="0"/>
    <x v="1"/>
    <n v="1"/>
    <n v="0"/>
    <n v="0"/>
    <n v="0"/>
    <n v="0"/>
    <n v="0"/>
    <n v="0"/>
    <n v="12"/>
  </r>
  <r>
    <s v="Feb 2022 - Present "/>
    <n v="0"/>
    <s v="Data Analyst"/>
    <n v="8"/>
    <x v="0"/>
    <x v="1"/>
    <n v="1"/>
    <n v="0"/>
    <n v="0"/>
    <n v="0"/>
    <n v="0"/>
    <n v="0"/>
    <n v="0"/>
    <n v="12"/>
  </r>
  <r>
    <s v="May 2021 - Feb 2022 "/>
    <n v="1"/>
    <s v="Data Analyst"/>
    <n v="9"/>
    <x v="0"/>
    <x v="0"/>
    <n v="1"/>
    <n v="0"/>
    <n v="0"/>
    <n v="0"/>
    <n v="0"/>
    <n v="0"/>
    <n v="0"/>
    <n v="13"/>
  </r>
  <r>
    <s v="Feb 2020 - Apr 2021 "/>
    <n v="3"/>
    <s v="Data Analyst"/>
    <n v="14"/>
    <x v="0"/>
    <x v="0"/>
    <n v="1"/>
    <n v="1"/>
    <n v="0"/>
    <n v="0"/>
    <n v="0"/>
    <n v="0"/>
    <n v="0"/>
    <n v="13"/>
  </r>
  <r>
    <s v="Jan 2020 - Oct 2021 "/>
    <n v="1"/>
    <s v="Senior Business Intelligence Analyst- Medicare Data"/>
    <n v="21"/>
    <x v="2"/>
    <x v="0"/>
    <n v="1"/>
    <n v="1"/>
    <n v="0"/>
    <n v="0"/>
    <n v="0"/>
    <n v="0"/>
    <n v="0"/>
    <n v="17.5"/>
  </r>
  <r>
    <s v="2019 - 2020 "/>
    <n v="2"/>
    <s v="Data Analyst - People Equity"/>
    <n v="1"/>
    <x v="0"/>
    <x v="0"/>
    <n v="1"/>
    <n v="0"/>
    <n v="0"/>
    <n v="0"/>
    <n v="0"/>
    <n v="0"/>
    <n v="0"/>
    <n v="13"/>
  </r>
  <r>
    <s v="Jul 2022 - Present "/>
    <n v="0"/>
    <s v="Quality Data Analyst, Consumer Affairs"/>
    <n v="3"/>
    <x v="0"/>
    <x v="1"/>
    <n v="1"/>
    <n v="0"/>
    <n v="0"/>
    <n v="0"/>
    <n v="0"/>
    <n v="0"/>
    <n v="0"/>
    <n v="12"/>
  </r>
  <r>
    <s v="Aug 2020 - Apr 2022 "/>
    <n v="2"/>
    <s v="Lead Data Analyst"/>
    <n v="20"/>
    <x v="2"/>
    <x v="0"/>
    <n v="1"/>
    <n v="1"/>
    <n v="0"/>
    <n v="0"/>
    <n v="0"/>
    <n v="0"/>
    <n v="0"/>
    <n v="17.5"/>
  </r>
  <r>
    <s v="Apr 2017 - Present "/>
    <n v="0"/>
    <s v="Agriculture Officer/Data Analyst"/>
    <n v="66"/>
    <x v="0"/>
    <x v="1"/>
    <n v="1"/>
    <n v="1"/>
    <n v="1"/>
    <n v="1"/>
    <n v="1"/>
    <n v="1"/>
    <n v="0"/>
    <n v="12"/>
  </r>
  <r>
    <s v="Oct 2020 - Present "/>
    <n v="0"/>
    <s v="Data Analyst"/>
    <n v="24"/>
    <x v="0"/>
    <x v="1"/>
    <n v="1"/>
    <n v="1"/>
    <n v="1"/>
    <n v="0"/>
    <n v="0"/>
    <n v="0"/>
    <n v="0"/>
    <n v="12"/>
  </r>
  <r>
    <s v="Jun 2017 - Sep 2020 "/>
    <n v="1"/>
    <s v="Data Analyst"/>
    <n v="39"/>
    <x v="0"/>
    <x v="0"/>
    <n v="1"/>
    <n v="1"/>
    <n v="1"/>
    <n v="1"/>
    <n v="0"/>
    <n v="0"/>
    <n v="0"/>
    <n v="13"/>
  </r>
  <r>
    <s v="Sep 2013 - Aug 2015 "/>
    <n v="2"/>
    <s v="Data Analyst"/>
    <n v="23"/>
    <x v="0"/>
    <x v="0"/>
    <n v="1"/>
    <n v="1"/>
    <n v="0"/>
    <n v="0"/>
    <n v="0"/>
    <n v="0"/>
    <n v="0"/>
    <n v="13"/>
  </r>
  <r>
    <s v="Mar 2021 - Present "/>
    <n v="0"/>
    <s v="Senior Data Analyst"/>
    <n v="19"/>
    <x v="2"/>
    <x v="1"/>
    <n v="1"/>
    <n v="1"/>
    <n v="0"/>
    <n v="0"/>
    <n v="0"/>
    <n v="0"/>
    <n v="0"/>
    <n v="10"/>
  </r>
  <r>
    <s v="Jun 2020 - Nov 2020 "/>
    <n v="1"/>
    <s v="Marketing Data Analyst"/>
    <n v="5"/>
    <x v="0"/>
    <x v="0"/>
    <n v="1"/>
    <n v="0"/>
    <n v="0"/>
    <n v="0"/>
    <n v="0"/>
    <n v="0"/>
    <n v="0"/>
    <n v="13"/>
  </r>
  <r>
    <s v="Feb 2019 - Dec 2019 "/>
    <n v="3"/>
    <s v="Data Analyst"/>
    <n v="10"/>
    <x v="0"/>
    <x v="0"/>
    <n v="1"/>
    <n v="0"/>
    <n v="0"/>
    <n v="0"/>
    <n v="0"/>
    <n v="0"/>
    <n v="0"/>
    <n v="13"/>
  </r>
  <r>
    <s v="Jun 2022 - Present "/>
    <n v="0"/>
    <s v="Senior Data Analyst"/>
    <n v="4"/>
    <x v="2"/>
    <x v="1"/>
    <n v="1"/>
    <n v="0"/>
    <n v="0"/>
    <n v="0"/>
    <n v="0"/>
    <n v="0"/>
    <n v="0"/>
    <n v="10"/>
  </r>
  <r>
    <s v="Oct 2020 - Jun 2022 "/>
    <n v="1"/>
    <s v="Data Analyst"/>
    <n v="20"/>
    <x v="0"/>
    <x v="0"/>
    <n v="1"/>
    <n v="1"/>
    <n v="0"/>
    <n v="0"/>
    <n v="0"/>
    <n v="0"/>
    <n v="0"/>
    <n v="13"/>
  </r>
  <r>
    <s v="Jan 2020 - May 2020 "/>
    <n v="2"/>
    <s v="Research and Data Analyst"/>
    <n v="4"/>
    <x v="0"/>
    <x v="0"/>
    <n v="1"/>
    <n v="0"/>
    <n v="0"/>
    <n v="0"/>
    <n v="0"/>
    <n v="0"/>
    <n v="0"/>
    <n v="13"/>
  </r>
  <r>
    <s v="May 2020 - Feb 2022 "/>
    <n v="1"/>
    <s v="Data Analyst"/>
    <n v="21"/>
    <x v="0"/>
    <x v="0"/>
    <n v="1"/>
    <n v="1"/>
    <n v="0"/>
    <n v="0"/>
    <n v="0"/>
    <n v="0"/>
    <n v="0"/>
    <n v="13"/>
  </r>
  <r>
    <s v="Mar 2017 - Feb 2018 "/>
    <n v="2"/>
    <s v="Data Analyst at Corporate Sustainability"/>
    <n v="1"/>
    <x v="0"/>
    <x v="0"/>
    <n v="1"/>
    <n v="0"/>
    <n v="0"/>
    <n v="0"/>
    <n v="0"/>
    <n v="0"/>
    <n v="0"/>
    <n v="13"/>
  </r>
  <r>
    <m/>
    <m/>
    <m/>
    <m/>
    <x v="5"/>
    <x v="2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PivotTable9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3:M16" firstHeaderRow="0" firstDataRow="1" firstDataCol="1"/>
  <pivotFields count="15">
    <pivotField showAll="0"/>
    <pivotField showAll="0"/>
    <pivotField showAll="0"/>
    <pivotField dataField="1" showAll="0"/>
    <pivotField axis="axisRow" multipleItemSelectionAllowed="1" showAll="0">
      <items count="7">
        <item x="3"/>
        <item x="0"/>
        <item x="2"/>
        <item x="4"/>
        <item x="5"/>
        <item x="1"/>
        <item t="default"/>
      </items>
    </pivotField>
    <pivotField axis="axisRow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6">
        <item sd="0" x="0"/>
        <item n="Mid and Senior Level" sd="0" x="3"/>
        <item sd="0" x="1"/>
        <item x="2"/>
        <item x="4"/>
        <item t="default"/>
      </items>
    </pivotField>
  </pivotFields>
  <rowFields count="3">
    <field x="5"/>
    <field x="14"/>
    <field x="4"/>
  </rowFields>
  <rowItems count="13">
    <i>
      <x/>
    </i>
    <i r="1">
      <x/>
    </i>
    <i r="1">
      <x v="1"/>
    </i>
    <i r="1">
      <x v="2"/>
    </i>
    <i r="1">
      <x v="4"/>
    </i>
    <i r="2">
      <x v="5"/>
    </i>
    <i>
      <x v="1"/>
    </i>
    <i r="1">
      <x/>
    </i>
    <i r="1">
      <x v="1"/>
    </i>
    <i r="1">
      <x v="2"/>
    </i>
    <i r="1">
      <x v="4"/>
    </i>
    <i r="2"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Tenure in months" fld="3" subtotal="average" baseField="5" baseItem="1" numFmtId="1"/>
    <dataField name="Median tenure in months" fld="13" subtotal="average" baseField="5" baseItem="1"/>
  </dataFields>
  <formats count="15">
    <format dxfId="36">
      <pivotArea collapsedLevelsAreSubtotals="1" fieldPosition="0">
        <references count="2">
          <reference field="4294967294" count="1" selected="0">
            <x v="1"/>
          </reference>
          <reference field="5" count="2">
            <x v="0"/>
            <x v="1"/>
          </reference>
        </references>
      </pivotArea>
    </format>
    <format dxfId="35">
      <pivotArea collapsedLevelsAreSubtotals="1" fieldPosition="0">
        <references count="2">
          <reference field="4294967294" count="1" selected="0">
            <x v="1"/>
          </reference>
          <reference field="5" count="1">
            <x v="0"/>
          </reference>
        </references>
      </pivotArea>
    </format>
    <format dxfId="34">
      <pivotArea collapsedLevelsAreSubtotals="1" fieldPosition="0">
        <references count="3">
          <reference field="4294967294" count="1" selected="0">
            <x v="1"/>
          </reference>
          <reference field="5" count="1" selected="0">
            <x v="0"/>
          </reference>
          <reference field="14" count="1">
            <x v="0"/>
          </reference>
        </references>
      </pivotArea>
    </format>
    <format dxfId="33">
      <pivotArea collapsedLevelsAreSubtotals="1" fieldPosition="0">
        <references count="3">
          <reference field="4294967294" count="1" selected="0">
            <x v="1"/>
          </reference>
          <reference field="5" count="1" selected="0">
            <x v="0"/>
          </reference>
          <reference field="14" count="1">
            <x v="1"/>
          </reference>
        </references>
      </pivotArea>
    </format>
    <format dxfId="32">
      <pivotArea collapsedLevelsAreSubtotals="1" fieldPosition="0">
        <references count="3">
          <reference field="4294967294" count="1" selected="0">
            <x v="1"/>
          </reference>
          <reference field="5" count="1" selected="0">
            <x v="0"/>
          </reference>
          <reference field="14" count="1">
            <x v="2"/>
          </reference>
        </references>
      </pivotArea>
    </format>
    <format dxfId="31">
      <pivotArea collapsedLevelsAreSubtotals="1" fieldPosition="0">
        <references count="2">
          <reference field="4294967294" count="1" selected="0">
            <x v="1"/>
          </reference>
          <reference field="5" count="1">
            <x v="1"/>
          </reference>
        </references>
      </pivotArea>
    </format>
    <format dxfId="30">
      <pivotArea collapsedLevelsAreSubtotals="1" fieldPosition="0">
        <references count="3">
          <reference field="4294967294" count="1" selected="0">
            <x v="1"/>
          </reference>
          <reference field="5" count="1" selected="0">
            <x v="1"/>
          </reference>
          <reference field="14" count="1">
            <x v="0"/>
          </reference>
        </references>
      </pivotArea>
    </format>
    <format dxfId="29">
      <pivotArea collapsedLevelsAreSubtotals="1" fieldPosition="0">
        <references count="3">
          <reference field="4294967294" count="1" selected="0">
            <x v="1"/>
          </reference>
          <reference field="5" count="1" selected="0">
            <x v="1"/>
          </reference>
          <reference field="14" count="1">
            <x v="1"/>
          </reference>
        </references>
      </pivotArea>
    </format>
    <format dxfId="28">
      <pivotArea collapsedLevelsAreSubtotals="1" fieldPosition="0">
        <references count="3">
          <reference field="4294967294" count="1" selected="0">
            <x v="1"/>
          </reference>
          <reference field="5" count="1" selected="0">
            <x v="1"/>
          </reference>
          <reference field="14" count="1">
            <x v="2"/>
          </reference>
        </references>
      </pivotArea>
    </format>
    <format dxfId="27">
      <pivotArea field="5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  <format dxfId="2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">
      <pivotArea collapsedLevelsAreSubtotals="1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4" count="1">
            <x v="1"/>
          </reference>
        </references>
      </pivotArea>
    </format>
    <format dxfId="2">
      <pivotArea collapsedLevelsAreSubtotals="1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4" count="1">
            <x v="4"/>
          </reference>
        </references>
      </pivotArea>
    </format>
    <format dxfId="1">
      <pivotArea collapsedLevelsAreSubtotals="1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4" count="1">
            <x v="1"/>
          </reference>
        </references>
      </pivotArea>
    </format>
    <format dxfId="0">
      <pivotArea collapsedLevelsAreSubtotals="1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4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4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6" firstHeaderRow="0" firstDataRow="1" firstDataCol="1" rowPageCount="1" colPageCount="1"/>
  <pivotFields count="13">
    <pivotField showAll="0"/>
    <pivotField showAll="0"/>
    <pivotField showAll="0"/>
    <pivotField showAll="0"/>
    <pivotField axis="axisPage" multipleItemSelectionAllowed="1" showAll="0">
      <items count="7">
        <item h="1" x="3"/>
        <item x="0"/>
        <item x="2"/>
        <item h="1" x="4"/>
        <item h="1" x="5"/>
        <item x="1"/>
        <item t="default"/>
      </items>
    </pivotField>
    <pivotField axis="axisRow" showAll="0">
      <items count="4">
        <item x="0"/>
        <item x="1"/>
        <item x="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5"/>
  </rowFields>
  <rowItems count="3">
    <i>
      <x/>
    </i>
    <i>
      <x v="1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1">
    <pageField fld="4" hier="-1"/>
  </pageFields>
  <dataFields count="7">
    <dataField name="Sum of All" fld="6" baseField="0" baseItem="0"/>
    <dataField name="Sum of At least 1yr" fld="7" baseField="0" baseItem="0"/>
    <dataField name="Sum of At least 2yrs" fld="8" baseField="0" baseItem="0"/>
    <dataField name="Sum of At least 3yrs" fld="9" baseField="0" baseItem="0"/>
    <dataField name="Sum of At least 4yrs" fld="10" baseField="0" baseItem="0"/>
    <dataField name="Sum of At least 5yrs" fld="11" baseField="0" baseItem="0"/>
    <dataField name="Sum of At least 10yrs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workbookViewId="0">
      <selection activeCell="A12" sqref="A12"/>
    </sheetView>
  </sheetViews>
  <sheetFormatPr defaultRowHeight="14.4" x14ac:dyDescent="0.3"/>
  <cols>
    <col min="1" max="1" width="12.5546875" bestFit="1" customWidth="1"/>
    <col min="2" max="2" width="16.109375" bestFit="1" customWidth="1"/>
    <col min="3" max="3" width="16.88671875" bestFit="1" customWidth="1"/>
    <col min="4" max="7" width="17.77734375" bestFit="1" customWidth="1"/>
    <col min="8" max="8" width="18.77734375" bestFit="1" customWidth="1"/>
    <col min="11" max="11" width="27.33203125" bestFit="1" customWidth="1"/>
    <col min="12" max="12" width="23.44140625" bestFit="1" customWidth="1"/>
    <col min="13" max="13" width="22.6640625" bestFit="1" customWidth="1"/>
    <col min="14" max="14" width="20.44140625" bestFit="1" customWidth="1"/>
  </cols>
  <sheetData>
    <row r="1" spans="1:13" x14ac:dyDescent="0.3">
      <c r="A1" s="2" t="s">
        <v>4</v>
      </c>
      <c r="B1" t="s">
        <v>1680</v>
      </c>
    </row>
    <row r="3" spans="1:13" x14ac:dyDescent="0.3">
      <c r="A3" s="2" t="s">
        <v>1671</v>
      </c>
      <c r="B3" t="s">
        <v>1674</v>
      </c>
      <c r="C3" t="s">
        <v>1673</v>
      </c>
      <c r="D3" t="s">
        <v>1675</v>
      </c>
      <c r="E3" t="s">
        <v>1676</v>
      </c>
      <c r="F3" t="s">
        <v>1677</v>
      </c>
      <c r="G3" t="s">
        <v>1678</v>
      </c>
      <c r="H3" t="s">
        <v>1679</v>
      </c>
      <c r="K3" s="2" t="s">
        <v>1671</v>
      </c>
      <c r="L3" t="s">
        <v>1683</v>
      </c>
      <c r="M3" t="s">
        <v>1684</v>
      </c>
    </row>
    <row r="4" spans="1:13" x14ac:dyDescent="0.3">
      <c r="A4" s="3" t="s">
        <v>16</v>
      </c>
      <c r="B4" s="8">
        <v>1207</v>
      </c>
      <c r="C4" s="8">
        <v>676</v>
      </c>
      <c r="D4" s="8">
        <v>337</v>
      </c>
      <c r="E4" s="8">
        <v>143</v>
      </c>
      <c r="F4" s="8">
        <v>66</v>
      </c>
      <c r="G4" s="8">
        <v>42</v>
      </c>
      <c r="H4" s="8">
        <v>1</v>
      </c>
      <c r="K4" s="3" t="s">
        <v>16</v>
      </c>
      <c r="L4" s="7">
        <v>17.432941176470589</v>
      </c>
      <c r="M4" s="7">
        <v>13.159215686274511</v>
      </c>
    </row>
    <row r="5" spans="1:13" x14ac:dyDescent="0.3">
      <c r="A5" s="3" t="s">
        <v>19</v>
      </c>
      <c r="B5" s="8">
        <v>889</v>
      </c>
      <c r="C5" s="8">
        <v>450</v>
      </c>
      <c r="D5" s="8">
        <v>233</v>
      </c>
      <c r="E5" s="8">
        <v>138</v>
      </c>
      <c r="F5" s="8">
        <v>71</v>
      </c>
      <c r="G5" s="8">
        <v>44</v>
      </c>
      <c r="H5" s="8">
        <v>5</v>
      </c>
      <c r="K5" s="5" t="s">
        <v>57</v>
      </c>
      <c r="L5" s="7">
        <v>10.803571428571429</v>
      </c>
      <c r="M5" s="7">
        <v>8</v>
      </c>
    </row>
    <row r="6" spans="1:13" x14ac:dyDescent="0.3">
      <c r="A6" s="3" t="s">
        <v>1672</v>
      </c>
      <c r="B6" s="8">
        <v>2096</v>
      </c>
      <c r="C6" s="8">
        <v>1126</v>
      </c>
      <c r="D6" s="8">
        <v>570</v>
      </c>
      <c r="E6" s="8">
        <v>281</v>
      </c>
      <c r="F6" s="8">
        <v>137</v>
      </c>
      <c r="G6" s="8">
        <v>86</v>
      </c>
      <c r="H6" s="8">
        <v>6</v>
      </c>
      <c r="K6" s="5" t="s">
        <v>1682</v>
      </c>
      <c r="L6" s="10">
        <v>17.94787141615986</v>
      </c>
      <c r="M6" s="7">
        <v>13.602085143353605</v>
      </c>
    </row>
    <row r="7" spans="1:13" x14ac:dyDescent="0.3">
      <c r="K7" s="5" t="s">
        <v>75</v>
      </c>
      <c r="L7" s="7">
        <v>29.333333333333332</v>
      </c>
      <c r="M7" s="7">
        <v>23.5</v>
      </c>
    </row>
    <row r="8" spans="1:13" x14ac:dyDescent="0.3">
      <c r="K8" s="5" t="s">
        <v>1692</v>
      </c>
      <c r="L8" s="10">
        <v>10.928571428571429</v>
      </c>
      <c r="M8" s="8">
        <v>7</v>
      </c>
    </row>
    <row r="9" spans="1:13" x14ac:dyDescent="0.3">
      <c r="A9" s="13" t="s">
        <v>1750</v>
      </c>
      <c r="B9" s="12"/>
      <c r="K9" s="6" t="s">
        <v>1692</v>
      </c>
      <c r="L9" s="7">
        <v>10.928571428571429</v>
      </c>
      <c r="M9" s="8">
        <v>7</v>
      </c>
    </row>
    <row r="10" spans="1:13" x14ac:dyDescent="0.3">
      <c r="K10" s="3" t="s">
        <v>19</v>
      </c>
      <c r="L10" s="7">
        <v>18.183083511777301</v>
      </c>
      <c r="M10" s="7">
        <v>11.505353319057816</v>
      </c>
    </row>
    <row r="11" spans="1:13" x14ac:dyDescent="0.3">
      <c r="B11" t="s">
        <v>1685</v>
      </c>
      <c r="C11" t="s">
        <v>1686</v>
      </c>
      <c r="D11" t="s">
        <v>1687</v>
      </c>
      <c r="E11" t="s">
        <v>1688</v>
      </c>
      <c r="F11" t="s">
        <v>1689</v>
      </c>
      <c r="G11" t="s">
        <v>1690</v>
      </c>
      <c r="H11" t="s">
        <v>1691</v>
      </c>
      <c r="K11" s="5" t="s">
        <v>57</v>
      </c>
      <c r="L11" s="7">
        <v>11.941176470588236</v>
      </c>
      <c r="M11" s="7">
        <v>5</v>
      </c>
    </row>
    <row r="12" spans="1:13" x14ac:dyDescent="0.3">
      <c r="C12" s="9">
        <f>C16/$B16</f>
        <v>0.56006628003313996</v>
      </c>
      <c r="D12" s="9">
        <f t="shared" ref="D12:H13" si="0">D16/$B16</f>
        <v>0.27920463960231978</v>
      </c>
      <c r="E12" s="9">
        <f t="shared" si="0"/>
        <v>0.11847555923777962</v>
      </c>
      <c r="F12" s="9">
        <f t="shared" si="0"/>
        <v>5.4681027340513673E-2</v>
      </c>
      <c r="G12" s="9">
        <f t="shared" si="0"/>
        <v>3.4797017398508698E-2</v>
      </c>
      <c r="H12" s="9">
        <f t="shared" si="0"/>
        <v>8.2850041425020708E-4</v>
      </c>
      <c r="K12" s="5" t="s">
        <v>1682</v>
      </c>
      <c r="L12" s="10">
        <v>18.360946745562131</v>
      </c>
      <c r="M12" s="7">
        <v>11.68284023668639</v>
      </c>
    </row>
    <row r="13" spans="1:13" x14ac:dyDescent="0.3">
      <c r="C13" s="9">
        <f>C17/$B17</f>
        <v>0.50618672665916764</v>
      </c>
      <c r="D13" s="9">
        <f>D17/$B17</f>
        <v>0.26209223847019125</v>
      </c>
      <c r="E13" s="9">
        <f t="shared" si="0"/>
        <v>0.15523059617547807</v>
      </c>
      <c r="F13" s="9">
        <f t="shared" si="0"/>
        <v>7.9865016872890895E-2</v>
      </c>
      <c r="G13" s="9">
        <f t="shared" si="0"/>
        <v>4.9493813273340834E-2</v>
      </c>
      <c r="H13" s="9">
        <f t="shared" si="0"/>
        <v>5.6242969628796397E-3</v>
      </c>
      <c r="K13" s="5" t="s">
        <v>75</v>
      </c>
      <c r="L13" s="7">
        <v>37.272727272727273</v>
      </c>
      <c r="M13" s="7">
        <v>30</v>
      </c>
    </row>
    <row r="14" spans="1:13" x14ac:dyDescent="0.3">
      <c r="B14" s="13"/>
      <c r="C14" s="14">
        <f>C18/$B18</f>
        <v>0.53721374045801529</v>
      </c>
      <c r="D14" s="14">
        <f t="shared" ref="D14:H14" si="1">D18/$B18</f>
        <v>0.27194656488549618</v>
      </c>
      <c r="E14" s="14">
        <f t="shared" si="1"/>
        <v>0.1340648854961832</v>
      </c>
      <c r="F14" s="14">
        <f t="shared" si="1"/>
        <v>6.5362595419847333E-2</v>
      </c>
      <c r="G14" s="14">
        <f t="shared" si="1"/>
        <v>4.1030534351145037E-2</v>
      </c>
      <c r="H14" s="14">
        <f t="shared" si="1"/>
        <v>2.8625954198473282E-3</v>
      </c>
      <c r="K14" s="5" t="s">
        <v>1692</v>
      </c>
      <c r="L14" s="10">
        <v>14.818181818181818</v>
      </c>
      <c r="M14" s="8">
        <v>8.5</v>
      </c>
    </row>
    <row r="15" spans="1:13" x14ac:dyDescent="0.3">
      <c r="B15" t="s">
        <v>1685</v>
      </c>
      <c r="C15" t="s">
        <v>1686</v>
      </c>
      <c r="D15" t="s">
        <v>1687</v>
      </c>
      <c r="E15" t="s">
        <v>1688</v>
      </c>
      <c r="F15" t="s">
        <v>1689</v>
      </c>
      <c r="G15" t="s">
        <v>1690</v>
      </c>
      <c r="H15" t="s">
        <v>1691</v>
      </c>
      <c r="K15" s="6" t="s">
        <v>1692</v>
      </c>
      <c r="L15" s="7">
        <v>14.818181818181818</v>
      </c>
      <c r="M15" s="8">
        <v>8.5</v>
      </c>
    </row>
    <row r="16" spans="1:13" x14ac:dyDescent="0.3">
      <c r="B16">
        <f>GETPIVOTDATA("Sum of All",$A$3,"Situation","Left job")</f>
        <v>1207</v>
      </c>
      <c r="C16">
        <f>GETPIVOTDATA("Sum of At least 1yr",$A$3,"Situation","Left job")</f>
        <v>676</v>
      </c>
      <c r="D16">
        <f>GETPIVOTDATA("Sum of At least 2yrs",$A$3,"Situation","Left job")</f>
        <v>337</v>
      </c>
      <c r="E16">
        <f>GETPIVOTDATA("Sum of At least 3yrs",$A$3,"Situation","Left job")</f>
        <v>143</v>
      </c>
      <c r="F16">
        <f>GETPIVOTDATA("Sum of At least 4yrs",$A$3,"Situation","Left job")</f>
        <v>66</v>
      </c>
      <c r="G16">
        <f>GETPIVOTDATA("Sum of At least 5yrs",$A$3,"Situation","Left job")</f>
        <v>42</v>
      </c>
      <c r="H16">
        <f>GETPIVOTDATA("Sum of At least 10yrs",$A$3,"Situation","Left job")</f>
        <v>1</v>
      </c>
      <c r="K16" s="3" t="s">
        <v>1672</v>
      </c>
      <c r="L16" s="7">
        <v>17.750113173381621</v>
      </c>
      <c r="M16" s="7">
        <v>12.459936622906293</v>
      </c>
    </row>
    <row r="17" spans="2:12" x14ac:dyDescent="0.3">
      <c r="B17">
        <f>GETPIVOTDATA("Sum of All",$A$3,"Situation","Present Role")</f>
        <v>889</v>
      </c>
      <c r="C17">
        <f>GETPIVOTDATA("Sum of At least 1yr",$A$3,"Situation","Present Role")</f>
        <v>450</v>
      </c>
      <c r="D17">
        <f>GETPIVOTDATA("Sum of At least 2yrs",$A$3,"Situation","Present Role")</f>
        <v>233</v>
      </c>
      <c r="E17">
        <f>GETPIVOTDATA("Sum of At least 3yrs",$A$3,"Situation","Present Role")</f>
        <v>138</v>
      </c>
      <c r="F17">
        <f>GETPIVOTDATA("Sum of At least 4yrs",$A$3,"Situation","Present Role")</f>
        <v>71</v>
      </c>
      <c r="G17">
        <f>GETPIVOTDATA("Sum of At least 5yrs",$A$3,"Situation","Present Role")</f>
        <v>44</v>
      </c>
      <c r="H17">
        <f>GETPIVOTDATA("Sum of At least 10yrs",$A$3,"Situation","Present Role")</f>
        <v>5</v>
      </c>
    </row>
    <row r="18" spans="2:12" x14ac:dyDescent="0.3">
      <c r="B18" s="13">
        <f>SUM(B16:B17)</f>
        <v>2096</v>
      </c>
      <c r="C18" s="13">
        <f t="shared" ref="C18:H18" si="2">SUM(C16:C17)</f>
        <v>1126</v>
      </c>
      <c r="D18" s="13">
        <f t="shared" si="2"/>
        <v>570</v>
      </c>
      <c r="E18" s="13">
        <f t="shared" si="2"/>
        <v>281</v>
      </c>
      <c r="F18" s="13">
        <f t="shared" si="2"/>
        <v>137</v>
      </c>
      <c r="G18" s="13">
        <f t="shared" si="2"/>
        <v>86</v>
      </c>
      <c r="H18" s="13">
        <f t="shared" si="2"/>
        <v>6</v>
      </c>
      <c r="L18" s="11" t="s">
        <v>1749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210"/>
  <sheetViews>
    <sheetView tabSelected="1" workbookViewId="0">
      <selection activeCell="C8" sqref="C8"/>
    </sheetView>
  </sheetViews>
  <sheetFormatPr defaultRowHeight="14.4" x14ac:dyDescent="0.3"/>
  <cols>
    <col min="13" max="13" width="12.33203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1681</v>
      </c>
    </row>
    <row r="2" spans="1:15" ht="16.8" x14ac:dyDescent="0.45">
      <c r="A2" t="s">
        <v>13</v>
      </c>
      <c r="B2">
        <v>3</v>
      </c>
      <c r="C2" t="s">
        <v>14</v>
      </c>
      <c r="D2">
        <v>2</v>
      </c>
      <c r="E2" t="s">
        <v>15</v>
      </c>
      <c r="F2" t="s">
        <v>16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4" cm="1">
        <f t="array" ref="N2">MEDIAN(IF($O$2:$O$2210=O2,$D$2:$D$2210))</f>
        <v>13</v>
      </c>
      <c r="O2" t="str">
        <f>E2&amp;F2</f>
        <v>Data Analyst - No stated seniority/mid-levelLeft job</v>
      </c>
    </row>
    <row r="3" spans="1:15" ht="16.8" x14ac:dyDescent="0.45">
      <c r="A3" t="s">
        <v>17</v>
      </c>
      <c r="B3">
        <v>1</v>
      </c>
      <c r="C3" t="s">
        <v>18</v>
      </c>
      <c r="D3">
        <v>19</v>
      </c>
      <c r="E3" t="s">
        <v>15</v>
      </c>
      <c r="F3" t="s">
        <v>19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 s="4" cm="1">
        <f t="array" ref="N3">MEDIAN(IF($O$2:$O$2210=O3,$D$2:$D$2210))</f>
        <v>12</v>
      </c>
      <c r="O3" t="str">
        <f t="shared" ref="O3:O66" si="0">E3&amp;F3</f>
        <v>Data Analyst - No stated seniority/mid-levelPresent Role</v>
      </c>
    </row>
    <row r="4" spans="1:15" ht="16.8" x14ac:dyDescent="0.45">
      <c r="A4" t="s">
        <v>17</v>
      </c>
      <c r="B4">
        <v>1</v>
      </c>
      <c r="C4" t="s">
        <v>20</v>
      </c>
      <c r="D4">
        <v>19</v>
      </c>
      <c r="E4" t="s">
        <v>15</v>
      </c>
      <c r="F4" t="s">
        <v>19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 s="4" cm="1">
        <f t="array" ref="N4">MEDIAN(IF($O$2:$O$2210=O4,$D$2:$D$2210))</f>
        <v>12</v>
      </c>
      <c r="O4" t="str">
        <f t="shared" si="0"/>
        <v>Data Analyst - No stated seniority/mid-levelPresent Role</v>
      </c>
    </row>
    <row r="5" spans="1:15" ht="16.8" x14ac:dyDescent="0.45">
      <c r="A5" t="s">
        <v>72</v>
      </c>
      <c r="B5">
        <v>1</v>
      </c>
      <c r="C5" t="s">
        <v>1692</v>
      </c>
      <c r="D5">
        <v>8</v>
      </c>
      <c r="E5" t="s">
        <v>1692</v>
      </c>
      <c r="F5" t="s">
        <v>19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4" cm="1">
        <f t="array" ref="N5">MEDIAN(IF($O$2:$O$2210=O5,$D$2:$D$2210))</f>
        <v>8.5</v>
      </c>
      <c r="O5" t="str">
        <f t="shared" si="0"/>
        <v>Data ScientistPresent Role</v>
      </c>
    </row>
    <row r="6" spans="1:15" ht="16.8" x14ac:dyDescent="0.45">
      <c r="A6" t="s">
        <v>21</v>
      </c>
      <c r="B6">
        <v>2</v>
      </c>
      <c r="C6" t="s">
        <v>22</v>
      </c>
      <c r="D6">
        <v>16</v>
      </c>
      <c r="E6" t="s">
        <v>23</v>
      </c>
      <c r="F6" t="s">
        <v>16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 s="4" cm="1">
        <f t="array" ref="N6">MEDIAN(IF($O$2:$O$2210=O6,$D$2:$D$2210))</f>
        <v>17.5</v>
      </c>
      <c r="O6" t="str">
        <f t="shared" si="0"/>
        <v>Data Analyst - Senior LevelLeft job</v>
      </c>
    </row>
    <row r="7" spans="1:15" ht="16.8" x14ac:dyDescent="0.45">
      <c r="A7" t="s">
        <v>24</v>
      </c>
      <c r="B7">
        <v>3</v>
      </c>
      <c r="C7" t="s">
        <v>25</v>
      </c>
      <c r="D7">
        <v>24</v>
      </c>
      <c r="E7" t="s">
        <v>15</v>
      </c>
      <c r="F7" t="s">
        <v>16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 s="4" cm="1">
        <f t="array" ref="N7">MEDIAN(IF($O$2:$O$2210=O7,$D$2:$D$2210))</f>
        <v>13</v>
      </c>
      <c r="O7" t="str">
        <f t="shared" si="0"/>
        <v>Data Analyst - No stated seniority/mid-levelLeft job</v>
      </c>
    </row>
    <row r="8" spans="1:15" ht="16.8" x14ac:dyDescent="0.45">
      <c r="A8" t="s">
        <v>26</v>
      </c>
      <c r="B8">
        <v>4</v>
      </c>
      <c r="C8" t="s">
        <v>25</v>
      </c>
      <c r="D8">
        <v>16</v>
      </c>
      <c r="E8" t="s">
        <v>15</v>
      </c>
      <c r="F8" t="s">
        <v>16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 s="4" cm="1">
        <f t="array" ref="N8">MEDIAN(IF($O$2:$O$2210=O8,$D$2:$D$2210))</f>
        <v>13</v>
      </c>
      <c r="O8" t="str">
        <f t="shared" si="0"/>
        <v>Data Analyst - No stated seniority/mid-levelLeft job</v>
      </c>
    </row>
    <row r="9" spans="1:15" ht="16.8" x14ac:dyDescent="0.45">
      <c r="A9" t="s">
        <v>27</v>
      </c>
      <c r="B9">
        <v>1</v>
      </c>
      <c r="C9" t="s">
        <v>14</v>
      </c>
      <c r="D9">
        <v>14</v>
      </c>
      <c r="E9" t="s">
        <v>15</v>
      </c>
      <c r="F9" t="s">
        <v>19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 s="4" cm="1">
        <f t="array" ref="N9">MEDIAN(IF($O$2:$O$2210=O9,$D$2:$D$2210))</f>
        <v>12</v>
      </c>
      <c r="O9" t="str">
        <f t="shared" si="0"/>
        <v>Data Analyst - No stated seniority/mid-levelPresent Role</v>
      </c>
    </row>
    <row r="10" spans="1:15" ht="16.8" x14ac:dyDescent="0.45">
      <c r="A10" t="s">
        <v>28</v>
      </c>
      <c r="B10">
        <v>1</v>
      </c>
      <c r="C10" t="s">
        <v>14</v>
      </c>
      <c r="D10">
        <v>34</v>
      </c>
      <c r="E10" t="s">
        <v>15</v>
      </c>
      <c r="F10" t="s">
        <v>19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 s="4" cm="1">
        <f t="array" ref="N10">MEDIAN(IF($O$2:$O$2210=O10,$D$2:$D$2210))</f>
        <v>12</v>
      </c>
      <c r="O10" t="str">
        <f t="shared" si="0"/>
        <v>Data Analyst - No stated seniority/mid-levelPresent Role</v>
      </c>
    </row>
    <row r="11" spans="1:15" ht="16.8" x14ac:dyDescent="0.45">
      <c r="A11" t="s">
        <v>29</v>
      </c>
      <c r="B11">
        <v>3</v>
      </c>
      <c r="C11" t="s">
        <v>14</v>
      </c>
      <c r="D11">
        <v>39</v>
      </c>
      <c r="E11" t="s">
        <v>15</v>
      </c>
      <c r="F11" t="s">
        <v>16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 s="4" cm="1">
        <f t="array" ref="N11">MEDIAN(IF($O$2:$O$2210=O11,$D$2:$D$2210))</f>
        <v>13</v>
      </c>
      <c r="O11" t="str">
        <f t="shared" si="0"/>
        <v>Data Analyst - No stated seniority/mid-levelLeft job</v>
      </c>
    </row>
    <row r="12" spans="1:15" ht="16.8" x14ac:dyDescent="0.45">
      <c r="A12" t="s">
        <v>30</v>
      </c>
      <c r="B12">
        <v>1</v>
      </c>
      <c r="C12" t="s">
        <v>14</v>
      </c>
      <c r="D12">
        <v>7</v>
      </c>
      <c r="E12" t="s">
        <v>15</v>
      </c>
      <c r="F12" t="s">
        <v>19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s="4" cm="1">
        <f t="array" ref="N12">MEDIAN(IF($O$2:$O$2210=O12,$D$2:$D$2210))</f>
        <v>12</v>
      </c>
      <c r="O12" t="str">
        <f t="shared" si="0"/>
        <v>Data Analyst - No stated seniority/mid-levelPresent Role</v>
      </c>
    </row>
    <row r="13" spans="1:15" ht="16.8" x14ac:dyDescent="0.45">
      <c r="A13" t="s">
        <v>21</v>
      </c>
      <c r="B13">
        <v>2</v>
      </c>
      <c r="C13" t="s">
        <v>14</v>
      </c>
      <c r="D13">
        <v>16</v>
      </c>
      <c r="E13" t="s">
        <v>15</v>
      </c>
      <c r="F13" t="s">
        <v>16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 s="4" cm="1">
        <f t="array" ref="N13">MEDIAN(IF($O$2:$O$2210=O13,$D$2:$D$2210))</f>
        <v>13</v>
      </c>
      <c r="O13" t="str">
        <f t="shared" si="0"/>
        <v>Data Analyst - No stated seniority/mid-levelLeft job</v>
      </c>
    </row>
    <row r="14" spans="1:15" ht="16.8" x14ac:dyDescent="0.45">
      <c r="A14" t="s">
        <v>31</v>
      </c>
      <c r="B14">
        <v>3</v>
      </c>
      <c r="C14" t="s">
        <v>32</v>
      </c>
      <c r="D14">
        <v>5</v>
      </c>
      <c r="E14" t="s">
        <v>15</v>
      </c>
      <c r="F14" t="s">
        <v>16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4" cm="1">
        <f t="array" ref="N14">MEDIAN(IF($O$2:$O$2210=O14,$D$2:$D$2210))</f>
        <v>13</v>
      </c>
      <c r="O14" t="str">
        <f t="shared" si="0"/>
        <v>Data Analyst - No stated seniority/mid-levelLeft job</v>
      </c>
    </row>
    <row r="15" spans="1:15" ht="16.8" x14ac:dyDescent="0.45">
      <c r="A15" t="s">
        <v>33</v>
      </c>
      <c r="B15">
        <v>1</v>
      </c>
      <c r="C15" t="s">
        <v>34</v>
      </c>
      <c r="D15">
        <v>22</v>
      </c>
      <c r="E15" t="s">
        <v>15</v>
      </c>
      <c r="F15" t="s">
        <v>19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 s="4" cm="1">
        <f t="array" ref="N15">MEDIAN(IF($O$2:$O$2210=O15,$D$2:$D$2210))</f>
        <v>12</v>
      </c>
      <c r="O15" t="str">
        <f t="shared" si="0"/>
        <v>Data Analyst - No stated seniority/mid-levelPresent Role</v>
      </c>
    </row>
    <row r="16" spans="1:15" ht="16.8" x14ac:dyDescent="0.45">
      <c r="A16" t="s">
        <v>35</v>
      </c>
      <c r="B16">
        <v>1</v>
      </c>
      <c r="C16" t="s">
        <v>36</v>
      </c>
      <c r="D16">
        <v>37</v>
      </c>
      <c r="E16" t="s">
        <v>23</v>
      </c>
      <c r="F16" t="s">
        <v>19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 s="4" cm="1">
        <f t="array" ref="N16">MEDIAN(IF($O$2:$O$2210=O16,$D$2:$D$2210))</f>
        <v>10</v>
      </c>
      <c r="O16" t="str">
        <f t="shared" si="0"/>
        <v>Data Analyst - Senior LevelPresent Role</v>
      </c>
    </row>
    <row r="17" spans="1:15" ht="16.8" x14ac:dyDescent="0.45">
      <c r="A17" t="s">
        <v>37</v>
      </c>
      <c r="B17">
        <v>2</v>
      </c>
      <c r="C17" t="s">
        <v>14</v>
      </c>
      <c r="D17">
        <v>29</v>
      </c>
      <c r="E17" t="s">
        <v>15</v>
      </c>
      <c r="F17" t="s">
        <v>16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 s="4" cm="1">
        <f t="array" ref="N17">MEDIAN(IF($O$2:$O$2210=O17,$D$2:$D$2210))</f>
        <v>13</v>
      </c>
      <c r="O17" t="str">
        <f t="shared" si="0"/>
        <v>Data Analyst - No stated seniority/mid-levelLeft job</v>
      </c>
    </row>
    <row r="18" spans="1:15" ht="16.8" x14ac:dyDescent="0.45">
      <c r="A18" t="s">
        <v>38</v>
      </c>
      <c r="B18">
        <v>2</v>
      </c>
      <c r="C18" t="s">
        <v>14</v>
      </c>
      <c r="D18">
        <v>14</v>
      </c>
      <c r="E18" t="s">
        <v>15</v>
      </c>
      <c r="F18" t="s">
        <v>16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 s="4" cm="1">
        <f t="array" ref="N18">MEDIAN(IF($O$2:$O$2210=O18,$D$2:$D$2210))</f>
        <v>13</v>
      </c>
      <c r="O18" t="str">
        <f t="shared" si="0"/>
        <v>Data Analyst - No stated seniority/mid-levelLeft job</v>
      </c>
    </row>
    <row r="19" spans="1:15" ht="16.8" x14ac:dyDescent="0.45">
      <c r="A19" t="s">
        <v>39</v>
      </c>
      <c r="B19">
        <v>3</v>
      </c>
      <c r="C19" t="s">
        <v>14</v>
      </c>
      <c r="D19">
        <v>21</v>
      </c>
      <c r="E19" t="s">
        <v>15</v>
      </c>
      <c r="F19" t="s">
        <v>16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 s="4" cm="1">
        <f t="array" ref="N19">MEDIAN(IF($O$2:$O$2210=O19,$D$2:$D$2210))</f>
        <v>13</v>
      </c>
      <c r="O19" t="str">
        <f t="shared" si="0"/>
        <v>Data Analyst - No stated seniority/mid-levelLeft job</v>
      </c>
    </row>
    <row r="20" spans="1:15" ht="16.8" x14ac:dyDescent="0.45">
      <c r="A20" t="s">
        <v>40</v>
      </c>
      <c r="B20">
        <v>1</v>
      </c>
      <c r="C20" t="s">
        <v>14</v>
      </c>
      <c r="D20">
        <v>2</v>
      </c>
      <c r="E20" t="s">
        <v>15</v>
      </c>
      <c r="F20" t="s">
        <v>16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s="4" cm="1">
        <f t="array" ref="N20">MEDIAN(IF($O$2:$O$2210=O20,$D$2:$D$2210))</f>
        <v>13</v>
      </c>
      <c r="O20" t="str">
        <f t="shared" si="0"/>
        <v>Data Analyst - No stated seniority/mid-levelLeft job</v>
      </c>
    </row>
    <row r="21" spans="1:15" ht="16.8" x14ac:dyDescent="0.45">
      <c r="A21" t="s">
        <v>41</v>
      </c>
      <c r="B21">
        <v>2</v>
      </c>
      <c r="C21" t="s">
        <v>14</v>
      </c>
      <c r="D21">
        <v>1</v>
      </c>
      <c r="E21" t="s">
        <v>15</v>
      </c>
      <c r="F21" t="s">
        <v>16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s="4" cm="1">
        <f t="array" ref="N21">MEDIAN(IF($O$2:$O$2210=O21,$D$2:$D$2210))</f>
        <v>13</v>
      </c>
      <c r="O21" t="str">
        <f t="shared" si="0"/>
        <v>Data Analyst - No stated seniority/mid-levelLeft job</v>
      </c>
    </row>
    <row r="22" spans="1:15" ht="16.8" x14ac:dyDescent="0.45">
      <c r="A22" t="s">
        <v>42</v>
      </c>
      <c r="B22">
        <v>5</v>
      </c>
      <c r="C22" t="s">
        <v>14</v>
      </c>
      <c r="D22">
        <v>22</v>
      </c>
      <c r="E22" t="s">
        <v>15</v>
      </c>
      <c r="F22" t="s">
        <v>16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 s="4" cm="1">
        <f t="array" ref="N22">MEDIAN(IF($O$2:$O$2210=O22,$D$2:$D$2210))</f>
        <v>13</v>
      </c>
      <c r="O22" t="str">
        <f t="shared" si="0"/>
        <v>Data Analyst - No stated seniority/mid-levelLeft job</v>
      </c>
    </row>
    <row r="23" spans="1:15" ht="16.8" x14ac:dyDescent="0.45">
      <c r="A23" t="s">
        <v>43</v>
      </c>
      <c r="B23">
        <v>1</v>
      </c>
      <c r="C23" t="s">
        <v>14</v>
      </c>
      <c r="D23">
        <v>31</v>
      </c>
      <c r="E23" t="s">
        <v>15</v>
      </c>
      <c r="F23" t="s">
        <v>19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 s="4" cm="1">
        <f t="array" ref="N23">MEDIAN(IF($O$2:$O$2210=O23,$D$2:$D$2210))</f>
        <v>12</v>
      </c>
      <c r="O23" t="str">
        <f t="shared" si="0"/>
        <v>Data Analyst - No stated seniority/mid-levelPresent Role</v>
      </c>
    </row>
    <row r="24" spans="1:15" ht="16.8" x14ac:dyDescent="0.45">
      <c r="A24" t="s">
        <v>44</v>
      </c>
      <c r="B24">
        <v>1</v>
      </c>
      <c r="C24" t="s">
        <v>45</v>
      </c>
      <c r="D24">
        <v>4</v>
      </c>
      <c r="E24" t="s">
        <v>15</v>
      </c>
      <c r="F24" t="s">
        <v>19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s="4" cm="1">
        <f t="array" ref="N24">MEDIAN(IF($O$2:$O$2210=O24,$D$2:$D$2210))</f>
        <v>12</v>
      </c>
      <c r="O24" t="str">
        <f t="shared" si="0"/>
        <v>Data Analyst - No stated seniority/mid-levelPresent Role</v>
      </c>
    </row>
    <row r="25" spans="1:15" ht="16.8" x14ac:dyDescent="0.45">
      <c r="A25" t="s">
        <v>46</v>
      </c>
      <c r="B25">
        <v>2</v>
      </c>
      <c r="C25" t="s">
        <v>47</v>
      </c>
      <c r="D25">
        <v>28</v>
      </c>
      <c r="E25" t="s">
        <v>15</v>
      </c>
      <c r="F25" t="s">
        <v>19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 s="4" cm="1">
        <f t="array" ref="N25">MEDIAN(IF($O$2:$O$2210=O25,$D$2:$D$2210))</f>
        <v>12</v>
      </c>
      <c r="O25" t="str">
        <f t="shared" si="0"/>
        <v>Data Analyst - No stated seniority/mid-levelPresent Role</v>
      </c>
    </row>
    <row r="26" spans="1:15" ht="16.8" x14ac:dyDescent="0.45">
      <c r="A26" t="s">
        <v>48</v>
      </c>
      <c r="B26">
        <v>5</v>
      </c>
      <c r="C26" t="s">
        <v>14</v>
      </c>
      <c r="D26">
        <v>26</v>
      </c>
      <c r="E26" t="s">
        <v>15</v>
      </c>
      <c r="F26" t="s">
        <v>16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 s="4" cm="1">
        <f t="array" ref="N26">MEDIAN(IF($O$2:$O$2210=O26,$D$2:$D$2210))</f>
        <v>13</v>
      </c>
      <c r="O26" t="str">
        <f t="shared" si="0"/>
        <v>Data Analyst - No stated seniority/mid-levelLeft job</v>
      </c>
    </row>
    <row r="27" spans="1:15" ht="16.8" x14ac:dyDescent="0.45">
      <c r="A27" t="s">
        <v>49</v>
      </c>
      <c r="B27">
        <v>1</v>
      </c>
      <c r="C27" t="s">
        <v>50</v>
      </c>
      <c r="D27">
        <v>16</v>
      </c>
      <c r="E27" t="s">
        <v>15</v>
      </c>
      <c r="F27" t="s">
        <v>19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 s="4" cm="1">
        <f t="array" ref="N27">MEDIAN(IF($O$2:$O$2210=O27,$D$2:$D$2210))</f>
        <v>12</v>
      </c>
      <c r="O27" t="str">
        <f t="shared" si="0"/>
        <v>Data Analyst - No stated seniority/mid-levelPresent Role</v>
      </c>
    </row>
    <row r="28" spans="1:15" ht="16.8" x14ac:dyDescent="0.45">
      <c r="A28" t="s">
        <v>51</v>
      </c>
      <c r="B28">
        <v>2</v>
      </c>
      <c r="C28" t="s">
        <v>50</v>
      </c>
      <c r="D28">
        <v>13</v>
      </c>
      <c r="E28" t="s">
        <v>15</v>
      </c>
      <c r="F28" t="s">
        <v>16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 s="4" cm="1">
        <f t="array" ref="N28">MEDIAN(IF($O$2:$O$2210=O28,$D$2:$D$2210))</f>
        <v>13</v>
      </c>
      <c r="O28" t="str">
        <f t="shared" si="0"/>
        <v>Data Analyst - No stated seniority/mid-levelLeft job</v>
      </c>
    </row>
    <row r="29" spans="1:15" ht="16.8" x14ac:dyDescent="0.45">
      <c r="A29" t="s">
        <v>30</v>
      </c>
      <c r="B29">
        <v>0</v>
      </c>
      <c r="C29" t="s">
        <v>52</v>
      </c>
      <c r="D29">
        <v>7</v>
      </c>
      <c r="E29" t="s">
        <v>15</v>
      </c>
      <c r="F29" t="s">
        <v>19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s="4" cm="1">
        <f t="array" ref="N29">MEDIAN(IF($O$2:$O$2210=O29,$D$2:$D$2210))</f>
        <v>12</v>
      </c>
      <c r="O29" t="str">
        <f t="shared" si="0"/>
        <v>Data Analyst - No stated seniority/mid-levelPresent Role</v>
      </c>
    </row>
    <row r="30" spans="1:15" ht="16.8" x14ac:dyDescent="0.45">
      <c r="A30" t="s">
        <v>53</v>
      </c>
      <c r="B30">
        <v>0</v>
      </c>
      <c r="C30" t="s">
        <v>14</v>
      </c>
      <c r="D30">
        <v>12</v>
      </c>
      <c r="E30" t="s">
        <v>15</v>
      </c>
      <c r="F30" t="s">
        <v>19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 s="4" cm="1">
        <f t="array" ref="N30">MEDIAN(IF($O$2:$O$2210=O30,$D$2:$D$2210))</f>
        <v>12</v>
      </c>
      <c r="O30" t="str">
        <f t="shared" si="0"/>
        <v>Data Analyst - No stated seniority/mid-levelPresent Role</v>
      </c>
    </row>
    <row r="31" spans="1:15" ht="16.8" x14ac:dyDescent="0.45">
      <c r="A31" t="s">
        <v>54</v>
      </c>
      <c r="B31">
        <v>0</v>
      </c>
      <c r="C31" t="s">
        <v>50</v>
      </c>
      <c r="D31">
        <v>9</v>
      </c>
      <c r="E31" t="s">
        <v>15</v>
      </c>
      <c r="F31" t="s">
        <v>19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s="4" cm="1">
        <f t="array" ref="N31">MEDIAN(IF($O$2:$O$2210=O31,$D$2:$D$2210))</f>
        <v>12</v>
      </c>
      <c r="O31" t="str">
        <f t="shared" si="0"/>
        <v>Data Analyst - No stated seniority/mid-levelPresent Role</v>
      </c>
    </row>
    <row r="32" spans="1:15" ht="16.8" x14ac:dyDescent="0.45">
      <c r="A32" t="s">
        <v>55</v>
      </c>
      <c r="B32">
        <v>1</v>
      </c>
      <c r="C32" t="s">
        <v>56</v>
      </c>
      <c r="D32">
        <v>1</v>
      </c>
      <c r="E32" t="s">
        <v>57</v>
      </c>
      <c r="F32" t="s">
        <v>16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s="4" cm="1">
        <f t="array" ref="N32">MEDIAN(IF($O$2:$O$2210=O32,$D$2:$D$2210))</f>
        <v>8</v>
      </c>
      <c r="O32" t="str">
        <f t="shared" si="0"/>
        <v>Data Analyst - Junior LevelLeft job</v>
      </c>
    </row>
    <row r="33" spans="1:15" ht="16.8" x14ac:dyDescent="0.45">
      <c r="A33" t="s">
        <v>58</v>
      </c>
      <c r="B33">
        <v>0</v>
      </c>
      <c r="C33" t="s">
        <v>14</v>
      </c>
      <c r="D33">
        <v>30</v>
      </c>
      <c r="E33" t="s">
        <v>15</v>
      </c>
      <c r="F33" t="s">
        <v>19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 s="4" cm="1">
        <f t="array" ref="N33">MEDIAN(IF($O$2:$O$2210=O33,$D$2:$D$2210))</f>
        <v>12</v>
      </c>
      <c r="O33" t="str">
        <f t="shared" si="0"/>
        <v>Data Analyst - No stated seniority/mid-levelPresent Role</v>
      </c>
    </row>
    <row r="34" spans="1:15" ht="16.8" x14ac:dyDescent="0.45">
      <c r="A34" t="s">
        <v>59</v>
      </c>
      <c r="B34">
        <v>0</v>
      </c>
      <c r="C34" t="s">
        <v>14</v>
      </c>
      <c r="D34">
        <v>1</v>
      </c>
      <c r="E34" t="s">
        <v>15</v>
      </c>
      <c r="F34" t="s">
        <v>19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s="4" cm="1">
        <f t="array" ref="N34">MEDIAN(IF($O$2:$O$2210=O34,$D$2:$D$2210))</f>
        <v>12</v>
      </c>
      <c r="O34" t="str">
        <f t="shared" si="0"/>
        <v>Data Analyst - No stated seniority/mid-levelPresent Role</v>
      </c>
    </row>
    <row r="35" spans="1:15" ht="16.8" x14ac:dyDescent="0.45">
      <c r="A35" t="s">
        <v>60</v>
      </c>
      <c r="B35">
        <v>1</v>
      </c>
      <c r="C35" t="s">
        <v>14</v>
      </c>
      <c r="D35">
        <v>18</v>
      </c>
      <c r="E35" t="s">
        <v>15</v>
      </c>
      <c r="F35" t="s">
        <v>16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 s="4" cm="1">
        <f t="array" ref="N35">MEDIAN(IF($O$2:$O$2210=O35,$D$2:$D$2210))</f>
        <v>13</v>
      </c>
      <c r="O35" t="str">
        <f t="shared" si="0"/>
        <v>Data Analyst - No stated seniority/mid-levelLeft job</v>
      </c>
    </row>
    <row r="36" spans="1:15" ht="16.8" x14ac:dyDescent="0.45">
      <c r="A36" t="s">
        <v>61</v>
      </c>
      <c r="B36">
        <v>0</v>
      </c>
      <c r="C36" t="s">
        <v>62</v>
      </c>
      <c r="D36">
        <v>10</v>
      </c>
      <c r="E36" t="s">
        <v>15</v>
      </c>
      <c r="F36" t="s">
        <v>19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4" cm="1">
        <f t="array" ref="N36">MEDIAN(IF($O$2:$O$2210=O36,$D$2:$D$2210))</f>
        <v>12</v>
      </c>
      <c r="O36" t="str">
        <f t="shared" si="0"/>
        <v>Data Analyst - No stated seniority/mid-levelPresent Role</v>
      </c>
    </row>
    <row r="37" spans="1:15" ht="16.8" x14ac:dyDescent="0.45">
      <c r="A37" t="s">
        <v>63</v>
      </c>
      <c r="B37">
        <v>2</v>
      </c>
      <c r="C37" t="s">
        <v>14</v>
      </c>
      <c r="D37">
        <v>13</v>
      </c>
      <c r="E37" t="s">
        <v>15</v>
      </c>
      <c r="F37" t="s">
        <v>16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 s="4" cm="1">
        <f t="array" ref="N37">MEDIAN(IF($O$2:$O$2210=O37,$D$2:$D$2210))</f>
        <v>13</v>
      </c>
      <c r="O37" t="str">
        <f t="shared" si="0"/>
        <v>Data Analyst - No stated seniority/mid-levelLeft job</v>
      </c>
    </row>
    <row r="38" spans="1:15" ht="16.8" x14ac:dyDescent="0.45">
      <c r="A38" t="s">
        <v>64</v>
      </c>
      <c r="B38">
        <v>2</v>
      </c>
      <c r="C38" t="s">
        <v>18</v>
      </c>
      <c r="D38">
        <v>4</v>
      </c>
      <c r="E38" t="s">
        <v>15</v>
      </c>
      <c r="F38" t="s">
        <v>16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s="4" cm="1">
        <f t="array" ref="N38">MEDIAN(IF($O$2:$O$2210=O38,$D$2:$D$2210))</f>
        <v>13</v>
      </c>
      <c r="O38" t="str">
        <f t="shared" si="0"/>
        <v>Data Analyst - No stated seniority/mid-levelLeft job</v>
      </c>
    </row>
    <row r="39" spans="1:15" ht="16.8" x14ac:dyDescent="0.45">
      <c r="A39" t="s">
        <v>65</v>
      </c>
      <c r="B39">
        <v>0</v>
      </c>
      <c r="C39" t="s">
        <v>66</v>
      </c>
      <c r="D39">
        <v>29</v>
      </c>
      <c r="E39" t="s">
        <v>15</v>
      </c>
      <c r="F39" t="s">
        <v>19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 s="4" cm="1">
        <f t="array" ref="N39">MEDIAN(IF($O$2:$O$2210=O39,$D$2:$D$2210))</f>
        <v>12</v>
      </c>
      <c r="O39" t="str">
        <f t="shared" si="0"/>
        <v>Data Analyst - No stated seniority/mid-levelPresent Role</v>
      </c>
    </row>
    <row r="40" spans="1:15" ht="16.8" x14ac:dyDescent="0.45">
      <c r="A40" t="s">
        <v>67</v>
      </c>
      <c r="B40">
        <v>1</v>
      </c>
      <c r="C40" t="s">
        <v>66</v>
      </c>
      <c r="D40">
        <v>14</v>
      </c>
      <c r="E40" t="s">
        <v>15</v>
      </c>
      <c r="F40" t="s">
        <v>16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 s="4" cm="1">
        <f t="array" ref="N40">MEDIAN(IF($O$2:$O$2210=O40,$D$2:$D$2210))</f>
        <v>13</v>
      </c>
      <c r="O40" t="str">
        <f t="shared" si="0"/>
        <v>Data Analyst - No stated seniority/mid-levelLeft job</v>
      </c>
    </row>
    <row r="41" spans="1:15" ht="16.8" x14ac:dyDescent="0.45">
      <c r="A41" t="s">
        <v>54</v>
      </c>
      <c r="B41">
        <v>0</v>
      </c>
      <c r="C41" t="s">
        <v>68</v>
      </c>
      <c r="D41">
        <v>9</v>
      </c>
      <c r="E41" t="s">
        <v>23</v>
      </c>
      <c r="F41" t="s">
        <v>19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s="4" cm="1">
        <f t="array" ref="N41">MEDIAN(IF($O$2:$O$2210=O41,$D$2:$D$2210))</f>
        <v>10</v>
      </c>
      <c r="O41" t="str">
        <f t="shared" si="0"/>
        <v>Data Analyst - Senior LevelPresent Role</v>
      </c>
    </row>
    <row r="42" spans="1:15" ht="16.8" x14ac:dyDescent="0.45">
      <c r="A42" t="s">
        <v>69</v>
      </c>
      <c r="B42">
        <v>1</v>
      </c>
      <c r="C42" t="s">
        <v>14</v>
      </c>
      <c r="D42">
        <v>3</v>
      </c>
      <c r="E42" t="s">
        <v>15</v>
      </c>
      <c r="F42" t="s">
        <v>16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s="4" cm="1">
        <f t="array" ref="N42">MEDIAN(IF($O$2:$O$2210=O42,$D$2:$D$2210))</f>
        <v>13</v>
      </c>
      <c r="O42" t="str">
        <f t="shared" si="0"/>
        <v>Data Analyst - No stated seniority/mid-levelLeft job</v>
      </c>
    </row>
    <row r="43" spans="1:15" ht="16.8" x14ac:dyDescent="0.45">
      <c r="A43" t="s">
        <v>70</v>
      </c>
      <c r="B43">
        <v>0</v>
      </c>
      <c r="C43" t="s">
        <v>14</v>
      </c>
      <c r="D43">
        <v>6</v>
      </c>
      <c r="E43" t="s">
        <v>15</v>
      </c>
      <c r="F43" t="s">
        <v>19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s="4" cm="1">
        <f t="array" ref="N43">MEDIAN(IF($O$2:$O$2210=O43,$D$2:$D$2210))</f>
        <v>12</v>
      </c>
      <c r="O43" t="str">
        <f t="shared" si="0"/>
        <v>Data Analyst - No stated seniority/mid-levelPresent Role</v>
      </c>
    </row>
    <row r="44" spans="1:15" ht="16.8" x14ac:dyDescent="0.45">
      <c r="A44" t="s">
        <v>71</v>
      </c>
      <c r="B44">
        <v>2</v>
      </c>
      <c r="C44" t="s">
        <v>18</v>
      </c>
      <c r="D44">
        <v>12</v>
      </c>
      <c r="E44" t="s">
        <v>15</v>
      </c>
      <c r="F44" t="s">
        <v>16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 s="4" cm="1">
        <f t="array" ref="N44">MEDIAN(IF($O$2:$O$2210=O44,$D$2:$D$2210))</f>
        <v>13</v>
      </c>
      <c r="O44" t="str">
        <f t="shared" si="0"/>
        <v>Data Analyst - No stated seniority/mid-levelLeft job</v>
      </c>
    </row>
    <row r="45" spans="1:15" ht="16.8" x14ac:dyDescent="0.45">
      <c r="A45" t="s">
        <v>72</v>
      </c>
      <c r="B45">
        <v>0</v>
      </c>
      <c r="C45" t="s">
        <v>14</v>
      </c>
      <c r="D45">
        <v>8</v>
      </c>
      <c r="E45" t="s">
        <v>15</v>
      </c>
      <c r="F45" t="s">
        <v>19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s="4" cm="1">
        <f t="array" ref="N45">MEDIAN(IF($O$2:$O$2210=O45,$D$2:$D$2210))</f>
        <v>12</v>
      </c>
      <c r="O45" t="str">
        <f t="shared" si="0"/>
        <v>Data Analyst - No stated seniority/mid-levelPresent Role</v>
      </c>
    </row>
    <row r="46" spans="1:15" ht="16.8" x14ac:dyDescent="0.45">
      <c r="A46" t="s">
        <v>73</v>
      </c>
      <c r="B46">
        <v>2</v>
      </c>
      <c r="C46" t="s">
        <v>14</v>
      </c>
      <c r="D46">
        <v>6</v>
      </c>
      <c r="E46" t="s">
        <v>15</v>
      </c>
      <c r="F46" t="s">
        <v>16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s="4" cm="1">
        <f t="array" ref="N46">MEDIAN(IF($O$2:$O$2210=O46,$D$2:$D$2210))</f>
        <v>13</v>
      </c>
      <c r="O46" t="str">
        <f t="shared" si="0"/>
        <v>Data Analyst - No stated seniority/mid-levelLeft job</v>
      </c>
    </row>
    <row r="47" spans="1:15" ht="16.8" x14ac:dyDescent="0.45">
      <c r="A47" t="s">
        <v>58</v>
      </c>
      <c r="B47">
        <v>0</v>
      </c>
      <c r="C47" t="s">
        <v>74</v>
      </c>
      <c r="D47">
        <v>30</v>
      </c>
      <c r="E47" t="s">
        <v>75</v>
      </c>
      <c r="F47" t="s">
        <v>19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 s="4" cm="1">
        <f t="array" ref="N47">MEDIAN(IF($O$2:$O$2210=O47,$D$2:$D$2210))</f>
        <v>30</v>
      </c>
      <c r="O47" t="str">
        <f t="shared" si="0"/>
        <v>StatisticianPresent Role</v>
      </c>
    </row>
    <row r="48" spans="1:15" ht="16.8" x14ac:dyDescent="0.45">
      <c r="A48" t="s">
        <v>76</v>
      </c>
      <c r="B48">
        <v>1</v>
      </c>
      <c r="C48" t="s">
        <v>75</v>
      </c>
      <c r="D48">
        <v>26</v>
      </c>
      <c r="E48" t="s">
        <v>75</v>
      </c>
      <c r="F48" t="s">
        <v>16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 s="4" cm="1">
        <f t="array" ref="N48">MEDIAN(IF($O$2:$O$2210=O48,$D$2:$D$2210))</f>
        <v>23.5</v>
      </c>
      <c r="O48" t="str">
        <f t="shared" si="0"/>
        <v>StatisticianLeft job</v>
      </c>
    </row>
    <row r="49" spans="1:15" ht="16.8" x14ac:dyDescent="0.45">
      <c r="A49" t="s">
        <v>77</v>
      </c>
      <c r="B49">
        <v>2</v>
      </c>
      <c r="C49" t="s">
        <v>78</v>
      </c>
      <c r="D49">
        <v>29</v>
      </c>
      <c r="E49" t="s">
        <v>15</v>
      </c>
      <c r="F49" t="s">
        <v>16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 s="4" cm="1">
        <f t="array" ref="N49">MEDIAN(IF($O$2:$O$2210=O49,$D$2:$D$2210))</f>
        <v>13</v>
      </c>
      <c r="O49" t="str">
        <f t="shared" si="0"/>
        <v>Data Analyst - No stated seniority/mid-levelLeft job</v>
      </c>
    </row>
    <row r="50" spans="1:15" ht="16.8" x14ac:dyDescent="0.45">
      <c r="A50" t="s">
        <v>79</v>
      </c>
      <c r="B50">
        <v>3</v>
      </c>
      <c r="C50" t="s">
        <v>14</v>
      </c>
      <c r="D50">
        <v>45</v>
      </c>
      <c r="E50" t="s">
        <v>15</v>
      </c>
      <c r="F50" t="s">
        <v>16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 s="4" cm="1">
        <f t="array" ref="N50">MEDIAN(IF($O$2:$O$2210=O50,$D$2:$D$2210))</f>
        <v>13</v>
      </c>
      <c r="O50" t="str">
        <f t="shared" si="0"/>
        <v>Data Analyst - No stated seniority/mid-levelLeft job</v>
      </c>
    </row>
    <row r="51" spans="1:15" ht="16.8" x14ac:dyDescent="0.45">
      <c r="A51" t="s">
        <v>80</v>
      </c>
      <c r="B51">
        <v>0</v>
      </c>
      <c r="C51" t="s">
        <v>36</v>
      </c>
      <c r="D51">
        <v>64</v>
      </c>
      <c r="E51" t="s">
        <v>23</v>
      </c>
      <c r="F51" t="s">
        <v>19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 s="4" cm="1">
        <f t="array" ref="N51">MEDIAN(IF($O$2:$O$2210=O51,$D$2:$D$2210))</f>
        <v>10</v>
      </c>
      <c r="O51" t="str">
        <f t="shared" si="0"/>
        <v>Data Analyst - Senior LevelPresent Role</v>
      </c>
    </row>
    <row r="52" spans="1:15" ht="16.8" x14ac:dyDescent="0.45">
      <c r="A52" t="s">
        <v>81</v>
      </c>
      <c r="B52">
        <v>0</v>
      </c>
      <c r="C52" t="s">
        <v>14</v>
      </c>
      <c r="D52">
        <v>3</v>
      </c>
      <c r="E52" t="s">
        <v>15</v>
      </c>
      <c r="F52" t="s">
        <v>19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s="4" cm="1">
        <f t="array" ref="N52">MEDIAN(IF($O$2:$O$2210=O52,$D$2:$D$2210))</f>
        <v>12</v>
      </c>
      <c r="O52" t="str">
        <f t="shared" si="0"/>
        <v>Data Analyst - No stated seniority/mid-levelPresent Role</v>
      </c>
    </row>
    <row r="53" spans="1:15" ht="16.8" x14ac:dyDescent="0.45">
      <c r="A53" t="s">
        <v>82</v>
      </c>
      <c r="B53">
        <v>3</v>
      </c>
      <c r="C53" t="s">
        <v>14</v>
      </c>
      <c r="D53">
        <v>9</v>
      </c>
      <c r="E53" t="s">
        <v>15</v>
      </c>
      <c r="F53" t="s">
        <v>16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s="4" cm="1">
        <f t="array" ref="N53">MEDIAN(IF($O$2:$O$2210=O53,$D$2:$D$2210))</f>
        <v>13</v>
      </c>
      <c r="O53" t="str">
        <f t="shared" si="0"/>
        <v>Data Analyst - No stated seniority/mid-levelLeft job</v>
      </c>
    </row>
    <row r="54" spans="1:15" ht="16.8" x14ac:dyDescent="0.45">
      <c r="A54" t="s">
        <v>83</v>
      </c>
      <c r="B54">
        <v>1</v>
      </c>
      <c r="C54" t="s">
        <v>14</v>
      </c>
      <c r="D54">
        <v>21</v>
      </c>
      <c r="E54" t="s">
        <v>15</v>
      </c>
      <c r="F54" t="s">
        <v>16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 s="4" cm="1">
        <f t="array" ref="N54">MEDIAN(IF($O$2:$O$2210=O54,$D$2:$D$2210))</f>
        <v>13</v>
      </c>
      <c r="O54" t="str">
        <f t="shared" si="0"/>
        <v>Data Analyst - No stated seniority/mid-levelLeft job</v>
      </c>
    </row>
    <row r="55" spans="1:15" ht="16.8" x14ac:dyDescent="0.45">
      <c r="A55" t="s">
        <v>84</v>
      </c>
      <c r="B55">
        <v>2</v>
      </c>
      <c r="C55" t="s">
        <v>85</v>
      </c>
      <c r="D55">
        <v>67</v>
      </c>
      <c r="E55" t="s">
        <v>15</v>
      </c>
      <c r="F55" t="s">
        <v>19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 s="4" cm="1">
        <f t="array" ref="N55">MEDIAN(IF($O$2:$O$2210=O55,$D$2:$D$2210))</f>
        <v>12</v>
      </c>
      <c r="O55" t="str">
        <f t="shared" si="0"/>
        <v>Data Analyst - No stated seniority/mid-levelPresent Role</v>
      </c>
    </row>
    <row r="56" spans="1:15" ht="16.8" x14ac:dyDescent="0.45">
      <c r="A56" t="s">
        <v>86</v>
      </c>
      <c r="B56">
        <v>0</v>
      </c>
      <c r="C56" t="s">
        <v>18</v>
      </c>
      <c r="D56">
        <v>20</v>
      </c>
      <c r="E56" t="s">
        <v>15</v>
      </c>
      <c r="F56" t="s">
        <v>19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 s="4" cm="1">
        <f t="array" ref="N56">MEDIAN(IF($O$2:$O$2210=O56,$D$2:$D$2210))</f>
        <v>12</v>
      </c>
      <c r="O56" t="str">
        <f t="shared" si="0"/>
        <v>Data Analyst - No stated seniority/mid-levelPresent Role</v>
      </c>
    </row>
    <row r="57" spans="1:15" ht="16.8" x14ac:dyDescent="0.45">
      <c r="A57" t="s">
        <v>87</v>
      </c>
      <c r="B57">
        <v>2</v>
      </c>
      <c r="C57" t="s">
        <v>14</v>
      </c>
      <c r="D57">
        <v>12</v>
      </c>
      <c r="E57" t="s">
        <v>15</v>
      </c>
      <c r="F57" t="s">
        <v>16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 s="4" cm="1">
        <f t="array" ref="N57">MEDIAN(IF($O$2:$O$2210=O57,$D$2:$D$2210))</f>
        <v>13</v>
      </c>
      <c r="O57" t="str">
        <f t="shared" si="0"/>
        <v>Data Analyst - No stated seniority/mid-levelLeft job</v>
      </c>
    </row>
    <row r="58" spans="1:15" ht="16.8" x14ac:dyDescent="0.45">
      <c r="A58" t="s">
        <v>27</v>
      </c>
      <c r="B58">
        <v>0</v>
      </c>
      <c r="C58" t="s">
        <v>14</v>
      </c>
      <c r="D58">
        <v>14</v>
      </c>
      <c r="E58" t="s">
        <v>15</v>
      </c>
      <c r="F58" t="s">
        <v>19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 s="4" cm="1">
        <f t="array" ref="N58">MEDIAN(IF($O$2:$O$2210=O58,$D$2:$D$2210))</f>
        <v>12</v>
      </c>
      <c r="O58" t="str">
        <f t="shared" si="0"/>
        <v>Data Analyst - No stated seniority/mid-levelPresent Role</v>
      </c>
    </row>
    <row r="59" spans="1:15" ht="16.8" x14ac:dyDescent="0.45">
      <c r="A59" t="s">
        <v>88</v>
      </c>
      <c r="B59">
        <v>0</v>
      </c>
      <c r="C59" t="s">
        <v>36</v>
      </c>
      <c r="D59">
        <v>13</v>
      </c>
      <c r="E59" t="s">
        <v>23</v>
      </c>
      <c r="F59" t="s">
        <v>19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 s="4" cm="1">
        <f t="array" ref="N59">MEDIAN(IF($O$2:$O$2210=O59,$D$2:$D$2210))</f>
        <v>10</v>
      </c>
      <c r="O59" t="str">
        <f t="shared" si="0"/>
        <v>Data Analyst - Senior LevelPresent Role</v>
      </c>
    </row>
    <row r="60" spans="1:15" ht="16.8" x14ac:dyDescent="0.45">
      <c r="A60" t="s">
        <v>89</v>
      </c>
      <c r="B60">
        <v>3</v>
      </c>
      <c r="C60" t="s">
        <v>14</v>
      </c>
      <c r="D60">
        <v>18</v>
      </c>
      <c r="E60" t="s">
        <v>15</v>
      </c>
      <c r="F60" t="s">
        <v>16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 s="4" cm="1">
        <f t="array" ref="N60">MEDIAN(IF($O$2:$O$2210=O60,$D$2:$D$2210))</f>
        <v>13</v>
      </c>
      <c r="O60" t="str">
        <f t="shared" si="0"/>
        <v>Data Analyst - No stated seniority/mid-levelLeft job</v>
      </c>
    </row>
    <row r="61" spans="1:15" ht="16.8" x14ac:dyDescent="0.45">
      <c r="A61" t="s">
        <v>27</v>
      </c>
      <c r="B61">
        <v>0</v>
      </c>
      <c r="C61" t="s">
        <v>14</v>
      </c>
      <c r="D61">
        <v>14</v>
      </c>
      <c r="E61" t="s">
        <v>15</v>
      </c>
      <c r="F61" t="s">
        <v>19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 s="4" cm="1">
        <f t="array" ref="N61">MEDIAN(IF($O$2:$O$2210=O61,$D$2:$D$2210))</f>
        <v>12</v>
      </c>
      <c r="O61" t="str">
        <f t="shared" si="0"/>
        <v>Data Analyst - No stated seniority/mid-levelPresent Role</v>
      </c>
    </row>
    <row r="62" spans="1:15" ht="16.8" x14ac:dyDescent="0.45">
      <c r="A62" t="s">
        <v>28</v>
      </c>
      <c r="B62">
        <v>1</v>
      </c>
      <c r="C62" t="s">
        <v>1692</v>
      </c>
      <c r="D62">
        <v>34</v>
      </c>
      <c r="E62" t="s">
        <v>1692</v>
      </c>
      <c r="F62" t="s">
        <v>19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 s="4" cm="1">
        <f t="array" ref="N62">MEDIAN(IF($O$2:$O$2210=O62,$D$2:$D$2210))</f>
        <v>8.5</v>
      </c>
      <c r="O62" t="str">
        <f t="shared" si="0"/>
        <v>Data ScientistPresent Role</v>
      </c>
    </row>
    <row r="63" spans="1:15" ht="16.8" x14ac:dyDescent="0.45">
      <c r="A63" t="s">
        <v>90</v>
      </c>
      <c r="B63">
        <v>3</v>
      </c>
      <c r="C63" t="s">
        <v>36</v>
      </c>
      <c r="D63">
        <v>15</v>
      </c>
      <c r="E63" t="s">
        <v>23</v>
      </c>
      <c r="F63" t="s">
        <v>16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 s="4" cm="1">
        <f t="array" ref="N63">MEDIAN(IF($O$2:$O$2210=O63,$D$2:$D$2210))</f>
        <v>17.5</v>
      </c>
      <c r="O63" t="str">
        <f t="shared" si="0"/>
        <v>Data Analyst - Senior LevelLeft job</v>
      </c>
    </row>
    <row r="64" spans="1:15" ht="16.8" x14ac:dyDescent="0.45">
      <c r="A64" t="s">
        <v>91</v>
      </c>
      <c r="B64">
        <v>4</v>
      </c>
      <c r="C64" t="s">
        <v>14</v>
      </c>
      <c r="D64">
        <v>17</v>
      </c>
      <c r="E64" t="s">
        <v>15</v>
      </c>
      <c r="F64" t="s">
        <v>16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 s="4" cm="1">
        <f t="array" ref="N64">MEDIAN(IF($O$2:$O$2210=O64,$D$2:$D$2210))</f>
        <v>13</v>
      </c>
      <c r="O64" t="str">
        <f t="shared" si="0"/>
        <v>Data Analyst - No stated seniority/mid-levelLeft job</v>
      </c>
    </row>
    <row r="65" spans="1:15" ht="16.8" x14ac:dyDescent="0.45">
      <c r="A65" t="s">
        <v>92</v>
      </c>
      <c r="B65">
        <v>0</v>
      </c>
      <c r="C65" t="s">
        <v>93</v>
      </c>
      <c r="D65">
        <v>13</v>
      </c>
      <c r="E65" t="s">
        <v>57</v>
      </c>
      <c r="F65" t="s">
        <v>19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 s="4" cm="1">
        <f t="array" ref="N65">MEDIAN(IF($O$2:$O$2210=O65,$D$2:$D$2210))</f>
        <v>5</v>
      </c>
      <c r="O65" t="str">
        <f t="shared" si="0"/>
        <v>Data Analyst - Junior LevelPresent Role</v>
      </c>
    </row>
    <row r="66" spans="1:15" ht="16.8" x14ac:dyDescent="0.45">
      <c r="A66" t="s">
        <v>94</v>
      </c>
      <c r="B66">
        <v>0</v>
      </c>
      <c r="C66" t="s">
        <v>14</v>
      </c>
      <c r="D66">
        <v>2</v>
      </c>
      <c r="E66" t="s">
        <v>15</v>
      </c>
      <c r="F66" t="s">
        <v>19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s="4" cm="1">
        <f t="array" ref="N66">MEDIAN(IF($O$2:$O$2210=O66,$D$2:$D$2210))</f>
        <v>12</v>
      </c>
      <c r="O66" t="str">
        <f t="shared" si="0"/>
        <v>Data Analyst - No stated seniority/mid-levelPresent Role</v>
      </c>
    </row>
    <row r="67" spans="1:15" ht="16.8" x14ac:dyDescent="0.45">
      <c r="A67" t="s">
        <v>95</v>
      </c>
      <c r="B67">
        <v>1</v>
      </c>
      <c r="C67" t="s">
        <v>96</v>
      </c>
      <c r="D67">
        <v>17</v>
      </c>
      <c r="E67" t="s">
        <v>15</v>
      </c>
      <c r="F67" t="s">
        <v>16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 s="4" cm="1">
        <f t="array" ref="N67">MEDIAN(IF($O$2:$O$2210=O67,$D$2:$D$2210))</f>
        <v>13</v>
      </c>
      <c r="O67" t="str">
        <f t="shared" ref="O67:O130" si="1">E67&amp;F67</f>
        <v>Data Analyst - No stated seniority/mid-levelLeft job</v>
      </c>
    </row>
    <row r="68" spans="1:15" ht="16.8" x14ac:dyDescent="0.45">
      <c r="A68" t="s">
        <v>49</v>
      </c>
      <c r="B68">
        <v>0</v>
      </c>
      <c r="C68" t="s">
        <v>14</v>
      </c>
      <c r="D68">
        <v>16</v>
      </c>
      <c r="E68" t="s">
        <v>15</v>
      </c>
      <c r="F68" t="s">
        <v>19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 s="4" cm="1">
        <f t="array" ref="N68">MEDIAN(IF($O$2:$O$2210=O68,$D$2:$D$2210))</f>
        <v>12</v>
      </c>
      <c r="O68" t="str">
        <f t="shared" si="1"/>
        <v>Data Analyst - No stated seniority/mid-levelPresent Role</v>
      </c>
    </row>
    <row r="69" spans="1:15" ht="16.8" x14ac:dyDescent="0.45">
      <c r="A69" t="s">
        <v>97</v>
      </c>
      <c r="B69">
        <v>1</v>
      </c>
      <c r="C69" t="s">
        <v>98</v>
      </c>
      <c r="D69">
        <v>12</v>
      </c>
      <c r="E69" t="s">
        <v>23</v>
      </c>
      <c r="F69" t="s">
        <v>16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 s="4" cm="1">
        <f t="array" ref="N69">MEDIAN(IF($O$2:$O$2210=O69,$D$2:$D$2210))</f>
        <v>17.5</v>
      </c>
      <c r="O69" t="str">
        <f t="shared" si="1"/>
        <v>Data Analyst - Senior LevelLeft job</v>
      </c>
    </row>
    <row r="70" spans="1:15" ht="16.8" x14ac:dyDescent="0.45">
      <c r="A70" t="s">
        <v>99</v>
      </c>
      <c r="B70">
        <v>2</v>
      </c>
      <c r="C70" t="s">
        <v>14</v>
      </c>
      <c r="D70">
        <v>34</v>
      </c>
      <c r="E70" t="s">
        <v>15</v>
      </c>
      <c r="F70" t="s">
        <v>16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 s="4" cm="1">
        <f t="array" ref="N70">MEDIAN(IF($O$2:$O$2210=O70,$D$2:$D$2210))</f>
        <v>13</v>
      </c>
      <c r="O70" t="str">
        <f t="shared" si="1"/>
        <v>Data Analyst - No stated seniority/mid-levelLeft job</v>
      </c>
    </row>
    <row r="71" spans="1:15" ht="16.8" x14ac:dyDescent="0.45">
      <c r="A71" t="s">
        <v>100</v>
      </c>
      <c r="B71">
        <v>0</v>
      </c>
      <c r="C71" t="s">
        <v>14</v>
      </c>
      <c r="D71">
        <v>27</v>
      </c>
      <c r="E71" t="s">
        <v>15</v>
      </c>
      <c r="F71" t="s">
        <v>19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 s="4" cm="1">
        <f t="array" ref="N71">MEDIAN(IF($O$2:$O$2210=O71,$D$2:$D$2210))</f>
        <v>12</v>
      </c>
      <c r="O71" t="str">
        <f t="shared" si="1"/>
        <v>Data Analyst - No stated seniority/mid-levelPresent Role</v>
      </c>
    </row>
    <row r="72" spans="1:15" ht="16.8" x14ac:dyDescent="0.45">
      <c r="A72" t="s">
        <v>81</v>
      </c>
      <c r="B72">
        <v>0</v>
      </c>
      <c r="C72" t="s">
        <v>14</v>
      </c>
      <c r="D72">
        <v>3</v>
      </c>
      <c r="E72" t="s">
        <v>15</v>
      </c>
      <c r="F72" t="s">
        <v>19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s="4" cm="1">
        <f t="array" ref="N72">MEDIAN(IF($O$2:$O$2210=O72,$D$2:$D$2210))</f>
        <v>12</v>
      </c>
      <c r="O72" t="str">
        <f t="shared" si="1"/>
        <v>Data Analyst - No stated seniority/mid-levelPresent Role</v>
      </c>
    </row>
    <row r="73" spans="1:15" ht="16.8" x14ac:dyDescent="0.45">
      <c r="A73" t="s">
        <v>72</v>
      </c>
      <c r="B73">
        <v>0</v>
      </c>
      <c r="C73" t="s">
        <v>36</v>
      </c>
      <c r="D73">
        <v>8</v>
      </c>
      <c r="E73" t="s">
        <v>23</v>
      </c>
      <c r="F73" t="s">
        <v>19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s="4" cm="1">
        <f t="array" ref="N73">MEDIAN(IF($O$2:$O$2210=O73,$D$2:$D$2210))</f>
        <v>10</v>
      </c>
      <c r="O73" t="str">
        <f t="shared" si="1"/>
        <v>Data Analyst - Senior LevelPresent Role</v>
      </c>
    </row>
    <row r="74" spans="1:15" ht="16.8" x14ac:dyDescent="0.45">
      <c r="A74" t="s">
        <v>101</v>
      </c>
      <c r="B74">
        <v>1</v>
      </c>
      <c r="C74" t="s">
        <v>14</v>
      </c>
      <c r="D74">
        <v>18</v>
      </c>
      <c r="E74" t="s">
        <v>15</v>
      </c>
      <c r="F74" t="s">
        <v>16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 s="4" cm="1">
        <f t="array" ref="N74">MEDIAN(IF($O$2:$O$2210=O74,$D$2:$D$2210))</f>
        <v>13</v>
      </c>
      <c r="O74" t="str">
        <f t="shared" si="1"/>
        <v>Data Analyst - No stated seniority/mid-levelLeft job</v>
      </c>
    </row>
    <row r="75" spans="1:15" ht="16.8" x14ac:dyDescent="0.45">
      <c r="A75" t="s">
        <v>102</v>
      </c>
      <c r="B75">
        <v>4</v>
      </c>
      <c r="C75" t="s">
        <v>103</v>
      </c>
      <c r="D75">
        <v>12</v>
      </c>
      <c r="E75" t="s">
        <v>15</v>
      </c>
      <c r="F75" t="s">
        <v>16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 s="4" cm="1">
        <f t="array" ref="N75">MEDIAN(IF($O$2:$O$2210=O75,$D$2:$D$2210))</f>
        <v>13</v>
      </c>
      <c r="O75" t="str">
        <f t="shared" si="1"/>
        <v>Data Analyst - No stated seniority/mid-levelLeft job</v>
      </c>
    </row>
    <row r="76" spans="1:15" ht="16.8" x14ac:dyDescent="0.45">
      <c r="A76" t="s">
        <v>104</v>
      </c>
      <c r="B76">
        <v>0</v>
      </c>
      <c r="C76" t="s">
        <v>14</v>
      </c>
      <c r="D76">
        <v>1</v>
      </c>
      <c r="E76" t="s">
        <v>15</v>
      </c>
      <c r="F76" t="s">
        <v>19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s="4" cm="1">
        <f t="array" ref="N76">MEDIAN(IF($O$2:$O$2210=O76,$D$2:$D$2210))</f>
        <v>12</v>
      </c>
      <c r="O76" t="str">
        <f t="shared" si="1"/>
        <v>Data Analyst - No stated seniority/mid-levelPresent Role</v>
      </c>
    </row>
    <row r="77" spans="1:15" ht="16.8" x14ac:dyDescent="0.45">
      <c r="A77" t="s">
        <v>104</v>
      </c>
      <c r="B77">
        <v>0</v>
      </c>
      <c r="C77" t="s">
        <v>14</v>
      </c>
      <c r="D77">
        <v>1</v>
      </c>
      <c r="E77" t="s">
        <v>15</v>
      </c>
      <c r="F77" t="s">
        <v>19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s="4" cm="1">
        <f t="array" ref="N77">MEDIAN(IF($O$2:$O$2210=O77,$D$2:$D$2210))</f>
        <v>12</v>
      </c>
      <c r="O77" t="str">
        <f t="shared" si="1"/>
        <v>Data Analyst - No stated seniority/mid-levelPresent Role</v>
      </c>
    </row>
    <row r="78" spans="1:15" ht="16.8" x14ac:dyDescent="0.45">
      <c r="A78" t="s">
        <v>105</v>
      </c>
      <c r="B78">
        <v>3</v>
      </c>
      <c r="C78" t="s">
        <v>14</v>
      </c>
      <c r="D78">
        <v>3</v>
      </c>
      <c r="E78" t="s">
        <v>15</v>
      </c>
      <c r="F78" t="s">
        <v>16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s="4" cm="1">
        <f t="array" ref="N78">MEDIAN(IF($O$2:$O$2210=O78,$D$2:$D$2210))</f>
        <v>13</v>
      </c>
      <c r="O78" t="str">
        <f t="shared" si="1"/>
        <v>Data Analyst - No stated seniority/mid-levelLeft job</v>
      </c>
    </row>
    <row r="79" spans="1:15" ht="16.8" x14ac:dyDescent="0.45">
      <c r="A79" t="s">
        <v>72</v>
      </c>
      <c r="B79">
        <v>0</v>
      </c>
      <c r="C79" t="s">
        <v>14</v>
      </c>
      <c r="D79">
        <v>8</v>
      </c>
      <c r="E79" t="s">
        <v>15</v>
      </c>
      <c r="F79" t="s">
        <v>19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s="4" cm="1">
        <f t="array" ref="N79">MEDIAN(IF($O$2:$O$2210=O79,$D$2:$D$2210))</f>
        <v>12</v>
      </c>
      <c r="O79" t="str">
        <f t="shared" si="1"/>
        <v>Data Analyst - No stated seniority/mid-levelPresent Role</v>
      </c>
    </row>
    <row r="80" spans="1:15" ht="16.8" x14ac:dyDescent="0.45">
      <c r="A80" t="s">
        <v>106</v>
      </c>
      <c r="B80">
        <v>0</v>
      </c>
      <c r="C80" t="s">
        <v>107</v>
      </c>
      <c r="D80">
        <v>1</v>
      </c>
      <c r="E80" t="s">
        <v>23</v>
      </c>
      <c r="F80" t="s">
        <v>19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s="4" cm="1">
        <f t="array" ref="N80">MEDIAN(IF($O$2:$O$2210=O80,$D$2:$D$2210))</f>
        <v>10</v>
      </c>
      <c r="O80" t="str">
        <f t="shared" si="1"/>
        <v>Data Analyst - Senior LevelPresent Role</v>
      </c>
    </row>
    <row r="81" spans="1:15" ht="16.8" x14ac:dyDescent="0.45">
      <c r="A81" t="s">
        <v>108</v>
      </c>
      <c r="B81">
        <v>0</v>
      </c>
      <c r="C81" t="s">
        <v>18</v>
      </c>
      <c r="D81">
        <v>5</v>
      </c>
      <c r="E81" t="s">
        <v>15</v>
      </c>
      <c r="F81" t="s">
        <v>19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s="4" cm="1">
        <f t="array" ref="N81">MEDIAN(IF($O$2:$O$2210=O81,$D$2:$D$2210))</f>
        <v>12</v>
      </c>
      <c r="O81" t="str">
        <f t="shared" si="1"/>
        <v>Data Analyst - No stated seniority/mid-levelPresent Role</v>
      </c>
    </row>
    <row r="82" spans="1:15" ht="16.8" x14ac:dyDescent="0.45">
      <c r="A82" t="s">
        <v>720</v>
      </c>
      <c r="B82">
        <v>1</v>
      </c>
      <c r="C82" t="s">
        <v>1692</v>
      </c>
      <c r="D82">
        <v>13</v>
      </c>
      <c r="E82" t="s">
        <v>1692</v>
      </c>
      <c r="F82" t="s">
        <v>16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 s="4" cm="1">
        <f t="array" ref="N82">MEDIAN(IF($O$2:$O$2210=O82,$D$2:$D$2210))</f>
        <v>7</v>
      </c>
      <c r="O82" t="str">
        <f t="shared" si="1"/>
        <v>Data ScientistLeft job</v>
      </c>
    </row>
    <row r="83" spans="1:15" ht="16.8" x14ac:dyDescent="0.45">
      <c r="A83" t="s">
        <v>109</v>
      </c>
      <c r="B83">
        <v>2</v>
      </c>
      <c r="C83" t="s">
        <v>14</v>
      </c>
      <c r="D83">
        <v>16</v>
      </c>
      <c r="E83" t="s">
        <v>15</v>
      </c>
      <c r="F83" t="s">
        <v>16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 s="4" cm="1">
        <f t="array" ref="N83">MEDIAN(IF($O$2:$O$2210=O83,$D$2:$D$2210))</f>
        <v>13</v>
      </c>
      <c r="O83" t="str">
        <f t="shared" si="1"/>
        <v>Data Analyst - No stated seniority/mid-levelLeft job</v>
      </c>
    </row>
    <row r="84" spans="1:15" ht="16.8" x14ac:dyDescent="0.45">
      <c r="A84" t="s">
        <v>110</v>
      </c>
      <c r="B84">
        <v>1</v>
      </c>
      <c r="C84" t="s">
        <v>14</v>
      </c>
      <c r="D84">
        <v>1</v>
      </c>
      <c r="E84" t="s">
        <v>15</v>
      </c>
      <c r="F84" t="s">
        <v>16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s="4" cm="1">
        <f t="array" ref="N84">MEDIAN(IF($O$2:$O$2210=O84,$D$2:$D$2210))</f>
        <v>13</v>
      </c>
      <c r="O84" t="str">
        <f t="shared" si="1"/>
        <v>Data Analyst - No stated seniority/mid-levelLeft job</v>
      </c>
    </row>
    <row r="85" spans="1:15" ht="16.8" x14ac:dyDescent="0.45">
      <c r="A85" t="s">
        <v>111</v>
      </c>
      <c r="B85">
        <v>3</v>
      </c>
      <c r="C85" t="s">
        <v>112</v>
      </c>
      <c r="D85">
        <v>84</v>
      </c>
      <c r="E85" t="s">
        <v>75</v>
      </c>
      <c r="F85" t="s">
        <v>19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  <c r="N85" s="4" cm="1">
        <f t="array" ref="N85">MEDIAN(IF($O$2:$O$2210=O85,$D$2:$D$2210))</f>
        <v>30</v>
      </c>
      <c r="O85" t="str">
        <f t="shared" si="1"/>
        <v>StatisticianPresent Role</v>
      </c>
    </row>
    <row r="86" spans="1:15" ht="16.8" x14ac:dyDescent="0.45">
      <c r="A86" t="s">
        <v>104</v>
      </c>
      <c r="B86">
        <v>0</v>
      </c>
      <c r="C86" t="s">
        <v>14</v>
      </c>
      <c r="D86">
        <v>1</v>
      </c>
      <c r="E86" t="s">
        <v>15</v>
      </c>
      <c r="F86" t="s">
        <v>19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s="4" cm="1">
        <f t="array" ref="N86">MEDIAN(IF($O$2:$O$2210=O86,$D$2:$D$2210))</f>
        <v>12</v>
      </c>
      <c r="O86" t="str">
        <f t="shared" si="1"/>
        <v>Data Analyst - No stated seniority/mid-levelPresent Role</v>
      </c>
    </row>
    <row r="87" spans="1:15" ht="16.8" x14ac:dyDescent="0.45">
      <c r="A87" t="s">
        <v>86</v>
      </c>
      <c r="B87">
        <v>0</v>
      </c>
      <c r="C87" t="s">
        <v>113</v>
      </c>
      <c r="D87">
        <v>20</v>
      </c>
      <c r="E87" t="s">
        <v>15</v>
      </c>
      <c r="F87" t="s">
        <v>19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 s="4" cm="1">
        <f t="array" ref="N87">MEDIAN(IF($O$2:$O$2210=O87,$D$2:$D$2210))</f>
        <v>12</v>
      </c>
      <c r="O87" t="str">
        <f t="shared" si="1"/>
        <v>Data Analyst - No stated seniority/mid-levelPresent Role</v>
      </c>
    </row>
    <row r="88" spans="1:15" ht="16.8" x14ac:dyDescent="0.45">
      <c r="A88" t="s">
        <v>88</v>
      </c>
      <c r="B88">
        <v>0</v>
      </c>
      <c r="C88" t="s">
        <v>50</v>
      </c>
      <c r="D88">
        <v>13</v>
      </c>
      <c r="E88" t="s">
        <v>15</v>
      </c>
      <c r="F88" t="s">
        <v>19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 s="4" cm="1">
        <f t="array" ref="N88">MEDIAN(IF($O$2:$O$2210=O88,$D$2:$D$2210))</f>
        <v>12</v>
      </c>
      <c r="O88" t="str">
        <f t="shared" si="1"/>
        <v>Data Analyst - No stated seniority/mid-levelPresent Role</v>
      </c>
    </row>
    <row r="89" spans="1:15" ht="16.8" x14ac:dyDescent="0.45">
      <c r="A89" t="s">
        <v>114</v>
      </c>
      <c r="B89">
        <v>1</v>
      </c>
      <c r="C89" t="s">
        <v>14</v>
      </c>
      <c r="D89">
        <v>10</v>
      </c>
      <c r="E89" t="s">
        <v>15</v>
      </c>
      <c r="F89" t="s">
        <v>16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s="4" cm="1">
        <f t="array" ref="N89">MEDIAN(IF($O$2:$O$2210=O89,$D$2:$D$2210))</f>
        <v>13</v>
      </c>
      <c r="O89" t="str">
        <f t="shared" si="1"/>
        <v>Data Analyst - No stated seniority/mid-levelLeft job</v>
      </c>
    </row>
    <row r="90" spans="1:15" ht="16.8" x14ac:dyDescent="0.45">
      <c r="A90" t="s">
        <v>49</v>
      </c>
      <c r="B90">
        <v>1</v>
      </c>
      <c r="C90" t="s">
        <v>115</v>
      </c>
      <c r="D90">
        <v>16</v>
      </c>
      <c r="E90" t="s">
        <v>15</v>
      </c>
      <c r="F90" t="s">
        <v>19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 s="4" cm="1">
        <f t="array" ref="N90">MEDIAN(IF($O$2:$O$2210=O90,$D$2:$D$2210))</f>
        <v>12</v>
      </c>
      <c r="O90" t="str">
        <f t="shared" si="1"/>
        <v>Data Analyst - No stated seniority/mid-levelPresent Role</v>
      </c>
    </row>
    <row r="91" spans="1:15" ht="16.8" x14ac:dyDescent="0.45">
      <c r="A91" t="s">
        <v>116</v>
      </c>
      <c r="B91">
        <v>0</v>
      </c>
      <c r="C91" t="s">
        <v>14</v>
      </c>
      <c r="D91">
        <v>29</v>
      </c>
      <c r="E91" t="s">
        <v>15</v>
      </c>
      <c r="F91" t="s">
        <v>19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 s="4" cm="1">
        <f t="array" ref="N91">MEDIAN(IF($O$2:$O$2210=O91,$D$2:$D$2210))</f>
        <v>12</v>
      </c>
      <c r="O91" t="str">
        <f t="shared" si="1"/>
        <v>Data Analyst - No stated seniority/mid-levelPresent Role</v>
      </c>
    </row>
    <row r="92" spans="1:15" ht="16.8" x14ac:dyDescent="0.45">
      <c r="A92" t="s">
        <v>59</v>
      </c>
      <c r="B92">
        <v>0</v>
      </c>
      <c r="C92" t="s">
        <v>14</v>
      </c>
      <c r="D92">
        <v>1</v>
      </c>
      <c r="E92" t="s">
        <v>15</v>
      </c>
      <c r="F92" t="s">
        <v>19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s="4" cm="1">
        <f t="array" ref="N92">MEDIAN(IF($O$2:$O$2210=O92,$D$2:$D$2210))</f>
        <v>12</v>
      </c>
      <c r="O92" t="str">
        <f t="shared" si="1"/>
        <v>Data Analyst - No stated seniority/mid-levelPresent Role</v>
      </c>
    </row>
    <row r="93" spans="1:15" ht="16.8" x14ac:dyDescent="0.45">
      <c r="A93" t="s">
        <v>117</v>
      </c>
      <c r="B93">
        <v>0</v>
      </c>
      <c r="C93" t="s">
        <v>36</v>
      </c>
      <c r="D93">
        <v>18</v>
      </c>
      <c r="E93" t="s">
        <v>23</v>
      </c>
      <c r="F93" t="s">
        <v>19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 s="4" cm="1">
        <f t="array" ref="N93">MEDIAN(IF($O$2:$O$2210=O93,$D$2:$D$2210))</f>
        <v>10</v>
      </c>
      <c r="O93" t="str">
        <f t="shared" si="1"/>
        <v>Data Analyst - Senior LevelPresent Role</v>
      </c>
    </row>
    <row r="94" spans="1:15" ht="16.8" x14ac:dyDescent="0.45">
      <c r="A94" t="s">
        <v>118</v>
      </c>
      <c r="B94">
        <v>1</v>
      </c>
      <c r="C94" t="s">
        <v>14</v>
      </c>
      <c r="D94">
        <v>21</v>
      </c>
      <c r="E94" t="s">
        <v>15</v>
      </c>
      <c r="F94" t="s">
        <v>16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 s="4" cm="1">
        <f t="array" ref="N94">MEDIAN(IF($O$2:$O$2210=O94,$D$2:$D$2210))</f>
        <v>13</v>
      </c>
      <c r="O94" t="str">
        <f t="shared" si="1"/>
        <v>Data Analyst - No stated seniority/mid-levelLeft job</v>
      </c>
    </row>
    <row r="95" spans="1:15" ht="16.8" x14ac:dyDescent="0.45">
      <c r="A95" t="s">
        <v>104</v>
      </c>
      <c r="B95">
        <v>0</v>
      </c>
      <c r="C95" t="s">
        <v>50</v>
      </c>
      <c r="D95">
        <v>1</v>
      </c>
      <c r="E95" t="s">
        <v>15</v>
      </c>
      <c r="F95" t="s">
        <v>19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s="4" cm="1">
        <f t="array" ref="N95">MEDIAN(IF($O$2:$O$2210=O95,$D$2:$D$2210))</f>
        <v>12</v>
      </c>
      <c r="O95" t="str">
        <f t="shared" si="1"/>
        <v>Data Analyst - No stated seniority/mid-levelPresent Role</v>
      </c>
    </row>
    <row r="96" spans="1:15" ht="16.8" x14ac:dyDescent="0.45">
      <c r="A96" t="s">
        <v>119</v>
      </c>
      <c r="B96">
        <v>5</v>
      </c>
      <c r="C96" t="s">
        <v>14</v>
      </c>
      <c r="D96">
        <v>6</v>
      </c>
      <c r="E96" t="s">
        <v>15</v>
      </c>
      <c r="F96" t="s">
        <v>16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s="4" cm="1">
        <f t="array" ref="N96">MEDIAN(IF($O$2:$O$2210=O96,$D$2:$D$2210))</f>
        <v>13</v>
      </c>
      <c r="O96" t="str">
        <f t="shared" si="1"/>
        <v>Data Analyst - No stated seniority/mid-levelLeft job</v>
      </c>
    </row>
    <row r="97" spans="1:15" ht="16.8" x14ac:dyDescent="0.45">
      <c r="A97" t="s">
        <v>30</v>
      </c>
      <c r="B97">
        <v>0</v>
      </c>
      <c r="C97" t="s">
        <v>50</v>
      </c>
      <c r="D97">
        <v>7</v>
      </c>
      <c r="E97" t="s">
        <v>15</v>
      </c>
      <c r="F97" t="s">
        <v>19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s="4" cm="1">
        <f t="array" ref="N97">MEDIAN(IF($O$2:$O$2210=O97,$D$2:$D$2210))</f>
        <v>12</v>
      </c>
      <c r="O97" t="str">
        <f t="shared" si="1"/>
        <v>Data Analyst - No stated seniority/mid-levelPresent Role</v>
      </c>
    </row>
    <row r="98" spans="1:15" ht="16.8" x14ac:dyDescent="0.45">
      <c r="A98" t="s">
        <v>120</v>
      </c>
      <c r="B98">
        <v>2</v>
      </c>
      <c r="C98" t="s">
        <v>14</v>
      </c>
      <c r="D98">
        <v>19</v>
      </c>
      <c r="E98" t="s">
        <v>15</v>
      </c>
      <c r="F98" t="s">
        <v>16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 s="4" cm="1">
        <f t="array" ref="N98">MEDIAN(IF($O$2:$O$2210=O98,$D$2:$D$2210))</f>
        <v>13</v>
      </c>
      <c r="O98" t="str">
        <f t="shared" si="1"/>
        <v>Data Analyst - No stated seniority/mid-levelLeft job</v>
      </c>
    </row>
    <row r="99" spans="1:15" ht="16.8" x14ac:dyDescent="0.45">
      <c r="A99" t="s">
        <v>121</v>
      </c>
      <c r="B99">
        <v>3</v>
      </c>
      <c r="C99" t="s">
        <v>14</v>
      </c>
      <c r="D99">
        <v>26</v>
      </c>
      <c r="E99" t="s">
        <v>15</v>
      </c>
      <c r="F99" t="s">
        <v>16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 s="4" cm="1">
        <f t="array" ref="N99">MEDIAN(IF($O$2:$O$2210=O99,$D$2:$D$2210))</f>
        <v>13</v>
      </c>
      <c r="O99" t="str">
        <f t="shared" si="1"/>
        <v>Data Analyst - No stated seniority/mid-levelLeft job</v>
      </c>
    </row>
    <row r="100" spans="1:15" ht="16.8" x14ac:dyDescent="0.45">
      <c r="A100" t="s">
        <v>122</v>
      </c>
      <c r="B100">
        <v>0</v>
      </c>
      <c r="C100" t="s">
        <v>14</v>
      </c>
      <c r="D100">
        <v>23</v>
      </c>
      <c r="E100" t="s">
        <v>15</v>
      </c>
      <c r="F100" t="s">
        <v>19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 s="4" cm="1">
        <f t="array" ref="N100">MEDIAN(IF($O$2:$O$2210=O100,$D$2:$D$2210))</f>
        <v>12</v>
      </c>
      <c r="O100" t="str">
        <f t="shared" si="1"/>
        <v>Data Analyst - No stated seniority/mid-levelPresent Role</v>
      </c>
    </row>
    <row r="101" spans="1:15" ht="16.8" x14ac:dyDescent="0.45">
      <c r="A101" t="s">
        <v>123</v>
      </c>
      <c r="B101">
        <v>1</v>
      </c>
      <c r="C101" t="s">
        <v>14</v>
      </c>
      <c r="D101">
        <v>36</v>
      </c>
      <c r="E101" t="s">
        <v>15</v>
      </c>
      <c r="F101" t="s">
        <v>16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 s="4" cm="1">
        <f t="array" ref="N101">MEDIAN(IF($O$2:$O$2210=O101,$D$2:$D$2210))</f>
        <v>13</v>
      </c>
      <c r="O101" t="str">
        <f t="shared" si="1"/>
        <v>Data Analyst - No stated seniority/mid-levelLeft job</v>
      </c>
    </row>
    <row r="102" spans="1:15" ht="16.8" x14ac:dyDescent="0.45">
      <c r="A102" t="s">
        <v>33</v>
      </c>
      <c r="B102">
        <v>0</v>
      </c>
      <c r="C102" t="s">
        <v>124</v>
      </c>
      <c r="D102">
        <v>22</v>
      </c>
      <c r="E102" t="s">
        <v>15</v>
      </c>
      <c r="F102" t="s">
        <v>19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 s="4" cm="1">
        <f t="array" ref="N102">MEDIAN(IF($O$2:$O$2210=O102,$D$2:$D$2210))</f>
        <v>12</v>
      </c>
      <c r="O102" t="str">
        <f t="shared" si="1"/>
        <v>Data Analyst - No stated seniority/mid-levelPresent Role</v>
      </c>
    </row>
    <row r="103" spans="1:15" ht="16.8" x14ac:dyDescent="0.45">
      <c r="A103" t="s">
        <v>117</v>
      </c>
      <c r="B103">
        <v>0</v>
      </c>
      <c r="C103" t="s">
        <v>14</v>
      </c>
      <c r="D103">
        <v>18</v>
      </c>
      <c r="E103" t="s">
        <v>15</v>
      </c>
      <c r="F103" t="s">
        <v>19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 s="4" cm="1">
        <f t="array" ref="N103">MEDIAN(IF($O$2:$O$2210=O103,$D$2:$D$2210))</f>
        <v>12</v>
      </c>
      <c r="O103" t="str">
        <f t="shared" si="1"/>
        <v>Data Analyst - No stated seniority/mid-levelPresent Role</v>
      </c>
    </row>
    <row r="104" spans="1:15" ht="16.8" x14ac:dyDescent="0.45">
      <c r="A104" t="s">
        <v>125</v>
      </c>
      <c r="B104">
        <v>1</v>
      </c>
      <c r="C104" t="s">
        <v>14</v>
      </c>
      <c r="D104">
        <v>3</v>
      </c>
      <c r="E104" t="s">
        <v>15</v>
      </c>
      <c r="F104" t="s">
        <v>16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s="4" cm="1">
        <f t="array" ref="N104">MEDIAN(IF($O$2:$O$2210=O104,$D$2:$D$2210))</f>
        <v>13</v>
      </c>
      <c r="O104" t="str">
        <f t="shared" si="1"/>
        <v>Data Analyst - No stated seniority/mid-levelLeft job</v>
      </c>
    </row>
    <row r="105" spans="1:15" ht="16.8" x14ac:dyDescent="0.45">
      <c r="A105" t="s">
        <v>126</v>
      </c>
      <c r="B105">
        <v>0</v>
      </c>
      <c r="C105" t="s">
        <v>14</v>
      </c>
      <c r="D105">
        <v>7</v>
      </c>
      <c r="E105" t="s">
        <v>15</v>
      </c>
      <c r="F105" t="s">
        <v>19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s="4" cm="1">
        <f t="array" ref="N105">MEDIAN(IF($O$2:$O$2210=O105,$D$2:$D$2210))</f>
        <v>12</v>
      </c>
      <c r="O105" t="str">
        <f t="shared" si="1"/>
        <v>Data Analyst - No stated seniority/mid-levelPresent Role</v>
      </c>
    </row>
    <row r="106" spans="1:15" ht="16.8" x14ac:dyDescent="0.45">
      <c r="A106" t="s">
        <v>94</v>
      </c>
      <c r="B106">
        <v>0</v>
      </c>
      <c r="C106" t="s">
        <v>14</v>
      </c>
      <c r="D106">
        <v>2</v>
      </c>
      <c r="E106" t="s">
        <v>15</v>
      </c>
      <c r="F106" t="s">
        <v>19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s="4" cm="1">
        <f t="array" ref="N106">MEDIAN(IF($O$2:$O$2210=O106,$D$2:$D$2210))</f>
        <v>12</v>
      </c>
      <c r="O106" t="str">
        <f t="shared" si="1"/>
        <v>Data Analyst - No stated seniority/mid-levelPresent Role</v>
      </c>
    </row>
    <row r="107" spans="1:15" ht="16.8" x14ac:dyDescent="0.45">
      <c r="A107" t="s">
        <v>127</v>
      </c>
      <c r="B107">
        <v>1</v>
      </c>
      <c r="C107" t="s">
        <v>14</v>
      </c>
      <c r="D107">
        <v>6</v>
      </c>
      <c r="E107" t="s">
        <v>15</v>
      </c>
      <c r="F107" t="s">
        <v>16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s="4" cm="1">
        <f t="array" ref="N107">MEDIAN(IF($O$2:$O$2210=O107,$D$2:$D$2210))</f>
        <v>13</v>
      </c>
      <c r="O107" t="str">
        <f t="shared" si="1"/>
        <v>Data Analyst - No stated seniority/mid-levelLeft job</v>
      </c>
    </row>
    <row r="108" spans="1:15" ht="16.8" x14ac:dyDescent="0.45">
      <c r="A108" t="s">
        <v>128</v>
      </c>
      <c r="B108">
        <v>2</v>
      </c>
      <c r="C108" t="s">
        <v>14</v>
      </c>
      <c r="D108">
        <v>32</v>
      </c>
      <c r="E108" t="s">
        <v>15</v>
      </c>
      <c r="F108" t="s">
        <v>16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 s="4" cm="1">
        <f t="array" ref="N108">MEDIAN(IF($O$2:$O$2210=O108,$D$2:$D$2210))</f>
        <v>13</v>
      </c>
      <c r="O108" t="str">
        <f t="shared" si="1"/>
        <v>Data Analyst - No stated seniority/mid-levelLeft job</v>
      </c>
    </row>
    <row r="109" spans="1:15" ht="16.8" x14ac:dyDescent="0.45">
      <c r="A109" t="s">
        <v>129</v>
      </c>
      <c r="B109">
        <v>2</v>
      </c>
      <c r="C109" t="s">
        <v>50</v>
      </c>
      <c r="D109">
        <v>4</v>
      </c>
      <c r="E109" t="s">
        <v>15</v>
      </c>
      <c r="F109" t="s">
        <v>16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s="4" cm="1">
        <f t="array" ref="N109">MEDIAN(IF($O$2:$O$2210=O109,$D$2:$D$2210))</f>
        <v>13</v>
      </c>
      <c r="O109" t="str">
        <f t="shared" si="1"/>
        <v>Data Analyst - No stated seniority/mid-levelLeft job</v>
      </c>
    </row>
    <row r="110" spans="1:15" ht="16.8" x14ac:dyDescent="0.45">
      <c r="A110" t="s">
        <v>106</v>
      </c>
      <c r="B110">
        <v>0</v>
      </c>
      <c r="C110" t="s">
        <v>14</v>
      </c>
      <c r="D110">
        <v>1</v>
      </c>
      <c r="E110" t="s">
        <v>15</v>
      </c>
      <c r="F110" t="s">
        <v>19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s="4" cm="1">
        <f t="array" ref="N110">MEDIAN(IF($O$2:$O$2210=O110,$D$2:$D$2210))</f>
        <v>12</v>
      </c>
      <c r="O110" t="str">
        <f t="shared" si="1"/>
        <v>Data Analyst - No stated seniority/mid-levelPresent Role</v>
      </c>
    </row>
    <row r="111" spans="1:15" ht="16.8" x14ac:dyDescent="0.45">
      <c r="A111" t="s">
        <v>108</v>
      </c>
      <c r="B111">
        <v>0</v>
      </c>
      <c r="C111" t="s">
        <v>14</v>
      </c>
      <c r="D111">
        <v>5</v>
      </c>
      <c r="E111" t="s">
        <v>15</v>
      </c>
      <c r="F111" t="s">
        <v>19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s="4" cm="1">
        <f t="array" ref="N111">MEDIAN(IF($O$2:$O$2210=O111,$D$2:$D$2210))</f>
        <v>12</v>
      </c>
      <c r="O111" t="str">
        <f t="shared" si="1"/>
        <v>Data Analyst - No stated seniority/mid-levelPresent Role</v>
      </c>
    </row>
    <row r="112" spans="1:15" ht="16.8" x14ac:dyDescent="0.45">
      <c r="A112" t="s">
        <v>73</v>
      </c>
      <c r="B112">
        <v>2</v>
      </c>
      <c r="C112" t="s">
        <v>14</v>
      </c>
      <c r="D112">
        <v>6</v>
      </c>
      <c r="E112" t="s">
        <v>15</v>
      </c>
      <c r="F112" t="s">
        <v>16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s="4" cm="1">
        <f t="array" ref="N112">MEDIAN(IF($O$2:$O$2210=O112,$D$2:$D$2210))</f>
        <v>13</v>
      </c>
      <c r="O112" t="str">
        <f t="shared" si="1"/>
        <v>Data Analyst - No stated seniority/mid-levelLeft job</v>
      </c>
    </row>
    <row r="113" spans="1:15" ht="16.8" x14ac:dyDescent="0.45">
      <c r="A113" t="s">
        <v>130</v>
      </c>
      <c r="B113">
        <v>3</v>
      </c>
      <c r="C113" t="s">
        <v>14</v>
      </c>
      <c r="D113">
        <v>50</v>
      </c>
      <c r="E113" t="s">
        <v>15</v>
      </c>
      <c r="F113" t="s">
        <v>16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 s="4" cm="1">
        <f t="array" ref="N113">MEDIAN(IF($O$2:$O$2210=O113,$D$2:$D$2210))</f>
        <v>13</v>
      </c>
      <c r="O113" t="str">
        <f t="shared" si="1"/>
        <v>Data Analyst - No stated seniority/mid-levelLeft job</v>
      </c>
    </row>
    <row r="114" spans="1:15" ht="16.8" x14ac:dyDescent="0.45">
      <c r="A114" s="1">
        <v>42552</v>
      </c>
      <c r="B114">
        <v>4</v>
      </c>
      <c r="C114" t="s">
        <v>14</v>
      </c>
      <c r="D114">
        <v>1</v>
      </c>
      <c r="E114" t="s">
        <v>15</v>
      </c>
      <c r="F114" t="s">
        <v>16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s="4" cm="1">
        <f t="array" ref="N114">MEDIAN(IF($O$2:$O$2210=O114,$D$2:$D$2210))</f>
        <v>13</v>
      </c>
      <c r="O114" t="str">
        <f t="shared" si="1"/>
        <v>Data Analyst - No stated seniority/mid-levelLeft job</v>
      </c>
    </row>
    <row r="115" spans="1:15" ht="16.8" x14ac:dyDescent="0.45">
      <c r="A115" t="s">
        <v>27</v>
      </c>
      <c r="B115">
        <v>0</v>
      </c>
      <c r="C115" t="s">
        <v>14</v>
      </c>
      <c r="D115">
        <v>14</v>
      </c>
      <c r="E115" t="s">
        <v>15</v>
      </c>
      <c r="F115" t="s">
        <v>19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 s="4" cm="1">
        <f t="array" ref="N115">MEDIAN(IF($O$2:$O$2210=O115,$D$2:$D$2210))</f>
        <v>12</v>
      </c>
      <c r="O115" t="str">
        <f t="shared" si="1"/>
        <v>Data Analyst - No stated seniority/mid-levelPresent Role</v>
      </c>
    </row>
    <row r="116" spans="1:15" ht="16.8" x14ac:dyDescent="0.45">
      <c r="A116" t="s">
        <v>94</v>
      </c>
      <c r="B116">
        <v>0</v>
      </c>
      <c r="C116" t="s">
        <v>14</v>
      </c>
      <c r="D116">
        <v>2</v>
      </c>
      <c r="E116" t="s">
        <v>15</v>
      </c>
      <c r="F116" t="s">
        <v>19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s="4" cm="1">
        <f t="array" ref="N116">MEDIAN(IF($O$2:$O$2210=O116,$D$2:$D$2210))</f>
        <v>12</v>
      </c>
      <c r="O116" t="str">
        <f t="shared" si="1"/>
        <v>Data Analyst - No stated seniority/mid-levelPresent Role</v>
      </c>
    </row>
    <row r="117" spans="1:15" ht="16.8" x14ac:dyDescent="0.45">
      <c r="A117" t="s">
        <v>33</v>
      </c>
      <c r="B117">
        <v>1</v>
      </c>
      <c r="C117" t="s">
        <v>14</v>
      </c>
      <c r="D117">
        <v>22</v>
      </c>
      <c r="E117" t="s">
        <v>15</v>
      </c>
      <c r="F117" t="s">
        <v>19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 s="4" cm="1">
        <f t="array" ref="N117">MEDIAN(IF($O$2:$O$2210=O117,$D$2:$D$2210))</f>
        <v>12</v>
      </c>
      <c r="O117" t="str">
        <f t="shared" si="1"/>
        <v>Data Analyst - No stated seniority/mid-levelPresent Role</v>
      </c>
    </row>
    <row r="118" spans="1:15" ht="16.8" x14ac:dyDescent="0.45">
      <c r="A118" t="s">
        <v>131</v>
      </c>
      <c r="B118">
        <v>1</v>
      </c>
      <c r="C118" t="s">
        <v>14</v>
      </c>
      <c r="D118">
        <v>12</v>
      </c>
      <c r="E118" t="s">
        <v>15</v>
      </c>
      <c r="F118" t="s">
        <v>16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 s="4" cm="1">
        <f t="array" ref="N118">MEDIAN(IF($O$2:$O$2210=O118,$D$2:$D$2210))</f>
        <v>13</v>
      </c>
      <c r="O118" t="str">
        <f t="shared" si="1"/>
        <v>Data Analyst - No stated seniority/mid-levelLeft job</v>
      </c>
    </row>
    <row r="119" spans="1:15" ht="16.8" x14ac:dyDescent="0.45">
      <c r="A119" t="s">
        <v>30</v>
      </c>
      <c r="B119">
        <v>0</v>
      </c>
      <c r="C119" t="s">
        <v>14</v>
      </c>
      <c r="D119">
        <v>7</v>
      </c>
      <c r="E119" t="s">
        <v>15</v>
      </c>
      <c r="F119" t="s">
        <v>19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s="4" cm="1">
        <f t="array" ref="N119">MEDIAN(IF($O$2:$O$2210=O119,$D$2:$D$2210))</f>
        <v>12</v>
      </c>
      <c r="O119" t="str">
        <f t="shared" si="1"/>
        <v>Data Analyst - No stated seniority/mid-levelPresent Role</v>
      </c>
    </row>
    <row r="120" spans="1:15" ht="16.8" x14ac:dyDescent="0.45">
      <c r="A120" t="s">
        <v>132</v>
      </c>
      <c r="B120">
        <v>1</v>
      </c>
      <c r="C120" t="s">
        <v>14</v>
      </c>
      <c r="D120">
        <v>24</v>
      </c>
      <c r="E120" t="s">
        <v>15</v>
      </c>
      <c r="F120" t="s">
        <v>16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 s="4" cm="1">
        <f t="array" ref="N120">MEDIAN(IF($O$2:$O$2210=O120,$D$2:$D$2210))</f>
        <v>13</v>
      </c>
      <c r="O120" t="str">
        <f t="shared" si="1"/>
        <v>Data Analyst - No stated seniority/mid-levelLeft job</v>
      </c>
    </row>
    <row r="121" spans="1:15" ht="16.8" x14ac:dyDescent="0.45">
      <c r="A121" t="s">
        <v>133</v>
      </c>
      <c r="B121">
        <v>1</v>
      </c>
      <c r="C121" t="s">
        <v>134</v>
      </c>
      <c r="D121">
        <v>1</v>
      </c>
      <c r="E121" t="s">
        <v>15</v>
      </c>
      <c r="F121" t="s">
        <v>16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s="4" cm="1">
        <f t="array" ref="N121">MEDIAN(IF($O$2:$O$2210=O121,$D$2:$D$2210))</f>
        <v>13</v>
      </c>
      <c r="O121" t="str">
        <f t="shared" si="1"/>
        <v>Data Analyst - No stated seniority/mid-levelLeft job</v>
      </c>
    </row>
    <row r="122" spans="1:15" ht="16.8" x14ac:dyDescent="0.45">
      <c r="A122" t="s">
        <v>59</v>
      </c>
      <c r="B122">
        <v>0</v>
      </c>
      <c r="C122" t="s">
        <v>36</v>
      </c>
      <c r="D122">
        <v>1</v>
      </c>
      <c r="E122" t="s">
        <v>23</v>
      </c>
      <c r="F122" t="s">
        <v>19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s="4" cm="1">
        <f t="array" ref="N122">MEDIAN(IF($O$2:$O$2210=O122,$D$2:$D$2210))</f>
        <v>10</v>
      </c>
      <c r="O122" t="str">
        <f t="shared" si="1"/>
        <v>Data Analyst - Senior LevelPresent Role</v>
      </c>
    </row>
    <row r="123" spans="1:15" ht="16.8" x14ac:dyDescent="0.45">
      <c r="A123" t="s">
        <v>135</v>
      </c>
      <c r="B123">
        <v>1</v>
      </c>
      <c r="C123" t="s">
        <v>136</v>
      </c>
      <c r="D123">
        <v>27</v>
      </c>
      <c r="E123" t="s">
        <v>15</v>
      </c>
      <c r="F123" t="s">
        <v>16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 s="4" cm="1">
        <f t="array" ref="N123">MEDIAN(IF($O$2:$O$2210=O123,$D$2:$D$2210))</f>
        <v>13</v>
      </c>
      <c r="O123" t="str">
        <f t="shared" si="1"/>
        <v>Data Analyst - No stated seniority/mid-levelLeft job</v>
      </c>
    </row>
    <row r="124" spans="1:15" ht="16.8" x14ac:dyDescent="0.45">
      <c r="A124" t="s">
        <v>137</v>
      </c>
      <c r="B124">
        <v>3</v>
      </c>
      <c r="C124" t="s">
        <v>50</v>
      </c>
      <c r="D124">
        <v>14</v>
      </c>
      <c r="E124" t="s">
        <v>15</v>
      </c>
      <c r="F124" t="s">
        <v>16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 s="4" cm="1">
        <f t="array" ref="N124">MEDIAN(IF($O$2:$O$2210=O124,$D$2:$D$2210))</f>
        <v>13</v>
      </c>
      <c r="O124" t="str">
        <f t="shared" si="1"/>
        <v>Data Analyst - No stated seniority/mid-levelLeft job</v>
      </c>
    </row>
    <row r="125" spans="1:15" ht="16.8" x14ac:dyDescent="0.45">
      <c r="A125" t="s">
        <v>138</v>
      </c>
      <c r="B125">
        <v>0</v>
      </c>
      <c r="C125" t="s">
        <v>139</v>
      </c>
      <c r="D125">
        <v>19</v>
      </c>
      <c r="E125" t="s">
        <v>57</v>
      </c>
      <c r="F125" t="s">
        <v>19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 s="4" cm="1">
        <f t="array" ref="N125">MEDIAN(IF($O$2:$O$2210=O125,$D$2:$D$2210))</f>
        <v>5</v>
      </c>
      <c r="O125" t="str">
        <f t="shared" si="1"/>
        <v>Data Analyst - Junior LevelPresent Role</v>
      </c>
    </row>
    <row r="126" spans="1:15" ht="16.8" x14ac:dyDescent="0.45">
      <c r="A126" t="s">
        <v>46</v>
      </c>
      <c r="B126">
        <v>0</v>
      </c>
      <c r="C126" t="s">
        <v>14</v>
      </c>
      <c r="D126">
        <v>29</v>
      </c>
      <c r="E126" t="s">
        <v>15</v>
      </c>
      <c r="F126" t="s">
        <v>19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 s="4" cm="1">
        <f t="array" ref="N126">MEDIAN(IF($O$2:$O$2210=O126,$D$2:$D$2210))</f>
        <v>12</v>
      </c>
      <c r="O126" t="str">
        <f t="shared" si="1"/>
        <v>Data Analyst - No stated seniority/mid-levelPresent Role</v>
      </c>
    </row>
    <row r="127" spans="1:15" ht="16.8" x14ac:dyDescent="0.45">
      <c r="A127" t="s">
        <v>140</v>
      </c>
      <c r="B127">
        <v>2</v>
      </c>
      <c r="C127" t="s">
        <v>14</v>
      </c>
      <c r="D127">
        <v>18</v>
      </c>
      <c r="E127" t="s">
        <v>15</v>
      </c>
      <c r="F127" t="s">
        <v>16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 s="4" cm="1">
        <f t="array" ref="N127">MEDIAN(IF($O$2:$O$2210=O127,$D$2:$D$2210))</f>
        <v>13</v>
      </c>
      <c r="O127" t="str">
        <f t="shared" si="1"/>
        <v>Data Analyst - No stated seniority/mid-levelLeft job</v>
      </c>
    </row>
    <row r="128" spans="1:15" ht="16.8" x14ac:dyDescent="0.45">
      <c r="A128" t="s">
        <v>59</v>
      </c>
      <c r="B128">
        <v>0</v>
      </c>
      <c r="C128" t="s">
        <v>14</v>
      </c>
      <c r="D128">
        <v>12</v>
      </c>
      <c r="E128" t="s">
        <v>15</v>
      </c>
      <c r="F128" t="s">
        <v>19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 s="4" cm="1">
        <f t="array" ref="N128">MEDIAN(IF($O$2:$O$2210=O128,$D$2:$D$2210))</f>
        <v>12</v>
      </c>
      <c r="O128" t="str">
        <f t="shared" si="1"/>
        <v>Data Analyst - No stated seniority/mid-levelPresent Role</v>
      </c>
    </row>
    <row r="129" spans="1:15" ht="16.8" x14ac:dyDescent="0.45">
      <c r="A129" t="s">
        <v>72</v>
      </c>
      <c r="B129">
        <v>0</v>
      </c>
      <c r="C129" t="s">
        <v>1693</v>
      </c>
      <c r="D129">
        <v>9</v>
      </c>
      <c r="E129" t="s">
        <v>1692</v>
      </c>
      <c r="F129" t="s">
        <v>19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s="4" cm="1">
        <f t="array" ref="N129">MEDIAN(IF($O$2:$O$2210=O129,$D$2:$D$2210))</f>
        <v>8.5</v>
      </c>
      <c r="O129" t="str">
        <f t="shared" si="1"/>
        <v>Data ScientistPresent Role</v>
      </c>
    </row>
    <row r="130" spans="1:15" ht="16.8" x14ac:dyDescent="0.45">
      <c r="A130" s="1">
        <v>43586</v>
      </c>
      <c r="B130">
        <v>1</v>
      </c>
      <c r="C130" t="s">
        <v>14</v>
      </c>
      <c r="D130">
        <v>1</v>
      </c>
      <c r="E130" t="s">
        <v>15</v>
      </c>
      <c r="F130" t="s">
        <v>16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s="4" cm="1">
        <f t="array" ref="N130">MEDIAN(IF($O$2:$O$2210=O130,$D$2:$D$2210))</f>
        <v>13</v>
      </c>
      <c r="O130" t="str">
        <f t="shared" si="1"/>
        <v>Data Analyst - No stated seniority/mid-levelLeft job</v>
      </c>
    </row>
    <row r="131" spans="1:15" ht="16.8" x14ac:dyDescent="0.45">
      <c r="A131" t="s">
        <v>141</v>
      </c>
      <c r="B131">
        <v>1</v>
      </c>
      <c r="C131" t="s">
        <v>14</v>
      </c>
      <c r="D131">
        <v>8</v>
      </c>
      <c r="E131" t="s">
        <v>15</v>
      </c>
      <c r="F131" t="s">
        <v>16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s="4" cm="1">
        <f t="array" ref="N131">MEDIAN(IF($O$2:$O$2210=O131,$D$2:$D$2210))</f>
        <v>13</v>
      </c>
      <c r="O131" t="str">
        <f t="shared" ref="O131:O194" si="2">E131&amp;F131</f>
        <v>Data Analyst - No stated seniority/mid-levelLeft job</v>
      </c>
    </row>
    <row r="132" spans="1:15" ht="16.8" x14ac:dyDescent="0.45">
      <c r="A132" t="s">
        <v>35</v>
      </c>
      <c r="B132">
        <v>0</v>
      </c>
      <c r="C132" t="s">
        <v>14</v>
      </c>
      <c r="D132">
        <v>38</v>
      </c>
      <c r="E132" t="s">
        <v>15</v>
      </c>
      <c r="F132" t="s">
        <v>19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0</v>
      </c>
      <c r="N132" s="4" cm="1">
        <f t="array" ref="N132">MEDIAN(IF($O$2:$O$2210=O132,$D$2:$D$2210))</f>
        <v>12</v>
      </c>
      <c r="O132" t="str">
        <f t="shared" si="2"/>
        <v>Data Analyst - No stated seniority/mid-levelPresent Role</v>
      </c>
    </row>
    <row r="133" spans="1:15" ht="16.8" x14ac:dyDescent="0.45">
      <c r="A133" t="s">
        <v>142</v>
      </c>
      <c r="B133">
        <v>1</v>
      </c>
      <c r="C133" t="s">
        <v>14</v>
      </c>
      <c r="D133">
        <v>16</v>
      </c>
      <c r="E133" t="s">
        <v>15</v>
      </c>
      <c r="F133" t="s">
        <v>16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 s="4" cm="1">
        <f t="array" ref="N133">MEDIAN(IF($O$2:$O$2210=O133,$D$2:$D$2210))</f>
        <v>13</v>
      </c>
      <c r="O133" t="str">
        <f t="shared" si="2"/>
        <v>Data Analyst - No stated seniority/mid-levelLeft job</v>
      </c>
    </row>
    <row r="134" spans="1:15" ht="16.8" x14ac:dyDescent="0.45">
      <c r="A134" t="s">
        <v>143</v>
      </c>
      <c r="B134">
        <v>3</v>
      </c>
      <c r="C134" t="s">
        <v>14</v>
      </c>
      <c r="D134">
        <v>14</v>
      </c>
      <c r="E134" t="s">
        <v>15</v>
      </c>
      <c r="F134" t="s">
        <v>16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 s="4" cm="1">
        <f t="array" ref="N134">MEDIAN(IF($O$2:$O$2210=O134,$D$2:$D$2210))</f>
        <v>13</v>
      </c>
      <c r="O134" t="str">
        <f t="shared" si="2"/>
        <v>Data Analyst - No stated seniority/mid-levelLeft job</v>
      </c>
    </row>
    <row r="135" spans="1:15" ht="16.8" x14ac:dyDescent="0.45">
      <c r="A135" t="s">
        <v>144</v>
      </c>
      <c r="B135">
        <v>0</v>
      </c>
      <c r="C135" t="s">
        <v>75</v>
      </c>
      <c r="D135">
        <v>45</v>
      </c>
      <c r="E135" t="s">
        <v>75</v>
      </c>
      <c r="F135" t="s">
        <v>19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0</v>
      </c>
      <c r="N135" s="4" cm="1">
        <f t="array" ref="N135">MEDIAN(IF($O$2:$O$2210=O135,$D$2:$D$2210))</f>
        <v>30</v>
      </c>
      <c r="O135" t="str">
        <f t="shared" si="2"/>
        <v>StatisticianPresent Role</v>
      </c>
    </row>
    <row r="136" spans="1:15" ht="16.8" x14ac:dyDescent="0.45">
      <c r="A136" t="s">
        <v>145</v>
      </c>
      <c r="B136">
        <v>0</v>
      </c>
      <c r="C136" t="s">
        <v>14</v>
      </c>
      <c r="D136">
        <v>1</v>
      </c>
      <c r="E136" t="s">
        <v>15</v>
      </c>
      <c r="F136" t="s">
        <v>19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s="4" cm="1">
        <f t="array" ref="N136">MEDIAN(IF($O$2:$O$2210=O136,$D$2:$D$2210))</f>
        <v>12</v>
      </c>
      <c r="O136" t="str">
        <f t="shared" si="2"/>
        <v>Data Analyst - No stated seniority/mid-levelPresent Role</v>
      </c>
    </row>
    <row r="137" spans="1:15" ht="16.8" x14ac:dyDescent="0.45">
      <c r="A137" t="s">
        <v>146</v>
      </c>
      <c r="B137">
        <v>1</v>
      </c>
      <c r="C137" t="s">
        <v>14</v>
      </c>
      <c r="D137">
        <v>16</v>
      </c>
      <c r="E137" t="s">
        <v>15</v>
      </c>
      <c r="F137" t="s">
        <v>16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 s="4" cm="1">
        <f t="array" ref="N137">MEDIAN(IF($O$2:$O$2210=O137,$D$2:$D$2210))</f>
        <v>13</v>
      </c>
      <c r="O137" t="str">
        <f t="shared" si="2"/>
        <v>Data Analyst - No stated seniority/mid-levelLeft job</v>
      </c>
    </row>
    <row r="138" spans="1:15" ht="16.8" x14ac:dyDescent="0.45">
      <c r="A138" t="s">
        <v>147</v>
      </c>
      <c r="B138">
        <v>0</v>
      </c>
      <c r="C138" t="s">
        <v>14</v>
      </c>
      <c r="D138">
        <v>12</v>
      </c>
      <c r="E138" t="s">
        <v>15</v>
      </c>
      <c r="F138" t="s">
        <v>19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 s="4" cm="1">
        <f t="array" ref="N138">MEDIAN(IF($O$2:$O$2210=O138,$D$2:$D$2210))</f>
        <v>12</v>
      </c>
      <c r="O138" t="str">
        <f t="shared" si="2"/>
        <v>Data Analyst - No stated seniority/mid-levelPresent Role</v>
      </c>
    </row>
    <row r="139" spans="1:15" ht="16.8" x14ac:dyDescent="0.45">
      <c r="A139" t="s">
        <v>148</v>
      </c>
      <c r="B139">
        <v>1</v>
      </c>
      <c r="C139" t="s">
        <v>149</v>
      </c>
      <c r="D139">
        <v>5</v>
      </c>
      <c r="E139" t="s">
        <v>57</v>
      </c>
      <c r="F139" t="s">
        <v>16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s="4" cm="1">
        <f t="array" ref="N139">MEDIAN(IF($O$2:$O$2210=O139,$D$2:$D$2210))</f>
        <v>8</v>
      </c>
      <c r="O139" t="str">
        <f t="shared" si="2"/>
        <v>Data Analyst - Junior LevelLeft job</v>
      </c>
    </row>
    <row r="140" spans="1:15" ht="16.8" x14ac:dyDescent="0.45">
      <c r="A140" t="s">
        <v>54</v>
      </c>
      <c r="B140">
        <v>0</v>
      </c>
      <c r="C140" t="s">
        <v>150</v>
      </c>
      <c r="D140">
        <v>10</v>
      </c>
      <c r="E140" t="s">
        <v>15</v>
      </c>
      <c r="F140" t="s">
        <v>19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s="4" cm="1">
        <f t="array" ref="N140">MEDIAN(IF($O$2:$O$2210=O140,$D$2:$D$2210))</f>
        <v>12</v>
      </c>
      <c r="O140" t="str">
        <f t="shared" si="2"/>
        <v>Data Analyst - No stated seniority/mid-levelPresent Role</v>
      </c>
    </row>
    <row r="141" spans="1:15" ht="16.8" x14ac:dyDescent="0.45">
      <c r="A141" t="s">
        <v>151</v>
      </c>
      <c r="B141">
        <v>2</v>
      </c>
      <c r="C141" t="s">
        <v>152</v>
      </c>
      <c r="D141">
        <v>13</v>
      </c>
      <c r="E141" t="s">
        <v>15</v>
      </c>
      <c r="F141" t="s">
        <v>16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 s="4" cm="1">
        <f t="array" ref="N141">MEDIAN(IF($O$2:$O$2210=O141,$D$2:$D$2210))</f>
        <v>13</v>
      </c>
      <c r="O141" t="str">
        <f t="shared" si="2"/>
        <v>Data Analyst - No stated seniority/mid-levelLeft job</v>
      </c>
    </row>
    <row r="142" spans="1:15" ht="16.8" x14ac:dyDescent="0.45">
      <c r="A142" t="s">
        <v>61</v>
      </c>
      <c r="B142">
        <v>0</v>
      </c>
      <c r="C142" t="s">
        <v>18</v>
      </c>
      <c r="D142">
        <v>1</v>
      </c>
      <c r="E142" t="s">
        <v>15</v>
      </c>
      <c r="F142" t="s">
        <v>19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s="4" cm="1">
        <f t="array" ref="N142">MEDIAN(IF($O$2:$O$2210=O142,$D$2:$D$2210))</f>
        <v>12</v>
      </c>
      <c r="O142" t="str">
        <f t="shared" si="2"/>
        <v>Data Analyst - No stated seniority/mid-levelPresent Role</v>
      </c>
    </row>
    <row r="143" spans="1:15" ht="16.8" x14ac:dyDescent="0.45">
      <c r="A143" t="s">
        <v>153</v>
      </c>
      <c r="B143">
        <v>2</v>
      </c>
      <c r="C143" t="s">
        <v>14</v>
      </c>
      <c r="D143">
        <v>7</v>
      </c>
      <c r="E143" t="s">
        <v>15</v>
      </c>
      <c r="F143" t="s">
        <v>16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s="4" cm="1">
        <f t="array" ref="N143">MEDIAN(IF($O$2:$O$2210=O143,$D$2:$D$2210))</f>
        <v>13</v>
      </c>
      <c r="O143" t="str">
        <f t="shared" si="2"/>
        <v>Data Analyst - No stated seniority/mid-levelLeft job</v>
      </c>
    </row>
    <row r="144" spans="1:15" ht="16.8" x14ac:dyDescent="0.45">
      <c r="A144" t="s">
        <v>154</v>
      </c>
      <c r="B144">
        <v>0</v>
      </c>
      <c r="C144" t="s">
        <v>155</v>
      </c>
      <c r="D144">
        <v>37</v>
      </c>
      <c r="E144" t="s">
        <v>15</v>
      </c>
      <c r="F144" t="s">
        <v>19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0</v>
      </c>
      <c r="N144" s="4" cm="1">
        <f t="array" ref="N144">MEDIAN(IF($O$2:$O$2210=O144,$D$2:$D$2210))</f>
        <v>12</v>
      </c>
      <c r="O144" t="str">
        <f t="shared" si="2"/>
        <v>Data Analyst - No stated seniority/mid-levelPresent Role</v>
      </c>
    </row>
    <row r="145" spans="1:15" ht="16.8" x14ac:dyDescent="0.45">
      <c r="A145" t="s">
        <v>156</v>
      </c>
      <c r="B145">
        <v>3</v>
      </c>
      <c r="C145" t="s">
        <v>14</v>
      </c>
      <c r="D145">
        <v>10</v>
      </c>
      <c r="E145" t="s">
        <v>15</v>
      </c>
      <c r="F145" t="s">
        <v>16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s="4" cm="1">
        <f t="array" ref="N145">MEDIAN(IF($O$2:$O$2210=O145,$D$2:$D$2210))</f>
        <v>13</v>
      </c>
      <c r="O145" t="str">
        <f t="shared" si="2"/>
        <v>Data Analyst - No stated seniority/mid-levelLeft job</v>
      </c>
    </row>
    <row r="146" spans="1:15" ht="16.8" x14ac:dyDescent="0.45">
      <c r="A146" t="s">
        <v>157</v>
      </c>
      <c r="B146">
        <v>0</v>
      </c>
      <c r="C146" t="s">
        <v>14</v>
      </c>
      <c r="D146">
        <v>27</v>
      </c>
      <c r="E146" t="s">
        <v>15</v>
      </c>
      <c r="F146" t="s">
        <v>19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 s="4" cm="1">
        <f t="array" ref="N146">MEDIAN(IF($O$2:$O$2210=O146,$D$2:$D$2210))</f>
        <v>12</v>
      </c>
      <c r="O146" t="str">
        <f t="shared" si="2"/>
        <v>Data Analyst - No stated seniority/mid-levelPresent Role</v>
      </c>
    </row>
    <row r="147" spans="1:15" ht="16.8" x14ac:dyDescent="0.45">
      <c r="A147" t="s">
        <v>49</v>
      </c>
      <c r="B147">
        <v>0</v>
      </c>
      <c r="C147" t="s">
        <v>14</v>
      </c>
      <c r="D147">
        <v>17</v>
      </c>
      <c r="E147" t="s">
        <v>15</v>
      </c>
      <c r="F147" t="s">
        <v>19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 s="4" cm="1">
        <f t="array" ref="N147">MEDIAN(IF($O$2:$O$2210=O147,$D$2:$D$2210))</f>
        <v>12</v>
      </c>
      <c r="O147" t="str">
        <f t="shared" si="2"/>
        <v>Data Analyst - No stated seniority/mid-levelPresent Role</v>
      </c>
    </row>
    <row r="148" spans="1:15" ht="16.8" x14ac:dyDescent="0.45">
      <c r="A148" t="s">
        <v>158</v>
      </c>
      <c r="B148">
        <v>2</v>
      </c>
      <c r="C148" t="s">
        <v>14</v>
      </c>
      <c r="D148">
        <v>41</v>
      </c>
      <c r="E148" t="s">
        <v>15</v>
      </c>
      <c r="F148" t="s">
        <v>16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 s="4" cm="1">
        <f t="array" ref="N148">MEDIAN(IF($O$2:$O$2210=O148,$D$2:$D$2210))</f>
        <v>13</v>
      </c>
      <c r="O148" t="str">
        <f t="shared" si="2"/>
        <v>Data Analyst - No stated seniority/mid-levelLeft job</v>
      </c>
    </row>
    <row r="149" spans="1:15" ht="16.8" x14ac:dyDescent="0.45">
      <c r="A149" t="s">
        <v>49</v>
      </c>
      <c r="B149">
        <v>0</v>
      </c>
      <c r="C149" t="s">
        <v>14</v>
      </c>
      <c r="D149">
        <v>17</v>
      </c>
      <c r="E149" t="s">
        <v>15</v>
      </c>
      <c r="F149" t="s">
        <v>19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 s="4" cm="1">
        <f t="array" ref="N149">MEDIAN(IF($O$2:$O$2210=O149,$D$2:$D$2210))</f>
        <v>12</v>
      </c>
      <c r="O149" t="str">
        <f t="shared" si="2"/>
        <v>Data Analyst - No stated seniority/mid-levelPresent Role</v>
      </c>
    </row>
    <row r="150" spans="1:15" ht="16.8" x14ac:dyDescent="0.45">
      <c r="A150" t="s">
        <v>1694</v>
      </c>
      <c r="B150">
        <v>3</v>
      </c>
      <c r="C150" t="s">
        <v>1695</v>
      </c>
      <c r="D150">
        <v>4</v>
      </c>
      <c r="E150" t="s">
        <v>1692</v>
      </c>
      <c r="F150" t="s">
        <v>16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s="4" cm="1">
        <f t="array" ref="N150">MEDIAN(IF($O$2:$O$2210=O150,$D$2:$D$2210))</f>
        <v>7</v>
      </c>
      <c r="O150" t="str">
        <f t="shared" si="2"/>
        <v>Data ScientistLeft job</v>
      </c>
    </row>
    <row r="151" spans="1:15" ht="16.8" x14ac:dyDescent="0.45">
      <c r="A151" t="s">
        <v>61</v>
      </c>
      <c r="B151">
        <v>0</v>
      </c>
      <c r="C151" t="s">
        <v>159</v>
      </c>
      <c r="D151">
        <v>1</v>
      </c>
      <c r="E151" t="s">
        <v>15</v>
      </c>
      <c r="F151" t="s">
        <v>19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s="4" cm="1">
        <f t="array" ref="N151">MEDIAN(IF($O$2:$O$2210=O151,$D$2:$D$2210))</f>
        <v>12</v>
      </c>
      <c r="O151" t="str">
        <f t="shared" si="2"/>
        <v>Data Analyst - No stated seniority/mid-levelPresent Role</v>
      </c>
    </row>
    <row r="152" spans="1:15" ht="16.8" x14ac:dyDescent="0.45">
      <c r="A152" t="s">
        <v>30</v>
      </c>
      <c r="B152">
        <v>0</v>
      </c>
      <c r="C152" t="s">
        <v>160</v>
      </c>
      <c r="D152">
        <v>8</v>
      </c>
      <c r="E152" t="s">
        <v>23</v>
      </c>
      <c r="F152" t="s">
        <v>19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s="4" cm="1">
        <f t="array" ref="N152">MEDIAN(IF($O$2:$O$2210=O152,$D$2:$D$2210))</f>
        <v>10</v>
      </c>
      <c r="O152" t="str">
        <f t="shared" si="2"/>
        <v>Data Analyst - Senior LevelPresent Role</v>
      </c>
    </row>
    <row r="153" spans="1:15" ht="16.8" x14ac:dyDescent="0.45">
      <c r="A153" t="s">
        <v>161</v>
      </c>
      <c r="B153">
        <v>1</v>
      </c>
      <c r="C153" t="s">
        <v>36</v>
      </c>
      <c r="D153">
        <v>59</v>
      </c>
      <c r="E153" t="s">
        <v>23</v>
      </c>
      <c r="F153" t="s">
        <v>16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0</v>
      </c>
      <c r="N153" s="4" cm="1">
        <f t="array" ref="N153">MEDIAN(IF($O$2:$O$2210=O153,$D$2:$D$2210))</f>
        <v>17.5</v>
      </c>
      <c r="O153" t="str">
        <f t="shared" si="2"/>
        <v>Data Analyst - Senior LevelLeft job</v>
      </c>
    </row>
    <row r="154" spans="1:15" ht="16.8" x14ac:dyDescent="0.45">
      <c r="A154" t="s">
        <v>162</v>
      </c>
      <c r="B154">
        <v>2</v>
      </c>
      <c r="C154" t="s">
        <v>36</v>
      </c>
      <c r="D154">
        <v>26</v>
      </c>
      <c r="E154" t="s">
        <v>23</v>
      </c>
      <c r="F154" t="s">
        <v>16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 s="4" cm="1">
        <f t="array" ref="N154">MEDIAN(IF($O$2:$O$2210=O154,$D$2:$D$2210))</f>
        <v>17.5</v>
      </c>
      <c r="O154" t="str">
        <f t="shared" si="2"/>
        <v>Data Analyst - Senior LevelLeft job</v>
      </c>
    </row>
    <row r="155" spans="1:15" ht="16.8" x14ac:dyDescent="0.45">
      <c r="A155" t="s">
        <v>163</v>
      </c>
      <c r="B155">
        <v>3</v>
      </c>
      <c r="C155" t="s">
        <v>14</v>
      </c>
      <c r="D155">
        <v>17</v>
      </c>
      <c r="E155" t="s">
        <v>15</v>
      </c>
      <c r="F155" t="s">
        <v>16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 s="4" cm="1">
        <f t="array" ref="N155">MEDIAN(IF($O$2:$O$2210=O155,$D$2:$D$2210))</f>
        <v>13</v>
      </c>
      <c r="O155" t="str">
        <f t="shared" si="2"/>
        <v>Data Analyst - No stated seniority/mid-levelLeft job</v>
      </c>
    </row>
    <row r="156" spans="1:15" ht="16.8" x14ac:dyDescent="0.45">
      <c r="A156" t="s">
        <v>164</v>
      </c>
      <c r="B156">
        <v>1</v>
      </c>
      <c r="C156" t="s">
        <v>14</v>
      </c>
      <c r="D156">
        <v>9</v>
      </c>
      <c r="E156" t="s">
        <v>15</v>
      </c>
      <c r="F156" t="s">
        <v>16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s="4" cm="1">
        <f t="array" ref="N156">MEDIAN(IF($O$2:$O$2210=O156,$D$2:$D$2210))</f>
        <v>13</v>
      </c>
      <c r="O156" t="str">
        <f t="shared" si="2"/>
        <v>Data Analyst - No stated seniority/mid-levelLeft job</v>
      </c>
    </row>
    <row r="157" spans="1:15" ht="16.8" x14ac:dyDescent="0.45">
      <c r="A157" t="s">
        <v>165</v>
      </c>
      <c r="B157">
        <v>2</v>
      </c>
      <c r="C157" t="s">
        <v>36</v>
      </c>
      <c r="D157">
        <v>15</v>
      </c>
      <c r="E157" t="s">
        <v>23</v>
      </c>
      <c r="F157" t="s">
        <v>16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 s="4" cm="1">
        <f t="array" ref="N157">MEDIAN(IF($O$2:$O$2210=O157,$D$2:$D$2210))</f>
        <v>17.5</v>
      </c>
      <c r="O157" t="str">
        <f t="shared" si="2"/>
        <v>Data Analyst - Senior LevelLeft job</v>
      </c>
    </row>
    <row r="158" spans="1:15" ht="16.8" x14ac:dyDescent="0.45">
      <c r="A158" t="s">
        <v>166</v>
      </c>
      <c r="B158">
        <v>3</v>
      </c>
      <c r="C158" t="s">
        <v>14</v>
      </c>
      <c r="D158">
        <v>18</v>
      </c>
      <c r="E158" t="s">
        <v>15</v>
      </c>
      <c r="F158" t="s">
        <v>16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 s="4" cm="1">
        <f t="array" ref="N158">MEDIAN(IF($O$2:$O$2210=O158,$D$2:$D$2210))</f>
        <v>13</v>
      </c>
      <c r="O158" t="str">
        <f t="shared" si="2"/>
        <v>Data Analyst - No stated seniority/mid-levelLeft job</v>
      </c>
    </row>
    <row r="159" spans="1:15" ht="16.8" x14ac:dyDescent="0.45">
      <c r="A159" t="s">
        <v>167</v>
      </c>
      <c r="B159">
        <v>1</v>
      </c>
      <c r="C159" t="s">
        <v>168</v>
      </c>
      <c r="D159">
        <v>28</v>
      </c>
      <c r="E159" t="s">
        <v>15</v>
      </c>
      <c r="F159" t="s">
        <v>16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 s="4" cm="1">
        <f t="array" ref="N159">MEDIAN(IF($O$2:$O$2210=O159,$D$2:$D$2210))</f>
        <v>13</v>
      </c>
      <c r="O159" t="str">
        <f t="shared" si="2"/>
        <v>Data Analyst - No stated seniority/mid-levelLeft job</v>
      </c>
    </row>
    <row r="160" spans="1:15" ht="16.8" x14ac:dyDescent="0.45">
      <c r="A160" t="s">
        <v>169</v>
      </c>
      <c r="B160">
        <v>0</v>
      </c>
      <c r="C160" t="s">
        <v>170</v>
      </c>
      <c r="D160">
        <v>40</v>
      </c>
      <c r="E160" t="s">
        <v>15</v>
      </c>
      <c r="F160" t="s">
        <v>19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 s="4" cm="1">
        <f t="array" ref="N160">MEDIAN(IF($O$2:$O$2210=O160,$D$2:$D$2210))</f>
        <v>12</v>
      </c>
      <c r="O160" t="str">
        <f t="shared" si="2"/>
        <v>Data Analyst - No stated seniority/mid-levelPresent Role</v>
      </c>
    </row>
    <row r="161" spans="1:15" ht="16.8" x14ac:dyDescent="0.45">
      <c r="A161" t="s">
        <v>44</v>
      </c>
      <c r="B161">
        <v>0</v>
      </c>
      <c r="C161" t="s">
        <v>1692</v>
      </c>
      <c r="D161">
        <v>5</v>
      </c>
      <c r="E161" t="s">
        <v>1692</v>
      </c>
      <c r="F161" t="s">
        <v>19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s="4" cm="1">
        <f t="array" ref="N161">MEDIAN(IF($O$2:$O$2210=O161,$D$2:$D$2210))</f>
        <v>8.5</v>
      </c>
      <c r="O161" t="str">
        <f t="shared" si="2"/>
        <v>Data ScientistPresent Role</v>
      </c>
    </row>
    <row r="162" spans="1:15" ht="16.8" x14ac:dyDescent="0.45">
      <c r="A162" t="s">
        <v>171</v>
      </c>
      <c r="B162">
        <v>1</v>
      </c>
      <c r="C162" t="s">
        <v>172</v>
      </c>
      <c r="D162">
        <v>4</v>
      </c>
      <c r="E162" t="s">
        <v>15</v>
      </c>
      <c r="F162" t="s">
        <v>16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s="4" cm="1">
        <f t="array" ref="N162">MEDIAN(IF($O$2:$O$2210=O162,$D$2:$D$2210))</f>
        <v>13</v>
      </c>
      <c r="O162" t="str">
        <f t="shared" si="2"/>
        <v>Data Analyst - No stated seniority/mid-levelLeft job</v>
      </c>
    </row>
    <row r="163" spans="1:15" ht="16.8" x14ac:dyDescent="0.45">
      <c r="A163" t="s">
        <v>173</v>
      </c>
      <c r="B163">
        <v>1</v>
      </c>
      <c r="C163" t="s">
        <v>14</v>
      </c>
      <c r="D163">
        <v>5</v>
      </c>
      <c r="E163" t="s">
        <v>15</v>
      </c>
      <c r="F163" t="s">
        <v>16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s="4" cm="1">
        <f t="array" ref="N163">MEDIAN(IF($O$2:$O$2210=O163,$D$2:$D$2210))</f>
        <v>13</v>
      </c>
      <c r="O163" t="str">
        <f t="shared" si="2"/>
        <v>Data Analyst - No stated seniority/mid-levelLeft job</v>
      </c>
    </row>
    <row r="164" spans="1:15" ht="16.8" x14ac:dyDescent="0.45">
      <c r="A164" t="s">
        <v>1182</v>
      </c>
      <c r="B164">
        <v>3</v>
      </c>
      <c r="C164" t="s">
        <v>1692</v>
      </c>
      <c r="D164">
        <v>6</v>
      </c>
      <c r="E164" t="s">
        <v>1692</v>
      </c>
      <c r="F164" t="s">
        <v>16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s="4" cm="1">
        <f t="array" ref="N164">MEDIAN(IF($O$2:$O$2210=O164,$D$2:$D$2210))</f>
        <v>7</v>
      </c>
      <c r="O164" t="str">
        <f t="shared" si="2"/>
        <v>Data ScientistLeft job</v>
      </c>
    </row>
    <row r="165" spans="1:15" ht="16.8" x14ac:dyDescent="0.45">
      <c r="A165" t="s">
        <v>106</v>
      </c>
      <c r="B165">
        <v>0</v>
      </c>
      <c r="C165" t="s">
        <v>174</v>
      </c>
      <c r="D165">
        <v>1</v>
      </c>
      <c r="E165" t="s">
        <v>57</v>
      </c>
      <c r="F165" t="s">
        <v>19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s="4" cm="1">
        <f t="array" ref="N165">MEDIAN(IF($O$2:$O$2210=O165,$D$2:$D$2210))</f>
        <v>5</v>
      </c>
      <c r="O165" t="str">
        <f t="shared" si="2"/>
        <v>Data Analyst - Junior LevelPresent Role</v>
      </c>
    </row>
    <row r="166" spans="1:15" ht="16.8" x14ac:dyDescent="0.45">
      <c r="A166" t="s">
        <v>175</v>
      </c>
      <c r="B166">
        <v>3</v>
      </c>
      <c r="C166" t="s">
        <v>176</v>
      </c>
      <c r="D166">
        <v>37</v>
      </c>
      <c r="E166" t="s">
        <v>15</v>
      </c>
      <c r="F166" t="s">
        <v>16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 s="4" cm="1">
        <f t="array" ref="N166">MEDIAN(IF($O$2:$O$2210=O166,$D$2:$D$2210))</f>
        <v>13</v>
      </c>
      <c r="O166" t="str">
        <f t="shared" si="2"/>
        <v>Data Analyst - No stated seniority/mid-levelLeft job</v>
      </c>
    </row>
    <row r="167" spans="1:15" ht="16.8" x14ac:dyDescent="0.45">
      <c r="A167" t="s">
        <v>177</v>
      </c>
      <c r="B167">
        <v>2</v>
      </c>
      <c r="C167" t="s">
        <v>178</v>
      </c>
      <c r="D167">
        <v>30</v>
      </c>
      <c r="E167" t="s">
        <v>23</v>
      </c>
      <c r="F167" t="s">
        <v>16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 s="4" cm="1">
        <f t="array" ref="N167">MEDIAN(IF($O$2:$O$2210=O167,$D$2:$D$2210))</f>
        <v>17.5</v>
      </c>
      <c r="O167" t="str">
        <f t="shared" si="2"/>
        <v>Data Analyst - Senior LevelLeft job</v>
      </c>
    </row>
    <row r="168" spans="1:15" ht="16.8" x14ac:dyDescent="0.45">
      <c r="A168" t="s">
        <v>179</v>
      </c>
      <c r="B168">
        <v>2</v>
      </c>
      <c r="C168" t="s">
        <v>180</v>
      </c>
      <c r="D168">
        <v>9</v>
      </c>
      <c r="E168" t="s">
        <v>15</v>
      </c>
      <c r="F168" t="s">
        <v>16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s="4" cm="1">
        <f t="array" ref="N168">MEDIAN(IF($O$2:$O$2210=O168,$D$2:$D$2210))</f>
        <v>13</v>
      </c>
      <c r="O168" t="str">
        <f t="shared" si="2"/>
        <v>Data Analyst - No stated seniority/mid-levelLeft job</v>
      </c>
    </row>
    <row r="169" spans="1:15" ht="16.8" x14ac:dyDescent="0.45">
      <c r="A169" t="s">
        <v>181</v>
      </c>
      <c r="B169">
        <v>3</v>
      </c>
      <c r="C169" t="s">
        <v>112</v>
      </c>
      <c r="D169">
        <v>3</v>
      </c>
      <c r="E169" t="s">
        <v>75</v>
      </c>
      <c r="F169" t="s">
        <v>16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s="4" cm="1">
        <f t="array" ref="N169">MEDIAN(IF($O$2:$O$2210=O169,$D$2:$D$2210))</f>
        <v>23.5</v>
      </c>
      <c r="O169" t="str">
        <f t="shared" si="2"/>
        <v>StatisticianLeft job</v>
      </c>
    </row>
    <row r="170" spans="1:15" ht="16.8" x14ac:dyDescent="0.45">
      <c r="A170" t="s">
        <v>182</v>
      </c>
      <c r="B170">
        <v>0</v>
      </c>
      <c r="C170" t="s">
        <v>14</v>
      </c>
      <c r="D170">
        <v>1</v>
      </c>
      <c r="E170" t="s">
        <v>15</v>
      </c>
      <c r="F170" t="s">
        <v>19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s="4" cm="1">
        <f t="array" ref="N170">MEDIAN(IF($O$2:$O$2210=O170,$D$2:$D$2210))</f>
        <v>12</v>
      </c>
      <c r="O170" t="str">
        <f t="shared" si="2"/>
        <v>Data Analyst - No stated seniority/mid-levelPresent Role</v>
      </c>
    </row>
    <row r="171" spans="1:15" ht="16.8" x14ac:dyDescent="0.45">
      <c r="A171" t="s">
        <v>49</v>
      </c>
      <c r="B171">
        <v>0</v>
      </c>
      <c r="C171" t="s">
        <v>14</v>
      </c>
      <c r="D171">
        <v>17</v>
      </c>
      <c r="E171" t="s">
        <v>15</v>
      </c>
      <c r="F171" t="s">
        <v>19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 s="4" cm="1">
        <f t="array" ref="N171">MEDIAN(IF($O$2:$O$2210=O171,$D$2:$D$2210))</f>
        <v>12</v>
      </c>
      <c r="O171" t="str">
        <f t="shared" si="2"/>
        <v>Data Analyst - No stated seniority/mid-levelPresent Role</v>
      </c>
    </row>
    <row r="172" spans="1:15" ht="16.8" x14ac:dyDescent="0.45">
      <c r="A172" t="s">
        <v>183</v>
      </c>
      <c r="B172">
        <v>0</v>
      </c>
      <c r="C172" t="s">
        <v>184</v>
      </c>
      <c r="D172">
        <v>33</v>
      </c>
      <c r="E172" t="s">
        <v>15</v>
      </c>
      <c r="F172" t="s">
        <v>19</v>
      </c>
      <c r="G172">
        <v>1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 s="4" cm="1">
        <f t="array" ref="N172">MEDIAN(IF($O$2:$O$2210=O172,$D$2:$D$2210))</f>
        <v>12</v>
      </c>
      <c r="O172" t="str">
        <f t="shared" si="2"/>
        <v>Data Analyst - No stated seniority/mid-levelPresent Role</v>
      </c>
    </row>
    <row r="173" spans="1:15" ht="16.8" x14ac:dyDescent="0.45">
      <c r="A173" t="s">
        <v>59</v>
      </c>
      <c r="B173">
        <v>0</v>
      </c>
      <c r="C173" t="s">
        <v>185</v>
      </c>
      <c r="D173">
        <v>12</v>
      </c>
      <c r="E173" t="s">
        <v>15</v>
      </c>
      <c r="F173" t="s">
        <v>19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 s="4" cm="1">
        <f t="array" ref="N173">MEDIAN(IF($O$2:$O$2210=O173,$D$2:$D$2210))</f>
        <v>12</v>
      </c>
      <c r="O173" t="str">
        <f t="shared" si="2"/>
        <v>Data Analyst - No stated seniority/mid-levelPresent Role</v>
      </c>
    </row>
    <row r="174" spans="1:15" ht="16.8" x14ac:dyDescent="0.45">
      <c r="A174" t="s">
        <v>186</v>
      </c>
      <c r="B174">
        <v>1</v>
      </c>
      <c r="C174" t="s">
        <v>187</v>
      </c>
      <c r="D174">
        <v>7</v>
      </c>
      <c r="E174" t="s">
        <v>15</v>
      </c>
      <c r="F174" t="s">
        <v>16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s="4" cm="1">
        <f t="array" ref="N174">MEDIAN(IF($O$2:$O$2210=O174,$D$2:$D$2210))</f>
        <v>13</v>
      </c>
      <c r="O174" t="str">
        <f t="shared" si="2"/>
        <v>Data Analyst - No stated seniority/mid-levelLeft job</v>
      </c>
    </row>
    <row r="175" spans="1:15" ht="16.8" x14ac:dyDescent="0.45">
      <c r="A175" t="s">
        <v>188</v>
      </c>
      <c r="B175">
        <v>2</v>
      </c>
      <c r="C175" t="s">
        <v>189</v>
      </c>
      <c r="D175">
        <v>5</v>
      </c>
      <c r="E175" t="s">
        <v>15</v>
      </c>
      <c r="F175" t="s">
        <v>16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s="4" cm="1">
        <f t="array" ref="N175">MEDIAN(IF($O$2:$O$2210=O175,$D$2:$D$2210))</f>
        <v>13</v>
      </c>
      <c r="O175" t="str">
        <f t="shared" si="2"/>
        <v>Data Analyst - No stated seniority/mid-levelLeft job</v>
      </c>
    </row>
    <row r="176" spans="1:15" ht="16.8" x14ac:dyDescent="0.45">
      <c r="A176" t="s">
        <v>72</v>
      </c>
      <c r="B176">
        <v>0</v>
      </c>
      <c r="C176" t="s">
        <v>14</v>
      </c>
      <c r="D176">
        <v>9</v>
      </c>
      <c r="E176" t="s">
        <v>15</v>
      </c>
      <c r="F176" t="s">
        <v>19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s="4" cm="1">
        <f t="array" ref="N176">MEDIAN(IF($O$2:$O$2210=O176,$D$2:$D$2210))</f>
        <v>12</v>
      </c>
      <c r="O176" t="str">
        <f t="shared" si="2"/>
        <v>Data Analyst - No stated seniority/mid-levelPresent Role</v>
      </c>
    </row>
    <row r="177" spans="1:15" ht="16.8" x14ac:dyDescent="0.45">
      <c r="A177" t="s">
        <v>190</v>
      </c>
      <c r="B177">
        <v>1</v>
      </c>
      <c r="C177" t="s">
        <v>14</v>
      </c>
      <c r="D177">
        <v>4</v>
      </c>
      <c r="E177" t="s">
        <v>15</v>
      </c>
      <c r="F177" t="s">
        <v>16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s="4" cm="1">
        <f t="array" ref="N177">MEDIAN(IF($O$2:$O$2210=O177,$D$2:$D$2210))</f>
        <v>13</v>
      </c>
      <c r="O177" t="str">
        <f t="shared" si="2"/>
        <v>Data Analyst - No stated seniority/mid-levelLeft job</v>
      </c>
    </row>
    <row r="178" spans="1:15" ht="16.8" x14ac:dyDescent="0.45">
      <c r="A178" t="s">
        <v>191</v>
      </c>
      <c r="B178">
        <v>0</v>
      </c>
      <c r="C178" t="s">
        <v>192</v>
      </c>
      <c r="D178">
        <v>124</v>
      </c>
      <c r="E178" t="s">
        <v>15</v>
      </c>
      <c r="F178" t="s">
        <v>19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 s="4" cm="1">
        <f t="array" ref="N178">MEDIAN(IF($O$2:$O$2210=O178,$D$2:$D$2210))</f>
        <v>12</v>
      </c>
      <c r="O178" t="str">
        <f t="shared" si="2"/>
        <v>Data Analyst - No stated seniority/mid-levelPresent Role</v>
      </c>
    </row>
    <row r="179" spans="1:15" ht="16.8" x14ac:dyDescent="0.45">
      <c r="A179" t="s">
        <v>104</v>
      </c>
      <c r="B179">
        <v>0</v>
      </c>
      <c r="C179" t="s">
        <v>14</v>
      </c>
      <c r="D179">
        <v>2</v>
      </c>
      <c r="E179" t="s">
        <v>15</v>
      </c>
      <c r="F179" t="s">
        <v>19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s="4" cm="1">
        <f t="array" ref="N179">MEDIAN(IF($O$2:$O$2210=O179,$D$2:$D$2210))</f>
        <v>12</v>
      </c>
      <c r="O179" t="str">
        <f t="shared" si="2"/>
        <v>Data Analyst - No stated seniority/mid-levelPresent Role</v>
      </c>
    </row>
    <row r="180" spans="1:15" ht="16.8" x14ac:dyDescent="0.45">
      <c r="A180" t="s">
        <v>1696</v>
      </c>
      <c r="B180">
        <v>1</v>
      </c>
      <c r="C180" t="s">
        <v>1697</v>
      </c>
      <c r="D180">
        <v>12</v>
      </c>
      <c r="E180" t="s">
        <v>1692</v>
      </c>
      <c r="F180" t="s">
        <v>16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 s="4" cm="1">
        <f t="array" ref="N180">MEDIAN(IF($O$2:$O$2210=O180,$D$2:$D$2210))</f>
        <v>7</v>
      </c>
      <c r="O180" t="str">
        <f t="shared" si="2"/>
        <v>Data ScientistLeft job</v>
      </c>
    </row>
    <row r="181" spans="1:15" ht="16.8" x14ac:dyDescent="0.45">
      <c r="A181" t="s">
        <v>1698</v>
      </c>
      <c r="B181">
        <v>2</v>
      </c>
      <c r="C181" t="s">
        <v>1699</v>
      </c>
      <c r="D181">
        <v>36</v>
      </c>
      <c r="E181" t="s">
        <v>1692</v>
      </c>
      <c r="F181" t="s">
        <v>16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 s="4" cm="1">
        <f t="array" ref="N181">MEDIAN(IF($O$2:$O$2210=O181,$D$2:$D$2210))</f>
        <v>7</v>
      </c>
      <c r="O181" t="str">
        <f t="shared" si="2"/>
        <v>Data ScientistLeft job</v>
      </c>
    </row>
    <row r="182" spans="1:15" ht="16.8" x14ac:dyDescent="0.45">
      <c r="A182" t="s">
        <v>193</v>
      </c>
      <c r="B182">
        <v>3</v>
      </c>
      <c r="C182" t="s">
        <v>194</v>
      </c>
      <c r="D182">
        <v>24</v>
      </c>
      <c r="E182" t="s">
        <v>15</v>
      </c>
      <c r="F182" t="s">
        <v>16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 s="4" cm="1">
        <f t="array" ref="N182">MEDIAN(IF($O$2:$O$2210=O182,$D$2:$D$2210))</f>
        <v>13</v>
      </c>
      <c r="O182" t="str">
        <f t="shared" si="2"/>
        <v>Data Analyst - No stated seniority/mid-levelLeft job</v>
      </c>
    </row>
    <row r="183" spans="1:15" ht="16.8" x14ac:dyDescent="0.45">
      <c r="A183" t="s">
        <v>88</v>
      </c>
      <c r="B183">
        <v>0</v>
      </c>
      <c r="C183" t="s">
        <v>68</v>
      </c>
      <c r="D183">
        <v>14</v>
      </c>
      <c r="E183" t="s">
        <v>23</v>
      </c>
      <c r="F183" t="s">
        <v>19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 s="4" cm="1">
        <f t="array" ref="N183">MEDIAN(IF($O$2:$O$2210=O183,$D$2:$D$2210))</f>
        <v>10</v>
      </c>
      <c r="O183" t="str">
        <f t="shared" si="2"/>
        <v>Data Analyst - Senior LevelPresent Role</v>
      </c>
    </row>
    <row r="184" spans="1:15" ht="16.8" x14ac:dyDescent="0.45">
      <c r="A184" t="s">
        <v>195</v>
      </c>
      <c r="B184">
        <v>1</v>
      </c>
      <c r="C184" t="s">
        <v>36</v>
      </c>
      <c r="D184">
        <v>23</v>
      </c>
      <c r="E184" t="s">
        <v>23</v>
      </c>
      <c r="F184" t="s">
        <v>16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 s="4" cm="1">
        <f t="array" ref="N184">MEDIAN(IF($O$2:$O$2210=O184,$D$2:$D$2210))</f>
        <v>17.5</v>
      </c>
      <c r="O184" t="str">
        <f t="shared" si="2"/>
        <v>Data Analyst - Senior LevelLeft job</v>
      </c>
    </row>
    <row r="185" spans="1:15" ht="16.8" x14ac:dyDescent="0.45">
      <c r="A185" t="s">
        <v>196</v>
      </c>
      <c r="B185">
        <v>2</v>
      </c>
      <c r="C185" t="s">
        <v>14</v>
      </c>
      <c r="D185">
        <v>31</v>
      </c>
      <c r="E185" t="s">
        <v>15</v>
      </c>
      <c r="F185" t="s">
        <v>16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 s="4" cm="1">
        <f t="array" ref="N185">MEDIAN(IF($O$2:$O$2210=O185,$D$2:$D$2210))</f>
        <v>13</v>
      </c>
      <c r="O185" t="str">
        <f t="shared" si="2"/>
        <v>Data Analyst - No stated seniority/mid-levelLeft job</v>
      </c>
    </row>
    <row r="186" spans="1:15" ht="16.8" x14ac:dyDescent="0.45">
      <c r="A186" t="s">
        <v>53</v>
      </c>
      <c r="B186">
        <v>0</v>
      </c>
      <c r="C186" t="s">
        <v>14</v>
      </c>
      <c r="D186">
        <v>13</v>
      </c>
      <c r="E186" t="s">
        <v>15</v>
      </c>
      <c r="F186" t="s">
        <v>19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 s="4" cm="1">
        <f t="array" ref="N186">MEDIAN(IF($O$2:$O$2210=O186,$D$2:$D$2210))</f>
        <v>12</v>
      </c>
      <c r="O186" t="str">
        <f t="shared" si="2"/>
        <v>Data Analyst - No stated seniority/mid-levelPresent Role</v>
      </c>
    </row>
    <row r="187" spans="1:15" ht="16.8" x14ac:dyDescent="0.45">
      <c r="A187" t="s">
        <v>197</v>
      </c>
      <c r="B187">
        <v>2</v>
      </c>
      <c r="C187" t="s">
        <v>14</v>
      </c>
      <c r="D187">
        <v>20</v>
      </c>
      <c r="E187" t="s">
        <v>15</v>
      </c>
      <c r="F187" t="s">
        <v>16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 s="4" cm="1">
        <f t="array" ref="N187">MEDIAN(IF($O$2:$O$2210=O187,$D$2:$D$2210))</f>
        <v>13</v>
      </c>
      <c r="O187" t="str">
        <f t="shared" si="2"/>
        <v>Data Analyst - No stated seniority/mid-levelLeft job</v>
      </c>
    </row>
    <row r="188" spans="1:15" ht="16.8" x14ac:dyDescent="0.45">
      <c r="A188" t="s">
        <v>49</v>
      </c>
      <c r="B188">
        <v>0</v>
      </c>
      <c r="C188" t="s">
        <v>14</v>
      </c>
      <c r="D188">
        <v>17</v>
      </c>
      <c r="E188" t="s">
        <v>15</v>
      </c>
      <c r="F188" t="s">
        <v>19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 s="4" cm="1">
        <f t="array" ref="N188">MEDIAN(IF($O$2:$O$2210=O188,$D$2:$D$2210))</f>
        <v>12</v>
      </c>
      <c r="O188" t="str">
        <f t="shared" si="2"/>
        <v>Data Analyst - No stated seniority/mid-levelPresent Role</v>
      </c>
    </row>
    <row r="189" spans="1:15" ht="16.8" x14ac:dyDescent="0.45">
      <c r="A189" t="s">
        <v>198</v>
      </c>
      <c r="B189">
        <v>1</v>
      </c>
      <c r="C189" t="s">
        <v>199</v>
      </c>
      <c r="D189">
        <v>31</v>
      </c>
      <c r="E189" t="s">
        <v>23</v>
      </c>
      <c r="F189" t="s">
        <v>16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 s="4" cm="1">
        <f t="array" ref="N189">MEDIAN(IF($O$2:$O$2210=O189,$D$2:$D$2210))</f>
        <v>17.5</v>
      </c>
      <c r="O189" t="str">
        <f t="shared" si="2"/>
        <v>Data Analyst - Senior LevelLeft job</v>
      </c>
    </row>
    <row r="190" spans="1:15" ht="16.8" x14ac:dyDescent="0.45">
      <c r="A190" t="s">
        <v>200</v>
      </c>
      <c r="B190">
        <v>2</v>
      </c>
      <c r="C190" t="s">
        <v>201</v>
      </c>
      <c r="D190">
        <v>5</v>
      </c>
      <c r="E190" t="s">
        <v>15</v>
      </c>
      <c r="F190" t="s">
        <v>16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s="4" cm="1">
        <f t="array" ref="N190">MEDIAN(IF($O$2:$O$2210=O190,$D$2:$D$2210))</f>
        <v>13</v>
      </c>
      <c r="O190" t="str">
        <f t="shared" si="2"/>
        <v>Data Analyst - No stated seniority/mid-levelLeft job</v>
      </c>
    </row>
    <row r="191" spans="1:15" ht="16.8" x14ac:dyDescent="0.45">
      <c r="A191" t="s">
        <v>202</v>
      </c>
      <c r="B191">
        <v>3</v>
      </c>
      <c r="C191" t="s">
        <v>50</v>
      </c>
      <c r="D191">
        <v>6</v>
      </c>
      <c r="E191" t="s">
        <v>15</v>
      </c>
      <c r="F191" t="s">
        <v>16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s="4" cm="1">
        <f t="array" ref="N191">MEDIAN(IF($O$2:$O$2210=O191,$D$2:$D$2210))</f>
        <v>13</v>
      </c>
      <c r="O191" t="str">
        <f t="shared" si="2"/>
        <v>Data Analyst - No stated seniority/mid-levelLeft job</v>
      </c>
    </row>
    <row r="192" spans="1:15" ht="16.8" x14ac:dyDescent="0.45">
      <c r="A192" t="s">
        <v>203</v>
      </c>
      <c r="B192">
        <v>0</v>
      </c>
      <c r="C192" t="s">
        <v>14</v>
      </c>
      <c r="D192">
        <v>22</v>
      </c>
      <c r="E192" t="s">
        <v>15</v>
      </c>
      <c r="F192" t="s">
        <v>19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 s="4" cm="1">
        <f t="array" ref="N192">MEDIAN(IF($O$2:$O$2210=O192,$D$2:$D$2210))</f>
        <v>12</v>
      </c>
      <c r="O192" t="str">
        <f t="shared" si="2"/>
        <v>Data Analyst - No stated seniority/mid-levelPresent Role</v>
      </c>
    </row>
    <row r="193" spans="1:15" ht="16.8" x14ac:dyDescent="0.45">
      <c r="A193" t="s">
        <v>157</v>
      </c>
      <c r="B193">
        <v>1</v>
      </c>
      <c r="C193" t="s">
        <v>174</v>
      </c>
      <c r="D193">
        <v>27</v>
      </c>
      <c r="E193" t="s">
        <v>57</v>
      </c>
      <c r="F193" t="s">
        <v>19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 s="4" cm="1">
        <f t="array" ref="N193">MEDIAN(IF($O$2:$O$2210=O193,$D$2:$D$2210))</f>
        <v>5</v>
      </c>
      <c r="O193" t="str">
        <f t="shared" si="2"/>
        <v>Data Analyst - Junior LevelPresent Role</v>
      </c>
    </row>
    <row r="194" spans="1:15" ht="16.8" x14ac:dyDescent="0.45">
      <c r="A194" t="s">
        <v>204</v>
      </c>
      <c r="B194">
        <v>2</v>
      </c>
      <c r="C194" t="s">
        <v>174</v>
      </c>
      <c r="D194">
        <v>36</v>
      </c>
      <c r="E194" t="s">
        <v>57</v>
      </c>
      <c r="F194" t="s">
        <v>16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0</v>
      </c>
      <c r="N194" s="4" cm="1">
        <f t="array" ref="N194">MEDIAN(IF($O$2:$O$2210=O194,$D$2:$D$2210))</f>
        <v>8</v>
      </c>
      <c r="O194" t="str">
        <f t="shared" si="2"/>
        <v>Data Analyst - Junior LevelLeft job</v>
      </c>
    </row>
    <row r="195" spans="1:15" ht="16.8" x14ac:dyDescent="0.45">
      <c r="A195" t="s">
        <v>81</v>
      </c>
      <c r="B195">
        <v>0</v>
      </c>
      <c r="C195" t="s">
        <v>205</v>
      </c>
      <c r="D195">
        <v>4</v>
      </c>
      <c r="E195" t="s">
        <v>15</v>
      </c>
      <c r="F195" t="s">
        <v>19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s="4" cm="1">
        <f t="array" ref="N195">MEDIAN(IF($O$2:$O$2210=O195,$D$2:$D$2210))</f>
        <v>12</v>
      </c>
      <c r="O195" t="str">
        <f t="shared" ref="O195:O258" si="3">E195&amp;F195</f>
        <v>Data Analyst - No stated seniority/mid-levelPresent Role</v>
      </c>
    </row>
    <row r="196" spans="1:15" ht="16.8" x14ac:dyDescent="0.45">
      <c r="A196" t="s">
        <v>206</v>
      </c>
      <c r="B196">
        <v>1</v>
      </c>
      <c r="C196" t="s">
        <v>14</v>
      </c>
      <c r="D196">
        <v>1</v>
      </c>
      <c r="E196" t="s">
        <v>15</v>
      </c>
      <c r="F196" t="s">
        <v>16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s="4" cm="1">
        <f t="array" ref="N196">MEDIAN(IF($O$2:$O$2210=O196,$D$2:$D$2210))</f>
        <v>13</v>
      </c>
      <c r="O196" t="str">
        <f t="shared" si="3"/>
        <v>Data Analyst - No stated seniority/mid-levelLeft job</v>
      </c>
    </row>
    <row r="197" spans="1:15" ht="16.8" x14ac:dyDescent="0.45">
      <c r="A197" t="s">
        <v>207</v>
      </c>
      <c r="B197">
        <v>2</v>
      </c>
      <c r="C197" t="s">
        <v>50</v>
      </c>
      <c r="D197">
        <v>24</v>
      </c>
      <c r="E197" t="s">
        <v>15</v>
      </c>
      <c r="F197" t="s">
        <v>16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 s="4" cm="1">
        <f t="array" ref="N197">MEDIAN(IF($O$2:$O$2210=O197,$D$2:$D$2210))</f>
        <v>13</v>
      </c>
      <c r="O197" t="str">
        <f t="shared" si="3"/>
        <v>Data Analyst - No stated seniority/mid-levelLeft job</v>
      </c>
    </row>
    <row r="198" spans="1:15" ht="16.8" x14ac:dyDescent="0.45">
      <c r="A198" t="s">
        <v>208</v>
      </c>
      <c r="B198">
        <v>1</v>
      </c>
      <c r="C198" t="s">
        <v>14</v>
      </c>
      <c r="D198">
        <v>43</v>
      </c>
      <c r="E198" t="s">
        <v>15</v>
      </c>
      <c r="F198" t="s">
        <v>16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0</v>
      </c>
      <c r="M198">
        <v>0</v>
      </c>
      <c r="N198" s="4" cm="1">
        <f t="array" ref="N198">MEDIAN(IF($O$2:$O$2210=O198,$D$2:$D$2210))</f>
        <v>13</v>
      </c>
      <c r="O198" t="str">
        <f t="shared" si="3"/>
        <v>Data Analyst - No stated seniority/mid-levelLeft job</v>
      </c>
    </row>
    <row r="199" spans="1:15" ht="16.8" x14ac:dyDescent="0.45">
      <c r="A199" t="s">
        <v>106</v>
      </c>
      <c r="B199">
        <v>0</v>
      </c>
      <c r="C199" t="s">
        <v>14</v>
      </c>
      <c r="D199">
        <v>1</v>
      </c>
      <c r="E199" t="s">
        <v>15</v>
      </c>
      <c r="F199" t="s">
        <v>19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s="4" cm="1">
        <f t="array" ref="N199">MEDIAN(IF($O$2:$O$2210=O199,$D$2:$D$2210))</f>
        <v>12</v>
      </c>
      <c r="O199" t="str">
        <f t="shared" si="3"/>
        <v>Data Analyst - No stated seniority/mid-levelPresent Role</v>
      </c>
    </row>
    <row r="200" spans="1:15" ht="16.8" x14ac:dyDescent="0.45">
      <c r="A200" t="s">
        <v>70</v>
      </c>
      <c r="B200">
        <v>0</v>
      </c>
      <c r="C200" t="s">
        <v>14</v>
      </c>
      <c r="D200">
        <v>7</v>
      </c>
      <c r="E200" t="s">
        <v>15</v>
      </c>
      <c r="F200" t="s">
        <v>19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s="4" cm="1">
        <f t="array" ref="N200">MEDIAN(IF($O$2:$O$2210=O200,$D$2:$D$2210))</f>
        <v>12</v>
      </c>
      <c r="O200" t="str">
        <f t="shared" si="3"/>
        <v>Data Analyst - No stated seniority/mid-levelPresent Role</v>
      </c>
    </row>
    <row r="201" spans="1:15" ht="16.8" x14ac:dyDescent="0.45">
      <c r="A201" t="s">
        <v>209</v>
      </c>
      <c r="B201">
        <v>0</v>
      </c>
      <c r="C201" t="s">
        <v>14</v>
      </c>
      <c r="D201">
        <v>1</v>
      </c>
      <c r="E201" t="s">
        <v>15</v>
      </c>
      <c r="F201" t="s">
        <v>19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s="4" cm="1">
        <f t="array" ref="N201">MEDIAN(IF($O$2:$O$2210=O201,$D$2:$D$2210))</f>
        <v>12</v>
      </c>
      <c r="O201" t="str">
        <f t="shared" si="3"/>
        <v>Data Analyst - No stated seniority/mid-levelPresent Role</v>
      </c>
    </row>
    <row r="202" spans="1:15" ht="16.8" x14ac:dyDescent="0.45">
      <c r="A202" s="1">
        <v>44593</v>
      </c>
      <c r="B202">
        <v>1</v>
      </c>
      <c r="C202" t="s">
        <v>14</v>
      </c>
      <c r="D202">
        <v>1</v>
      </c>
      <c r="E202" t="s">
        <v>15</v>
      </c>
      <c r="F202" t="s">
        <v>16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s="4" cm="1">
        <f t="array" ref="N202">MEDIAN(IF($O$2:$O$2210=O202,$D$2:$D$2210))</f>
        <v>13</v>
      </c>
      <c r="O202" t="str">
        <f t="shared" si="3"/>
        <v>Data Analyst - No stated seniority/mid-levelLeft job</v>
      </c>
    </row>
    <row r="203" spans="1:15" ht="16.8" x14ac:dyDescent="0.45">
      <c r="A203" t="s">
        <v>81</v>
      </c>
      <c r="B203">
        <v>0</v>
      </c>
      <c r="C203" t="s">
        <v>1692</v>
      </c>
      <c r="D203">
        <v>4</v>
      </c>
      <c r="E203" t="s">
        <v>1692</v>
      </c>
      <c r="F203" t="s">
        <v>19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s="4" cm="1">
        <f t="array" ref="N203">MEDIAN(IF($O$2:$O$2210=O203,$D$2:$D$2210))</f>
        <v>8.5</v>
      </c>
      <c r="O203" t="str">
        <f t="shared" si="3"/>
        <v>Data ScientistPresent Role</v>
      </c>
    </row>
    <row r="204" spans="1:15" ht="16.8" x14ac:dyDescent="0.45">
      <c r="A204" t="s">
        <v>890</v>
      </c>
      <c r="B204">
        <v>1</v>
      </c>
      <c r="C204" t="s">
        <v>1700</v>
      </c>
      <c r="D204">
        <v>8</v>
      </c>
      <c r="E204" t="s">
        <v>1692</v>
      </c>
      <c r="F204" t="s">
        <v>16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s="4" cm="1">
        <f t="array" ref="N204">MEDIAN(IF($O$2:$O$2210=O204,$D$2:$D$2210))</f>
        <v>7</v>
      </c>
      <c r="O204" t="str">
        <f t="shared" si="3"/>
        <v>Data ScientistLeft job</v>
      </c>
    </row>
    <row r="205" spans="1:15" ht="16.8" x14ac:dyDescent="0.45">
      <c r="A205" t="s">
        <v>210</v>
      </c>
      <c r="B205">
        <v>2</v>
      </c>
      <c r="C205" t="s">
        <v>211</v>
      </c>
      <c r="D205">
        <v>7</v>
      </c>
      <c r="E205" t="s">
        <v>15</v>
      </c>
      <c r="F205" t="s">
        <v>16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s="4" cm="1">
        <f t="array" ref="N205">MEDIAN(IF($O$2:$O$2210=O205,$D$2:$D$2210))</f>
        <v>13</v>
      </c>
      <c r="O205" t="str">
        <f t="shared" si="3"/>
        <v>Data Analyst - No stated seniority/mid-levelLeft job</v>
      </c>
    </row>
    <row r="206" spans="1:15" ht="16.8" x14ac:dyDescent="0.45">
      <c r="A206" t="s">
        <v>543</v>
      </c>
      <c r="B206">
        <v>3</v>
      </c>
      <c r="C206" t="s">
        <v>1701</v>
      </c>
      <c r="D206">
        <v>4</v>
      </c>
      <c r="E206" t="s">
        <v>1692</v>
      </c>
      <c r="F206" t="s">
        <v>16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s="4" cm="1">
        <f t="array" ref="N206">MEDIAN(IF($O$2:$O$2210=O206,$D$2:$D$2210))</f>
        <v>7</v>
      </c>
      <c r="O206" t="str">
        <f t="shared" si="3"/>
        <v>Data ScientistLeft job</v>
      </c>
    </row>
    <row r="207" spans="1:15" ht="16.8" x14ac:dyDescent="0.45">
      <c r="A207" t="s">
        <v>94</v>
      </c>
      <c r="B207">
        <v>0</v>
      </c>
      <c r="C207" t="s">
        <v>212</v>
      </c>
      <c r="D207">
        <v>3</v>
      </c>
      <c r="E207" t="s">
        <v>15</v>
      </c>
      <c r="F207" t="s">
        <v>19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s="4" cm="1">
        <f t="array" ref="N207">MEDIAN(IF($O$2:$O$2210=O207,$D$2:$D$2210))</f>
        <v>12</v>
      </c>
      <c r="O207" t="str">
        <f t="shared" si="3"/>
        <v>Data Analyst - No stated seniority/mid-levelPresent Role</v>
      </c>
    </row>
    <row r="208" spans="1:15" ht="16.8" x14ac:dyDescent="0.45">
      <c r="A208" t="s">
        <v>213</v>
      </c>
      <c r="B208">
        <v>2</v>
      </c>
      <c r="C208" t="s">
        <v>14</v>
      </c>
      <c r="D208">
        <v>36</v>
      </c>
      <c r="E208" t="s">
        <v>15</v>
      </c>
      <c r="F208" t="s">
        <v>16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0</v>
      </c>
      <c r="N208" s="4" cm="1">
        <f t="array" ref="N208">MEDIAN(IF($O$2:$O$2210=O208,$D$2:$D$2210))</f>
        <v>13</v>
      </c>
      <c r="O208" t="str">
        <f t="shared" si="3"/>
        <v>Data Analyst - No stated seniority/mid-levelLeft job</v>
      </c>
    </row>
    <row r="209" spans="1:15" ht="16.8" x14ac:dyDescent="0.45">
      <c r="A209" t="s">
        <v>116</v>
      </c>
      <c r="B209">
        <v>0</v>
      </c>
      <c r="C209" t="s">
        <v>14</v>
      </c>
      <c r="D209">
        <v>30</v>
      </c>
      <c r="E209" t="s">
        <v>15</v>
      </c>
      <c r="F209" t="s">
        <v>19</v>
      </c>
      <c r="G209">
        <v>1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 s="4" cm="1">
        <f t="array" ref="N209">MEDIAN(IF($O$2:$O$2210=O209,$D$2:$D$2210))</f>
        <v>12</v>
      </c>
      <c r="O209" t="str">
        <f t="shared" si="3"/>
        <v>Data Analyst - No stated seniority/mid-levelPresent Role</v>
      </c>
    </row>
    <row r="210" spans="1:15" ht="16.8" x14ac:dyDescent="0.45">
      <c r="A210" t="s">
        <v>53</v>
      </c>
      <c r="B210">
        <v>0</v>
      </c>
      <c r="C210" t="s">
        <v>214</v>
      </c>
      <c r="D210">
        <v>13</v>
      </c>
      <c r="E210" t="s">
        <v>15</v>
      </c>
      <c r="F210" t="s">
        <v>19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 s="4" cm="1">
        <f t="array" ref="N210">MEDIAN(IF($O$2:$O$2210=O210,$D$2:$D$2210))</f>
        <v>12</v>
      </c>
      <c r="O210" t="str">
        <f t="shared" si="3"/>
        <v>Data Analyst - No stated seniority/mid-levelPresent Role</v>
      </c>
    </row>
    <row r="211" spans="1:15" ht="16.8" x14ac:dyDescent="0.45">
      <c r="A211" t="s">
        <v>215</v>
      </c>
      <c r="B211">
        <v>1</v>
      </c>
      <c r="C211" t="s">
        <v>216</v>
      </c>
      <c r="D211">
        <v>52</v>
      </c>
      <c r="E211" t="s">
        <v>15</v>
      </c>
      <c r="F211" t="s">
        <v>16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0</v>
      </c>
      <c r="N211" s="4" cm="1">
        <f t="array" ref="N211">MEDIAN(IF($O$2:$O$2210=O211,$D$2:$D$2210))</f>
        <v>13</v>
      </c>
      <c r="O211" t="str">
        <f t="shared" si="3"/>
        <v>Data Analyst - No stated seniority/mid-levelLeft job</v>
      </c>
    </row>
    <row r="212" spans="1:15" ht="16.8" x14ac:dyDescent="0.45">
      <c r="A212" t="s">
        <v>144</v>
      </c>
      <c r="B212">
        <v>0</v>
      </c>
      <c r="C212" t="s">
        <v>217</v>
      </c>
      <c r="D212">
        <v>45</v>
      </c>
      <c r="E212" t="s">
        <v>15</v>
      </c>
      <c r="F212" t="s">
        <v>19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0</v>
      </c>
      <c r="M212">
        <v>0</v>
      </c>
      <c r="N212" s="4" cm="1">
        <f t="array" ref="N212">MEDIAN(IF($O$2:$O$2210=O212,$D$2:$D$2210))</f>
        <v>12</v>
      </c>
      <c r="O212" t="str">
        <f t="shared" si="3"/>
        <v>Data Analyst - No stated seniority/mid-levelPresent Role</v>
      </c>
    </row>
    <row r="213" spans="1:15" ht="16.8" x14ac:dyDescent="0.45">
      <c r="A213" t="s">
        <v>218</v>
      </c>
      <c r="B213">
        <v>1</v>
      </c>
      <c r="C213" t="s">
        <v>14</v>
      </c>
      <c r="D213">
        <v>25</v>
      </c>
      <c r="E213" t="s">
        <v>15</v>
      </c>
      <c r="F213" t="s">
        <v>16</v>
      </c>
      <c r="G213">
        <v>1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 s="4" cm="1">
        <f t="array" ref="N213">MEDIAN(IF($O$2:$O$2210=O213,$D$2:$D$2210))</f>
        <v>13</v>
      </c>
      <c r="O213" t="str">
        <f t="shared" si="3"/>
        <v>Data Analyst - No stated seniority/mid-levelLeft job</v>
      </c>
    </row>
    <row r="214" spans="1:15" ht="16.8" x14ac:dyDescent="0.45">
      <c r="A214" t="s">
        <v>219</v>
      </c>
      <c r="B214">
        <v>1</v>
      </c>
      <c r="C214" t="s">
        <v>14</v>
      </c>
      <c r="D214">
        <v>19</v>
      </c>
      <c r="E214" t="s">
        <v>15</v>
      </c>
      <c r="F214" t="s">
        <v>16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 s="4" cm="1">
        <f t="array" ref="N214">MEDIAN(IF($O$2:$O$2210=O214,$D$2:$D$2210))</f>
        <v>13</v>
      </c>
      <c r="O214" t="str">
        <f t="shared" si="3"/>
        <v>Data Analyst - No stated seniority/mid-levelLeft job</v>
      </c>
    </row>
    <row r="215" spans="1:15" ht="16.8" x14ac:dyDescent="0.45">
      <c r="A215" t="s">
        <v>220</v>
      </c>
      <c r="B215">
        <v>2</v>
      </c>
      <c r="C215" t="s">
        <v>14</v>
      </c>
      <c r="D215">
        <v>31</v>
      </c>
      <c r="E215" t="s">
        <v>15</v>
      </c>
      <c r="F215" t="s">
        <v>16</v>
      </c>
      <c r="G215">
        <v>1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 s="4" cm="1">
        <f t="array" ref="N215">MEDIAN(IF($O$2:$O$2210=O215,$D$2:$D$2210))</f>
        <v>13</v>
      </c>
      <c r="O215" t="str">
        <f t="shared" si="3"/>
        <v>Data Analyst - No stated seniority/mid-levelLeft job</v>
      </c>
    </row>
    <row r="216" spans="1:15" ht="16.8" x14ac:dyDescent="0.45">
      <c r="A216" t="s">
        <v>221</v>
      </c>
      <c r="B216">
        <v>0</v>
      </c>
      <c r="C216" t="s">
        <v>222</v>
      </c>
      <c r="D216">
        <v>43</v>
      </c>
      <c r="E216" t="s">
        <v>23</v>
      </c>
      <c r="F216" t="s">
        <v>19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0</v>
      </c>
      <c r="N216" s="4" cm="1">
        <f t="array" ref="N216">MEDIAN(IF($O$2:$O$2210=O216,$D$2:$D$2210))</f>
        <v>10</v>
      </c>
      <c r="O216" t="str">
        <f t="shared" si="3"/>
        <v>Data Analyst - Senior LevelPresent Role</v>
      </c>
    </row>
    <row r="217" spans="1:15" ht="16.8" x14ac:dyDescent="0.45">
      <c r="A217" t="s">
        <v>223</v>
      </c>
      <c r="B217">
        <v>1</v>
      </c>
      <c r="C217" t="s">
        <v>36</v>
      </c>
      <c r="D217">
        <v>23</v>
      </c>
      <c r="E217" t="s">
        <v>23</v>
      </c>
      <c r="F217" t="s">
        <v>16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 s="4" cm="1">
        <f t="array" ref="N217">MEDIAN(IF($O$2:$O$2210=O217,$D$2:$D$2210))</f>
        <v>17.5</v>
      </c>
      <c r="O217" t="str">
        <f t="shared" si="3"/>
        <v>Data Analyst - Senior LevelLeft job</v>
      </c>
    </row>
    <row r="218" spans="1:15" ht="16.8" x14ac:dyDescent="0.45">
      <c r="A218" t="s">
        <v>224</v>
      </c>
      <c r="B218">
        <v>4</v>
      </c>
      <c r="C218" t="s">
        <v>225</v>
      </c>
      <c r="D218">
        <v>51</v>
      </c>
      <c r="E218" t="s">
        <v>15</v>
      </c>
      <c r="F218" t="s">
        <v>16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0</v>
      </c>
      <c r="N218" s="4" cm="1">
        <f t="array" ref="N218">MEDIAN(IF($O$2:$O$2210=O218,$D$2:$D$2210))</f>
        <v>13</v>
      </c>
      <c r="O218" t="str">
        <f t="shared" si="3"/>
        <v>Data Analyst - No stated seniority/mid-levelLeft job</v>
      </c>
    </row>
    <row r="219" spans="1:15" ht="16.8" x14ac:dyDescent="0.45">
      <c r="A219" t="s">
        <v>226</v>
      </c>
      <c r="B219">
        <v>0</v>
      </c>
      <c r="C219" t="s">
        <v>227</v>
      </c>
      <c r="D219">
        <v>67</v>
      </c>
      <c r="E219" t="s">
        <v>15</v>
      </c>
      <c r="F219" t="s">
        <v>19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0</v>
      </c>
      <c r="N219" s="4" cm="1">
        <f t="array" ref="N219">MEDIAN(IF($O$2:$O$2210=O219,$D$2:$D$2210))</f>
        <v>12</v>
      </c>
      <c r="O219" t="str">
        <f t="shared" si="3"/>
        <v>Data Analyst - No stated seniority/mid-levelPresent Role</v>
      </c>
    </row>
    <row r="220" spans="1:15" ht="16.8" x14ac:dyDescent="0.45">
      <c r="A220" t="s">
        <v>228</v>
      </c>
      <c r="B220">
        <v>1</v>
      </c>
      <c r="C220" t="s">
        <v>229</v>
      </c>
      <c r="D220">
        <v>10</v>
      </c>
      <c r="E220" t="s">
        <v>15</v>
      </c>
      <c r="F220" t="s">
        <v>16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s="4" cm="1">
        <f t="array" ref="N220">MEDIAN(IF($O$2:$O$2210=O220,$D$2:$D$2210))</f>
        <v>13</v>
      </c>
      <c r="O220" t="str">
        <f t="shared" si="3"/>
        <v>Data Analyst - No stated seniority/mid-levelLeft job</v>
      </c>
    </row>
    <row r="221" spans="1:15" ht="16.8" x14ac:dyDescent="0.45">
      <c r="A221" t="s">
        <v>104</v>
      </c>
      <c r="B221">
        <v>0</v>
      </c>
      <c r="C221" t="s">
        <v>230</v>
      </c>
      <c r="D221">
        <v>2</v>
      </c>
      <c r="E221" t="s">
        <v>57</v>
      </c>
      <c r="F221" t="s">
        <v>19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s="4" cm="1">
        <f t="array" ref="N221">MEDIAN(IF($O$2:$O$2210=O221,$D$2:$D$2210))</f>
        <v>5</v>
      </c>
      <c r="O221" t="str">
        <f t="shared" si="3"/>
        <v>Data Analyst - Junior LevelPresent Role</v>
      </c>
    </row>
    <row r="222" spans="1:15" ht="16.8" x14ac:dyDescent="0.45">
      <c r="A222" t="s">
        <v>231</v>
      </c>
      <c r="B222">
        <v>0</v>
      </c>
      <c r="C222" t="s">
        <v>14</v>
      </c>
      <c r="D222">
        <v>3</v>
      </c>
      <c r="E222" t="s">
        <v>15</v>
      </c>
      <c r="F222" t="s">
        <v>19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s="4" cm="1">
        <f t="array" ref="N222">MEDIAN(IF($O$2:$O$2210=O222,$D$2:$D$2210))</f>
        <v>12</v>
      </c>
      <c r="O222" t="str">
        <f t="shared" si="3"/>
        <v>Data Analyst - No stated seniority/mid-levelPresent Role</v>
      </c>
    </row>
    <row r="223" spans="1:15" ht="16.8" x14ac:dyDescent="0.45">
      <c r="A223" t="s">
        <v>70</v>
      </c>
      <c r="B223">
        <v>0</v>
      </c>
      <c r="C223" t="s">
        <v>232</v>
      </c>
      <c r="D223">
        <v>7</v>
      </c>
      <c r="E223" t="s">
        <v>15</v>
      </c>
      <c r="F223" t="s">
        <v>19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s="4" cm="1">
        <f t="array" ref="N223">MEDIAN(IF($O$2:$O$2210=O223,$D$2:$D$2210))</f>
        <v>12</v>
      </c>
      <c r="O223" t="str">
        <f t="shared" si="3"/>
        <v>Data Analyst - No stated seniority/mid-levelPresent Role</v>
      </c>
    </row>
    <row r="224" spans="1:15" ht="16.8" x14ac:dyDescent="0.45">
      <c r="A224" t="s">
        <v>233</v>
      </c>
      <c r="B224">
        <v>4</v>
      </c>
      <c r="C224" t="s">
        <v>234</v>
      </c>
      <c r="D224">
        <v>2</v>
      </c>
      <c r="E224" t="s">
        <v>15</v>
      </c>
      <c r="F224" t="s">
        <v>16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s="4" cm="1">
        <f t="array" ref="N224">MEDIAN(IF($O$2:$O$2210=O224,$D$2:$D$2210))</f>
        <v>13</v>
      </c>
      <c r="O224" t="str">
        <f t="shared" si="3"/>
        <v>Data Analyst - No stated seniority/mid-levelLeft job</v>
      </c>
    </row>
    <row r="225" spans="1:15" ht="16.8" x14ac:dyDescent="0.45">
      <c r="A225" t="s">
        <v>81</v>
      </c>
      <c r="B225">
        <v>0</v>
      </c>
      <c r="C225" t="s">
        <v>235</v>
      </c>
      <c r="D225">
        <v>4</v>
      </c>
      <c r="E225" t="s">
        <v>15</v>
      </c>
      <c r="F225" t="s">
        <v>19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s="4" cm="1">
        <f t="array" ref="N225">MEDIAN(IF($O$2:$O$2210=O225,$D$2:$D$2210))</f>
        <v>12</v>
      </c>
      <c r="O225" t="str">
        <f t="shared" si="3"/>
        <v>Data Analyst - No stated seniority/mid-levelPresent Role</v>
      </c>
    </row>
    <row r="226" spans="1:15" ht="16.8" x14ac:dyDescent="0.45">
      <c r="A226" t="s">
        <v>236</v>
      </c>
      <c r="B226">
        <v>3</v>
      </c>
      <c r="C226" t="s">
        <v>237</v>
      </c>
      <c r="D226">
        <v>20</v>
      </c>
      <c r="E226" t="s">
        <v>15</v>
      </c>
      <c r="F226" t="s">
        <v>16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 s="4" cm="1">
        <f t="array" ref="N226">MEDIAN(IF($O$2:$O$2210=O226,$D$2:$D$2210))</f>
        <v>13</v>
      </c>
      <c r="O226" t="str">
        <f t="shared" si="3"/>
        <v>Data Analyst - No stated seniority/mid-levelLeft job</v>
      </c>
    </row>
    <row r="227" spans="1:15" ht="16.8" x14ac:dyDescent="0.45">
      <c r="A227" t="s">
        <v>53</v>
      </c>
      <c r="B227">
        <v>0</v>
      </c>
      <c r="C227" t="s">
        <v>238</v>
      </c>
      <c r="D227">
        <v>13</v>
      </c>
      <c r="E227" t="s">
        <v>15</v>
      </c>
      <c r="F227" t="s">
        <v>19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 s="4" cm="1">
        <f t="array" ref="N227">MEDIAN(IF($O$2:$O$2210=O227,$D$2:$D$2210))</f>
        <v>12</v>
      </c>
      <c r="O227" t="str">
        <f t="shared" si="3"/>
        <v>Data Analyst - No stated seniority/mid-levelPresent Role</v>
      </c>
    </row>
    <row r="228" spans="1:15" ht="16.8" x14ac:dyDescent="0.45">
      <c r="A228" t="s">
        <v>239</v>
      </c>
      <c r="B228">
        <v>2</v>
      </c>
      <c r="C228" t="s">
        <v>14</v>
      </c>
      <c r="D228">
        <v>6</v>
      </c>
      <c r="E228" t="s">
        <v>15</v>
      </c>
      <c r="F228" t="s">
        <v>16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s="4" cm="1">
        <f t="array" ref="N228">MEDIAN(IF($O$2:$O$2210=O228,$D$2:$D$2210))</f>
        <v>13</v>
      </c>
      <c r="O228" t="str">
        <f t="shared" si="3"/>
        <v>Data Analyst - No stated seniority/mid-levelLeft job</v>
      </c>
    </row>
    <row r="229" spans="1:15" ht="16.8" x14ac:dyDescent="0.45">
      <c r="A229" t="s">
        <v>240</v>
      </c>
      <c r="B229">
        <v>3</v>
      </c>
      <c r="C229" t="s">
        <v>18</v>
      </c>
      <c r="D229">
        <v>30</v>
      </c>
      <c r="E229" t="s">
        <v>15</v>
      </c>
      <c r="F229" t="s">
        <v>16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 s="4" cm="1">
        <f t="array" ref="N229">MEDIAN(IF($O$2:$O$2210=O229,$D$2:$D$2210))</f>
        <v>13</v>
      </c>
      <c r="O229" t="str">
        <f t="shared" si="3"/>
        <v>Data Analyst - No stated seniority/mid-levelLeft job</v>
      </c>
    </row>
    <row r="230" spans="1:15" ht="16.8" x14ac:dyDescent="0.45">
      <c r="A230" t="s">
        <v>104</v>
      </c>
      <c r="B230">
        <v>0</v>
      </c>
      <c r="C230" t="s">
        <v>14</v>
      </c>
      <c r="D230">
        <v>2</v>
      </c>
      <c r="E230" t="s">
        <v>15</v>
      </c>
      <c r="F230" t="s">
        <v>19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s="4" cm="1">
        <f t="array" ref="N230">MEDIAN(IF($O$2:$O$2210=O230,$D$2:$D$2210))</f>
        <v>12</v>
      </c>
      <c r="O230" t="str">
        <f t="shared" si="3"/>
        <v>Data Analyst - No stated seniority/mid-levelPresent Role</v>
      </c>
    </row>
    <row r="231" spans="1:15" ht="16.8" x14ac:dyDescent="0.45">
      <c r="A231" t="s">
        <v>94</v>
      </c>
      <c r="B231">
        <v>0</v>
      </c>
      <c r="C231" t="s">
        <v>18</v>
      </c>
      <c r="D231">
        <v>3</v>
      </c>
      <c r="E231" t="s">
        <v>15</v>
      </c>
      <c r="F231" t="s">
        <v>19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s="4" cm="1">
        <f t="array" ref="N231">MEDIAN(IF($O$2:$O$2210=O231,$D$2:$D$2210))</f>
        <v>12</v>
      </c>
      <c r="O231" t="str">
        <f t="shared" si="3"/>
        <v>Data Analyst - No stated seniority/mid-levelPresent Role</v>
      </c>
    </row>
    <row r="232" spans="1:15" ht="16.8" x14ac:dyDescent="0.45">
      <c r="A232" t="s">
        <v>241</v>
      </c>
      <c r="B232">
        <v>3</v>
      </c>
      <c r="C232" t="s">
        <v>14</v>
      </c>
      <c r="D232">
        <v>14</v>
      </c>
      <c r="E232" t="s">
        <v>15</v>
      </c>
      <c r="F232" t="s">
        <v>16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 s="4" cm="1">
        <f t="array" ref="N232">MEDIAN(IF($O$2:$O$2210=O232,$D$2:$D$2210))</f>
        <v>13</v>
      </c>
      <c r="O232" t="str">
        <f t="shared" si="3"/>
        <v>Data Analyst - No stated seniority/mid-levelLeft job</v>
      </c>
    </row>
    <row r="233" spans="1:15" ht="16.8" x14ac:dyDescent="0.45">
      <c r="A233" t="s">
        <v>46</v>
      </c>
      <c r="B233">
        <v>0</v>
      </c>
      <c r="C233" t="s">
        <v>242</v>
      </c>
      <c r="D233">
        <v>29</v>
      </c>
      <c r="E233" t="s">
        <v>15</v>
      </c>
      <c r="F233" t="s">
        <v>19</v>
      </c>
      <c r="G233">
        <v>1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 s="4" cm="1">
        <f t="array" ref="N233">MEDIAN(IF($O$2:$O$2210=O233,$D$2:$D$2210))</f>
        <v>12</v>
      </c>
      <c r="O233" t="str">
        <f t="shared" si="3"/>
        <v>Data Analyst - No stated seniority/mid-levelPresent Role</v>
      </c>
    </row>
    <row r="234" spans="1:15" ht="16.8" x14ac:dyDescent="0.45">
      <c r="A234" t="s">
        <v>243</v>
      </c>
      <c r="B234">
        <v>1</v>
      </c>
      <c r="C234" t="s">
        <v>14</v>
      </c>
      <c r="D234">
        <v>1</v>
      </c>
      <c r="E234" t="s">
        <v>15</v>
      </c>
      <c r="F234" t="s">
        <v>16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s="4" cm="1">
        <f t="array" ref="N234">MEDIAN(IF($O$2:$O$2210=O234,$D$2:$D$2210))</f>
        <v>13</v>
      </c>
      <c r="O234" t="str">
        <f t="shared" si="3"/>
        <v>Data Analyst - No stated seniority/mid-levelLeft job</v>
      </c>
    </row>
    <row r="235" spans="1:15" ht="16.8" x14ac:dyDescent="0.45">
      <c r="A235" t="s">
        <v>244</v>
      </c>
      <c r="B235">
        <v>2</v>
      </c>
      <c r="C235" t="s">
        <v>14</v>
      </c>
      <c r="D235">
        <v>10</v>
      </c>
      <c r="E235" t="s">
        <v>15</v>
      </c>
      <c r="F235" t="s">
        <v>16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s="4" cm="1">
        <f t="array" ref="N235">MEDIAN(IF($O$2:$O$2210=O235,$D$2:$D$2210))</f>
        <v>13</v>
      </c>
      <c r="O235" t="str">
        <f t="shared" si="3"/>
        <v>Data Analyst - No stated seniority/mid-levelLeft job</v>
      </c>
    </row>
    <row r="236" spans="1:15" ht="16.8" x14ac:dyDescent="0.45">
      <c r="A236" t="s">
        <v>245</v>
      </c>
      <c r="B236">
        <v>3</v>
      </c>
      <c r="C236" t="s">
        <v>14</v>
      </c>
      <c r="D236">
        <v>3</v>
      </c>
      <c r="E236" t="s">
        <v>15</v>
      </c>
      <c r="F236" t="s">
        <v>16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s="4" cm="1">
        <f t="array" ref="N236">MEDIAN(IF($O$2:$O$2210=O236,$D$2:$D$2210))</f>
        <v>13</v>
      </c>
      <c r="O236" t="str">
        <f t="shared" si="3"/>
        <v>Data Analyst - No stated seniority/mid-levelLeft job</v>
      </c>
    </row>
    <row r="237" spans="1:15" ht="16.8" x14ac:dyDescent="0.45">
      <c r="A237" t="s">
        <v>246</v>
      </c>
      <c r="B237">
        <v>4</v>
      </c>
      <c r="C237" t="s">
        <v>14</v>
      </c>
      <c r="D237">
        <v>35</v>
      </c>
      <c r="E237" t="s">
        <v>15</v>
      </c>
      <c r="F237" t="s">
        <v>16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 s="4" cm="1">
        <f t="array" ref="N237">MEDIAN(IF($O$2:$O$2210=O237,$D$2:$D$2210))</f>
        <v>13</v>
      </c>
      <c r="O237" t="str">
        <f t="shared" si="3"/>
        <v>Data Analyst - No stated seniority/mid-levelLeft job</v>
      </c>
    </row>
    <row r="238" spans="1:15" ht="16.8" x14ac:dyDescent="0.45">
      <c r="A238" t="s">
        <v>247</v>
      </c>
      <c r="B238">
        <v>3</v>
      </c>
      <c r="C238" t="s">
        <v>199</v>
      </c>
      <c r="D238">
        <v>25</v>
      </c>
      <c r="E238" t="s">
        <v>23</v>
      </c>
      <c r="F238" t="s">
        <v>16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 s="4" cm="1">
        <f t="array" ref="N238">MEDIAN(IF($O$2:$O$2210=O238,$D$2:$D$2210))</f>
        <v>17.5</v>
      </c>
      <c r="O238" t="str">
        <f t="shared" si="3"/>
        <v>Data Analyst - Senior LevelLeft job</v>
      </c>
    </row>
    <row r="239" spans="1:15" ht="16.8" x14ac:dyDescent="0.45">
      <c r="A239" t="s">
        <v>86</v>
      </c>
      <c r="B239">
        <v>0</v>
      </c>
      <c r="C239" t="s">
        <v>14</v>
      </c>
      <c r="D239">
        <v>21</v>
      </c>
      <c r="E239" t="s">
        <v>15</v>
      </c>
      <c r="F239" t="s">
        <v>19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 s="4" cm="1">
        <f t="array" ref="N239">MEDIAN(IF($O$2:$O$2210=O239,$D$2:$D$2210))</f>
        <v>12</v>
      </c>
      <c r="O239" t="str">
        <f t="shared" si="3"/>
        <v>Data Analyst - No stated seniority/mid-levelPresent Role</v>
      </c>
    </row>
    <row r="240" spans="1:15" ht="16.8" x14ac:dyDescent="0.45">
      <c r="A240" t="s">
        <v>248</v>
      </c>
      <c r="B240">
        <v>1</v>
      </c>
      <c r="C240" t="s">
        <v>14</v>
      </c>
      <c r="D240">
        <v>28</v>
      </c>
      <c r="E240" t="s">
        <v>15</v>
      </c>
      <c r="F240" t="s">
        <v>16</v>
      </c>
      <c r="G240">
        <v>1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 s="4" cm="1">
        <f t="array" ref="N240">MEDIAN(IF($O$2:$O$2210=O240,$D$2:$D$2210))</f>
        <v>13</v>
      </c>
      <c r="O240" t="str">
        <f t="shared" si="3"/>
        <v>Data Analyst - No stated seniority/mid-levelLeft job</v>
      </c>
    </row>
    <row r="241" spans="1:15" ht="16.8" x14ac:dyDescent="0.45">
      <c r="A241" t="s">
        <v>44</v>
      </c>
      <c r="B241">
        <v>0</v>
      </c>
      <c r="C241" t="s">
        <v>14</v>
      </c>
      <c r="D241">
        <v>5</v>
      </c>
      <c r="E241" t="s">
        <v>15</v>
      </c>
      <c r="F241" t="s">
        <v>19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s="4" cm="1">
        <f t="array" ref="N241">MEDIAN(IF($O$2:$O$2210=O241,$D$2:$D$2210))</f>
        <v>12</v>
      </c>
      <c r="O241" t="str">
        <f t="shared" si="3"/>
        <v>Data Analyst - No stated seniority/mid-levelPresent Role</v>
      </c>
    </row>
    <row r="242" spans="1:15" ht="16.8" x14ac:dyDescent="0.45">
      <c r="A242" t="s">
        <v>30</v>
      </c>
      <c r="B242">
        <v>0</v>
      </c>
      <c r="C242" t="s">
        <v>249</v>
      </c>
      <c r="D242">
        <v>8</v>
      </c>
      <c r="E242" t="s">
        <v>15</v>
      </c>
      <c r="F242" t="s">
        <v>19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s="4" cm="1">
        <f t="array" ref="N242">MEDIAN(IF($O$2:$O$2210=O242,$D$2:$D$2210))</f>
        <v>12</v>
      </c>
      <c r="O242" t="str">
        <f t="shared" si="3"/>
        <v>Data Analyst - No stated seniority/mid-levelPresent Role</v>
      </c>
    </row>
    <row r="243" spans="1:15" ht="16.8" x14ac:dyDescent="0.45">
      <c r="A243" t="s">
        <v>250</v>
      </c>
      <c r="B243">
        <v>2</v>
      </c>
      <c r="C243" t="s">
        <v>14</v>
      </c>
      <c r="D243">
        <v>15</v>
      </c>
      <c r="E243" t="s">
        <v>15</v>
      </c>
      <c r="F243" t="s">
        <v>16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 s="4" cm="1">
        <f t="array" ref="N243">MEDIAN(IF($O$2:$O$2210=O243,$D$2:$D$2210))</f>
        <v>13</v>
      </c>
      <c r="O243" t="str">
        <f t="shared" si="3"/>
        <v>Data Analyst - No stated seniority/mid-levelLeft job</v>
      </c>
    </row>
    <row r="244" spans="1:15" ht="16.8" x14ac:dyDescent="0.45">
      <c r="A244" t="s">
        <v>251</v>
      </c>
      <c r="B244">
        <v>1</v>
      </c>
      <c r="C244" t="s">
        <v>252</v>
      </c>
      <c r="D244">
        <v>15</v>
      </c>
      <c r="E244" t="s">
        <v>15</v>
      </c>
      <c r="F244" t="s">
        <v>16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 s="4" cm="1">
        <f t="array" ref="N244">MEDIAN(IF($O$2:$O$2210=O244,$D$2:$D$2210))</f>
        <v>13</v>
      </c>
      <c r="O244" t="str">
        <f t="shared" si="3"/>
        <v>Data Analyst - No stated seniority/mid-levelLeft job</v>
      </c>
    </row>
    <row r="245" spans="1:15" ht="16.8" x14ac:dyDescent="0.45">
      <c r="A245" t="s">
        <v>88</v>
      </c>
      <c r="B245">
        <v>0</v>
      </c>
      <c r="C245" t="s">
        <v>14</v>
      </c>
      <c r="D245">
        <v>14</v>
      </c>
      <c r="E245" t="s">
        <v>15</v>
      </c>
      <c r="F245" t="s">
        <v>19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 s="4" cm="1">
        <f t="array" ref="N245">MEDIAN(IF($O$2:$O$2210=O245,$D$2:$D$2210))</f>
        <v>12</v>
      </c>
      <c r="O245" t="str">
        <f t="shared" si="3"/>
        <v>Data Analyst - No stated seniority/mid-levelPresent Role</v>
      </c>
    </row>
    <row r="246" spans="1:15" ht="16.8" x14ac:dyDescent="0.45">
      <c r="A246" t="s">
        <v>253</v>
      </c>
      <c r="B246">
        <v>0</v>
      </c>
      <c r="C246" t="s">
        <v>14</v>
      </c>
      <c r="D246">
        <v>25</v>
      </c>
      <c r="E246" t="s">
        <v>15</v>
      </c>
      <c r="F246" t="s">
        <v>19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 s="4" cm="1">
        <f t="array" ref="N246">MEDIAN(IF($O$2:$O$2210=O246,$D$2:$D$2210))</f>
        <v>12</v>
      </c>
      <c r="O246" t="str">
        <f t="shared" si="3"/>
        <v>Data Analyst - No stated seniority/mid-levelPresent Role</v>
      </c>
    </row>
    <row r="247" spans="1:15" ht="16.8" x14ac:dyDescent="0.45">
      <c r="A247" t="s">
        <v>254</v>
      </c>
      <c r="B247">
        <v>1</v>
      </c>
      <c r="C247" t="s">
        <v>255</v>
      </c>
      <c r="D247">
        <v>37</v>
      </c>
      <c r="E247" t="s">
        <v>15</v>
      </c>
      <c r="F247" t="s">
        <v>16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0</v>
      </c>
      <c r="N247" s="4" cm="1">
        <f t="array" ref="N247">MEDIAN(IF($O$2:$O$2210=O247,$D$2:$D$2210))</f>
        <v>13</v>
      </c>
      <c r="O247" t="str">
        <f t="shared" si="3"/>
        <v>Data Analyst - No stated seniority/mid-levelLeft job</v>
      </c>
    </row>
    <row r="248" spans="1:15" ht="16.8" x14ac:dyDescent="0.45">
      <c r="A248" t="s">
        <v>256</v>
      </c>
      <c r="B248">
        <v>3</v>
      </c>
      <c r="C248" t="s">
        <v>14</v>
      </c>
      <c r="D248">
        <v>3</v>
      </c>
      <c r="E248" t="s">
        <v>15</v>
      </c>
      <c r="F248" t="s">
        <v>16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s="4" cm="1">
        <f t="array" ref="N248">MEDIAN(IF($O$2:$O$2210=O248,$D$2:$D$2210))</f>
        <v>13</v>
      </c>
      <c r="O248" t="str">
        <f t="shared" si="3"/>
        <v>Data Analyst - No stated seniority/mid-levelLeft job</v>
      </c>
    </row>
    <row r="249" spans="1:15" ht="16.8" x14ac:dyDescent="0.45">
      <c r="A249" t="s">
        <v>70</v>
      </c>
      <c r="B249">
        <v>0</v>
      </c>
      <c r="C249" t="s">
        <v>36</v>
      </c>
      <c r="D249">
        <v>7</v>
      </c>
      <c r="E249" t="s">
        <v>23</v>
      </c>
      <c r="F249" t="s">
        <v>19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s="4" cm="1">
        <f t="array" ref="N249">MEDIAN(IF($O$2:$O$2210=O249,$D$2:$D$2210))</f>
        <v>10</v>
      </c>
      <c r="O249" t="str">
        <f t="shared" si="3"/>
        <v>Data Analyst - Senior LevelPresent Role</v>
      </c>
    </row>
    <row r="250" spans="1:15" ht="16.8" x14ac:dyDescent="0.45">
      <c r="A250" t="s">
        <v>257</v>
      </c>
      <c r="B250">
        <v>2</v>
      </c>
      <c r="C250" t="s">
        <v>258</v>
      </c>
      <c r="D250">
        <v>25</v>
      </c>
      <c r="E250" t="s">
        <v>15</v>
      </c>
      <c r="F250" t="s">
        <v>16</v>
      </c>
      <c r="G250">
        <v>1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 s="4" cm="1">
        <f t="array" ref="N250">MEDIAN(IF($O$2:$O$2210=O250,$D$2:$D$2210))</f>
        <v>13</v>
      </c>
      <c r="O250" t="str">
        <f t="shared" si="3"/>
        <v>Data Analyst - No stated seniority/mid-levelLeft job</v>
      </c>
    </row>
    <row r="251" spans="1:15" ht="16.8" x14ac:dyDescent="0.45">
      <c r="A251" t="s">
        <v>259</v>
      </c>
      <c r="B251">
        <v>1</v>
      </c>
      <c r="C251" t="s">
        <v>260</v>
      </c>
      <c r="D251">
        <v>80</v>
      </c>
      <c r="E251" t="s">
        <v>23</v>
      </c>
      <c r="F251" t="s">
        <v>16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0</v>
      </c>
      <c r="N251" s="4" cm="1">
        <f t="array" ref="N251">MEDIAN(IF($O$2:$O$2210=O251,$D$2:$D$2210))</f>
        <v>17.5</v>
      </c>
      <c r="O251" t="str">
        <f t="shared" si="3"/>
        <v>Data Analyst - Senior LevelLeft job</v>
      </c>
    </row>
    <row r="252" spans="1:15" ht="16.8" x14ac:dyDescent="0.45">
      <c r="A252" t="s">
        <v>261</v>
      </c>
      <c r="B252">
        <v>2</v>
      </c>
      <c r="C252" t="s">
        <v>262</v>
      </c>
      <c r="D252">
        <v>87</v>
      </c>
      <c r="E252" t="s">
        <v>23</v>
      </c>
      <c r="F252" t="s">
        <v>16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0</v>
      </c>
      <c r="N252" s="4" cm="1">
        <f t="array" ref="N252">MEDIAN(IF($O$2:$O$2210=O252,$D$2:$D$2210))</f>
        <v>17.5</v>
      </c>
      <c r="O252" t="str">
        <f t="shared" si="3"/>
        <v>Data Analyst - Senior LevelLeft job</v>
      </c>
    </row>
    <row r="253" spans="1:15" ht="16.8" x14ac:dyDescent="0.45">
      <c r="A253" t="s">
        <v>61</v>
      </c>
      <c r="B253">
        <v>0</v>
      </c>
      <c r="C253" t="s">
        <v>14</v>
      </c>
      <c r="D253">
        <v>1</v>
      </c>
      <c r="E253" t="s">
        <v>15</v>
      </c>
      <c r="F253" t="s">
        <v>19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s="4" cm="1">
        <f t="array" ref="N253">MEDIAN(IF($O$2:$O$2210=O253,$D$2:$D$2210))</f>
        <v>12</v>
      </c>
      <c r="O253" t="str">
        <f t="shared" si="3"/>
        <v>Data Analyst - No stated seniority/mid-levelPresent Role</v>
      </c>
    </row>
    <row r="254" spans="1:15" ht="16.8" x14ac:dyDescent="0.45">
      <c r="A254" t="s">
        <v>263</v>
      </c>
      <c r="B254">
        <v>3</v>
      </c>
      <c r="C254" t="s">
        <v>36</v>
      </c>
      <c r="D254">
        <v>63</v>
      </c>
      <c r="E254" t="s">
        <v>23</v>
      </c>
      <c r="F254" t="s">
        <v>16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0</v>
      </c>
      <c r="N254" s="4" cm="1">
        <f t="array" ref="N254">MEDIAN(IF($O$2:$O$2210=O254,$D$2:$D$2210))</f>
        <v>17.5</v>
      </c>
      <c r="O254" t="str">
        <f t="shared" si="3"/>
        <v>Data Analyst - Senior LevelLeft job</v>
      </c>
    </row>
    <row r="255" spans="1:15" ht="16.8" x14ac:dyDescent="0.45">
      <c r="A255" t="s">
        <v>72</v>
      </c>
      <c r="B255">
        <v>0</v>
      </c>
      <c r="C255" t="s">
        <v>264</v>
      </c>
      <c r="D255">
        <v>9</v>
      </c>
      <c r="E255" t="s">
        <v>15</v>
      </c>
      <c r="F255" t="s">
        <v>19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s="4" cm="1">
        <f t="array" ref="N255">MEDIAN(IF($O$2:$O$2210=O255,$D$2:$D$2210))</f>
        <v>12</v>
      </c>
      <c r="O255" t="str">
        <f t="shared" si="3"/>
        <v>Data Analyst - No stated seniority/mid-levelPresent Role</v>
      </c>
    </row>
    <row r="256" spans="1:15" ht="16.8" x14ac:dyDescent="0.45">
      <c r="A256" t="s">
        <v>265</v>
      </c>
      <c r="B256">
        <v>2</v>
      </c>
      <c r="C256" t="s">
        <v>14</v>
      </c>
      <c r="D256">
        <v>12</v>
      </c>
      <c r="E256" t="s">
        <v>15</v>
      </c>
      <c r="F256" t="s">
        <v>16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 s="4" cm="1">
        <f t="array" ref="N256">MEDIAN(IF($O$2:$O$2210=O256,$D$2:$D$2210))</f>
        <v>13</v>
      </c>
      <c r="O256" t="str">
        <f t="shared" si="3"/>
        <v>Data Analyst - No stated seniority/mid-levelLeft job</v>
      </c>
    </row>
    <row r="257" spans="1:15" ht="16.8" x14ac:dyDescent="0.45">
      <c r="A257" t="s">
        <v>104</v>
      </c>
      <c r="B257">
        <v>0</v>
      </c>
      <c r="C257" t="s">
        <v>266</v>
      </c>
      <c r="D257">
        <v>2</v>
      </c>
      <c r="E257" t="s">
        <v>57</v>
      </c>
      <c r="F257" t="s">
        <v>19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s="4" cm="1">
        <f t="array" ref="N257">MEDIAN(IF($O$2:$O$2210=O257,$D$2:$D$2210))</f>
        <v>5</v>
      </c>
      <c r="O257" t="str">
        <f t="shared" si="3"/>
        <v>Data Analyst - Junior LevelPresent Role</v>
      </c>
    </row>
    <row r="258" spans="1:15" ht="16.8" x14ac:dyDescent="0.45">
      <c r="A258" t="s">
        <v>267</v>
      </c>
      <c r="B258">
        <v>2</v>
      </c>
      <c r="C258" t="s">
        <v>268</v>
      </c>
      <c r="D258">
        <v>33</v>
      </c>
      <c r="E258" t="s">
        <v>15</v>
      </c>
      <c r="F258" t="s">
        <v>16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 s="4" cm="1">
        <f t="array" ref="N258">MEDIAN(IF($O$2:$O$2210=O258,$D$2:$D$2210))</f>
        <v>13</v>
      </c>
      <c r="O258" t="str">
        <f t="shared" si="3"/>
        <v>Data Analyst - No stated seniority/mid-levelLeft job</v>
      </c>
    </row>
    <row r="259" spans="1:15" ht="16.8" x14ac:dyDescent="0.45">
      <c r="A259" t="s">
        <v>269</v>
      </c>
      <c r="B259">
        <v>2</v>
      </c>
      <c r="C259" t="s">
        <v>270</v>
      </c>
      <c r="D259">
        <v>24</v>
      </c>
      <c r="E259" t="s">
        <v>23</v>
      </c>
      <c r="F259" t="s">
        <v>16</v>
      </c>
      <c r="G259">
        <v>1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 s="4" cm="1">
        <f t="array" ref="N259">MEDIAN(IF($O$2:$O$2210=O259,$D$2:$D$2210))</f>
        <v>17.5</v>
      </c>
      <c r="O259" t="str">
        <f t="shared" ref="O259:O322" si="4">E259&amp;F259</f>
        <v>Data Analyst - Senior LevelLeft job</v>
      </c>
    </row>
    <row r="260" spans="1:15" ht="16.8" x14ac:dyDescent="0.45">
      <c r="A260" t="s">
        <v>271</v>
      </c>
      <c r="B260">
        <v>1</v>
      </c>
      <c r="C260" t="s">
        <v>36</v>
      </c>
      <c r="D260">
        <v>39</v>
      </c>
      <c r="E260" t="s">
        <v>23</v>
      </c>
      <c r="F260" t="s">
        <v>16</v>
      </c>
      <c r="G260">
        <v>1</v>
      </c>
      <c r="H260">
        <v>1</v>
      </c>
      <c r="I260">
        <v>1</v>
      </c>
      <c r="J260">
        <v>1</v>
      </c>
      <c r="K260">
        <v>0</v>
      </c>
      <c r="L260">
        <v>0</v>
      </c>
      <c r="M260">
        <v>0</v>
      </c>
      <c r="N260" s="4" cm="1">
        <f t="array" ref="N260">MEDIAN(IF($O$2:$O$2210=O260,$D$2:$D$2210))</f>
        <v>17.5</v>
      </c>
      <c r="O260" t="str">
        <f t="shared" si="4"/>
        <v>Data Analyst - Senior LevelLeft job</v>
      </c>
    </row>
    <row r="261" spans="1:15" ht="16.8" x14ac:dyDescent="0.45">
      <c r="A261" t="s">
        <v>53</v>
      </c>
      <c r="B261">
        <v>0</v>
      </c>
      <c r="C261" t="s">
        <v>14</v>
      </c>
      <c r="D261">
        <v>13</v>
      </c>
      <c r="E261" t="s">
        <v>15</v>
      </c>
      <c r="F261" t="s">
        <v>19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 s="4" cm="1">
        <f t="array" ref="N261">MEDIAN(IF($O$2:$O$2210=O261,$D$2:$D$2210))</f>
        <v>12</v>
      </c>
      <c r="O261" t="str">
        <f t="shared" si="4"/>
        <v>Data Analyst - No stated seniority/mid-levelPresent Role</v>
      </c>
    </row>
    <row r="262" spans="1:15" ht="16.8" x14ac:dyDescent="0.45">
      <c r="A262" t="s">
        <v>725</v>
      </c>
      <c r="B262">
        <v>1</v>
      </c>
      <c r="C262" t="s">
        <v>1692</v>
      </c>
      <c r="D262">
        <v>3</v>
      </c>
      <c r="E262" t="s">
        <v>1692</v>
      </c>
      <c r="F262" t="s">
        <v>16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s="4" cm="1">
        <f t="array" ref="N262">MEDIAN(IF($O$2:$O$2210=O262,$D$2:$D$2210))</f>
        <v>7</v>
      </c>
      <c r="O262" t="str">
        <f t="shared" si="4"/>
        <v>Data ScientistLeft job</v>
      </c>
    </row>
    <row r="263" spans="1:15" ht="16.8" x14ac:dyDescent="0.45">
      <c r="A263" t="s">
        <v>54</v>
      </c>
      <c r="B263">
        <v>0</v>
      </c>
      <c r="C263" t="s">
        <v>14</v>
      </c>
      <c r="D263">
        <v>10</v>
      </c>
      <c r="E263" t="s">
        <v>15</v>
      </c>
      <c r="F263" t="s">
        <v>19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s="4" cm="1">
        <f t="array" ref="N263">MEDIAN(IF($O$2:$O$2210=O263,$D$2:$D$2210))</f>
        <v>12</v>
      </c>
      <c r="O263" t="str">
        <f t="shared" si="4"/>
        <v>Data Analyst - No stated seniority/mid-levelPresent Role</v>
      </c>
    </row>
    <row r="264" spans="1:15" ht="16.8" x14ac:dyDescent="0.45">
      <c r="A264" t="s">
        <v>94</v>
      </c>
      <c r="B264">
        <v>0</v>
      </c>
      <c r="C264" t="s">
        <v>14</v>
      </c>
      <c r="D264">
        <v>3</v>
      </c>
      <c r="E264" t="s">
        <v>15</v>
      </c>
      <c r="F264" t="s">
        <v>19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s="4" cm="1">
        <f t="array" ref="N264">MEDIAN(IF($O$2:$O$2210=O264,$D$2:$D$2210))</f>
        <v>12</v>
      </c>
      <c r="O264" t="str">
        <f t="shared" si="4"/>
        <v>Data Analyst - No stated seniority/mid-levelPresent Role</v>
      </c>
    </row>
    <row r="265" spans="1:15" ht="16.8" x14ac:dyDescent="0.45">
      <c r="A265" t="s">
        <v>72</v>
      </c>
      <c r="B265">
        <v>0</v>
      </c>
      <c r="C265" t="s">
        <v>36</v>
      </c>
      <c r="D265">
        <v>9</v>
      </c>
      <c r="E265" t="s">
        <v>23</v>
      </c>
      <c r="F265" t="s">
        <v>19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s="4" cm="1">
        <f t="array" ref="N265">MEDIAN(IF($O$2:$O$2210=O265,$D$2:$D$2210))</f>
        <v>10</v>
      </c>
      <c r="O265" t="str">
        <f t="shared" si="4"/>
        <v>Data Analyst - Senior LevelPresent Role</v>
      </c>
    </row>
    <row r="266" spans="1:15" ht="16.8" x14ac:dyDescent="0.45">
      <c r="A266" t="s">
        <v>272</v>
      </c>
      <c r="B266">
        <v>1</v>
      </c>
      <c r="C266" t="s">
        <v>14</v>
      </c>
      <c r="D266">
        <v>24</v>
      </c>
      <c r="E266" t="s">
        <v>15</v>
      </c>
      <c r="F266" t="s">
        <v>16</v>
      </c>
      <c r="G266">
        <v>1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 s="4" cm="1">
        <f t="array" ref="N266">MEDIAN(IF($O$2:$O$2210=O266,$D$2:$D$2210))</f>
        <v>13</v>
      </c>
      <c r="O266" t="str">
        <f t="shared" si="4"/>
        <v>Data Analyst - No stated seniority/mid-levelLeft job</v>
      </c>
    </row>
    <row r="267" spans="1:15" ht="16.8" x14ac:dyDescent="0.45">
      <c r="A267" t="s">
        <v>273</v>
      </c>
      <c r="B267">
        <v>1</v>
      </c>
      <c r="C267" t="s">
        <v>36</v>
      </c>
      <c r="D267">
        <v>73</v>
      </c>
      <c r="E267" t="s">
        <v>23</v>
      </c>
      <c r="F267" t="s">
        <v>16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0</v>
      </c>
      <c r="N267" s="4" cm="1">
        <f t="array" ref="N267">MEDIAN(IF($O$2:$O$2210=O267,$D$2:$D$2210))</f>
        <v>17.5</v>
      </c>
      <c r="O267" t="str">
        <f t="shared" si="4"/>
        <v>Data Analyst - Senior LevelLeft job</v>
      </c>
    </row>
    <row r="268" spans="1:15" ht="16.8" x14ac:dyDescent="0.45">
      <c r="A268" t="s">
        <v>274</v>
      </c>
      <c r="B268">
        <v>2</v>
      </c>
      <c r="C268" t="s">
        <v>275</v>
      </c>
      <c r="D268">
        <v>25</v>
      </c>
      <c r="E268" t="s">
        <v>23</v>
      </c>
      <c r="F268" t="s">
        <v>16</v>
      </c>
      <c r="G268">
        <v>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 s="4" cm="1">
        <f t="array" ref="N268">MEDIAN(IF($O$2:$O$2210=O268,$D$2:$D$2210))</f>
        <v>17.5</v>
      </c>
      <c r="O268" t="str">
        <f t="shared" si="4"/>
        <v>Data Analyst - Senior LevelLeft job</v>
      </c>
    </row>
    <row r="269" spans="1:15" ht="16.8" x14ac:dyDescent="0.45">
      <c r="A269" t="s">
        <v>276</v>
      </c>
      <c r="B269">
        <v>0</v>
      </c>
      <c r="C269" t="s">
        <v>277</v>
      </c>
      <c r="D269">
        <v>48</v>
      </c>
      <c r="E269" t="s">
        <v>15</v>
      </c>
      <c r="F269" t="s">
        <v>19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0</v>
      </c>
      <c r="N269" s="4" cm="1">
        <f t="array" ref="N269">MEDIAN(IF($O$2:$O$2210=O269,$D$2:$D$2210))</f>
        <v>12</v>
      </c>
      <c r="O269" t="str">
        <f t="shared" si="4"/>
        <v>Data Analyst - No stated seniority/mid-levelPresent Role</v>
      </c>
    </row>
    <row r="270" spans="1:15" ht="16.8" x14ac:dyDescent="0.45">
      <c r="A270" t="s">
        <v>54</v>
      </c>
      <c r="B270">
        <v>0</v>
      </c>
      <c r="C270" t="s">
        <v>278</v>
      </c>
      <c r="D270">
        <v>10</v>
      </c>
      <c r="E270" t="s">
        <v>23</v>
      </c>
      <c r="F270" t="s">
        <v>19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s="4" cm="1">
        <f t="array" ref="N270">MEDIAN(IF($O$2:$O$2210=O270,$D$2:$D$2210))</f>
        <v>10</v>
      </c>
      <c r="O270" t="str">
        <f t="shared" si="4"/>
        <v>Data Analyst - Senior LevelPresent Role</v>
      </c>
    </row>
    <row r="271" spans="1:15" ht="16.8" x14ac:dyDescent="0.45">
      <c r="A271" t="s">
        <v>279</v>
      </c>
      <c r="B271">
        <v>1</v>
      </c>
      <c r="C271" t="s">
        <v>75</v>
      </c>
      <c r="D271">
        <v>7</v>
      </c>
      <c r="E271" t="s">
        <v>75</v>
      </c>
      <c r="F271" t="s">
        <v>16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s="4" cm="1">
        <f t="array" ref="N271">MEDIAN(IF($O$2:$O$2210=O271,$D$2:$D$2210))</f>
        <v>23.5</v>
      </c>
      <c r="O271" t="str">
        <f t="shared" si="4"/>
        <v>StatisticianLeft job</v>
      </c>
    </row>
    <row r="272" spans="1:15" ht="16.8" x14ac:dyDescent="0.45">
      <c r="A272" t="s">
        <v>106</v>
      </c>
      <c r="B272">
        <v>0</v>
      </c>
      <c r="C272" t="s">
        <v>14</v>
      </c>
      <c r="D272">
        <v>1</v>
      </c>
      <c r="E272" t="s">
        <v>15</v>
      </c>
      <c r="F272" t="s">
        <v>19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s="4" cm="1">
        <f t="array" ref="N272">MEDIAN(IF($O$2:$O$2210=O272,$D$2:$D$2210))</f>
        <v>12</v>
      </c>
      <c r="O272" t="str">
        <f t="shared" si="4"/>
        <v>Data Analyst - No stated seniority/mid-levelPresent Role</v>
      </c>
    </row>
    <row r="273" spans="1:15" ht="16.8" x14ac:dyDescent="0.45">
      <c r="A273" t="s">
        <v>72</v>
      </c>
      <c r="B273">
        <v>0</v>
      </c>
      <c r="C273" t="s">
        <v>14</v>
      </c>
      <c r="D273">
        <v>9</v>
      </c>
      <c r="E273" t="s">
        <v>15</v>
      </c>
      <c r="F273" t="s">
        <v>19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s="4" cm="1">
        <f t="array" ref="N273">MEDIAN(IF($O$2:$O$2210=O273,$D$2:$D$2210))</f>
        <v>12</v>
      </c>
      <c r="O273" t="str">
        <f t="shared" si="4"/>
        <v>Data Analyst - No stated seniority/mid-levelPresent Role</v>
      </c>
    </row>
    <row r="274" spans="1:15" ht="16.8" x14ac:dyDescent="0.45">
      <c r="A274" t="s">
        <v>280</v>
      </c>
      <c r="B274">
        <v>2</v>
      </c>
      <c r="C274" t="s">
        <v>14</v>
      </c>
      <c r="D274">
        <v>75</v>
      </c>
      <c r="E274" t="s">
        <v>15</v>
      </c>
      <c r="F274" t="s">
        <v>16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0</v>
      </c>
      <c r="N274" s="4" cm="1">
        <f t="array" ref="N274">MEDIAN(IF($O$2:$O$2210=O274,$D$2:$D$2210))</f>
        <v>13</v>
      </c>
      <c r="O274" t="str">
        <f t="shared" si="4"/>
        <v>Data Analyst - No stated seniority/mid-levelLeft job</v>
      </c>
    </row>
    <row r="275" spans="1:15" ht="16.8" x14ac:dyDescent="0.45">
      <c r="A275" t="s">
        <v>27</v>
      </c>
      <c r="B275">
        <v>0</v>
      </c>
      <c r="C275" t="s">
        <v>14</v>
      </c>
      <c r="D275">
        <v>15</v>
      </c>
      <c r="E275" t="s">
        <v>15</v>
      </c>
      <c r="F275" t="s">
        <v>19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 s="4" cm="1">
        <f t="array" ref="N275">MEDIAN(IF($O$2:$O$2210=O275,$D$2:$D$2210))</f>
        <v>12</v>
      </c>
      <c r="O275" t="str">
        <f t="shared" si="4"/>
        <v>Data Analyst - No stated seniority/mid-levelPresent Role</v>
      </c>
    </row>
    <row r="276" spans="1:15" ht="16.8" x14ac:dyDescent="0.45">
      <c r="A276" t="s">
        <v>1612</v>
      </c>
      <c r="B276">
        <v>1</v>
      </c>
      <c r="C276" t="s">
        <v>1702</v>
      </c>
      <c r="D276">
        <v>3</v>
      </c>
      <c r="E276" t="s">
        <v>1692</v>
      </c>
      <c r="F276" t="s">
        <v>16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s="4" cm="1">
        <f t="array" ref="N276">MEDIAN(IF($O$2:$O$2210=O276,$D$2:$D$2210))</f>
        <v>7</v>
      </c>
      <c r="O276" t="str">
        <f t="shared" si="4"/>
        <v>Data ScientistLeft job</v>
      </c>
    </row>
    <row r="277" spans="1:15" ht="16.8" x14ac:dyDescent="0.45">
      <c r="A277" t="s">
        <v>59</v>
      </c>
      <c r="B277">
        <v>0</v>
      </c>
      <c r="C277" t="s">
        <v>14</v>
      </c>
      <c r="D277">
        <v>12</v>
      </c>
      <c r="E277" t="s">
        <v>15</v>
      </c>
      <c r="F277" t="s">
        <v>19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 s="4" cm="1">
        <f t="array" ref="N277">MEDIAN(IF($O$2:$O$2210=O277,$D$2:$D$2210))</f>
        <v>12</v>
      </c>
      <c r="O277" t="str">
        <f t="shared" si="4"/>
        <v>Data Analyst - No stated seniority/mid-levelPresent Role</v>
      </c>
    </row>
    <row r="278" spans="1:15" ht="16.8" x14ac:dyDescent="0.45">
      <c r="A278" t="s">
        <v>281</v>
      </c>
      <c r="B278">
        <v>0</v>
      </c>
      <c r="C278" t="s">
        <v>282</v>
      </c>
      <c r="D278">
        <v>56</v>
      </c>
      <c r="E278" t="s">
        <v>15</v>
      </c>
      <c r="F278" t="s">
        <v>19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0</v>
      </c>
      <c r="N278" s="4" cm="1">
        <f t="array" ref="N278">MEDIAN(IF($O$2:$O$2210=O278,$D$2:$D$2210))</f>
        <v>12</v>
      </c>
      <c r="O278" t="str">
        <f t="shared" si="4"/>
        <v>Data Analyst - No stated seniority/mid-levelPresent Role</v>
      </c>
    </row>
    <row r="279" spans="1:15" ht="16.8" x14ac:dyDescent="0.45">
      <c r="A279" t="s">
        <v>44</v>
      </c>
      <c r="B279">
        <v>0</v>
      </c>
      <c r="C279" t="s">
        <v>14</v>
      </c>
      <c r="D279">
        <v>5</v>
      </c>
      <c r="E279" t="s">
        <v>15</v>
      </c>
      <c r="F279" t="s">
        <v>19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s="4" cm="1">
        <f t="array" ref="N279">MEDIAN(IF($O$2:$O$2210=O279,$D$2:$D$2210))</f>
        <v>12</v>
      </c>
      <c r="O279" t="str">
        <f t="shared" si="4"/>
        <v>Data Analyst - No stated seniority/mid-levelPresent Role</v>
      </c>
    </row>
    <row r="280" spans="1:15" ht="16.8" x14ac:dyDescent="0.45">
      <c r="A280" t="s">
        <v>1703</v>
      </c>
      <c r="B280">
        <v>1</v>
      </c>
      <c r="C280" t="s">
        <v>1692</v>
      </c>
      <c r="D280">
        <v>25</v>
      </c>
      <c r="E280" t="s">
        <v>1692</v>
      </c>
      <c r="F280" t="s">
        <v>16</v>
      </c>
      <c r="G280">
        <v>1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 s="4" cm="1">
        <f t="array" ref="N280">MEDIAN(IF($O$2:$O$2210=O280,$D$2:$D$2210))</f>
        <v>7</v>
      </c>
      <c r="O280" t="str">
        <f t="shared" si="4"/>
        <v>Data ScientistLeft job</v>
      </c>
    </row>
    <row r="281" spans="1:15" ht="16.8" x14ac:dyDescent="0.45">
      <c r="A281" t="s">
        <v>283</v>
      </c>
      <c r="B281">
        <v>2</v>
      </c>
      <c r="C281" t="s">
        <v>14</v>
      </c>
      <c r="D281">
        <v>31</v>
      </c>
      <c r="E281" t="s">
        <v>15</v>
      </c>
      <c r="F281" t="s">
        <v>16</v>
      </c>
      <c r="G281">
        <v>1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 s="4" cm="1">
        <f t="array" ref="N281">MEDIAN(IF($O$2:$O$2210=O281,$D$2:$D$2210))</f>
        <v>13</v>
      </c>
      <c r="O281" t="str">
        <f t="shared" si="4"/>
        <v>Data Analyst - No stated seniority/mid-levelLeft job</v>
      </c>
    </row>
    <row r="282" spans="1:15" ht="16.8" x14ac:dyDescent="0.45">
      <c r="A282" t="s">
        <v>54</v>
      </c>
      <c r="B282">
        <v>0</v>
      </c>
      <c r="C282" t="s">
        <v>284</v>
      </c>
      <c r="D282">
        <v>10</v>
      </c>
      <c r="E282" t="s">
        <v>15</v>
      </c>
      <c r="F282" t="s">
        <v>19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s="4" cm="1">
        <f t="array" ref="N282">MEDIAN(IF($O$2:$O$2210=O282,$D$2:$D$2210))</f>
        <v>12</v>
      </c>
      <c r="O282" t="str">
        <f t="shared" si="4"/>
        <v>Data Analyst - No stated seniority/mid-levelPresent Role</v>
      </c>
    </row>
    <row r="283" spans="1:15" ht="16.8" x14ac:dyDescent="0.45">
      <c r="A283" t="s">
        <v>72</v>
      </c>
      <c r="B283">
        <v>1</v>
      </c>
      <c r="C283" t="s">
        <v>1692</v>
      </c>
      <c r="D283">
        <v>9</v>
      </c>
      <c r="E283" t="s">
        <v>1692</v>
      </c>
      <c r="F283" t="s">
        <v>19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s="4" cm="1">
        <f t="array" ref="N283">MEDIAN(IF($O$2:$O$2210=O283,$D$2:$D$2210))</f>
        <v>8.5</v>
      </c>
      <c r="O283" t="str">
        <f t="shared" si="4"/>
        <v>Data ScientistPresent Role</v>
      </c>
    </row>
    <row r="284" spans="1:15" ht="16.8" x14ac:dyDescent="0.45">
      <c r="A284" t="s">
        <v>285</v>
      </c>
      <c r="B284">
        <v>3</v>
      </c>
      <c r="C284" t="s">
        <v>14</v>
      </c>
      <c r="D284">
        <v>3</v>
      </c>
      <c r="E284" t="s">
        <v>15</v>
      </c>
      <c r="F284" t="s">
        <v>16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s="4" cm="1">
        <f t="array" ref="N284">MEDIAN(IF($O$2:$O$2210=O284,$D$2:$D$2210))</f>
        <v>13</v>
      </c>
      <c r="O284" t="str">
        <f t="shared" si="4"/>
        <v>Data Analyst - No stated seniority/mid-levelLeft job</v>
      </c>
    </row>
    <row r="285" spans="1:15" ht="16.8" x14ac:dyDescent="0.45">
      <c r="A285" t="s">
        <v>117</v>
      </c>
      <c r="B285">
        <v>0</v>
      </c>
      <c r="C285" t="s">
        <v>50</v>
      </c>
      <c r="D285">
        <v>19</v>
      </c>
      <c r="E285" t="s">
        <v>15</v>
      </c>
      <c r="F285" t="s">
        <v>19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 s="4" cm="1">
        <f t="array" ref="N285">MEDIAN(IF($O$2:$O$2210=O285,$D$2:$D$2210))</f>
        <v>12</v>
      </c>
      <c r="O285" t="str">
        <f t="shared" si="4"/>
        <v>Data Analyst - No stated seniority/mid-levelPresent Role</v>
      </c>
    </row>
    <row r="286" spans="1:15" ht="16.8" x14ac:dyDescent="0.45">
      <c r="A286" t="s">
        <v>286</v>
      </c>
      <c r="B286">
        <v>1</v>
      </c>
      <c r="C286" t="s">
        <v>14</v>
      </c>
      <c r="D286">
        <v>37</v>
      </c>
      <c r="E286" t="s">
        <v>15</v>
      </c>
      <c r="F286" t="s">
        <v>16</v>
      </c>
      <c r="G286">
        <v>1</v>
      </c>
      <c r="H286">
        <v>1</v>
      </c>
      <c r="I286">
        <v>1</v>
      </c>
      <c r="J286">
        <v>1</v>
      </c>
      <c r="K286">
        <v>0</v>
      </c>
      <c r="L286">
        <v>0</v>
      </c>
      <c r="M286">
        <v>0</v>
      </c>
      <c r="N286" s="4" cm="1">
        <f t="array" ref="N286">MEDIAN(IF($O$2:$O$2210=O286,$D$2:$D$2210))</f>
        <v>13</v>
      </c>
      <c r="O286" t="str">
        <f t="shared" si="4"/>
        <v>Data Analyst - No stated seniority/mid-levelLeft job</v>
      </c>
    </row>
    <row r="287" spans="1:15" ht="16.8" x14ac:dyDescent="0.45">
      <c r="A287" t="s">
        <v>44</v>
      </c>
      <c r="B287">
        <v>0</v>
      </c>
      <c r="C287" t="s">
        <v>287</v>
      </c>
      <c r="D287">
        <v>5</v>
      </c>
      <c r="E287" t="s">
        <v>15</v>
      </c>
      <c r="F287" t="s">
        <v>19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s="4" cm="1">
        <f t="array" ref="N287">MEDIAN(IF($O$2:$O$2210=O287,$D$2:$D$2210))</f>
        <v>12</v>
      </c>
      <c r="O287" t="str">
        <f t="shared" si="4"/>
        <v>Data Analyst - No stated seniority/mid-levelPresent Role</v>
      </c>
    </row>
    <row r="288" spans="1:15" ht="16.8" x14ac:dyDescent="0.45">
      <c r="A288" t="s">
        <v>288</v>
      </c>
      <c r="B288">
        <v>1</v>
      </c>
      <c r="C288" t="s">
        <v>14</v>
      </c>
      <c r="D288">
        <v>49</v>
      </c>
      <c r="E288" t="s">
        <v>15</v>
      </c>
      <c r="F288" t="s">
        <v>19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0</v>
      </c>
      <c r="M288">
        <v>0</v>
      </c>
      <c r="N288" s="4" cm="1">
        <f t="array" ref="N288">MEDIAN(IF($O$2:$O$2210=O288,$D$2:$D$2210))</f>
        <v>12</v>
      </c>
      <c r="O288" t="str">
        <f t="shared" si="4"/>
        <v>Data Analyst - No stated seniority/mid-levelPresent Role</v>
      </c>
    </row>
    <row r="289" spans="1:15" ht="16.8" x14ac:dyDescent="0.45">
      <c r="A289" t="s">
        <v>289</v>
      </c>
      <c r="B289">
        <v>2</v>
      </c>
      <c r="C289" t="s">
        <v>36</v>
      </c>
      <c r="D289">
        <v>28</v>
      </c>
      <c r="E289" t="s">
        <v>23</v>
      </c>
      <c r="F289" t="s">
        <v>16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 s="4" cm="1">
        <f t="array" ref="N289">MEDIAN(IF($O$2:$O$2210=O289,$D$2:$D$2210))</f>
        <v>17.5</v>
      </c>
      <c r="O289" t="str">
        <f t="shared" si="4"/>
        <v>Data Analyst - Senior LevelLeft job</v>
      </c>
    </row>
    <row r="290" spans="1:15" ht="16.8" x14ac:dyDescent="0.45">
      <c r="A290" t="s">
        <v>53</v>
      </c>
      <c r="B290">
        <v>0</v>
      </c>
      <c r="C290" t="s">
        <v>1692</v>
      </c>
      <c r="D290">
        <v>13</v>
      </c>
      <c r="E290" t="s">
        <v>1692</v>
      </c>
      <c r="F290" t="s">
        <v>19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 s="4" cm="1">
        <f t="array" ref="N290">MEDIAN(IF($O$2:$O$2210=O290,$D$2:$D$2210))</f>
        <v>8.5</v>
      </c>
      <c r="O290" t="str">
        <f t="shared" si="4"/>
        <v>Data ScientistPresent Role</v>
      </c>
    </row>
    <row r="291" spans="1:15" ht="16.8" x14ac:dyDescent="0.45">
      <c r="A291" t="s">
        <v>290</v>
      </c>
      <c r="B291">
        <v>1</v>
      </c>
      <c r="C291" t="s">
        <v>14</v>
      </c>
      <c r="D291">
        <v>8</v>
      </c>
      <c r="E291" t="s">
        <v>15</v>
      </c>
      <c r="F291" t="s">
        <v>16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s="4" cm="1">
        <f t="array" ref="N291">MEDIAN(IF($O$2:$O$2210=O291,$D$2:$D$2210))</f>
        <v>13</v>
      </c>
      <c r="O291" t="str">
        <f t="shared" si="4"/>
        <v>Data Analyst - No stated seniority/mid-levelLeft job</v>
      </c>
    </row>
    <row r="292" spans="1:15" ht="16.8" x14ac:dyDescent="0.45">
      <c r="A292" t="s">
        <v>291</v>
      </c>
      <c r="B292">
        <v>2</v>
      </c>
      <c r="C292" t="s">
        <v>292</v>
      </c>
      <c r="D292">
        <v>16</v>
      </c>
      <c r="E292" t="s">
        <v>15</v>
      </c>
      <c r="F292" t="s">
        <v>16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 s="4" cm="1">
        <f t="array" ref="N292">MEDIAN(IF($O$2:$O$2210=O292,$D$2:$D$2210))</f>
        <v>13</v>
      </c>
      <c r="O292" t="str">
        <f t="shared" si="4"/>
        <v>Data Analyst - No stated seniority/mid-levelLeft job</v>
      </c>
    </row>
    <row r="293" spans="1:15" ht="16.8" x14ac:dyDescent="0.45">
      <c r="A293" t="s">
        <v>54</v>
      </c>
      <c r="B293">
        <v>0</v>
      </c>
      <c r="C293" t="s">
        <v>14</v>
      </c>
      <c r="D293">
        <v>10</v>
      </c>
      <c r="E293" t="s">
        <v>15</v>
      </c>
      <c r="F293" t="s">
        <v>19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s="4" cm="1">
        <f t="array" ref="N293">MEDIAN(IF($O$2:$O$2210=O293,$D$2:$D$2210))</f>
        <v>12</v>
      </c>
      <c r="O293" t="str">
        <f t="shared" si="4"/>
        <v>Data Analyst - No stated seniority/mid-levelPresent Role</v>
      </c>
    </row>
    <row r="294" spans="1:15" ht="16.8" x14ac:dyDescent="0.45">
      <c r="A294" t="s">
        <v>129</v>
      </c>
      <c r="B294">
        <v>1</v>
      </c>
      <c r="C294" t="s">
        <v>14</v>
      </c>
      <c r="D294">
        <v>4</v>
      </c>
      <c r="E294" t="s">
        <v>15</v>
      </c>
      <c r="F294" t="s">
        <v>16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s="4" cm="1">
        <f t="array" ref="N294">MEDIAN(IF($O$2:$O$2210=O294,$D$2:$D$2210))</f>
        <v>13</v>
      </c>
      <c r="O294" t="str">
        <f t="shared" si="4"/>
        <v>Data Analyst - No stated seniority/mid-levelLeft job</v>
      </c>
    </row>
    <row r="295" spans="1:15" ht="16.8" x14ac:dyDescent="0.45">
      <c r="A295" t="s">
        <v>293</v>
      </c>
      <c r="B295">
        <v>2</v>
      </c>
      <c r="C295" t="s">
        <v>18</v>
      </c>
      <c r="D295">
        <v>5</v>
      </c>
      <c r="E295" t="s">
        <v>15</v>
      </c>
      <c r="F295" t="s">
        <v>16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s="4" cm="1">
        <f t="array" ref="N295">MEDIAN(IF($O$2:$O$2210=O295,$D$2:$D$2210))</f>
        <v>13</v>
      </c>
      <c r="O295" t="str">
        <f t="shared" si="4"/>
        <v>Data Analyst - No stated seniority/mid-levelLeft job</v>
      </c>
    </row>
    <row r="296" spans="1:15" ht="16.8" x14ac:dyDescent="0.45">
      <c r="A296" t="s">
        <v>294</v>
      </c>
      <c r="B296">
        <v>3</v>
      </c>
      <c r="C296" t="s">
        <v>295</v>
      </c>
      <c r="D296">
        <v>10</v>
      </c>
      <c r="E296" t="s">
        <v>15</v>
      </c>
      <c r="F296" t="s">
        <v>16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s="4" cm="1">
        <f t="array" ref="N296">MEDIAN(IF($O$2:$O$2210=O296,$D$2:$D$2210))</f>
        <v>13</v>
      </c>
      <c r="O296" t="str">
        <f t="shared" si="4"/>
        <v>Data Analyst - No stated seniority/mid-levelLeft job</v>
      </c>
    </row>
    <row r="297" spans="1:15" ht="16.8" x14ac:dyDescent="0.45">
      <c r="A297" t="s">
        <v>296</v>
      </c>
      <c r="B297">
        <v>0</v>
      </c>
      <c r="C297" t="s">
        <v>297</v>
      </c>
      <c r="D297">
        <v>1</v>
      </c>
      <c r="E297" t="s">
        <v>15</v>
      </c>
      <c r="F297" t="s">
        <v>19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s="4" cm="1">
        <f t="array" ref="N297">MEDIAN(IF($O$2:$O$2210=O297,$D$2:$D$2210))</f>
        <v>12</v>
      </c>
      <c r="O297" t="str">
        <f t="shared" si="4"/>
        <v>Data Analyst - No stated seniority/mid-levelPresent Role</v>
      </c>
    </row>
    <row r="298" spans="1:15" ht="16.8" x14ac:dyDescent="0.45">
      <c r="A298" t="s">
        <v>298</v>
      </c>
      <c r="B298">
        <v>6</v>
      </c>
      <c r="C298" t="s">
        <v>299</v>
      </c>
      <c r="D298">
        <v>1</v>
      </c>
      <c r="E298" t="s">
        <v>15</v>
      </c>
      <c r="F298" t="s">
        <v>16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s="4" cm="1">
        <f t="array" ref="N298">MEDIAN(IF($O$2:$O$2210=O298,$D$2:$D$2210))</f>
        <v>13</v>
      </c>
      <c r="O298" t="str">
        <f t="shared" si="4"/>
        <v>Data Analyst - No stated seniority/mid-levelLeft job</v>
      </c>
    </row>
    <row r="299" spans="1:15" ht="16.8" x14ac:dyDescent="0.45">
      <c r="A299" t="s">
        <v>106</v>
      </c>
      <c r="B299">
        <v>0</v>
      </c>
      <c r="C299" t="s">
        <v>50</v>
      </c>
      <c r="D299">
        <v>1</v>
      </c>
      <c r="E299" t="s">
        <v>15</v>
      </c>
      <c r="F299" t="s">
        <v>19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s="4" cm="1">
        <f t="array" ref="N299">MEDIAN(IF($O$2:$O$2210=O299,$D$2:$D$2210))</f>
        <v>12</v>
      </c>
      <c r="O299" t="str">
        <f t="shared" si="4"/>
        <v>Data Analyst - No stated seniority/mid-levelPresent Role</v>
      </c>
    </row>
    <row r="300" spans="1:15" ht="16.8" x14ac:dyDescent="0.45">
      <c r="A300" t="s">
        <v>300</v>
      </c>
      <c r="B300">
        <v>0</v>
      </c>
      <c r="C300" t="s">
        <v>14</v>
      </c>
      <c r="D300">
        <v>53</v>
      </c>
      <c r="E300" t="s">
        <v>15</v>
      </c>
      <c r="F300" t="s">
        <v>19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0</v>
      </c>
      <c r="M300">
        <v>0</v>
      </c>
      <c r="N300" s="4" cm="1">
        <f t="array" ref="N300">MEDIAN(IF($O$2:$O$2210=O300,$D$2:$D$2210))</f>
        <v>12</v>
      </c>
      <c r="O300" t="str">
        <f t="shared" si="4"/>
        <v>Data Analyst - No stated seniority/mid-levelPresent Role</v>
      </c>
    </row>
    <row r="301" spans="1:15" ht="16.8" x14ac:dyDescent="0.45">
      <c r="A301" t="s">
        <v>301</v>
      </c>
      <c r="B301">
        <v>4</v>
      </c>
      <c r="C301" t="s">
        <v>302</v>
      </c>
      <c r="D301">
        <v>19</v>
      </c>
      <c r="E301" t="s">
        <v>15</v>
      </c>
      <c r="F301" t="s">
        <v>16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 s="4" cm="1">
        <f t="array" ref="N301">MEDIAN(IF($O$2:$O$2210=O301,$D$2:$D$2210))</f>
        <v>13</v>
      </c>
      <c r="O301" t="str">
        <f t="shared" si="4"/>
        <v>Data Analyst - No stated seniority/mid-levelLeft job</v>
      </c>
    </row>
    <row r="302" spans="1:15" ht="16.8" x14ac:dyDescent="0.45">
      <c r="A302" t="s">
        <v>303</v>
      </c>
      <c r="B302">
        <v>1</v>
      </c>
      <c r="C302" t="s">
        <v>14</v>
      </c>
      <c r="D302">
        <v>46</v>
      </c>
      <c r="E302" t="s">
        <v>15</v>
      </c>
      <c r="F302" t="s">
        <v>19</v>
      </c>
      <c r="G302">
        <v>1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0</v>
      </c>
      <c r="N302" s="4" cm="1">
        <f t="array" ref="N302">MEDIAN(IF($O$2:$O$2210=O302,$D$2:$D$2210))</f>
        <v>12</v>
      </c>
      <c r="O302" t="str">
        <f t="shared" si="4"/>
        <v>Data Analyst - No stated seniority/mid-levelPresent Role</v>
      </c>
    </row>
    <row r="303" spans="1:15" ht="16.8" x14ac:dyDescent="0.45">
      <c r="A303" t="s">
        <v>182</v>
      </c>
      <c r="B303">
        <v>0</v>
      </c>
      <c r="C303" t="s">
        <v>304</v>
      </c>
      <c r="D303">
        <v>1</v>
      </c>
      <c r="E303" t="s">
        <v>15</v>
      </c>
      <c r="F303" t="s">
        <v>19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s="4" cm="1">
        <f t="array" ref="N303">MEDIAN(IF($O$2:$O$2210=O303,$D$2:$D$2210))</f>
        <v>12</v>
      </c>
      <c r="O303" t="str">
        <f t="shared" si="4"/>
        <v>Data Analyst - No stated seniority/mid-levelPresent Role</v>
      </c>
    </row>
    <row r="304" spans="1:15" ht="16.8" x14ac:dyDescent="0.45">
      <c r="A304" t="s">
        <v>305</v>
      </c>
      <c r="B304">
        <v>2</v>
      </c>
      <c r="C304" t="s">
        <v>306</v>
      </c>
      <c r="D304">
        <v>6</v>
      </c>
      <c r="E304" t="s">
        <v>15</v>
      </c>
      <c r="F304" t="s">
        <v>16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s="4" cm="1">
        <f t="array" ref="N304">MEDIAN(IF($O$2:$O$2210=O304,$D$2:$D$2210))</f>
        <v>13</v>
      </c>
      <c r="O304" t="str">
        <f t="shared" si="4"/>
        <v>Data Analyst - No stated seniority/mid-levelLeft job</v>
      </c>
    </row>
    <row r="305" spans="1:15" ht="16.8" x14ac:dyDescent="0.45">
      <c r="A305" t="s">
        <v>307</v>
      </c>
      <c r="B305">
        <v>3</v>
      </c>
      <c r="C305" t="s">
        <v>14</v>
      </c>
      <c r="D305">
        <v>3</v>
      </c>
      <c r="E305" t="s">
        <v>15</v>
      </c>
      <c r="F305" t="s">
        <v>16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s="4" cm="1">
        <f t="array" ref="N305">MEDIAN(IF($O$2:$O$2210=O305,$D$2:$D$2210))</f>
        <v>13</v>
      </c>
      <c r="O305" t="str">
        <f t="shared" si="4"/>
        <v>Data Analyst - No stated seniority/mid-levelLeft job</v>
      </c>
    </row>
    <row r="306" spans="1:15" ht="16.8" x14ac:dyDescent="0.45">
      <c r="A306" t="s">
        <v>44</v>
      </c>
      <c r="B306">
        <v>0</v>
      </c>
      <c r="C306" t="s">
        <v>36</v>
      </c>
      <c r="D306">
        <v>5</v>
      </c>
      <c r="E306" t="s">
        <v>23</v>
      </c>
      <c r="F306" t="s">
        <v>19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s="4" cm="1">
        <f t="array" ref="N306">MEDIAN(IF($O$2:$O$2210=O306,$D$2:$D$2210))</f>
        <v>10</v>
      </c>
      <c r="O306" t="str">
        <f t="shared" si="4"/>
        <v>Data Analyst - Senior LevelPresent Role</v>
      </c>
    </row>
    <row r="307" spans="1:15" ht="16.8" x14ac:dyDescent="0.45">
      <c r="A307" t="s">
        <v>308</v>
      </c>
      <c r="B307">
        <v>1</v>
      </c>
      <c r="C307" t="s">
        <v>14</v>
      </c>
      <c r="D307">
        <v>12</v>
      </c>
      <c r="E307" t="s">
        <v>15</v>
      </c>
      <c r="F307" t="s">
        <v>16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 s="4" cm="1">
        <f t="array" ref="N307">MEDIAN(IF($O$2:$O$2210=O307,$D$2:$D$2210))</f>
        <v>13</v>
      </c>
      <c r="O307" t="str">
        <f t="shared" si="4"/>
        <v>Data Analyst - No stated seniority/mid-levelLeft job</v>
      </c>
    </row>
    <row r="308" spans="1:15" ht="16.8" x14ac:dyDescent="0.45">
      <c r="A308" t="s">
        <v>309</v>
      </c>
      <c r="B308">
        <v>4</v>
      </c>
      <c r="C308" t="s">
        <v>14</v>
      </c>
      <c r="D308">
        <v>13</v>
      </c>
      <c r="E308" t="s">
        <v>15</v>
      </c>
      <c r="F308" t="s">
        <v>16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 s="4" cm="1">
        <f t="array" ref="N308">MEDIAN(IF($O$2:$O$2210=O308,$D$2:$D$2210))</f>
        <v>13</v>
      </c>
      <c r="O308" t="str">
        <f t="shared" si="4"/>
        <v>Data Analyst - No stated seniority/mid-levelLeft job</v>
      </c>
    </row>
    <row r="309" spans="1:15" ht="16.8" x14ac:dyDescent="0.45">
      <c r="A309" t="s">
        <v>72</v>
      </c>
      <c r="B309">
        <v>0</v>
      </c>
      <c r="C309" t="s">
        <v>14</v>
      </c>
      <c r="D309">
        <v>9</v>
      </c>
      <c r="E309" t="s">
        <v>15</v>
      </c>
      <c r="F309" t="s">
        <v>19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s="4" cm="1">
        <f t="array" ref="N309">MEDIAN(IF($O$2:$O$2210=O309,$D$2:$D$2210))</f>
        <v>12</v>
      </c>
      <c r="O309" t="str">
        <f t="shared" si="4"/>
        <v>Data Analyst - No stated seniority/mid-levelPresent Role</v>
      </c>
    </row>
    <row r="310" spans="1:15" ht="16.8" x14ac:dyDescent="0.45">
      <c r="A310" t="s">
        <v>310</v>
      </c>
      <c r="B310">
        <v>1</v>
      </c>
      <c r="C310" t="s">
        <v>14</v>
      </c>
      <c r="D310">
        <v>4</v>
      </c>
      <c r="E310" t="s">
        <v>15</v>
      </c>
      <c r="F310" t="s">
        <v>16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s="4" cm="1">
        <f t="array" ref="N310">MEDIAN(IF($O$2:$O$2210=O310,$D$2:$D$2210))</f>
        <v>13</v>
      </c>
      <c r="O310" t="str">
        <f t="shared" si="4"/>
        <v>Data Analyst - No stated seniority/mid-levelLeft job</v>
      </c>
    </row>
    <row r="311" spans="1:15" ht="16.8" x14ac:dyDescent="0.45">
      <c r="A311" t="s">
        <v>311</v>
      </c>
      <c r="B311">
        <v>1</v>
      </c>
      <c r="C311" t="s">
        <v>312</v>
      </c>
      <c r="D311">
        <v>4</v>
      </c>
      <c r="E311" t="s">
        <v>15</v>
      </c>
      <c r="F311" t="s">
        <v>16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s="4" cm="1">
        <f t="array" ref="N311">MEDIAN(IF($O$2:$O$2210=O311,$D$2:$D$2210))</f>
        <v>13</v>
      </c>
      <c r="O311" t="str">
        <f t="shared" si="4"/>
        <v>Data Analyst - No stated seniority/mid-levelLeft job</v>
      </c>
    </row>
    <row r="312" spans="1:15" ht="16.8" x14ac:dyDescent="0.45">
      <c r="A312" t="s">
        <v>54</v>
      </c>
      <c r="B312">
        <v>0</v>
      </c>
      <c r="C312" t="s">
        <v>14</v>
      </c>
      <c r="D312">
        <v>10</v>
      </c>
      <c r="E312" t="s">
        <v>15</v>
      </c>
      <c r="F312" t="s">
        <v>19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s="4" cm="1">
        <f t="array" ref="N312">MEDIAN(IF($O$2:$O$2210=O312,$D$2:$D$2210))</f>
        <v>12</v>
      </c>
      <c r="O312" t="str">
        <f t="shared" si="4"/>
        <v>Data Analyst - No stated seniority/mid-levelPresent Role</v>
      </c>
    </row>
    <row r="313" spans="1:15" ht="16.8" x14ac:dyDescent="0.45">
      <c r="A313" t="s">
        <v>313</v>
      </c>
      <c r="B313">
        <v>0</v>
      </c>
      <c r="C313" t="s">
        <v>14</v>
      </c>
      <c r="D313">
        <v>69</v>
      </c>
      <c r="E313" t="s">
        <v>15</v>
      </c>
      <c r="F313" t="s">
        <v>19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0</v>
      </c>
      <c r="N313" s="4" cm="1">
        <f t="array" ref="N313">MEDIAN(IF($O$2:$O$2210=O313,$D$2:$D$2210))</f>
        <v>12</v>
      </c>
      <c r="O313" t="str">
        <f t="shared" si="4"/>
        <v>Data Analyst - No stated seniority/mid-levelPresent Role</v>
      </c>
    </row>
    <row r="314" spans="1:15" ht="16.8" x14ac:dyDescent="0.45">
      <c r="A314" t="s">
        <v>46</v>
      </c>
      <c r="B314">
        <v>0</v>
      </c>
      <c r="C314" t="s">
        <v>14</v>
      </c>
      <c r="D314">
        <v>29</v>
      </c>
      <c r="E314" t="s">
        <v>15</v>
      </c>
      <c r="F314" t="s">
        <v>19</v>
      </c>
      <c r="G314">
        <v>1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 s="4" cm="1">
        <f t="array" ref="N314">MEDIAN(IF($O$2:$O$2210=O314,$D$2:$D$2210))</f>
        <v>12</v>
      </c>
      <c r="O314" t="str">
        <f t="shared" si="4"/>
        <v>Data Analyst - No stated seniority/mid-levelPresent Role</v>
      </c>
    </row>
    <row r="315" spans="1:15" ht="16.8" x14ac:dyDescent="0.45">
      <c r="A315" t="s">
        <v>314</v>
      </c>
      <c r="B315">
        <v>0</v>
      </c>
      <c r="C315" t="s">
        <v>14</v>
      </c>
      <c r="D315">
        <v>18</v>
      </c>
      <c r="E315" t="s">
        <v>15</v>
      </c>
      <c r="F315" t="s">
        <v>19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 s="4" cm="1">
        <f t="array" ref="N315">MEDIAN(IF($O$2:$O$2210=O315,$D$2:$D$2210))</f>
        <v>12</v>
      </c>
      <c r="O315" t="str">
        <f t="shared" si="4"/>
        <v>Data Analyst - No stated seniority/mid-levelPresent Role</v>
      </c>
    </row>
    <row r="316" spans="1:15" ht="16.8" x14ac:dyDescent="0.45">
      <c r="A316" t="s">
        <v>315</v>
      </c>
      <c r="B316">
        <v>1</v>
      </c>
      <c r="C316" t="s">
        <v>14</v>
      </c>
      <c r="D316">
        <v>24</v>
      </c>
      <c r="E316" t="s">
        <v>15</v>
      </c>
      <c r="F316" t="s">
        <v>16</v>
      </c>
      <c r="G316">
        <v>1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 s="4" cm="1">
        <f t="array" ref="N316">MEDIAN(IF($O$2:$O$2210=O316,$D$2:$D$2210))</f>
        <v>13</v>
      </c>
      <c r="O316" t="str">
        <f t="shared" si="4"/>
        <v>Data Analyst - No stated seniority/mid-levelLeft job</v>
      </c>
    </row>
    <row r="317" spans="1:15" ht="16.8" x14ac:dyDescent="0.45">
      <c r="A317" t="s">
        <v>316</v>
      </c>
      <c r="B317">
        <v>1</v>
      </c>
      <c r="C317" t="s">
        <v>14</v>
      </c>
      <c r="D317">
        <v>5</v>
      </c>
      <c r="E317" t="s">
        <v>15</v>
      </c>
      <c r="F317" t="s">
        <v>16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s="4" cm="1">
        <f t="array" ref="N317">MEDIAN(IF($O$2:$O$2210=O317,$D$2:$D$2210))</f>
        <v>13</v>
      </c>
      <c r="O317" t="str">
        <f t="shared" si="4"/>
        <v>Data Analyst - No stated seniority/mid-levelLeft job</v>
      </c>
    </row>
    <row r="318" spans="1:15" ht="16.8" x14ac:dyDescent="0.45">
      <c r="A318" t="s">
        <v>54</v>
      </c>
      <c r="B318">
        <v>0</v>
      </c>
      <c r="C318" t="s">
        <v>14</v>
      </c>
      <c r="D318">
        <v>10</v>
      </c>
      <c r="E318" t="s">
        <v>15</v>
      </c>
      <c r="F318" t="s">
        <v>19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s="4" cm="1">
        <f t="array" ref="N318">MEDIAN(IF($O$2:$O$2210=O318,$D$2:$D$2210))</f>
        <v>12</v>
      </c>
      <c r="O318" t="str">
        <f t="shared" si="4"/>
        <v>Data Analyst - No stated seniority/mid-levelPresent Role</v>
      </c>
    </row>
    <row r="319" spans="1:15" ht="16.8" x14ac:dyDescent="0.45">
      <c r="A319" t="s">
        <v>317</v>
      </c>
      <c r="B319">
        <v>1</v>
      </c>
      <c r="C319" t="s">
        <v>14</v>
      </c>
      <c r="D319">
        <v>9</v>
      </c>
      <c r="E319" t="s">
        <v>15</v>
      </c>
      <c r="F319" t="s">
        <v>16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s="4" cm="1">
        <f t="array" ref="N319">MEDIAN(IF($O$2:$O$2210=O319,$D$2:$D$2210))</f>
        <v>13</v>
      </c>
      <c r="O319" t="str">
        <f t="shared" si="4"/>
        <v>Data Analyst - No stated seniority/mid-levelLeft job</v>
      </c>
    </row>
    <row r="320" spans="1:15" ht="16.8" x14ac:dyDescent="0.45">
      <c r="A320" t="s">
        <v>318</v>
      </c>
      <c r="B320">
        <v>2</v>
      </c>
      <c r="C320" t="s">
        <v>14</v>
      </c>
      <c r="D320">
        <v>23</v>
      </c>
      <c r="E320" t="s">
        <v>15</v>
      </c>
      <c r="F320" t="s">
        <v>16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 s="4" cm="1">
        <f t="array" ref="N320">MEDIAN(IF($O$2:$O$2210=O320,$D$2:$D$2210))</f>
        <v>13</v>
      </c>
      <c r="O320" t="str">
        <f t="shared" si="4"/>
        <v>Data Analyst - No stated seniority/mid-levelLeft job</v>
      </c>
    </row>
    <row r="321" spans="1:15" ht="16.8" x14ac:dyDescent="0.45">
      <c r="A321" t="s">
        <v>17</v>
      </c>
      <c r="B321">
        <v>0</v>
      </c>
      <c r="C321" t="s">
        <v>319</v>
      </c>
      <c r="D321">
        <v>20</v>
      </c>
      <c r="E321" t="s">
        <v>15</v>
      </c>
      <c r="F321" t="s">
        <v>19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 s="4" cm="1">
        <f t="array" ref="N321">MEDIAN(IF($O$2:$O$2210=O321,$D$2:$D$2210))</f>
        <v>12</v>
      </c>
      <c r="O321" t="str">
        <f t="shared" si="4"/>
        <v>Data Analyst - No stated seniority/mid-levelPresent Role</v>
      </c>
    </row>
    <row r="322" spans="1:15" ht="16.8" x14ac:dyDescent="0.45">
      <c r="A322" t="s">
        <v>320</v>
      </c>
      <c r="B322">
        <v>1</v>
      </c>
      <c r="C322" t="s">
        <v>14</v>
      </c>
      <c r="D322">
        <v>1</v>
      </c>
      <c r="E322" t="s">
        <v>15</v>
      </c>
      <c r="F322" t="s">
        <v>16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s="4" cm="1">
        <f t="array" ref="N322">MEDIAN(IF($O$2:$O$2210=O322,$D$2:$D$2210))</f>
        <v>13</v>
      </c>
      <c r="O322" t="str">
        <f t="shared" si="4"/>
        <v>Data Analyst - No stated seniority/mid-levelLeft job</v>
      </c>
    </row>
    <row r="323" spans="1:15" ht="16.8" x14ac:dyDescent="0.45">
      <c r="A323" t="s">
        <v>70</v>
      </c>
      <c r="B323">
        <v>0</v>
      </c>
      <c r="C323" t="s">
        <v>14</v>
      </c>
      <c r="D323">
        <v>7</v>
      </c>
      <c r="E323" t="s">
        <v>15</v>
      </c>
      <c r="F323" t="s">
        <v>19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s="4" cm="1">
        <f t="array" ref="N323">MEDIAN(IF($O$2:$O$2210=O323,$D$2:$D$2210))</f>
        <v>12</v>
      </c>
      <c r="O323" t="str">
        <f t="shared" ref="O323:O386" si="5">E323&amp;F323</f>
        <v>Data Analyst - No stated seniority/mid-levelPresent Role</v>
      </c>
    </row>
    <row r="324" spans="1:15" ht="16.8" x14ac:dyDescent="0.45">
      <c r="A324" t="s">
        <v>296</v>
      </c>
      <c r="B324">
        <v>3</v>
      </c>
      <c r="C324" t="s">
        <v>14</v>
      </c>
      <c r="D324">
        <v>1</v>
      </c>
      <c r="E324" t="s">
        <v>15</v>
      </c>
      <c r="F324" t="s">
        <v>16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s="4" cm="1">
        <f t="array" ref="N324">MEDIAN(IF($O$2:$O$2210=O324,$D$2:$D$2210))</f>
        <v>13</v>
      </c>
      <c r="O324" t="str">
        <f t="shared" si="5"/>
        <v>Data Analyst - No stated seniority/mid-levelLeft job</v>
      </c>
    </row>
    <row r="325" spans="1:15" ht="16.8" x14ac:dyDescent="0.45">
      <c r="A325" t="s">
        <v>70</v>
      </c>
      <c r="B325">
        <v>0</v>
      </c>
      <c r="C325" t="s">
        <v>14</v>
      </c>
      <c r="D325">
        <v>7</v>
      </c>
      <c r="E325" t="s">
        <v>15</v>
      </c>
      <c r="F325" t="s">
        <v>19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s="4" cm="1">
        <f t="array" ref="N325">MEDIAN(IF($O$2:$O$2210=O325,$D$2:$D$2210))</f>
        <v>12</v>
      </c>
      <c r="O325" t="str">
        <f t="shared" si="5"/>
        <v>Data Analyst - No stated seniority/mid-levelPresent Role</v>
      </c>
    </row>
    <row r="326" spans="1:15" ht="16.8" x14ac:dyDescent="0.45">
      <c r="A326" t="s">
        <v>321</v>
      </c>
      <c r="B326">
        <v>3</v>
      </c>
      <c r="C326" t="s">
        <v>36</v>
      </c>
      <c r="D326">
        <v>6</v>
      </c>
      <c r="E326" t="s">
        <v>23</v>
      </c>
      <c r="F326" t="s">
        <v>16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s="4" cm="1">
        <f t="array" ref="N326">MEDIAN(IF($O$2:$O$2210=O326,$D$2:$D$2210))</f>
        <v>17.5</v>
      </c>
      <c r="O326" t="str">
        <f t="shared" si="5"/>
        <v>Data Analyst - Senior LevelLeft job</v>
      </c>
    </row>
    <row r="327" spans="1:15" ht="16.8" x14ac:dyDescent="0.45">
      <c r="A327" t="s">
        <v>116</v>
      </c>
      <c r="B327">
        <v>0</v>
      </c>
      <c r="C327" t="s">
        <v>14</v>
      </c>
      <c r="D327">
        <v>30</v>
      </c>
      <c r="E327" t="s">
        <v>15</v>
      </c>
      <c r="F327" t="s">
        <v>19</v>
      </c>
      <c r="G327">
        <v>1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 s="4" cm="1">
        <f t="array" ref="N327">MEDIAN(IF($O$2:$O$2210=O327,$D$2:$D$2210))</f>
        <v>12</v>
      </c>
      <c r="O327" t="str">
        <f t="shared" si="5"/>
        <v>Data Analyst - No stated seniority/mid-levelPresent Role</v>
      </c>
    </row>
    <row r="328" spans="1:15" ht="16.8" x14ac:dyDescent="0.45">
      <c r="A328" t="s">
        <v>61</v>
      </c>
      <c r="B328">
        <v>0</v>
      </c>
      <c r="C328" t="s">
        <v>36</v>
      </c>
      <c r="D328">
        <v>1</v>
      </c>
      <c r="E328" t="s">
        <v>23</v>
      </c>
      <c r="F328" t="s">
        <v>19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s="4" cm="1">
        <f t="array" ref="N328">MEDIAN(IF($O$2:$O$2210=O328,$D$2:$D$2210))</f>
        <v>10</v>
      </c>
      <c r="O328" t="str">
        <f t="shared" si="5"/>
        <v>Data Analyst - Senior LevelPresent Role</v>
      </c>
    </row>
    <row r="329" spans="1:15" ht="16.8" x14ac:dyDescent="0.45">
      <c r="A329" t="s">
        <v>322</v>
      </c>
      <c r="B329">
        <v>1</v>
      </c>
      <c r="C329" t="s">
        <v>14</v>
      </c>
      <c r="D329">
        <v>6</v>
      </c>
      <c r="E329" t="s">
        <v>15</v>
      </c>
      <c r="F329" t="s">
        <v>16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s="4" cm="1">
        <f t="array" ref="N329">MEDIAN(IF($O$2:$O$2210=O329,$D$2:$D$2210))</f>
        <v>13</v>
      </c>
      <c r="O329" t="str">
        <f t="shared" si="5"/>
        <v>Data Analyst - No stated seniority/mid-levelLeft job</v>
      </c>
    </row>
    <row r="330" spans="1:15" ht="16.8" x14ac:dyDescent="0.45">
      <c r="A330" t="s">
        <v>181</v>
      </c>
      <c r="B330">
        <v>2</v>
      </c>
      <c r="C330" t="s">
        <v>14</v>
      </c>
      <c r="D330">
        <v>3</v>
      </c>
      <c r="E330" t="s">
        <v>15</v>
      </c>
      <c r="F330" t="s">
        <v>16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s="4" cm="1">
        <f t="array" ref="N330">MEDIAN(IF($O$2:$O$2210=O330,$D$2:$D$2210))</f>
        <v>13</v>
      </c>
      <c r="O330" t="str">
        <f t="shared" si="5"/>
        <v>Data Analyst - No stated seniority/mid-levelLeft job</v>
      </c>
    </row>
    <row r="331" spans="1:15" ht="16.8" x14ac:dyDescent="0.45">
      <c r="A331" t="s">
        <v>323</v>
      </c>
      <c r="B331">
        <v>3</v>
      </c>
      <c r="C331" t="s">
        <v>14</v>
      </c>
      <c r="D331">
        <v>14</v>
      </c>
      <c r="E331" t="s">
        <v>15</v>
      </c>
      <c r="F331" t="s">
        <v>16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 s="4" cm="1">
        <f t="array" ref="N331">MEDIAN(IF($O$2:$O$2210=O331,$D$2:$D$2210))</f>
        <v>13</v>
      </c>
      <c r="O331" t="str">
        <f t="shared" si="5"/>
        <v>Data Analyst - No stated seniority/mid-levelLeft job</v>
      </c>
    </row>
    <row r="332" spans="1:15" ht="16.8" x14ac:dyDescent="0.45">
      <c r="A332" t="s">
        <v>324</v>
      </c>
      <c r="B332">
        <v>1</v>
      </c>
      <c r="C332" t="s">
        <v>325</v>
      </c>
      <c r="D332">
        <v>23</v>
      </c>
      <c r="E332" t="s">
        <v>15</v>
      </c>
      <c r="F332" t="s">
        <v>16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 s="4" cm="1">
        <f t="array" ref="N332">MEDIAN(IF($O$2:$O$2210=O332,$D$2:$D$2210))</f>
        <v>13</v>
      </c>
      <c r="O332" t="str">
        <f t="shared" si="5"/>
        <v>Data Analyst - No stated seniority/mid-levelLeft job</v>
      </c>
    </row>
    <row r="333" spans="1:15" ht="16.8" x14ac:dyDescent="0.45">
      <c r="A333" t="s">
        <v>326</v>
      </c>
      <c r="B333">
        <v>2</v>
      </c>
      <c r="C333" t="s">
        <v>327</v>
      </c>
      <c r="D333">
        <v>1</v>
      </c>
      <c r="E333" t="s">
        <v>15</v>
      </c>
      <c r="F333" t="s">
        <v>16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s="4" cm="1">
        <f t="array" ref="N333">MEDIAN(IF($O$2:$O$2210=O333,$D$2:$D$2210))</f>
        <v>13</v>
      </c>
      <c r="O333" t="str">
        <f t="shared" si="5"/>
        <v>Data Analyst - No stated seniority/mid-levelLeft job</v>
      </c>
    </row>
    <row r="334" spans="1:15" ht="16.8" x14ac:dyDescent="0.45">
      <c r="A334" t="s">
        <v>104</v>
      </c>
      <c r="B334">
        <v>0</v>
      </c>
      <c r="C334" t="s">
        <v>14</v>
      </c>
      <c r="D334">
        <v>2</v>
      </c>
      <c r="E334" t="s">
        <v>15</v>
      </c>
      <c r="F334" t="s">
        <v>19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s="4" cm="1">
        <f t="array" ref="N334">MEDIAN(IF($O$2:$O$2210=O334,$D$2:$D$2210))</f>
        <v>12</v>
      </c>
      <c r="O334" t="str">
        <f t="shared" si="5"/>
        <v>Data Analyst - No stated seniority/mid-levelPresent Role</v>
      </c>
    </row>
    <row r="335" spans="1:15" ht="16.8" x14ac:dyDescent="0.45">
      <c r="A335" t="s">
        <v>328</v>
      </c>
      <c r="B335">
        <v>2</v>
      </c>
      <c r="C335" t="s">
        <v>14</v>
      </c>
      <c r="D335">
        <v>1</v>
      </c>
      <c r="E335" t="s">
        <v>15</v>
      </c>
      <c r="F335" t="s">
        <v>16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s="4" cm="1">
        <f t="array" ref="N335">MEDIAN(IF($O$2:$O$2210=O335,$D$2:$D$2210))</f>
        <v>13</v>
      </c>
      <c r="O335" t="str">
        <f t="shared" si="5"/>
        <v>Data Analyst - No stated seniority/mid-levelLeft job</v>
      </c>
    </row>
    <row r="336" spans="1:15" ht="16.8" x14ac:dyDescent="0.45">
      <c r="A336" t="s">
        <v>81</v>
      </c>
      <c r="B336">
        <v>0</v>
      </c>
      <c r="C336" t="s">
        <v>50</v>
      </c>
      <c r="D336">
        <v>4</v>
      </c>
      <c r="E336" t="s">
        <v>15</v>
      </c>
      <c r="F336" t="s">
        <v>19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s="4" cm="1">
        <f t="array" ref="N336">MEDIAN(IF($O$2:$O$2210=O336,$D$2:$D$2210))</f>
        <v>12</v>
      </c>
      <c r="O336" t="str">
        <f t="shared" si="5"/>
        <v>Data Analyst - No stated seniority/mid-levelPresent Role</v>
      </c>
    </row>
    <row r="337" spans="1:15" ht="16.8" x14ac:dyDescent="0.45">
      <c r="A337" t="s">
        <v>329</v>
      </c>
      <c r="B337">
        <v>0</v>
      </c>
      <c r="C337" t="s">
        <v>330</v>
      </c>
      <c r="D337">
        <v>39</v>
      </c>
      <c r="E337" t="s">
        <v>15</v>
      </c>
      <c r="F337" t="s">
        <v>19</v>
      </c>
      <c r="G337">
        <v>1</v>
      </c>
      <c r="H337">
        <v>1</v>
      </c>
      <c r="I337">
        <v>1</v>
      </c>
      <c r="J337">
        <v>1</v>
      </c>
      <c r="K337">
        <v>0</v>
      </c>
      <c r="L337">
        <v>0</v>
      </c>
      <c r="M337">
        <v>0</v>
      </c>
      <c r="N337" s="4" cm="1">
        <f t="array" ref="N337">MEDIAN(IF($O$2:$O$2210=O337,$D$2:$D$2210))</f>
        <v>12</v>
      </c>
      <c r="O337" t="str">
        <f t="shared" si="5"/>
        <v>Data Analyst - No stated seniority/mid-levelPresent Role</v>
      </c>
    </row>
    <row r="338" spans="1:15" ht="16.8" x14ac:dyDescent="0.45">
      <c r="A338" t="s">
        <v>331</v>
      </c>
      <c r="B338">
        <v>0</v>
      </c>
      <c r="C338" t="s">
        <v>14</v>
      </c>
      <c r="D338">
        <v>24</v>
      </c>
      <c r="E338" t="s">
        <v>15</v>
      </c>
      <c r="F338" t="s">
        <v>19</v>
      </c>
      <c r="G338">
        <v>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 s="4" cm="1">
        <f t="array" ref="N338">MEDIAN(IF($O$2:$O$2210=O338,$D$2:$D$2210))</f>
        <v>12</v>
      </c>
      <c r="O338" t="str">
        <f t="shared" si="5"/>
        <v>Data Analyst - No stated seniority/mid-levelPresent Role</v>
      </c>
    </row>
    <row r="339" spans="1:15" ht="16.8" x14ac:dyDescent="0.45">
      <c r="A339" t="s">
        <v>44</v>
      </c>
      <c r="B339">
        <v>0</v>
      </c>
      <c r="C339" t="s">
        <v>332</v>
      </c>
      <c r="D339">
        <v>5</v>
      </c>
      <c r="E339" t="s">
        <v>15</v>
      </c>
      <c r="F339" t="s">
        <v>19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s="4" cm="1">
        <f t="array" ref="N339">MEDIAN(IF($O$2:$O$2210=O339,$D$2:$D$2210))</f>
        <v>12</v>
      </c>
      <c r="O339" t="str">
        <f t="shared" si="5"/>
        <v>Data Analyst - No stated seniority/mid-levelPresent Role</v>
      </c>
    </row>
    <row r="340" spans="1:15" ht="16.8" x14ac:dyDescent="0.45">
      <c r="A340" t="s">
        <v>70</v>
      </c>
      <c r="B340">
        <v>0</v>
      </c>
      <c r="C340" t="s">
        <v>333</v>
      </c>
      <c r="D340">
        <v>7</v>
      </c>
      <c r="E340" t="s">
        <v>15</v>
      </c>
      <c r="F340" t="s">
        <v>19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s="4" cm="1">
        <f t="array" ref="N340">MEDIAN(IF($O$2:$O$2210=O340,$D$2:$D$2210))</f>
        <v>12</v>
      </c>
      <c r="O340" t="str">
        <f t="shared" si="5"/>
        <v>Data Analyst - No stated seniority/mid-levelPresent Role</v>
      </c>
    </row>
    <row r="341" spans="1:15" ht="16.8" x14ac:dyDescent="0.45">
      <c r="A341" t="s">
        <v>334</v>
      </c>
      <c r="B341">
        <v>2</v>
      </c>
      <c r="C341" t="s">
        <v>335</v>
      </c>
      <c r="D341">
        <v>66</v>
      </c>
      <c r="E341" t="s">
        <v>15</v>
      </c>
      <c r="F341" t="s">
        <v>16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0</v>
      </c>
      <c r="N341" s="4" cm="1">
        <f t="array" ref="N341">MEDIAN(IF($O$2:$O$2210=O341,$D$2:$D$2210))</f>
        <v>13</v>
      </c>
      <c r="O341" t="str">
        <f t="shared" si="5"/>
        <v>Data Analyst - No stated seniority/mid-levelLeft job</v>
      </c>
    </row>
    <row r="342" spans="1:15" ht="16.8" x14ac:dyDescent="0.45">
      <c r="A342" t="s">
        <v>183</v>
      </c>
      <c r="B342">
        <v>0</v>
      </c>
      <c r="C342" t="s">
        <v>14</v>
      </c>
      <c r="D342">
        <v>33</v>
      </c>
      <c r="E342" t="s">
        <v>15</v>
      </c>
      <c r="F342" t="s">
        <v>19</v>
      </c>
      <c r="G342">
        <v>1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 s="4" cm="1">
        <f t="array" ref="N342">MEDIAN(IF($O$2:$O$2210=O342,$D$2:$D$2210))</f>
        <v>12</v>
      </c>
      <c r="O342" t="str">
        <f t="shared" si="5"/>
        <v>Data Analyst - No stated seniority/mid-levelPresent Role</v>
      </c>
    </row>
    <row r="343" spans="1:15" ht="16.8" x14ac:dyDescent="0.45">
      <c r="A343" t="s">
        <v>336</v>
      </c>
      <c r="B343">
        <v>6</v>
      </c>
      <c r="C343" t="s">
        <v>337</v>
      </c>
      <c r="D343">
        <v>4</v>
      </c>
      <c r="E343" t="s">
        <v>15</v>
      </c>
      <c r="F343" t="s">
        <v>16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s="4" cm="1">
        <f t="array" ref="N343">MEDIAN(IF($O$2:$O$2210=O343,$D$2:$D$2210))</f>
        <v>13</v>
      </c>
      <c r="O343" t="str">
        <f t="shared" si="5"/>
        <v>Data Analyst - No stated seniority/mid-levelLeft job</v>
      </c>
    </row>
    <row r="344" spans="1:15" ht="16.8" x14ac:dyDescent="0.45">
      <c r="A344" t="s">
        <v>338</v>
      </c>
      <c r="B344">
        <v>7</v>
      </c>
      <c r="C344" t="s">
        <v>14</v>
      </c>
      <c r="D344">
        <v>2</v>
      </c>
      <c r="E344" t="s">
        <v>15</v>
      </c>
      <c r="F344" t="s">
        <v>16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s="4" cm="1">
        <f t="array" ref="N344">MEDIAN(IF($O$2:$O$2210=O344,$D$2:$D$2210))</f>
        <v>13</v>
      </c>
      <c r="O344" t="str">
        <f t="shared" si="5"/>
        <v>Data Analyst - No stated seniority/mid-levelLeft job</v>
      </c>
    </row>
    <row r="345" spans="1:15" ht="16.8" x14ac:dyDescent="0.45">
      <c r="A345" t="s">
        <v>70</v>
      </c>
      <c r="B345">
        <v>0</v>
      </c>
      <c r="C345" t="s">
        <v>339</v>
      </c>
      <c r="D345">
        <v>7</v>
      </c>
      <c r="E345" t="s">
        <v>23</v>
      </c>
      <c r="F345" t="s">
        <v>19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s="4" cm="1">
        <f t="array" ref="N345">MEDIAN(IF($O$2:$O$2210=O345,$D$2:$D$2210))</f>
        <v>10</v>
      </c>
      <c r="O345" t="str">
        <f t="shared" si="5"/>
        <v>Data Analyst - Senior LevelPresent Role</v>
      </c>
    </row>
    <row r="346" spans="1:15" ht="16.8" x14ac:dyDescent="0.45">
      <c r="A346" t="s">
        <v>340</v>
      </c>
      <c r="B346">
        <v>0</v>
      </c>
      <c r="C346" t="s">
        <v>14</v>
      </c>
      <c r="D346">
        <v>3</v>
      </c>
      <c r="E346" t="s">
        <v>15</v>
      </c>
      <c r="F346" t="s">
        <v>19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s="4" cm="1">
        <f t="array" ref="N346">MEDIAN(IF($O$2:$O$2210=O346,$D$2:$D$2210))</f>
        <v>12</v>
      </c>
      <c r="O346" t="str">
        <f t="shared" si="5"/>
        <v>Data Analyst - No stated seniority/mid-levelPresent Role</v>
      </c>
    </row>
    <row r="347" spans="1:15" ht="16.8" x14ac:dyDescent="0.45">
      <c r="A347" t="s">
        <v>341</v>
      </c>
      <c r="B347">
        <v>0</v>
      </c>
      <c r="C347" t="s">
        <v>14</v>
      </c>
      <c r="D347">
        <v>3</v>
      </c>
      <c r="E347" t="s">
        <v>15</v>
      </c>
      <c r="F347" t="s">
        <v>19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s="4" cm="1">
        <f t="array" ref="N347">MEDIAN(IF($O$2:$O$2210=O347,$D$2:$D$2210))</f>
        <v>12</v>
      </c>
      <c r="O347" t="str">
        <f t="shared" si="5"/>
        <v>Data Analyst - No stated seniority/mid-levelPresent Role</v>
      </c>
    </row>
    <row r="348" spans="1:15" ht="16.8" x14ac:dyDescent="0.45">
      <c r="A348" t="s">
        <v>342</v>
      </c>
      <c r="B348">
        <v>3</v>
      </c>
      <c r="C348" t="s">
        <v>34</v>
      </c>
      <c r="D348">
        <v>6</v>
      </c>
      <c r="E348" t="s">
        <v>15</v>
      </c>
      <c r="F348" t="s">
        <v>16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s="4" cm="1">
        <f t="array" ref="N348">MEDIAN(IF($O$2:$O$2210=O348,$D$2:$D$2210))</f>
        <v>13</v>
      </c>
      <c r="O348" t="str">
        <f t="shared" si="5"/>
        <v>Data Analyst - No stated seniority/mid-levelLeft job</v>
      </c>
    </row>
    <row r="349" spans="1:15" ht="16.8" x14ac:dyDescent="0.45">
      <c r="A349" t="s">
        <v>108</v>
      </c>
      <c r="B349">
        <v>0</v>
      </c>
      <c r="C349" t="s">
        <v>343</v>
      </c>
      <c r="D349">
        <v>6</v>
      </c>
      <c r="E349" t="s">
        <v>57</v>
      </c>
      <c r="F349" t="s">
        <v>19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s="4" cm="1">
        <f t="array" ref="N349">MEDIAN(IF($O$2:$O$2210=O349,$D$2:$D$2210))</f>
        <v>5</v>
      </c>
      <c r="O349" t="str">
        <f t="shared" si="5"/>
        <v>Data Analyst - Junior LevelPresent Role</v>
      </c>
    </row>
    <row r="350" spans="1:15" ht="16.8" x14ac:dyDescent="0.45">
      <c r="A350" s="1">
        <v>44652</v>
      </c>
      <c r="B350">
        <v>0</v>
      </c>
      <c r="C350" t="s">
        <v>14</v>
      </c>
      <c r="D350">
        <v>1</v>
      </c>
      <c r="E350" t="s">
        <v>15</v>
      </c>
      <c r="F350" t="s">
        <v>19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s="4" cm="1">
        <f t="array" ref="N350">MEDIAN(IF($O$2:$O$2210=O350,$D$2:$D$2210))</f>
        <v>12</v>
      </c>
      <c r="O350" t="str">
        <f t="shared" si="5"/>
        <v>Data Analyst - No stated seniority/mid-levelPresent Role</v>
      </c>
    </row>
    <row r="351" spans="1:15" ht="16.8" x14ac:dyDescent="0.45">
      <c r="A351" t="s">
        <v>169</v>
      </c>
      <c r="B351">
        <v>0</v>
      </c>
      <c r="C351" t="s">
        <v>344</v>
      </c>
      <c r="D351">
        <v>40</v>
      </c>
      <c r="E351" t="s">
        <v>15</v>
      </c>
      <c r="F351" t="s">
        <v>19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0</v>
      </c>
      <c r="M351">
        <v>0</v>
      </c>
      <c r="N351" s="4" cm="1">
        <f t="array" ref="N351">MEDIAN(IF($O$2:$O$2210=O351,$D$2:$D$2210))</f>
        <v>12</v>
      </c>
      <c r="O351" t="str">
        <f t="shared" si="5"/>
        <v>Data Analyst - No stated seniority/mid-levelPresent Role</v>
      </c>
    </row>
    <row r="352" spans="1:15" ht="16.8" x14ac:dyDescent="0.45">
      <c r="A352" t="s">
        <v>345</v>
      </c>
      <c r="B352">
        <v>2</v>
      </c>
      <c r="C352" t="s">
        <v>346</v>
      </c>
      <c r="D352">
        <v>5</v>
      </c>
      <c r="E352" t="s">
        <v>15</v>
      </c>
      <c r="F352" t="s">
        <v>16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s="4" cm="1">
        <f t="array" ref="N352">MEDIAN(IF($O$2:$O$2210=O352,$D$2:$D$2210))</f>
        <v>13</v>
      </c>
      <c r="O352" t="str">
        <f t="shared" si="5"/>
        <v>Data Analyst - No stated seniority/mid-levelLeft job</v>
      </c>
    </row>
    <row r="353" spans="1:15" ht="16.8" x14ac:dyDescent="0.45">
      <c r="A353" t="s">
        <v>117</v>
      </c>
      <c r="B353">
        <v>0</v>
      </c>
      <c r="C353" t="s">
        <v>332</v>
      </c>
      <c r="D353">
        <v>19</v>
      </c>
      <c r="E353" t="s">
        <v>15</v>
      </c>
      <c r="F353" t="s">
        <v>19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 s="4" cm="1">
        <f t="array" ref="N353">MEDIAN(IF($O$2:$O$2210=O353,$D$2:$D$2210))</f>
        <v>12</v>
      </c>
      <c r="O353" t="str">
        <f t="shared" si="5"/>
        <v>Data Analyst - No stated seniority/mid-levelPresent Role</v>
      </c>
    </row>
    <row r="354" spans="1:15" ht="16.8" x14ac:dyDescent="0.45">
      <c r="A354" t="s">
        <v>61</v>
      </c>
      <c r="B354">
        <v>0</v>
      </c>
      <c r="C354" t="s">
        <v>50</v>
      </c>
      <c r="D354">
        <v>1</v>
      </c>
      <c r="E354" t="s">
        <v>15</v>
      </c>
      <c r="F354" t="s">
        <v>19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s="4" cm="1">
        <f t="array" ref="N354">MEDIAN(IF($O$2:$O$2210=O354,$D$2:$D$2210))</f>
        <v>12</v>
      </c>
      <c r="O354" t="str">
        <f t="shared" si="5"/>
        <v>Data Analyst - No stated seniority/mid-levelPresent Role</v>
      </c>
    </row>
    <row r="355" spans="1:15" ht="16.8" x14ac:dyDescent="0.45">
      <c r="A355" t="s">
        <v>80</v>
      </c>
      <c r="B355">
        <v>0</v>
      </c>
      <c r="C355" t="s">
        <v>347</v>
      </c>
      <c r="D355">
        <v>65</v>
      </c>
      <c r="E355" t="s">
        <v>15</v>
      </c>
      <c r="F355" t="s">
        <v>19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0</v>
      </c>
      <c r="N355" s="4" cm="1">
        <f t="array" ref="N355">MEDIAN(IF($O$2:$O$2210=O355,$D$2:$D$2210))</f>
        <v>12</v>
      </c>
      <c r="O355" t="str">
        <f t="shared" si="5"/>
        <v>Data Analyst - No stated seniority/mid-levelPresent Role</v>
      </c>
    </row>
    <row r="356" spans="1:15" ht="16.8" x14ac:dyDescent="0.45">
      <c r="A356" t="s">
        <v>348</v>
      </c>
      <c r="B356">
        <v>1</v>
      </c>
      <c r="C356" t="s">
        <v>349</v>
      </c>
      <c r="D356">
        <v>56</v>
      </c>
      <c r="E356" t="s">
        <v>15</v>
      </c>
      <c r="F356" t="s">
        <v>16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0</v>
      </c>
      <c r="M356">
        <v>0</v>
      </c>
      <c r="N356" s="4" cm="1">
        <f t="array" ref="N356">MEDIAN(IF($O$2:$O$2210=O356,$D$2:$D$2210))</f>
        <v>13</v>
      </c>
      <c r="O356" t="str">
        <f t="shared" si="5"/>
        <v>Data Analyst - No stated seniority/mid-levelLeft job</v>
      </c>
    </row>
    <row r="357" spans="1:15" ht="16.8" x14ac:dyDescent="0.45">
      <c r="A357" t="s">
        <v>350</v>
      </c>
      <c r="B357">
        <v>2</v>
      </c>
      <c r="C357" t="s">
        <v>351</v>
      </c>
      <c r="D357">
        <v>38</v>
      </c>
      <c r="E357" t="s">
        <v>15</v>
      </c>
      <c r="F357" t="s">
        <v>16</v>
      </c>
      <c r="G357">
        <v>1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0</v>
      </c>
      <c r="N357" s="4" cm="1">
        <f t="array" ref="N357">MEDIAN(IF($O$2:$O$2210=O357,$D$2:$D$2210))</f>
        <v>13</v>
      </c>
      <c r="O357" t="str">
        <f t="shared" si="5"/>
        <v>Data Analyst - No stated seniority/mid-levelLeft job</v>
      </c>
    </row>
    <row r="358" spans="1:15" ht="16.8" x14ac:dyDescent="0.45">
      <c r="A358" t="s">
        <v>352</v>
      </c>
      <c r="B358">
        <v>3</v>
      </c>
      <c r="C358" t="s">
        <v>353</v>
      </c>
      <c r="D358">
        <v>24</v>
      </c>
      <c r="E358" t="s">
        <v>15</v>
      </c>
      <c r="F358" t="s">
        <v>16</v>
      </c>
      <c r="G358">
        <v>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 s="4" cm="1">
        <f t="array" ref="N358">MEDIAN(IF($O$2:$O$2210=O358,$D$2:$D$2210))</f>
        <v>13</v>
      </c>
      <c r="O358" t="str">
        <f t="shared" si="5"/>
        <v>Data Analyst - No stated seniority/mid-levelLeft job</v>
      </c>
    </row>
    <row r="359" spans="1:15" ht="16.8" x14ac:dyDescent="0.45">
      <c r="A359" t="s">
        <v>354</v>
      </c>
      <c r="B359">
        <v>4</v>
      </c>
      <c r="C359" t="s">
        <v>353</v>
      </c>
      <c r="D359">
        <v>24</v>
      </c>
      <c r="E359" t="s">
        <v>15</v>
      </c>
      <c r="F359" t="s">
        <v>16</v>
      </c>
      <c r="G359">
        <v>1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 s="4" cm="1">
        <f t="array" ref="N359">MEDIAN(IF($O$2:$O$2210=O359,$D$2:$D$2210))</f>
        <v>13</v>
      </c>
      <c r="O359" t="str">
        <f t="shared" si="5"/>
        <v>Data Analyst - No stated seniority/mid-levelLeft job</v>
      </c>
    </row>
    <row r="360" spans="1:15" ht="16.8" x14ac:dyDescent="0.45">
      <c r="A360" t="s">
        <v>355</v>
      </c>
      <c r="B360">
        <v>5</v>
      </c>
      <c r="C360" t="s">
        <v>356</v>
      </c>
      <c r="D360">
        <v>17</v>
      </c>
      <c r="E360" t="s">
        <v>15</v>
      </c>
      <c r="F360" t="s">
        <v>16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 s="4" cm="1">
        <f t="array" ref="N360">MEDIAN(IF($O$2:$O$2210=O360,$D$2:$D$2210))</f>
        <v>13</v>
      </c>
      <c r="O360" t="str">
        <f t="shared" si="5"/>
        <v>Data Analyst - No stated seniority/mid-levelLeft job</v>
      </c>
    </row>
    <row r="361" spans="1:15" ht="16.8" x14ac:dyDescent="0.45">
      <c r="A361" t="s">
        <v>81</v>
      </c>
      <c r="B361">
        <v>0</v>
      </c>
      <c r="C361" t="s">
        <v>357</v>
      </c>
      <c r="D361">
        <v>4</v>
      </c>
      <c r="E361" t="s">
        <v>15</v>
      </c>
      <c r="F361" t="s">
        <v>19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s="4" cm="1">
        <f t="array" ref="N361">MEDIAN(IF($O$2:$O$2210=O361,$D$2:$D$2210))</f>
        <v>12</v>
      </c>
      <c r="O361" t="str">
        <f t="shared" si="5"/>
        <v>Data Analyst - No stated seniority/mid-levelPresent Role</v>
      </c>
    </row>
    <row r="362" spans="1:15" ht="16.8" x14ac:dyDescent="0.45">
      <c r="A362" t="s">
        <v>358</v>
      </c>
      <c r="B362">
        <v>1</v>
      </c>
      <c r="C362" t="s">
        <v>14</v>
      </c>
      <c r="D362">
        <v>1</v>
      </c>
      <c r="E362" t="s">
        <v>15</v>
      </c>
      <c r="F362" t="s">
        <v>16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s="4" cm="1">
        <f t="array" ref="N362">MEDIAN(IF($O$2:$O$2210=O362,$D$2:$D$2210))</f>
        <v>13</v>
      </c>
      <c r="O362" t="str">
        <f t="shared" si="5"/>
        <v>Data Analyst - No stated seniority/mid-levelLeft job</v>
      </c>
    </row>
    <row r="363" spans="1:15" ht="16.8" x14ac:dyDescent="0.45">
      <c r="A363" t="s">
        <v>359</v>
      </c>
      <c r="B363">
        <v>0</v>
      </c>
      <c r="C363" t="s">
        <v>50</v>
      </c>
      <c r="D363">
        <v>16</v>
      </c>
      <c r="E363" t="s">
        <v>15</v>
      </c>
      <c r="F363" t="s">
        <v>19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 s="4" cm="1">
        <f t="array" ref="N363">MEDIAN(IF($O$2:$O$2210=O363,$D$2:$D$2210))</f>
        <v>12</v>
      </c>
      <c r="O363" t="str">
        <f t="shared" si="5"/>
        <v>Data Analyst - No stated seniority/mid-levelPresent Role</v>
      </c>
    </row>
    <row r="364" spans="1:15" ht="16.8" x14ac:dyDescent="0.45">
      <c r="A364" t="s">
        <v>41</v>
      </c>
      <c r="B364">
        <v>1</v>
      </c>
      <c r="C364" t="s">
        <v>360</v>
      </c>
      <c r="D364">
        <v>1</v>
      </c>
      <c r="E364" t="s">
        <v>15</v>
      </c>
      <c r="F364" t="s">
        <v>16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s="4" cm="1">
        <f t="array" ref="N364">MEDIAN(IF($O$2:$O$2210=O364,$D$2:$D$2210))</f>
        <v>13</v>
      </c>
      <c r="O364" t="str">
        <f t="shared" si="5"/>
        <v>Data Analyst - No stated seniority/mid-levelLeft job</v>
      </c>
    </row>
    <row r="365" spans="1:15" ht="16.8" x14ac:dyDescent="0.45">
      <c r="A365" t="s">
        <v>361</v>
      </c>
      <c r="B365">
        <v>4</v>
      </c>
      <c r="C365" t="s">
        <v>14</v>
      </c>
      <c r="D365">
        <v>3</v>
      </c>
      <c r="E365" t="s">
        <v>15</v>
      </c>
      <c r="F365" t="s">
        <v>16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s="4" cm="1">
        <f t="array" ref="N365">MEDIAN(IF($O$2:$O$2210=O365,$D$2:$D$2210))</f>
        <v>13</v>
      </c>
      <c r="O365" t="str">
        <f t="shared" si="5"/>
        <v>Data Analyst - No stated seniority/mid-levelLeft job</v>
      </c>
    </row>
    <row r="366" spans="1:15" ht="16.8" x14ac:dyDescent="0.45">
      <c r="A366" t="s">
        <v>182</v>
      </c>
      <c r="B366">
        <v>0</v>
      </c>
      <c r="C366" t="s">
        <v>14</v>
      </c>
      <c r="D366">
        <v>1</v>
      </c>
      <c r="E366" t="s">
        <v>15</v>
      </c>
      <c r="F366" t="s">
        <v>19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s="4" cm="1">
        <f t="array" ref="N366">MEDIAN(IF($O$2:$O$2210=O366,$D$2:$D$2210))</f>
        <v>12</v>
      </c>
      <c r="O366" t="str">
        <f t="shared" si="5"/>
        <v>Data Analyst - No stated seniority/mid-levelPresent Role</v>
      </c>
    </row>
    <row r="367" spans="1:15" ht="16.8" x14ac:dyDescent="0.45">
      <c r="A367" t="s">
        <v>362</v>
      </c>
      <c r="B367">
        <v>0</v>
      </c>
      <c r="C367" t="s">
        <v>363</v>
      </c>
      <c r="D367">
        <v>26</v>
      </c>
      <c r="E367" t="s">
        <v>15</v>
      </c>
      <c r="F367" t="s">
        <v>19</v>
      </c>
      <c r="G367">
        <v>1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 s="4" cm="1">
        <f t="array" ref="N367">MEDIAN(IF($O$2:$O$2210=O367,$D$2:$D$2210))</f>
        <v>12</v>
      </c>
      <c r="O367" t="str">
        <f t="shared" si="5"/>
        <v>Data Analyst - No stated seniority/mid-levelPresent Role</v>
      </c>
    </row>
    <row r="368" spans="1:15" ht="16.8" x14ac:dyDescent="0.45">
      <c r="A368" t="s">
        <v>364</v>
      </c>
      <c r="B368">
        <v>1</v>
      </c>
      <c r="C368" t="s">
        <v>36</v>
      </c>
      <c r="D368">
        <v>14</v>
      </c>
      <c r="E368" t="s">
        <v>23</v>
      </c>
      <c r="F368" t="s">
        <v>16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 s="4" cm="1">
        <f t="array" ref="N368">MEDIAN(IF($O$2:$O$2210=O368,$D$2:$D$2210))</f>
        <v>17.5</v>
      </c>
      <c r="O368" t="str">
        <f t="shared" si="5"/>
        <v>Data Analyst - Senior LevelLeft job</v>
      </c>
    </row>
    <row r="369" spans="1:15" ht="16.8" x14ac:dyDescent="0.45">
      <c r="A369" t="s">
        <v>203</v>
      </c>
      <c r="B369">
        <v>0</v>
      </c>
      <c r="C369" t="s">
        <v>14</v>
      </c>
      <c r="D369">
        <v>22</v>
      </c>
      <c r="E369" t="s">
        <v>15</v>
      </c>
      <c r="F369" t="s">
        <v>19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 s="4" cm="1">
        <f t="array" ref="N369">MEDIAN(IF($O$2:$O$2210=O369,$D$2:$D$2210))</f>
        <v>12</v>
      </c>
      <c r="O369" t="str">
        <f t="shared" si="5"/>
        <v>Data Analyst - No stated seniority/mid-levelPresent Role</v>
      </c>
    </row>
    <row r="370" spans="1:15" ht="16.8" x14ac:dyDescent="0.45">
      <c r="A370" t="s">
        <v>365</v>
      </c>
      <c r="B370">
        <v>1</v>
      </c>
      <c r="C370" t="s">
        <v>14</v>
      </c>
      <c r="D370">
        <v>16</v>
      </c>
      <c r="E370" t="s">
        <v>15</v>
      </c>
      <c r="F370" t="s">
        <v>16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 s="4" cm="1">
        <f t="array" ref="N370">MEDIAN(IF($O$2:$O$2210=O370,$D$2:$D$2210))</f>
        <v>13</v>
      </c>
      <c r="O370" t="str">
        <f t="shared" si="5"/>
        <v>Data Analyst - No stated seniority/mid-levelLeft job</v>
      </c>
    </row>
    <row r="371" spans="1:15" ht="16.8" x14ac:dyDescent="0.45">
      <c r="A371" t="s">
        <v>94</v>
      </c>
      <c r="B371">
        <v>0</v>
      </c>
      <c r="C371" t="s">
        <v>14</v>
      </c>
      <c r="D371">
        <v>3</v>
      </c>
      <c r="E371" t="s">
        <v>15</v>
      </c>
      <c r="F371" t="s">
        <v>19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s="4" cm="1">
        <f t="array" ref="N371">MEDIAN(IF($O$2:$O$2210=O371,$D$2:$D$2210))</f>
        <v>12</v>
      </c>
      <c r="O371" t="str">
        <f t="shared" si="5"/>
        <v>Data Analyst - No stated seniority/mid-levelPresent Role</v>
      </c>
    </row>
    <row r="372" spans="1:15" ht="16.8" x14ac:dyDescent="0.45">
      <c r="A372" t="s">
        <v>366</v>
      </c>
      <c r="B372">
        <v>0</v>
      </c>
      <c r="C372" t="s">
        <v>367</v>
      </c>
      <c r="D372">
        <v>52</v>
      </c>
      <c r="E372" t="s">
        <v>23</v>
      </c>
      <c r="F372" t="s">
        <v>19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0</v>
      </c>
      <c r="N372" s="4" cm="1">
        <f t="array" ref="N372">MEDIAN(IF($O$2:$O$2210=O372,$D$2:$D$2210))</f>
        <v>10</v>
      </c>
      <c r="O372" t="str">
        <f t="shared" si="5"/>
        <v>Data Analyst - Senior LevelPresent Role</v>
      </c>
    </row>
    <row r="373" spans="1:15" ht="16.8" x14ac:dyDescent="0.45">
      <c r="A373" t="s">
        <v>368</v>
      </c>
      <c r="B373">
        <v>1</v>
      </c>
      <c r="C373" t="s">
        <v>369</v>
      </c>
      <c r="D373">
        <v>17</v>
      </c>
      <c r="E373" t="s">
        <v>23</v>
      </c>
      <c r="F373" t="s">
        <v>16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 s="4" cm="1">
        <f t="array" ref="N373">MEDIAN(IF($O$2:$O$2210=O373,$D$2:$D$2210))</f>
        <v>17.5</v>
      </c>
      <c r="O373" t="str">
        <f t="shared" si="5"/>
        <v>Data Analyst - Senior LevelLeft job</v>
      </c>
    </row>
    <row r="374" spans="1:15" ht="16.8" x14ac:dyDescent="0.45">
      <c r="A374" t="s">
        <v>370</v>
      </c>
      <c r="B374">
        <v>1</v>
      </c>
      <c r="C374" t="s">
        <v>36</v>
      </c>
      <c r="D374">
        <v>23</v>
      </c>
      <c r="E374" t="s">
        <v>23</v>
      </c>
      <c r="F374" t="s">
        <v>16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 s="4" cm="1">
        <f t="array" ref="N374">MEDIAN(IF($O$2:$O$2210=O374,$D$2:$D$2210))</f>
        <v>17.5</v>
      </c>
      <c r="O374" t="str">
        <f t="shared" si="5"/>
        <v>Data Analyst - Senior LevelLeft job</v>
      </c>
    </row>
    <row r="375" spans="1:15" ht="16.8" x14ac:dyDescent="0.45">
      <c r="A375" t="s">
        <v>151</v>
      </c>
      <c r="B375">
        <v>2</v>
      </c>
      <c r="C375" t="s">
        <v>371</v>
      </c>
      <c r="D375">
        <v>13</v>
      </c>
      <c r="E375" t="s">
        <v>15</v>
      </c>
      <c r="F375" t="s">
        <v>16</v>
      </c>
      <c r="G375">
        <v>1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 s="4" cm="1">
        <f t="array" ref="N375">MEDIAN(IF($O$2:$O$2210=O375,$D$2:$D$2210))</f>
        <v>13</v>
      </c>
      <c r="O375" t="str">
        <f t="shared" si="5"/>
        <v>Data Analyst - No stated seniority/mid-levelLeft job</v>
      </c>
    </row>
    <row r="376" spans="1:15" ht="16.8" x14ac:dyDescent="0.45">
      <c r="A376" t="s">
        <v>104</v>
      </c>
      <c r="B376">
        <v>0</v>
      </c>
      <c r="C376" t="s">
        <v>1692</v>
      </c>
      <c r="D376">
        <v>2</v>
      </c>
      <c r="E376" t="s">
        <v>1692</v>
      </c>
      <c r="F376" t="s">
        <v>19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s="4" cm="1">
        <f t="array" ref="N376">MEDIAN(IF($O$2:$O$2210=O376,$D$2:$D$2210))</f>
        <v>8.5</v>
      </c>
      <c r="O376" t="str">
        <f t="shared" si="5"/>
        <v>Data ScientistPresent Role</v>
      </c>
    </row>
    <row r="377" spans="1:15" ht="16.8" x14ac:dyDescent="0.45">
      <c r="A377" t="s">
        <v>70</v>
      </c>
      <c r="B377">
        <v>1</v>
      </c>
      <c r="C377" t="s">
        <v>1704</v>
      </c>
      <c r="D377">
        <v>7</v>
      </c>
      <c r="E377" t="s">
        <v>1692</v>
      </c>
      <c r="F377" t="s">
        <v>19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s="4" cm="1">
        <f t="array" ref="N377">MEDIAN(IF($O$2:$O$2210=O377,$D$2:$D$2210))</f>
        <v>8.5</v>
      </c>
      <c r="O377" t="str">
        <f t="shared" si="5"/>
        <v>Data ScientistPresent Role</v>
      </c>
    </row>
    <row r="378" spans="1:15" ht="16.8" x14ac:dyDescent="0.45">
      <c r="A378" t="s">
        <v>372</v>
      </c>
      <c r="B378">
        <v>2</v>
      </c>
      <c r="C378" t="s">
        <v>14</v>
      </c>
      <c r="D378">
        <v>1</v>
      </c>
      <c r="E378" t="s">
        <v>15</v>
      </c>
      <c r="F378" t="s">
        <v>16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s="4" cm="1">
        <f t="array" ref="N378">MEDIAN(IF($O$2:$O$2210=O378,$D$2:$D$2210))</f>
        <v>13</v>
      </c>
      <c r="O378" t="str">
        <f t="shared" si="5"/>
        <v>Data Analyst - No stated seniority/mid-levelLeft job</v>
      </c>
    </row>
    <row r="379" spans="1:15" ht="16.8" x14ac:dyDescent="0.45">
      <c r="A379" t="s">
        <v>1705</v>
      </c>
      <c r="B379">
        <v>3</v>
      </c>
      <c r="C379" t="s">
        <v>1704</v>
      </c>
      <c r="D379">
        <v>10</v>
      </c>
      <c r="E379" t="s">
        <v>1692</v>
      </c>
      <c r="F379" t="s">
        <v>16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s="4" cm="1">
        <f t="array" ref="N379">MEDIAN(IF($O$2:$O$2210=O379,$D$2:$D$2210))</f>
        <v>7</v>
      </c>
      <c r="O379" t="str">
        <f t="shared" si="5"/>
        <v>Data ScientistLeft job</v>
      </c>
    </row>
    <row r="380" spans="1:15" ht="16.8" x14ac:dyDescent="0.45">
      <c r="A380" t="s">
        <v>627</v>
      </c>
      <c r="B380">
        <v>4</v>
      </c>
      <c r="C380" t="s">
        <v>1704</v>
      </c>
      <c r="D380">
        <v>2</v>
      </c>
      <c r="E380" t="s">
        <v>1692</v>
      </c>
      <c r="F380" t="s">
        <v>16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s="4" cm="1">
        <f t="array" ref="N380">MEDIAN(IF($O$2:$O$2210=O380,$D$2:$D$2210))</f>
        <v>7</v>
      </c>
      <c r="O380" t="str">
        <f t="shared" si="5"/>
        <v>Data ScientistLeft job</v>
      </c>
    </row>
    <row r="381" spans="1:15" ht="16.8" x14ac:dyDescent="0.45">
      <c r="A381" t="s">
        <v>157</v>
      </c>
      <c r="B381">
        <v>0</v>
      </c>
      <c r="C381" t="s">
        <v>68</v>
      </c>
      <c r="D381">
        <v>27</v>
      </c>
      <c r="E381" t="s">
        <v>23</v>
      </c>
      <c r="F381" t="s">
        <v>19</v>
      </c>
      <c r="G381">
        <v>1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 s="4" cm="1">
        <f t="array" ref="N381">MEDIAN(IF($O$2:$O$2210=O381,$D$2:$D$2210))</f>
        <v>10</v>
      </c>
      <c r="O381" t="str">
        <f t="shared" si="5"/>
        <v>Data Analyst - Senior LevelPresent Role</v>
      </c>
    </row>
    <row r="382" spans="1:15" ht="16.8" x14ac:dyDescent="0.45">
      <c r="A382" t="s">
        <v>373</v>
      </c>
      <c r="B382">
        <v>1</v>
      </c>
      <c r="C382" t="s">
        <v>374</v>
      </c>
      <c r="D382">
        <v>8</v>
      </c>
      <c r="E382" t="s">
        <v>15</v>
      </c>
      <c r="F382" t="s">
        <v>16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s="4" cm="1">
        <f t="array" ref="N382">MEDIAN(IF($O$2:$O$2210=O382,$D$2:$D$2210))</f>
        <v>13</v>
      </c>
      <c r="O382" t="str">
        <f t="shared" si="5"/>
        <v>Data Analyst - No stated seniority/mid-levelLeft job</v>
      </c>
    </row>
    <row r="383" spans="1:15" ht="16.8" x14ac:dyDescent="0.45">
      <c r="A383" t="s">
        <v>53</v>
      </c>
      <c r="B383">
        <v>0</v>
      </c>
      <c r="C383" t="s">
        <v>14</v>
      </c>
      <c r="D383">
        <v>13</v>
      </c>
      <c r="E383" t="s">
        <v>15</v>
      </c>
      <c r="F383" t="s">
        <v>19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 s="4" cm="1">
        <f t="array" ref="N383">MEDIAN(IF($O$2:$O$2210=O383,$D$2:$D$2210))</f>
        <v>12</v>
      </c>
      <c r="O383" t="str">
        <f t="shared" si="5"/>
        <v>Data Analyst - No stated seniority/mid-levelPresent Role</v>
      </c>
    </row>
    <row r="384" spans="1:15" ht="16.8" x14ac:dyDescent="0.45">
      <c r="A384" t="s">
        <v>375</v>
      </c>
      <c r="B384">
        <v>1</v>
      </c>
      <c r="C384" t="s">
        <v>14</v>
      </c>
      <c r="D384">
        <v>4</v>
      </c>
      <c r="E384" t="s">
        <v>15</v>
      </c>
      <c r="F384" t="s">
        <v>16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s="4" cm="1">
        <f t="array" ref="N384">MEDIAN(IF($O$2:$O$2210=O384,$D$2:$D$2210))</f>
        <v>13</v>
      </c>
      <c r="O384" t="str">
        <f t="shared" si="5"/>
        <v>Data Analyst - No stated seniority/mid-levelLeft job</v>
      </c>
    </row>
    <row r="385" spans="1:15" ht="16.8" x14ac:dyDescent="0.45">
      <c r="A385" t="s">
        <v>376</v>
      </c>
      <c r="B385">
        <v>5</v>
      </c>
      <c r="C385" t="s">
        <v>377</v>
      </c>
      <c r="D385">
        <v>4</v>
      </c>
      <c r="E385" t="s">
        <v>15</v>
      </c>
      <c r="F385" t="s">
        <v>16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s="4" cm="1">
        <f t="array" ref="N385">MEDIAN(IF($O$2:$O$2210=O385,$D$2:$D$2210))</f>
        <v>13</v>
      </c>
      <c r="O385" t="str">
        <f t="shared" si="5"/>
        <v>Data Analyst - No stated seniority/mid-levelLeft job</v>
      </c>
    </row>
    <row r="386" spans="1:15" ht="16.8" x14ac:dyDescent="0.45">
      <c r="A386" t="s">
        <v>378</v>
      </c>
      <c r="B386">
        <v>3</v>
      </c>
      <c r="C386" t="s">
        <v>14</v>
      </c>
      <c r="D386">
        <v>1</v>
      </c>
      <c r="E386" t="s">
        <v>15</v>
      </c>
      <c r="F386" t="s">
        <v>16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s="4" cm="1">
        <f t="array" ref="N386">MEDIAN(IF($O$2:$O$2210=O386,$D$2:$D$2210))</f>
        <v>13</v>
      </c>
      <c r="O386" t="str">
        <f t="shared" si="5"/>
        <v>Data Analyst - No stated seniority/mid-levelLeft job</v>
      </c>
    </row>
    <row r="387" spans="1:15" ht="16.8" x14ac:dyDescent="0.45">
      <c r="A387" t="s">
        <v>379</v>
      </c>
      <c r="B387">
        <v>4</v>
      </c>
      <c r="C387" t="s">
        <v>14</v>
      </c>
      <c r="D387">
        <v>2</v>
      </c>
      <c r="E387" t="s">
        <v>15</v>
      </c>
      <c r="F387" t="s">
        <v>16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s="4" cm="1">
        <f t="array" ref="N387">MEDIAN(IF($O$2:$O$2210=O387,$D$2:$D$2210))</f>
        <v>13</v>
      </c>
      <c r="O387" t="str">
        <f t="shared" ref="O387:O450" si="6">E387&amp;F387</f>
        <v>Data Analyst - No stated seniority/mid-levelLeft job</v>
      </c>
    </row>
    <row r="388" spans="1:15" ht="16.8" x14ac:dyDescent="0.45">
      <c r="A388" t="s">
        <v>70</v>
      </c>
      <c r="B388">
        <v>0</v>
      </c>
      <c r="C388" t="s">
        <v>36</v>
      </c>
      <c r="D388">
        <v>7</v>
      </c>
      <c r="E388" t="s">
        <v>23</v>
      </c>
      <c r="F388" t="s">
        <v>19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s="4" cm="1">
        <f t="array" ref="N388">MEDIAN(IF($O$2:$O$2210=O388,$D$2:$D$2210))</f>
        <v>10</v>
      </c>
      <c r="O388" t="str">
        <f t="shared" si="6"/>
        <v>Data Analyst - Senior LevelPresent Role</v>
      </c>
    </row>
    <row r="389" spans="1:15" ht="16.8" x14ac:dyDescent="0.45">
      <c r="A389" t="s">
        <v>70</v>
      </c>
      <c r="B389">
        <v>0</v>
      </c>
      <c r="C389" t="s">
        <v>36</v>
      </c>
      <c r="D389">
        <v>7</v>
      </c>
      <c r="E389" t="s">
        <v>23</v>
      </c>
      <c r="F389" t="s">
        <v>19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s="4" cm="1">
        <f t="array" ref="N389">MEDIAN(IF($O$2:$O$2210=O389,$D$2:$D$2210))</f>
        <v>10</v>
      </c>
      <c r="O389" t="str">
        <f t="shared" si="6"/>
        <v>Data Analyst - Senior LevelPresent Role</v>
      </c>
    </row>
    <row r="390" spans="1:15" ht="16.8" x14ac:dyDescent="0.45">
      <c r="A390" t="s">
        <v>86</v>
      </c>
      <c r="B390">
        <v>0</v>
      </c>
      <c r="C390" t="s">
        <v>14</v>
      </c>
      <c r="D390">
        <v>21</v>
      </c>
      <c r="E390" t="s">
        <v>15</v>
      </c>
      <c r="F390" t="s">
        <v>19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 s="4" cm="1">
        <f t="array" ref="N390">MEDIAN(IF($O$2:$O$2210=O390,$D$2:$D$2210))</f>
        <v>12</v>
      </c>
      <c r="O390" t="str">
        <f t="shared" si="6"/>
        <v>Data Analyst - No stated seniority/mid-levelPresent Role</v>
      </c>
    </row>
    <row r="391" spans="1:15" ht="16.8" x14ac:dyDescent="0.45">
      <c r="A391" t="s">
        <v>380</v>
      </c>
      <c r="B391">
        <v>1</v>
      </c>
      <c r="C391" t="s">
        <v>14</v>
      </c>
      <c r="D391">
        <v>30</v>
      </c>
      <c r="E391" t="s">
        <v>15</v>
      </c>
      <c r="F391" t="s">
        <v>16</v>
      </c>
      <c r="G391">
        <v>1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 s="4" cm="1">
        <f t="array" ref="N391">MEDIAN(IF($O$2:$O$2210=O391,$D$2:$D$2210))</f>
        <v>13</v>
      </c>
      <c r="O391" t="str">
        <f t="shared" si="6"/>
        <v>Data Analyst - No stated seniority/mid-levelLeft job</v>
      </c>
    </row>
    <row r="392" spans="1:15" ht="16.8" x14ac:dyDescent="0.45">
      <c r="A392" t="s">
        <v>381</v>
      </c>
      <c r="B392">
        <v>3</v>
      </c>
      <c r="C392" t="s">
        <v>14</v>
      </c>
      <c r="D392">
        <v>7</v>
      </c>
      <c r="E392" t="s">
        <v>15</v>
      </c>
      <c r="F392" t="s">
        <v>16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s="4" cm="1">
        <f t="array" ref="N392">MEDIAN(IF($O$2:$O$2210=O392,$D$2:$D$2210))</f>
        <v>13</v>
      </c>
      <c r="O392" t="str">
        <f t="shared" si="6"/>
        <v>Data Analyst - No stated seniority/mid-levelLeft job</v>
      </c>
    </row>
    <row r="393" spans="1:15" ht="16.8" x14ac:dyDescent="0.45">
      <c r="A393" t="s">
        <v>382</v>
      </c>
      <c r="B393">
        <v>1</v>
      </c>
      <c r="C393" t="s">
        <v>50</v>
      </c>
      <c r="D393">
        <v>15</v>
      </c>
      <c r="E393" t="s">
        <v>15</v>
      </c>
      <c r="F393" t="s">
        <v>16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 s="4" cm="1">
        <f t="array" ref="N393">MEDIAN(IF($O$2:$O$2210=O393,$D$2:$D$2210))</f>
        <v>13</v>
      </c>
      <c r="O393" t="str">
        <f t="shared" si="6"/>
        <v>Data Analyst - No stated seniority/mid-levelLeft job</v>
      </c>
    </row>
    <row r="394" spans="1:15" ht="16.8" x14ac:dyDescent="0.45">
      <c r="A394" t="s">
        <v>59</v>
      </c>
      <c r="B394">
        <v>0</v>
      </c>
      <c r="C394" t="s">
        <v>14</v>
      </c>
      <c r="D394">
        <v>12</v>
      </c>
      <c r="E394" t="s">
        <v>15</v>
      </c>
      <c r="F394" t="s">
        <v>19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 s="4" cm="1">
        <f t="array" ref="N394">MEDIAN(IF($O$2:$O$2210=O394,$D$2:$D$2210))</f>
        <v>12</v>
      </c>
      <c r="O394" t="str">
        <f t="shared" si="6"/>
        <v>Data Analyst - No stated seniority/mid-levelPresent Role</v>
      </c>
    </row>
    <row r="395" spans="1:15" ht="16.8" x14ac:dyDescent="0.45">
      <c r="A395" t="s">
        <v>383</v>
      </c>
      <c r="B395">
        <v>4</v>
      </c>
      <c r="C395" t="s">
        <v>68</v>
      </c>
      <c r="D395">
        <v>18</v>
      </c>
      <c r="E395" t="s">
        <v>23</v>
      </c>
      <c r="F395" t="s">
        <v>16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 s="4" cm="1">
        <f t="array" ref="N395">MEDIAN(IF($O$2:$O$2210=O395,$D$2:$D$2210))</f>
        <v>17.5</v>
      </c>
      <c r="O395" t="str">
        <f t="shared" si="6"/>
        <v>Data Analyst - Senior LevelLeft job</v>
      </c>
    </row>
    <row r="396" spans="1:15" ht="16.8" x14ac:dyDescent="0.45">
      <c r="A396" t="s">
        <v>183</v>
      </c>
      <c r="B396">
        <v>0</v>
      </c>
      <c r="C396" t="s">
        <v>384</v>
      </c>
      <c r="D396">
        <v>33</v>
      </c>
      <c r="E396" t="s">
        <v>15</v>
      </c>
      <c r="F396" t="s">
        <v>19</v>
      </c>
      <c r="G396">
        <v>1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 s="4" cm="1">
        <f t="array" ref="N396">MEDIAN(IF($O$2:$O$2210=O396,$D$2:$D$2210))</f>
        <v>12</v>
      </c>
      <c r="O396" t="str">
        <f t="shared" si="6"/>
        <v>Data Analyst - No stated seniority/mid-levelPresent Role</v>
      </c>
    </row>
    <row r="397" spans="1:15" ht="16.8" x14ac:dyDescent="0.45">
      <c r="A397" t="s">
        <v>385</v>
      </c>
      <c r="B397">
        <v>1</v>
      </c>
      <c r="C397" t="s">
        <v>14</v>
      </c>
      <c r="D397">
        <v>7</v>
      </c>
      <c r="E397" t="s">
        <v>15</v>
      </c>
      <c r="F397" t="s">
        <v>16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s="4" cm="1">
        <f t="array" ref="N397">MEDIAN(IF($O$2:$O$2210=O397,$D$2:$D$2210))</f>
        <v>13</v>
      </c>
      <c r="O397" t="str">
        <f t="shared" si="6"/>
        <v>Data Analyst - No stated seniority/mid-levelLeft job</v>
      </c>
    </row>
    <row r="398" spans="1:15" ht="16.8" x14ac:dyDescent="0.45">
      <c r="A398" t="s">
        <v>386</v>
      </c>
      <c r="B398">
        <v>2</v>
      </c>
      <c r="C398" t="s">
        <v>387</v>
      </c>
      <c r="D398">
        <v>2</v>
      </c>
      <c r="E398" t="s">
        <v>15</v>
      </c>
      <c r="F398" t="s">
        <v>16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s="4" cm="1">
        <f t="array" ref="N398">MEDIAN(IF($O$2:$O$2210=O398,$D$2:$D$2210))</f>
        <v>13</v>
      </c>
      <c r="O398" t="str">
        <f t="shared" si="6"/>
        <v>Data Analyst - No stated seniority/mid-levelLeft job</v>
      </c>
    </row>
    <row r="399" spans="1:15" ht="16.8" x14ac:dyDescent="0.45">
      <c r="A399" t="s">
        <v>30</v>
      </c>
      <c r="B399">
        <v>0</v>
      </c>
      <c r="C399" t="s">
        <v>388</v>
      </c>
      <c r="D399">
        <v>8</v>
      </c>
      <c r="E399" t="s">
        <v>15</v>
      </c>
      <c r="F399" t="s">
        <v>19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s="4" cm="1">
        <f t="array" ref="N399">MEDIAN(IF($O$2:$O$2210=O399,$D$2:$D$2210))</f>
        <v>12</v>
      </c>
      <c r="O399" t="str">
        <f t="shared" si="6"/>
        <v>Data Analyst - No stated seniority/mid-levelPresent Role</v>
      </c>
    </row>
    <row r="400" spans="1:15" ht="16.8" x14ac:dyDescent="0.45">
      <c r="A400" t="s">
        <v>13</v>
      </c>
      <c r="B400">
        <v>3</v>
      </c>
      <c r="C400" t="s">
        <v>14</v>
      </c>
      <c r="D400">
        <v>2</v>
      </c>
      <c r="E400" t="s">
        <v>15</v>
      </c>
      <c r="F400" t="s">
        <v>16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s="4" cm="1">
        <f t="array" ref="N400">MEDIAN(IF($O$2:$O$2210=O400,$D$2:$D$2210))</f>
        <v>13</v>
      </c>
      <c r="O400" t="str">
        <f t="shared" si="6"/>
        <v>Data Analyst - No stated seniority/mid-levelLeft job</v>
      </c>
    </row>
    <row r="401" spans="1:15" ht="16.8" x14ac:dyDescent="0.45">
      <c r="A401" t="s">
        <v>389</v>
      </c>
      <c r="B401">
        <v>0</v>
      </c>
      <c r="C401" t="s">
        <v>390</v>
      </c>
      <c r="D401">
        <v>104</v>
      </c>
      <c r="E401" t="s">
        <v>15</v>
      </c>
      <c r="F401" t="s">
        <v>19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0</v>
      </c>
      <c r="N401" s="4" cm="1">
        <f t="array" ref="N401">MEDIAN(IF($O$2:$O$2210=O401,$D$2:$D$2210))</f>
        <v>12</v>
      </c>
      <c r="O401" t="str">
        <f t="shared" si="6"/>
        <v>Data Analyst - No stated seniority/mid-levelPresent Role</v>
      </c>
    </row>
    <row r="402" spans="1:15" ht="16.8" x14ac:dyDescent="0.45">
      <c r="A402" t="s">
        <v>1458</v>
      </c>
      <c r="B402">
        <v>1</v>
      </c>
      <c r="C402" t="s">
        <v>1706</v>
      </c>
      <c r="D402">
        <v>7</v>
      </c>
      <c r="E402" t="s">
        <v>1692</v>
      </c>
      <c r="F402" t="s">
        <v>16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s="4" cm="1">
        <f t="array" ref="N402">MEDIAN(IF($O$2:$O$2210=O402,$D$2:$D$2210))</f>
        <v>7</v>
      </c>
      <c r="O402" t="str">
        <f t="shared" si="6"/>
        <v>Data ScientistLeft job</v>
      </c>
    </row>
    <row r="403" spans="1:15" ht="16.8" x14ac:dyDescent="0.45">
      <c r="A403" t="s">
        <v>391</v>
      </c>
      <c r="B403">
        <v>2</v>
      </c>
      <c r="C403" t="s">
        <v>392</v>
      </c>
      <c r="D403">
        <v>150</v>
      </c>
      <c r="E403" t="s">
        <v>15</v>
      </c>
      <c r="F403" t="s">
        <v>16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 s="4" cm="1">
        <f t="array" ref="N403">MEDIAN(IF($O$2:$O$2210=O403,$D$2:$D$2210))</f>
        <v>13</v>
      </c>
      <c r="O403" t="str">
        <f t="shared" si="6"/>
        <v>Data Analyst - No stated seniority/mid-levelLeft job</v>
      </c>
    </row>
    <row r="404" spans="1:15" ht="16.8" x14ac:dyDescent="0.45">
      <c r="A404" t="s">
        <v>393</v>
      </c>
      <c r="B404">
        <v>1</v>
      </c>
      <c r="C404" t="s">
        <v>14</v>
      </c>
      <c r="D404">
        <v>5</v>
      </c>
      <c r="E404" t="s">
        <v>15</v>
      </c>
      <c r="F404" t="s">
        <v>16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s="4" cm="1">
        <f t="array" ref="N404">MEDIAN(IF($O$2:$O$2210=O404,$D$2:$D$2210))</f>
        <v>13</v>
      </c>
      <c r="O404" t="str">
        <f t="shared" si="6"/>
        <v>Data Analyst - No stated seniority/mid-levelLeft job</v>
      </c>
    </row>
    <row r="405" spans="1:15" ht="16.8" x14ac:dyDescent="0.45">
      <c r="A405" t="s">
        <v>394</v>
      </c>
      <c r="B405">
        <v>1</v>
      </c>
      <c r="C405" t="s">
        <v>395</v>
      </c>
      <c r="D405">
        <v>24</v>
      </c>
      <c r="E405" t="s">
        <v>15</v>
      </c>
      <c r="F405" t="s">
        <v>16</v>
      </c>
      <c r="G405">
        <v>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 s="4" cm="1">
        <f t="array" ref="N405">MEDIAN(IF($O$2:$O$2210=O405,$D$2:$D$2210))</f>
        <v>13</v>
      </c>
      <c r="O405" t="str">
        <f t="shared" si="6"/>
        <v>Data Analyst - No stated seniority/mid-levelLeft job</v>
      </c>
    </row>
    <row r="406" spans="1:15" ht="16.8" x14ac:dyDescent="0.45">
      <c r="A406" t="s">
        <v>396</v>
      </c>
      <c r="B406">
        <v>1</v>
      </c>
      <c r="C406" t="s">
        <v>14</v>
      </c>
      <c r="D406">
        <v>10</v>
      </c>
      <c r="E406" t="s">
        <v>15</v>
      </c>
      <c r="F406" t="s">
        <v>16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s="4" cm="1">
        <f t="array" ref="N406">MEDIAN(IF($O$2:$O$2210=O406,$D$2:$D$2210))</f>
        <v>13</v>
      </c>
      <c r="O406" t="str">
        <f t="shared" si="6"/>
        <v>Data Analyst - No stated seniority/mid-levelLeft job</v>
      </c>
    </row>
    <row r="407" spans="1:15" ht="16.8" x14ac:dyDescent="0.45">
      <c r="A407" t="s">
        <v>303</v>
      </c>
      <c r="B407">
        <v>0</v>
      </c>
      <c r="C407" t="s">
        <v>14</v>
      </c>
      <c r="D407">
        <v>46</v>
      </c>
      <c r="E407" t="s">
        <v>15</v>
      </c>
      <c r="F407" t="s">
        <v>19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0</v>
      </c>
      <c r="N407" s="4" cm="1">
        <f t="array" ref="N407">MEDIAN(IF($O$2:$O$2210=O407,$D$2:$D$2210))</f>
        <v>12</v>
      </c>
      <c r="O407" t="str">
        <f t="shared" si="6"/>
        <v>Data Analyst - No stated seniority/mid-levelPresent Role</v>
      </c>
    </row>
    <row r="408" spans="1:15" ht="16.8" x14ac:dyDescent="0.45">
      <c r="A408" t="s">
        <v>94</v>
      </c>
      <c r="B408">
        <v>0</v>
      </c>
      <c r="C408" t="s">
        <v>14</v>
      </c>
      <c r="D408">
        <v>3</v>
      </c>
      <c r="E408" t="s">
        <v>15</v>
      </c>
      <c r="F408" t="s">
        <v>19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s="4" cm="1">
        <f t="array" ref="N408">MEDIAN(IF($O$2:$O$2210=O408,$D$2:$D$2210))</f>
        <v>12</v>
      </c>
      <c r="O408" t="str">
        <f t="shared" si="6"/>
        <v>Data Analyst - No stated seniority/mid-levelPresent Role</v>
      </c>
    </row>
    <row r="409" spans="1:15" ht="16.8" x14ac:dyDescent="0.45">
      <c r="A409" t="s">
        <v>69</v>
      </c>
      <c r="B409">
        <v>2</v>
      </c>
      <c r="C409" t="s">
        <v>14</v>
      </c>
      <c r="D409">
        <v>3</v>
      </c>
      <c r="E409" t="s">
        <v>15</v>
      </c>
      <c r="F409" t="s">
        <v>16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s="4" cm="1">
        <f t="array" ref="N409">MEDIAN(IF($O$2:$O$2210=O409,$D$2:$D$2210))</f>
        <v>13</v>
      </c>
      <c r="O409" t="str">
        <f t="shared" si="6"/>
        <v>Data Analyst - No stated seniority/mid-levelLeft job</v>
      </c>
    </row>
    <row r="410" spans="1:15" ht="16.8" x14ac:dyDescent="0.45">
      <c r="A410" t="s">
        <v>203</v>
      </c>
      <c r="B410">
        <v>1</v>
      </c>
      <c r="C410" t="s">
        <v>397</v>
      </c>
      <c r="D410">
        <v>22</v>
      </c>
      <c r="E410" t="s">
        <v>15</v>
      </c>
      <c r="F410" t="s">
        <v>19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 s="4" cm="1">
        <f t="array" ref="N410">MEDIAN(IF($O$2:$O$2210=O410,$D$2:$D$2210))</f>
        <v>12</v>
      </c>
      <c r="O410" t="str">
        <f t="shared" si="6"/>
        <v>Data Analyst - No stated seniority/mid-levelPresent Role</v>
      </c>
    </row>
    <row r="411" spans="1:15" ht="16.8" x14ac:dyDescent="0.45">
      <c r="A411" t="s">
        <v>398</v>
      </c>
      <c r="B411">
        <v>3</v>
      </c>
      <c r="C411" t="s">
        <v>150</v>
      </c>
      <c r="D411">
        <v>5</v>
      </c>
      <c r="E411" t="s">
        <v>15</v>
      </c>
      <c r="F411" t="s">
        <v>16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s="4" cm="1">
        <f t="array" ref="N411">MEDIAN(IF($O$2:$O$2210=O411,$D$2:$D$2210))</f>
        <v>13</v>
      </c>
      <c r="O411" t="str">
        <f t="shared" si="6"/>
        <v>Data Analyst - No stated seniority/mid-levelLeft job</v>
      </c>
    </row>
    <row r="412" spans="1:15" ht="16.8" x14ac:dyDescent="0.45">
      <c r="A412" t="s">
        <v>399</v>
      </c>
      <c r="B412">
        <v>4</v>
      </c>
      <c r="C412" t="s">
        <v>14</v>
      </c>
      <c r="D412">
        <v>17</v>
      </c>
      <c r="E412" t="s">
        <v>15</v>
      </c>
      <c r="F412" t="s">
        <v>16</v>
      </c>
      <c r="G412">
        <v>1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 s="4" cm="1">
        <f t="array" ref="N412">MEDIAN(IF($O$2:$O$2210=O412,$D$2:$D$2210))</f>
        <v>13</v>
      </c>
      <c r="O412" t="str">
        <f t="shared" si="6"/>
        <v>Data Analyst - No stated seniority/mid-levelLeft job</v>
      </c>
    </row>
    <row r="413" spans="1:15" ht="16.8" x14ac:dyDescent="0.45">
      <c r="A413" t="s">
        <v>400</v>
      </c>
      <c r="B413">
        <v>0</v>
      </c>
      <c r="C413" t="s">
        <v>401</v>
      </c>
      <c r="D413">
        <v>28</v>
      </c>
      <c r="E413" t="s">
        <v>15</v>
      </c>
      <c r="F413" t="s">
        <v>19</v>
      </c>
      <c r="G413">
        <v>1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 s="4" cm="1">
        <f t="array" ref="N413">MEDIAN(IF($O$2:$O$2210=O413,$D$2:$D$2210))</f>
        <v>12</v>
      </c>
      <c r="O413" t="str">
        <f t="shared" si="6"/>
        <v>Data Analyst - No stated seniority/mid-levelPresent Role</v>
      </c>
    </row>
    <row r="414" spans="1:15" ht="16.8" x14ac:dyDescent="0.45">
      <c r="A414" t="s">
        <v>402</v>
      </c>
      <c r="B414">
        <v>1</v>
      </c>
      <c r="C414" t="s">
        <v>36</v>
      </c>
      <c r="D414">
        <v>1</v>
      </c>
      <c r="E414" t="s">
        <v>23</v>
      </c>
      <c r="F414" t="s">
        <v>16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s="4" cm="1">
        <f t="array" ref="N414">MEDIAN(IF($O$2:$O$2210=O414,$D$2:$D$2210))</f>
        <v>17.5</v>
      </c>
      <c r="O414" t="str">
        <f t="shared" si="6"/>
        <v>Data Analyst - Senior LevelLeft job</v>
      </c>
    </row>
    <row r="415" spans="1:15" ht="16.8" x14ac:dyDescent="0.45">
      <c r="A415" t="s">
        <v>403</v>
      </c>
      <c r="B415">
        <v>2</v>
      </c>
      <c r="C415" t="s">
        <v>14</v>
      </c>
      <c r="D415">
        <v>30</v>
      </c>
      <c r="E415" t="s">
        <v>15</v>
      </c>
      <c r="F415" t="s">
        <v>16</v>
      </c>
      <c r="G415">
        <v>1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 s="4" cm="1">
        <f t="array" ref="N415">MEDIAN(IF($O$2:$O$2210=O415,$D$2:$D$2210))</f>
        <v>13</v>
      </c>
      <c r="O415" t="str">
        <f t="shared" si="6"/>
        <v>Data Analyst - No stated seniority/mid-levelLeft job</v>
      </c>
    </row>
    <row r="416" spans="1:15" ht="16.8" x14ac:dyDescent="0.45">
      <c r="A416" t="s">
        <v>404</v>
      </c>
      <c r="B416">
        <v>1</v>
      </c>
      <c r="C416" t="s">
        <v>36</v>
      </c>
      <c r="D416">
        <v>8</v>
      </c>
      <c r="E416" t="s">
        <v>23</v>
      </c>
      <c r="F416" t="s">
        <v>16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s="4" cm="1">
        <f t="array" ref="N416">MEDIAN(IF($O$2:$O$2210=O416,$D$2:$D$2210))</f>
        <v>17.5</v>
      </c>
      <c r="O416" t="str">
        <f t="shared" si="6"/>
        <v>Data Analyst - Senior LevelLeft job</v>
      </c>
    </row>
    <row r="417" spans="1:15" ht="16.8" x14ac:dyDescent="0.45">
      <c r="A417" t="s">
        <v>405</v>
      </c>
      <c r="B417">
        <v>2</v>
      </c>
      <c r="C417" t="s">
        <v>36</v>
      </c>
      <c r="D417">
        <v>7</v>
      </c>
      <c r="E417" t="s">
        <v>23</v>
      </c>
      <c r="F417" t="s">
        <v>16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s="4" cm="1">
        <f t="array" ref="N417">MEDIAN(IF($O$2:$O$2210=O417,$D$2:$D$2210))</f>
        <v>17.5</v>
      </c>
      <c r="O417" t="str">
        <f t="shared" si="6"/>
        <v>Data Analyst - Senior LevelLeft job</v>
      </c>
    </row>
    <row r="418" spans="1:15" ht="16.8" x14ac:dyDescent="0.45">
      <c r="A418" t="s">
        <v>406</v>
      </c>
      <c r="B418">
        <v>3</v>
      </c>
      <c r="C418" t="s">
        <v>14</v>
      </c>
      <c r="D418">
        <v>22</v>
      </c>
      <c r="E418" t="s">
        <v>15</v>
      </c>
      <c r="F418" t="s">
        <v>16</v>
      </c>
      <c r="G418">
        <v>1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 s="4" cm="1">
        <f t="array" ref="N418">MEDIAN(IF($O$2:$O$2210=O418,$D$2:$D$2210))</f>
        <v>13</v>
      </c>
      <c r="O418" t="str">
        <f t="shared" si="6"/>
        <v>Data Analyst - No stated seniority/mid-levelLeft job</v>
      </c>
    </row>
    <row r="419" spans="1:15" ht="16.8" x14ac:dyDescent="0.45">
      <c r="A419" t="s">
        <v>407</v>
      </c>
      <c r="B419">
        <v>0</v>
      </c>
      <c r="C419" t="s">
        <v>14</v>
      </c>
      <c r="D419">
        <v>21</v>
      </c>
      <c r="E419" t="s">
        <v>15</v>
      </c>
      <c r="F419" t="s">
        <v>19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 s="4" cm="1">
        <f t="array" ref="N419">MEDIAN(IF($O$2:$O$2210=O419,$D$2:$D$2210))</f>
        <v>12</v>
      </c>
      <c r="O419" t="str">
        <f t="shared" si="6"/>
        <v>Data Analyst - No stated seniority/mid-levelPresent Role</v>
      </c>
    </row>
    <row r="420" spans="1:15" ht="16.8" x14ac:dyDescent="0.45">
      <c r="A420" t="s">
        <v>408</v>
      </c>
      <c r="B420">
        <v>0</v>
      </c>
      <c r="C420" t="s">
        <v>409</v>
      </c>
      <c r="D420">
        <v>1</v>
      </c>
      <c r="E420" t="s">
        <v>23</v>
      </c>
      <c r="F420" t="s">
        <v>19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s="4" cm="1">
        <f t="array" ref="N420">MEDIAN(IF($O$2:$O$2210=O420,$D$2:$D$2210))</f>
        <v>10</v>
      </c>
      <c r="O420" t="str">
        <f t="shared" si="6"/>
        <v>Data Analyst - Senior LevelPresent Role</v>
      </c>
    </row>
    <row r="421" spans="1:15" ht="16.8" x14ac:dyDescent="0.45">
      <c r="A421" t="s">
        <v>410</v>
      </c>
      <c r="B421">
        <v>1</v>
      </c>
      <c r="C421" t="s">
        <v>36</v>
      </c>
      <c r="D421">
        <v>4</v>
      </c>
      <c r="E421" t="s">
        <v>23</v>
      </c>
      <c r="F421" t="s">
        <v>16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s="4" cm="1">
        <f t="array" ref="N421">MEDIAN(IF($O$2:$O$2210=O421,$D$2:$D$2210))</f>
        <v>17.5</v>
      </c>
      <c r="O421" t="str">
        <f t="shared" si="6"/>
        <v>Data Analyst - Senior LevelLeft job</v>
      </c>
    </row>
    <row r="422" spans="1:15" ht="16.8" x14ac:dyDescent="0.45">
      <c r="A422" t="s">
        <v>411</v>
      </c>
      <c r="B422">
        <v>2</v>
      </c>
      <c r="C422" t="s">
        <v>412</v>
      </c>
      <c r="D422">
        <v>27</v>
      </c>
      <c r="E422" t="s">
        <v>23</v>
      </c>
      <c r="F422" t="s">
        <v>16</v>
      </c>
      <c r="G422">
        <v>1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 s="4" cm="1">
        <f t="array" ref="N422">MEDIAN(IF($O$2:$O$2210=O422,$D$2:$D$2210))</f>
        <v>17.5</v>
      </c>
      <c r="O422" t="str">
        <f t="shared" si="6"/>
        <v>Data Analyst - Senior LevelLeft job</v>
      </c>
    </row>
    <row r="423" spans="1:15" ht="16.8" x14ac:dyDescent="0.45">
      <c r="A423" t="s">
        <v>53</v>
      </c>
      <c r="B423">
        <v>0</v>
      </c>
      <c r="C423" t="s">
        <v>14</v>
      </c>
      <c r="D423">
        <v>13</v>
      </c>
      <c r="E423" t="s">
        <v>15</v>
      </c>
      <c r="F423" t="s">
        <v>19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 s="4" cm="1">
        <f t="array" ref="N423">MEDIAN(IF($O$2:$O$2210=O423,$D$2:$D$2210))</f>
        <v>12</v>
      </c>
      <c r="O423" t="str">
        <f t="shared" si="6"/>
        <v>Data Analyst - No stated seniority/mid-levelPresent Role</v>
      </c>
    </row>
    <row r="424" spans="1:15" ht="16.8" x14ac:dyDescent="0.45">
      <c r="A424" t="s">
        <v>413</v>
      </c>
      <c r="B424">
        <v>2</v>
      </c>
      <c r="C424" t="s">
        <v>414</v>
      </c>
      <c r="D424">
        <v>8</v>
      </c>
      <c r="E424" t="s">
        <v>57</v>
      </c>
      <c r="F424" t="s">
        <v>16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s="4" cm="1">
        <f t="array" ref="N424">MEDIAN(IF($O$2:$O$2210=O424,$D$2:$D$2210))</f>
        <v>8</v>
      </c>
      <c r="O424" t="str">
        <f t="shared" si="6"/>
        <v>Data Analyst - Junior LevelLeft job</v>
      </c>
    </row>
    <row r="425" spans="1:15" ht="16.8" x14ac:dyDescent="0.45">
      <c r="A425" t="s">
        <v>70</v>
      </c>
      <c r="B425">
        <v>0</v>
      </c>
      <c r="C425" t="s">
        <v>14</v>
      </c>
      <c r="D425">
        <v>7</v>
      </c>
      <c r="E425" t="s">
        <v>15</v>
      </c>
      <c r="F425" t="s">
        <v>19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s="4" cm="1">
        <f t="array" ref="N425">MEDIAN(IF($O$2:$O$2210=O425,$D$2:$D$2210))</f>
        <v>12</v>
      </c>
      <c r="O425" t="str">
        <f t="shared" si="6"/>
        <v>Data Analyst - No stated seniority/mid-levelPresent Role</v>
      </c>
    </row>
    <row r="426" spans="1:15" ht="16.8" x14ac:dyDescent="0.45">
      <c r="A426" t="s">
        <v>49</v>
      </c>
      <c r="B426">
        <v>0</v>
      </c>
      <c r="C426" t="s">
        <v>14</v>
      </c>
      <c r="D426">
        <v>17</v>
      </c>
      <c r="E426" t="s">
        <v>15</v>
      </c>
      <c r="F426" t="s">
        <v>19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 s="4" cm="1">
        <f t="array" ref="N426">MEDIAN(IF($O$2:$O$2210=O426,$D$2:$D$2210))</f>
        <v>12</v>
      </c>
      <c r="O426" t="str">
        <f t="shared" si="6"/>
        <v>Data Analyst - No stated seniority/mid-levelPresent Role</v>
      </c>
    </row>
    <row r="427" spans="1:15" ht="16.8" x14ac:dyDescent="0.45">
      <c r="A427" t="s">
        <v>415</v>
      </c>
      <c r="B427">
        <v>2</v>
      </c>
      <c r="C427" t="s">
        <v>416</v>
      </c>
      <c r="D427">
        <v>12</v>
      </c>
      <c r="E427" t="s">
        <v>57</v>
      </c>
      <c r="F427" t="s">
        <v>16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 s="4" cm="1">
        <f t="array" ref="N427">MEDIAN(IF($O$2:$O$2210=O427,$D$2:$D$2210))</f>
        <v>8</v>
      </c>
      <c r="O427" t="str">
        <f t="shared" si="6"/>
        <v>Data Analyst - Junior LevelLeft job</v>
      </c>
    </row>
    <row r="428" spans="1:15" ht="16.8" x14ac:dyDescent="0.45">
      <c r="A428" t="s">
        <v>417</v>
      </c>
      <c r="B428">
        <v>1</v>
      </c>
      <c r="C428" t="s">
        <v>418</v>
      </c>
      <c r="D428">
        <v>13</v>
      </c>
      <c r="E428" t="s">
        <v>57</v>
      </c>
      <c r="F428" t="s">
        <v>16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 s="4" cm="1">
        <f t="array" ref="N428">MEDIAN(IF($O$2:$O$2210=O428,$D$2:$D$2210))</f>
        <v>8</v>
      </c>
      <c r="O428" t="str">
        <f t="shared" si="6"/>
        <v>Data Analyst - Junior LevelLeft job</v>
      </c>
    </row>
    <row r="429" spans="1:15" ht="16.8" x14ac:dyDescent="0.45">
      <c r="A429" t="s">
        <v>419</v>
      </c>
      <c r="B429">
        <v>2</v>
      </c>
      <c r="C429" t="s">
        <v>14</v>
      </c>
      <c r="D429">
        <v>16</v>
      </c>
      <c r="E429" t="s">
        <v>15</v>
      </c>
      <c r="F429" t="s">
        <v>16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 s="4" cm="1">
        <f t="array" ref="N429">MEDIAN(IF($O$2:$O$2210=O429,$D$2:$D$2210))</f>
        <v>13</v>
      </c>
      <c r="O429" t="str">
        <f t="shared" si="6"/>
        <v>Data Analyst - No stated seniority/mid-levelLeft job</v>
      </c>
    </row>
    <row r="430" spans="1:15" ht="16.8" x14ac:dyDescent="0.45">
      <c r="A430" t="s">
        <v>420</v>
      </c>
      <c r="B430">
        <v>1</v>
      </c>
      <c r="C430" t="s">
        <v>36</v>
      </c>
      <c r="D430">
        <v>30</v>
      </c>
      <c r="E430" t="s">
        <v>23</v>
      </c>
      <c r="F430" t="s">
        <v>16</v>
      </c>
      <c r="G430">
        <v>1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 s="4" cm="1">
        <f t="array" ref="N430">MEDIAN(IF($O$2:$O$2210=O430,$D$2:$D$2210))</f>
        <v>17.5</v>
      </c>
      <c r="O430" t="str">
        <f t="shared" si="6"/>
        <v>Data Analyst - Senior LevelLeft job</v>
      </c>
    </row>
    <row r="431" spans="1:15" ht="16.8" x14ac:dyDescent="0.45">
      <c r="A431" t="s">
        <v>54</v>
      </c>
      <c r="B431">
        <v>0</v>
      </c>
      <c r="C431" t="s">
        <v>14</v>
      </c>
      <c r="D431">
        <v>10</v>
      </c>
      <c r="E431" t="s">
        <v>15</v>
      </c>
      <c r="F431" t="s">
        <v>19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s="4" cm="1">
        <f t="array" ref="N431">MEDIAN(IF($O$2:$O$2210=O431,$D$2:$D$2210))</f>
        <v>12</v>
      </c>
      <c r="O431" t="str">
        <f t="shared" si="6"/>
        <v>Data Analyst - No stated seniority/mid-levelPresent Role</v>
      </c>
    </row>
    <row r="432" spans="1:15" ht="16.8" x14ac:dyDescent="0.45">
      <c r="A432" t="s">
        <v>421</v>
      </c>
      <c r="B432">
        <v>1</v>
      </c>
      <c r="C432" t="s">
        <v>422</v>
      </c>
      <c r="D432">
        <v>58</v>
      </c>
      <c r="E432" t="s">
        <v>15</v>
      </c>
      <c r="F432" t="s">
        <v>16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0</v>
      </c>
      <c r="M432">
        <v>0</v>
      </c>
      <c r="N432" s="4" cm="1">
        <f t="array" ref="N432">MEDIAN(IF($O$2:$O$2210=O432,$D$2:$D$2210))</f>
        <v>13</v>
      </c>
      <c r="O432" t="str">
        <f t="shared" si="6"/>
        <v>Data Analyst - No stated seniority/mid-levelLeft job</v>
      </c>
    </row>
    <row r="433" spans="1:15" ht="16.8" x14ac:dyDescent="0.45">
      <c r="A433" t="s">
        <v>183</v>
      </c>
      <c r="B433">
        <v>0</v>
      </c>
      <c r="C433" t="s">
        <v>14</v>
      </c>
      <c r="D433">
        <v>33</v>
      </c>
      <c r="E433" t="s">
        <v>15</v>
      </c>
      <c r="F433" t="s">
        <v>19</v>
      </c>
      <c r="G433">
        <v>1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 s="4" cm="1">
        <f t="array" ref="N433">MEDIAN(IF($O$2:$O$2210=O433,$D$2:$D$2210))</f>
        <v>12</v>
      </c>
      <c r="O433" t="str">
        <f t="shared" si="6"/>
        <v>Data Analyst - No stated seniority/mid-levelPresent Role</v>
      </c>
    </row>
    <row r="434" spans="1:15" ht="16.8" x14ac:dyDescent="0.45">
      <c r="A434" t="s">
        <v>17</v>
      </c>
      <c r="B434">
        <v>0</v>
      </c>
      <c r="C434" t="s">
        <v>423</v>
      </c>
      <c r="D434">
        <v>20</v>
      </c>
      <c r="E434" t="s">
        <v>15</v>
      </c>
      <c r="F434" t="s">
        <v>19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 s="4" cm="1">
        <f t="array" ref="N434">MEDIAN(IF($O$2:$O$2210=O434,$D$2:$D$2210))</f>
        <v>12</v>
      </c>
      <c r="O434" t="str">
        <f t="shared" si="6"/>
        <v>Data Analyst - No stated seniority/mid-levelPresent Role</v>
      </c>
    </row>
    <row r="435" spans="1:15" ht="16.8" x14ac:dyDescent="0.45">
      <c r="A435" t="s">
        <v>424</v>
      </c>
      <c r="B435">
        <v>1</v>
      </c>
      <c r="C435" t="s">
        <v>199</v>
      </c>
      <c r="D435">
        <v>19</v>
      </c>
      <c r="E435" t="s">
        <v>23</v>
      </c>
      <c r="F435" t="s">
        <v>16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 s="4" cm="1">
        <f t="array" ref="N435">MEDIAN(IF($O$2:$O$2210=O435,$D$2:$D$2210))</f>
        <v>17.5</v>
      </c>
      <c r="O435" t="str">
        <f t="shared" si="6"/>
        <v>Data Analyst - Senior LevelLeft job</v>
      </c>
    </row>
    <row r="436" spans="1:15" ht="16.8" x14ac:dyDescent="0.45">
      <c r="A436" t="s">
        <v>49</v>
      </c>
      <c r="B436">
        <v>0</v>
      </c>
      <c r="C436" t="s">
        <v>36</v>
      </c>
      <c r="D436">
        <v>17</v>
      </c>
      <c r="E436" t="s">
        <v>23</v>
      </c>
      <c r="F436" t="s">
        <v>19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 s="4" cm="1">
        <f t="array" ref="N436">MEDIAN(IF($O$2:$O$2210=O436,$D$2:$D$2210))</f>
        <v>10</v>
      </c>
      <c r="O436" t="str">
        <f t="shared" si="6"/>
        <v>Data Analyst - Senior LevelPresent Role</v>
      </c>
    </row>
    <row r="437" spans="1:15" ht="16.8" x14ac:dyDescent="0.45">
      <c r="A437" t="s">
        <v>425</v>
      </c>
      <c r="B437">
        <v>1</v>
      </c>
      <c r="C437" t="s">
        <v>36</v>
      </c>
      <c r="D437">
        <v>17</v>
      </c>
      <c r="E437" t="s">
        <v>23</v>
      </c>
      <c r="F437" t="s">
        <v>16</v>
      </c>
      <c r="G437">
        <v>1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 s="4" cm="1">
        <f t="array" ref="N437">MEDIAN(IF($O$2:$O$2210=O437,$D$2:$D$2210))</f>
        <v>17.5</v>
      </c>
      <c r="O437" t="str">
        <f t="shared" si="6"/>
        <v>Data Analyst - Senior LevelLeft job</v>
      </c>
    </row>
    <row r="438" spans="1:15" ht="16.8" x14ac:dyDescent="0.45">
      <c r="A438" t="s">
        <v>426</v>
      </c>
      <c r="B438">
        <v>3</v>
      </c>
      <c r="C438" t="s">
        <v>36</v>
      </c>
      <c r="D438">
        <v>13</v>
      </c>
      <c r="E438" t="s">
        <v>23</v>
      </c>
      <c r="F438" t="s">
        <v>16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 s="4" cm="1">
        <f t="array" ref="N438">MEDIAN(IF($O$2:$O$2210=O438,$D$2:$D$2210))</f>
        <v>17.5</v>
      </c>
      <c r="O438" t="str">
        <f t="shared" si="6"/>
        <v>Data Analyst - Senior LevelLeft job</v>
      </c>
    </row>
    <row r="439" spans="1:15" ht="16.8" x14ac:dyDescent="0.45">
      <c r="A439" t="s">
        <v>427</v>
      </c>
      <c r="B439">
        <v>5</v>
      </c>
      <c r="C439" t="s">
        <v>14</v>
      </c>
      <c r="D439">
        <v>34</v>
      </c>
      <c r="E439" t="s">
        <v>15</v>
      </c>
      <c r="F439" t="s">
        <v>16</v>
      </c>
      <c r="G439">
        <v>1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 s="4" cm="1">
        <f t="array" ref="N439">MEDIAN(IF($O$2:$O$2210=O439,$D$2:$D$2210))</f>
        <v>13</v>
      </c>
      <c r="O439" t="str">
        <f t="shared" si="6"/>
        <v>Data Analyst - No stated seniority/mid-levelLeft job</v>
      </c>
    </row>
    <row r="440" spans="1:15" ht="16.8" x14ac:dyDescent="0.45">
      <c r="A440" t="s">
        <v>46</v>
      </c>
      <c r="B440">
        <v>0</v>
      </c>
      <c r="C440" t="s">
        <v>14</v>
      </c>
      <c r="D440">
        <v>29</v>
      </c>
      <c r="E440" t="s">
        <v>15</v>
      </c>
      <c r="F440" t="s">
        <v>19</v>
      </c>
      <c r="G440">
        <v>1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 s="4" cm="1">
        <f t="array" ref="N440">MEDIAN(IF($O$2:$O$2210=O440,$D$2:$D$2210))</f>
        <v>12</v>
      </c>
      <c r="O440" t="str">
        <f t="shared" si="6"/>
        <v>Data Analyst - No stated seniority/mid-levelPresent Role</v>
      </c>
    </row>
    <row r="441" spans="1:15" ht="16.8" x14ac:dyDescent="0.45">
      <c r="A441" t="s">
        <v>428</v>
      </c>
      <c r="B441">
        <v>0</v>
      </c>
      <c r="C441" t="s">
        <v>429</v>
      </c>
      <c r="D441">
        <v>35</v>
      </c>
      <c r="E441" t="s">
        <v>15</v>
      </c>
      <c r="F441" t="s">
        <v>19</v>
      </c>
      <c r="G441">
        <v>1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 s="4" cm="1">
        <f t="array" ref="N441">MEDIAN(IF($O$2:$O$2210=O441,$D$2:$D$2210))</f>
        <v>12</v>
      </c>
      <c r="O441" t="str">
        <f t="shared" si="6"/>
        <v>Data Analyst - No stated seniority/mid-levelPresent Role</v>
      </c>
    </row>
    <row r="442" spans="1:15" ht="16.8" x14ac:dyDescent="0.45">
      <c r="A442" t="s">
        <v>313</v>
      </c>
      <c r="B442">
        <v>0</v>
      </c>
      <c r="C442" t="s">
        <v>50</v>
      </c>
      <c r="D442">
        <v>69</v>
      </c>
      <c r="E442" t="s">
        <v>15</v>
      </c>
      <c r="F442" t="s">
        <v>19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0</v>
      </c>
      <c r="N442" s="4" cm="1">
        <f t="array" ref="N442">MEDIAN(IF($O$2:$O$2210=O442,$D$2:$D$2210))</f>
        <v>12</v>
      </c>
      <c r="O442" t="str">
        <f t="shared" si="6"/>
        <v>Data Analyst - No stated seniority/mid-levelPresent Role</v>
      </c>
    </row>
    <row r="443" spans="1:15" ht="16.8" x14ac:dyDescent="0.45">
      <c r="A443" t="s">
        <v>94</v>
      </c>
      <c r="B443">
        <v>0</v>
      </c>
      <c r="C443" t="s">
        <v>14</v>
      </c>
      <c r="D443">
        <v>3</v>
      </c>
      <c r="E443" t="s">
        <v>15</v>
      </c>
      <c r="F443" t="s">
        <v>19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s="4" cm="1">
        <f t="array" ref="N443">MEDIAN(IF($O$2:$O$2210=O443,$D$2:$D$2210))</f>
        <v>12</v>
      </c>
      <c r="O443" t="str">
        <f t="shared" si="6"/>
        <v>Data Analyst - No stated seniority/mid-levelPresent Role</v>
      </c>
    </row>
    <row r="444" spans="1:15" ht="16.8" x14ac:dyDescent="0.45">
      <c r="A444" t="s">
        <v>33</v>
      </c>
      <c r="B444">
        <v>1</v>
      </c>
      <c r="C444" t="s">
        <v>14</v>
      </c>
      <c r="D444">
        <v>23</v>
      </c>
      <c r="E444" t="s">
        <v>15</v>
      </c>
      <c r="F444" t="s">
        <v>19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 s="4" cm="1">
        <f t="array" ref="N444">MEDIAN(IF($O$2:$O$2210=O444,$D$2:$D$2210))</f>
        <v>12</v>
      </c>
      <c r="O444" t="str">
        <f t="shared" si="6"/>
        <v>Data Analyst - No stated seniority/mid-levelPresent Role</v>
      </c>
    </row>
    <row r="445" spans="1:15" ht="16.8" x14ac:dyDescent="0.45">
      <c r="A445" t="s">
        <v>53</v>
      </c>
      <c r="B445">
        <v>0</v>
      </c>
      <c r="C445" t="s">
        <v>430</v>
      </c>
      <c r="D445">
        <v>13</v>
      </c>
      <c r="E445" t="s">
        <v>15</v>
      </c>
      <c r="F445" t="s">
        <v>19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 s="4" cm="1">
        <f t="array" ref="N445">MEDIAN(IF($O$2:$O$2210=O445,$D$2:$D$2210))</f>
        <v>12</v>
      </c>
      <c r="O445" t="str">
        <f t="shared" si="6"/>
        <v>Data Analyst - No stated seniority/mid-levelPresent Role</v>
      </c>
    </row>
    <row r="446" spans="1:15" ht="16.8" x14ac:dyDescent="0.45">
      <c r="A446" t="s">
        <v>203</v>
      </c>
      <c r="B446">
        <v>0</v>
      </c>
      <c r="C446" t="s">
        <v>14</v>
      </c>
      <c r="D446">
        <v>22</v>
      </c>
      <c r="E446" t="s">
        <v>15</v>
      </c>
      <c r="F446" t="s">
        <v>19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 s="4" cm="1">
        <f t="array" ref="N446">MEDIAN(IF($O$2:$O$2210=O446,$D$2:$D$2210))</f>
        <v>12</v>
      </c>
      <c r="O446" t="str">
        <f t="shared" si="6"/>
        <v>Data Analyst - No stated seniority/mid-levelPresent Role</v>
      </c>
    </row>
    <row r="447" spans="1:15" ht="16.8" x14ac:dyDescent="0.45">
      <c r="A447" t="s">
        <v>431</v>
      </c>
      <c r="B447">
        <v>1</v>
      </c>
      <c r="C447" t="s">
        <v>432</v>
      </c>
      <c r="D447">
        <v>29</v>
      </c>
      <c r="E447" t="s">
        <v>57</v>
      </c>
      <c r="F447" t="s">
        <v>16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 s="4" cm="1">
        <f t="array" ref="N447">MEDIAN(IF($O$2:$O$2210=O447,$D$2:$D$2210))</f>
        <v>8</v>
      </c>
      <c r="O447" t="str">
        <f t="shared" si="6"/>
        <v>Data Analyst - Junior LevelLeft job</v>
      </c>
    </row>
    <row r="448" spans="1:15" ht="16.8" x14ac:dyDescent="0.45">
      <c r="A448" t="s">
        <v>329</v>
      </c>
      <c r="B448">
        <v>0</v>
      </c>
      <c r="C448" t="s">
        <v>14</v>
      </c>
      <c r="D448">
        <v>39</v>
      </c>
      <c r="E448" t="s">
        <v>15</v>
      </c>
      <c r="F448" t="s">
        <v>19</v>
      </c>
      <c r="G448">
        <v>1</v>
      </c>
      <c r="H448">
        <v>1</v>
      </c>
      <c r="I448">
        <v>1</v>
      </c>
      <c r="J448">
        <v>1</v>
      </c>
      <c r="K448">
        <v>0</v>
      </c>
      <c r="L448">
        <v>0</v>
      </c>
      <c r="M448">
        <v>0</v>
      </c>
      <c r="N448" s="4" cm="1">
        <f t="array" ref="N448">MEDIAN(IF($O$2:$O$2210=O448,$D$2:$D$2210))</f>
        <v>12</v>
      </c>
      <c r="O448" t="str">
        <f t="shared" si="6"/>
        <v>Data Analyst - No stated seniority/mid-levelPresent Role</v>
      </c>
    </row>
    <row r="449" spans="1:15" ht="16.8" x14ac:dyDescent="0.45">
      <c r="A449" t="s">
        <v>433</v>
      </c>
      <c r="B449">
        <v>3</v>
      </c>
      <c r="C449" t="s">
        <v>434</v>
      </c>
      <c r="D449">
        <v>59</v>
      </c>
      <c r="E449" t="s">
        <v>15</v>
      </c>
      <c r="F449" t="s">
        <v>16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0</v>
      </c>
      <c r="M449">
        <v>0</v>
      </c>
      <c r="N449" s="4" cm="1">
        <f t="array" ref="N449">MEDIAN(IF($O$2:$O$2210=O449,$D$2:$D$2210))</f>
        <v>13</v>
      </c>
      <c r="O449" t="str">
        <f t="shared" si="6"/>
        <v>Data Analyst - No stated seniority/mid-levelLeft job</v>
      </c>
    </row>
    <row r="450" spans="1:15" ht="16.8" x14ac:dyDescent="0.45">
      <c r="A450" t="s">
        <v>108</v>
      </c>
      <c r="B450">
        <v>0</v>
      </c>
      <c r="C450" t="s">
        <v>36</v>
      </c>
      <c r="D450">
        <v>6</v>
      </c>
      <c r="E450" t="s">
        <v>23</v>
      </c>
      <c r="F450" t="s">
        <v>19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s="4" cm="1">
        <f t="array" ref="N450">MEDIAN(IF($O$2:$O$2210=O450,$D$2:$D$2210))</f>
        <v>10</v>
      </c>
      <c r="O450" t="str">
        <f t="shared" si="6"/>
        <v>Data Analyst - Senior LevelPresent Role</v>
      </c>
    </row>
    <row r="451" spans="1:15" ht="16.8" x14ac:dyDescent="0.45">
      <c r="A451" t="s">
        <v>435</v>
      </c>
      <c r="B451">
        <v>0</v>
      </c>
      <c r="C451" t="s">
        <v>14</v>
      </c>
      <c r="D451">
        <v>26</v>
      </c>
      <c r="E451" t="s">
        <v>15</v>
      </c>
      <c r="F451" t="s">
        <v>19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 s="4" cm="1">
        <f t="array" ref="N451">MEDIAN(IF($O$2:$O$2210=O451,$D$2:$D$2210))</f>
        <v>12</v>
      </c>
      <c r="O451" t="str">
        <f t="shared" ref="O451:O514" si="7">E451&amp;F451</f>
        <v>Data Analyst - No stated seniority/mid-levelPresent Role</v>
      </c>
    </row>
    <row r="452" spans="1:15" ht="16.8" x14ac:dyDescent="0.45">
      <c r="A452" t="s">
        <v>241</v>
      </c>
      <c r="B452">
        <v>1</v>
      </c>
      <c r="C452" t="s">
        <v>343</v>
      </c>
      <c r="D452">
        <v>14</v>
      </c>
      <c r="E452" t="s">
        <v>57</v>
      </c>
      <c r="F452" t="s">
        <v>16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 s="4" cm="1">
        <f t="array" ref="N452">MEDIAN(IF($O$2:$O$2210=O452,$D$2:$D$2210))</f>
        <v>8</v>
      </c>
      <c r="O452" t="str">
        <f t="shared" si="7"/>
        <v>Data Analyst - Junior LevelLeft job</v>
      </c>
    </row>
    <row r="453" spans="1:15" ht="16.8" x14ac:dyDescent="0.45">
      <c r="A453" t="s">
        <v>436</v>
      </c>
      <c r="B453">
        <v>0</v>
      </c>
      <c r="C453" t="s">
        <v>14</v>
      </c>
      <c r="D453">
        <v>1</v>
      </c>
      <c r="E453" t="s">
        <v>15</v>
      </c>
      <c r="F453" t="s">
        <v>19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s="4" cm="1">
        <f t="array" ref="N453">MEDIAN(IF($O$2:$O$2210=O453,$D$2:$D$2210))</f>
        <v>12</v>
      </c>
      <c r="O453" t="str">
        <f t="shared" si="7"/>
        <v>Data Analyst - No stated seniority/mid-levelPresent Role</v>
      </c>
    </row>
    <row r="454" spans="1:15" ht="16.8" x14ac:dyDescent="0.45">
      <c r="A454" t="s">
        <v>1707</v>
      </c>
      <c r="B454">
        <v>2</v>
      </c>
      <c r="C454" t="s">
        <v>1704</v>
      </c>
      <c r="D454">
        <v>1</v>
      </c>
      <c r="E454" t="s">
        <v>1692</v>
      </c>
      <c r="F454" t="s">
        <v>16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s="4" cm="1">
        <f t="array" ref="N454">MEDIAN(IF($O$2:$O$2210=O454,$D$2:$D$2210))</f>
        <v>7</v>
      </c>
      <c r="O454" t="str">
        <f t="shared" si="7"/>
        <v>Data ScientistLeft job</v>
      </c>
    </row>
    <row r="455" spans="1:15" ht="16.8" x14ac:dyDescent="0.45">
      <c r="A455" t="s">
        <v>437</v>
      </c>
      <c r="B455">
        <v>1</v>
      </c>
      <c r="C455" t="s">
        <v>438</v>
      </c>
      <c r="D455">
        <v>19</v>
      </c>
      <c r="E455" t="s">
        <v>15</v>
      </c>
      <c r="F455" t="s">
        <v>16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 s="4" cm="1">
        <f t="array" ref="N455">MEDIAN(IF($O$2:$O$2210=O455,$D$2:$D$2210))</f>
        <v>13</v>
      </c>
      <c r="O455" t="str">
        <f t="shared" si="7"/>
        <v>Data Analyst - No stated seniority/mid-levelLeft job</v>
      </c>
    </row>
    <row r="456" spans="1:15" ht="16.8" x14ac:dyDescent="0.45">
      <c r="A456" t="s">
        <v>104</v>
      </c>
      <c r="B456">
        <v>0</v>
      </c>
      <c r="C456" t="s">
        <v>439</v>
      </c>
      <c r="D456">
        <v>2</v>
      </c>
      <c r="E456" t="s">
        <v>15</v>
      </c>
      <c r="F456" t="s">
        <v>19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s="4" cm="1">
        <f t="array" ref="N456">MEDIAN(IF($O$2:$O$2210=O456,$D$2:$D$2210))</f>
        <v>12</v>
      </c>
      <c r="O456" t="str">
        <f t="shared" si="7"/>
        <v>Data Analyst - No stated seniority/mid-levelPresent Role</v>
      </c>
    </row>
    <row r="457" spans="1:15" ht="16.8" x14ac:dyDescent="0.45">
      <c r="A457" t="s">
        <v>440</v>
      </c>
      <c r="B457">
        <v>2</v>
      </c>
      <c r="C457" t="s">
        <v>14</v>
      </c>
      <c r="D457">
        <v>8</v>
      </c>
      <c r="E457" t="s">
        <v>15</v>
      </c>
      <c r="F457" t="s">
        <v>16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s="4" cm="1">
        <f t="array" ref="N457">MEDIAN(IF($O$2:$O$2210=O457,$D$2:$D$2210))</f>
        <v>13</v>
      </c>
      <c r="O457" t="str">
        <f t="shared" si="7"/>
        <v>Data Analyst - No stated seniority/mid-levelLeft job</v>
      </c>
    </row>
    <row r="458" spans="1:15" ht="16.8" x14ac:dyDescent="0.45">
      <c r="A458" t="s">
        <v>441</v>
      </c>
      <c r="B458">
        <v>3</v>
      </c>
      <c r="C458" t="s">
        <v>442</v>
      </c>
      <c r="D458">
        <v>3</v>
      </c>
      <c r="E458" t="s">
        <v>15</v>
      </c>
      <c r="F458" t="s">
        <v>16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s="4" cm="1">
        <f t="array" ref="N458">MEDIAN(IF($O$2:$O$2210=O458,$D$2:$D$2210))</f>
        <v>13</v>
      </c>
      <c r="O458" t="str">
        <f t="shared" si="7"/>
        <v>Data Analyst - No stated seniority/mid-levelLeft job</v>
      </c>
    </row>
    <row r="459" spans="1:15" ht="16.8" x14ac:dyDescent="0.45">
      <c r="A459" t="s">
        <v>443</v>
      </c>
      <c r="B459">
        <v>4</v>
      </c>
      <c r="C459" t="s">
        <v>444</v>
      </c>
      <c r="D459">
        <v>2</v>
      </c>
      <c r="E459" t="s">
        <v>15</v>
      </c>
      <c r="F459" t="s">
        <v>16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s="4" cm="1">
        <f t="array" ref="N459">MEDIAN(IF($O$2:$O$2210=O459,$D$2:$D$2210))</f>
        <v>13</v>
      </c>
      <c r="O459" t="str">
        <f t="shared" si="7"/>
        <v>Data Analyst - No stated seniority/mid-levelLeft job</v>
      </c>
    </row>
    <row r="460" spans="1:15" ht="16.8" x14ac:dyDescent="0.45">
      <c r="A460" t="s">
        <v>276</v>
      </c>
      <c r="B460">
        <v>0</v>
      </c>
      <c r="C460" t="s">
        <v>14</v>
      </c>
      <c r="D460">
        <v>48</v>
      </c>
      <c r="E460" t="s">
        <v>15</v>
      </c>
      <c r="F460" t="s">
        <v>19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0</v>
      </c>
      <c r="M460">
        <v>0</v>
      </c>
      <c r="N460" s="4" cm="1">
        <f t="array" ref="N460">MEDIAN(IF($O$2:$O$2210=O460,$D$2:$D$2210))</f>
        <v>12</v>
      </c>
      <c r="O460" t="str">
        <f t="shared" si="7"/>
        <v>Data Analyst - No stated seniority/mid-levelPresent Role</v>
      </c>
    </row>
    <row r="461" spans="1:15" ht="16.8" x14ac:dyDescent="0.45">
      <c r="A461" t="s">
        <v>106</v>
      </c>
      <c r="B461">
        <v>0</v>
      </c>
      <c r="C461" t="s">
        <v>14</v>
      </c>
      <c r="D461">
        <v>1</v>
      </c>
      <c r="E461" t="s">
        <v>15</v>
      </c>
      <c r="F461" t="s">
        <v>19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s="4" cm="1">
        <f t="array" ref="N461">MEDIAN(IF($O$2:$O$2210=O461,$D$2:$D$2210))</f>
        <v>12</v>
      </c>
      <c r="O461" t="str">
        <f t="shared" si="7"/>
        <v>Data Analyst - No stated seniority/mid-levelPresent Role</v>
      </c>
    </row>
    <row r="462" spans="1:15" ht="16.8" x14ac:dyDescent="0.45">
      <c r="A462" t="s">
        <v>445</v>
      </c>
      <c r="B462">
        <v>0</v>
      </c>
      <c r="C462" t="s">
        <v>446</v>
      </c>
      <c r="D462">
        <v>121</v>
      </c>
      <c r="E462" t="s">
        <v>23</v>
      </c>
      <c r="F462" t="s">
        <v>19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 s="4" cm="1">
        <f t="array" ref="N462">MEDIAN(IF($O$2:$O$2210=O462,$D$2:$D$2210))</f>
        <v>10</v>
      </c>
      <c r="O462" t="str">
        <f t="shared" si="7"/>
        <v>Data Analyst - Senior LevelPresent Role</v>
      </c>
    </row>
    <row r="463" spans="1:15" ht="16.8" x14ac:dyDescent="0.45">
      <c r="A463" t="s">
        <v>447</v>
      </c>
      <c r="B463">
        <v>1</v>
      </c>
      <c r="C463" t="s">
        <v>199</v>
      </c>
      <c r="D463">
        <v>16</v>
      </c>
      <c r="E463" t="s">
        <v>23</v>
      </c>
      <c r="F463" t="s">
        <v>16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 s="4" cm="1">
        <f t="array" ref="N463">MEDIAN(IF($O$2:$O$2210=O463,$D$2:$D$2210))</f>
        <v>17.5</v>
      </c>
      <c r="O463" t="str">
        <f t="shared" si="7"/>
        <v>Data Analyst - Senior LevelLeft job</v>
      </c>
    </row>
    <row r="464" spans="1:15" ht="16.8" x14ac:dyDescent="0.45">
      <c r="A464" t="s">
        <v>70</v>
      </c>
      <c r="B464">
        <v>0</v>
      </c>
      <c r="C464" t="s">
        <v>14</v>
      </c>
      <c r="D464">
        <v>7</v>
      </c>
      <c r="E464" t="s">
        <v>15</v>
      </c>
      <c r="F464" t="s">
        <v>19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s="4" cm="1">
        <f t="array" ref="N464">MEDIAN(IF($O$2:$O$2210=O464,$D$2:$D$2210))</f>
        <v>12</v>
      </c>
      <c r="O464" t="str">
        <f t="shared" si="7"/>
        <v>Data Analyst - No stated seniority/mid-levelPresent Role</v>
      </c>
    </row>
    <row r="465" spans="1:15" ht="16.8" x14ac:dyDescent="0.45">
      <c r="A465" t="s">
        <v>269</v>
      </c>
      <c r="B465">
        <v>1</v>
      </c>
      <c r="C465" t="s">
        <v>14</v>
      </c>
      <c r="D465">
        <v>24</v>
      </c>
      <c r="E465" t="s">
        <v>15</v>
      </c>
      <c r="F465" t="s">
        <v>16</v>
      </c>
      <c r="G465">
        <v>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 s="4" cm="1">
        <f t="array" ref="N465">MEDIAN(IF($O$2:$O$2210=O465,$D$2:$D$2210))</f>
        <v>13</v>
      </c>
      <c r="O465" t="str">
        <f t="shared" si="7"/>
        <v>Data Analyst - No stated seniority/mid-levelLeft job</v>
      </c>
    </row>
    <row r="466" spans="1:15" ht="16.8" x14ac:dyDescent="0.45">
      <c r="A466" t="s">
        <v>448</v>
      </c>
      <c r="B466">
        <v>2</v>
      </c>
      <c r="C466" t="s">
        <v>14</v>
      </c>
      <c r="D466">
        <v>31</v>
      </c>
      <c r="E466" t="s">
        <v>15</v>
      </c>
      <c r="F466" t="s">
        <v>16</v>
      </c>
      <c r="G466">
        <v>1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 s="4" cm="1">
        <f t="array" ref="N466">MEDIAN(IF($O$2:$O$2210=O466,$D$2:$D$2210))</f>
        <v>13</v>
      </c>
      <c r="O466" t="str">
        <f t="shared" si="7"/>
        <v>Data Analyst - No stated seniority/mid-levelLeft job</v>
      </c>
    </row>
    <row r="467" spans="1:15" ht="16.8" x14ac:dyDescent="0.45">
      <c r="A467" t="s">
        <v>44</v>
      </c>
      <c r="B467">
        <v>0</v>
      </c>
      <c r="C467" t="s">
        <v>449</v>
      </c>
      <c r="D467">
        <v>5</v>
      </c>
      <c r="E467" t="s">
        <v>23</v>
      </c>
      <c r="F467" t="s">
        <v>19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s="4" cm="1">
        <f t="array" ref="N467">MEDIAN(IF($O$2:$O$2210=O467,$D$2:$D$2210))</f>
        <v>10</v>
      </c>
      <c r="O467" t="str">
        <f t="shared" si="7"/>
        <v>Data Analyst - Senior LevelPresent Role</v>
      </c>
    </row>
    <row r="468" spans="1:15" ht="16.8" x14ac:dyDescent="0.45">
      <c r="A468" t="s">
        <v>450</v>
      </c>
      <c r="B468">
        <v>1</v>
      </c>
      <c r="C468" t="s">
        <v>18</v>
      </c>
      <c r="D468">
        <v>59</v>
      </c>
      <c r="E468" t="s">
        <v>15</v>
      </c>
      <c r="F468" t="s">
        <v>16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0</v>
      </c>
      <c r="M468">
        <v>0</v>
      </c>
      <c r="N468" s="4" cm="1">
        <f t="array" ref="N468">MEDIAN(IF($O$2:$O$2210=O468,$D$2:$D$2210))</f>
        <v>13</v>
      </c>
      <c r="O468" t="str">
        <f t="shared" si="7"/>
        <v>Data Analyst - No stated seniority/mid-levelLeft job</v>
      </c>
    </row>
    <row r="469" spans="1:15" ht="16.8" x14ac:dyDescent="0.45">
      <c r="A469" t="s">
        <v>451</v>
      </c>
      <c r="B469">
        <v>3</v>
      </c>
      <c r="C469" t="s">
        <v>452</v>
      </c>
      <c r="D469">
        <v>19</v>
      </c>
      <c r="E469" t="s">
        <v>15</v>
      </c>
      <c r="F469" t="s">
        <v>16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 s="4" cm="1">
        <f t="array" ref="N469">MEDIAN(IF($O$2:$O$2210=O469,$D$2:$D$2210))</f>
        <v>13</v>
      </c>
      <c r="O469" t="str">
        <f t="shared" si="7"/>
        <v>Data Analyst - No stated seniority/mid-levelLeft job</v>
      </c>
    </row>
    <row r="470" spans="1:15" ht="16.8" x14ac:dyDescent="0.45">
      <c r="A470" t="s">
        <v>253</v>
      </c>
      <c r="B470">
        <v>0</v>
      </c>
      <c r="C470" t="s">
        <v>453</v>
      </c>
      <c r="D470">
        <v>25</v>
      </c>
      <c r="E470" t="s">
        <v>23</v>
      </c>
      <c r="F470" t="s">
        <v>19</v>
      </c>
      <c r="G470">
        <v>1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 s="4" cm="1">
        <f t="array" ref="N470">MEDIAN(IF($O$2:$O$2210=O470,$D$2:$D$2210))</f>
        <v>10</v>
      </c>
      <c r="O470" t="str">
        <f t="shared" si="7"/>
        <v>Data Analyst - Senior LevelPresent Role</v>
      </c>
    </row>
    <row r="471" spans="1:15" ht="16.8" x14ac:dyDescent="0.45">
      <c r="A471" t="s">
        <v>454</v>
      </c>
      <c r="B471">
        <v>1</v>
      </c>
      <c r="C471" t="s">
        <v>453</v>
      </c>
      <c r="D471">
        <v>5</v>
      </c>
      <c r="E471" t="s">
        <v>23</v>
      </c>
      <c r="F471" t="s">
        <v>16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s="4" cm="1">
        <f t="array" ref="N471">MEDIAN(IF($O$2:$O$2210=O471,$D$2:$D$2210))</f>
        <v>17.5</v>
      </c>
      <c r="O471" t="str">
        <f t="shared" si="7"/>
        <v>Data Analyst - Senior LevelLeft job</v>
      </c>
    </row>
    <row r="472" spans="1:15" ht="16.8" x14ac:dyDescent="0.45">
      <c r="A472" t="s">
        <v>455</v>
      </c>
      <c r="B472">
        <v>3</v>
      </c>
      <c r="C472" t="s">
        <v>14</v>
      </c>
      <c r="D472">
        <v>19</v>
      </c>
      <c r="E472" t="s">
        <v>15</v>
      </c>
      <c r="F472" t="s">
        <v>16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 s="4" cm="1">
        <f t="array" ref="N472">MEDIAN(IF($O$2:$O$2210=O472,$D$2:$D$2210))</f>
        <v>13</v>
      </c>
      <c r="O472" t="str">
        <f t="shared" si="7"/>
        <v>Data Analyst - No stated seniority/mid-levelLeft job</v>
      </c>
    </row>
    <row r="473" spans="1:15" ht="16.8" x14ac:dyDescent="0.45">
      <c r="A473" t="s">
        <v>456</v>
      </c>
      <c r="B473">
        <v>5</v>
      </c>
      <c r="C473" t="s">
        <v>14</v>
      </c>
      <c r="D473">
        <v>1</v>
      </c>
      <c r="E473" t="s">
        <v>15</v>
      </c>
      <c r="F473" t="s">
        <v>16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s="4" cm="1">
        <f t="array" ref="N473">MEDIAN(IF($O$2:$O$2210=O473,$D$2:$D$2210))</f>
        <v>13</v>
      </c>
      <c r="O473" t="str">
        <f t="shared" si="7"/>
        <v>Data Analyst - No stated seniority/mid-levelLeft job</v>
      </c>
    </row>
    <row r="474" spans="1:15" ht="16.8" x14ac:dyDescent="0.45">
      <c r="A474" t="s">
        <v>81</v>
      </c>
      <c r="B474">
        <v>0</v>
      </c>
      <c r="C474" t="s">
        <v>457</v>
      </c>
      <c r="D474">
        <v>4</v>
      </c>
      <c r="E474" t="s">
        <v>23</v>
      </c>
      <c r="F474" t="s">
        <v>19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s="4" cm="1">
        <f t="array" ref="N474">MEDIAN(IF($O$2:$O$2210=O474,$D$2:$D$2210))</f>
        <v>10</v>
      </c>
      <c r="O474" t="str">
        <f t="shared" si="7"/>
        <v>Data Analyst - Senior LevelPresent Role</v>
      </c>
    </row>
    <row r="475" spans="1:15" ht="16.8" x14ac:dyDescent="0.45">
      <c r="A475" t="s">
        <v>458</v>
      </c>
      <c r="B475">
        <v>1</v>
      </c>
      <c r="C475" t="s">
        <v>14</v>
      </c>
      <c r="D475">
        <v>8</v>
      </c>
      <c r="E475" t="s">
        <v>15</v>
      </c>
      <c r="F475" t="s">
        <v>16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s="4" cm="1">
        <f t="array" ref="N475">MEDIAN(IF($O$2:$O$2210=O475,$D$2:$D$2210))</f>
        <v>13</v>
      </c>
      <c r="O475" t="str">
        <f t="shared" si="7"/>
        <v>Data Analyst - No stated seniority/mid-levelLeft job</v>
      </c>
    </row>
    <row r="476" spans="1:15" ht="16.8" x14ac:dyDescent="0.45">
      <c r="A476" t="s">
        <v>459</v>
      </c>
      <c r="B476">
        <v>0</v>
      </c>
      <c r="C476" t="s">
        <v>14</v>
      </c>
      <c r="D476">
        <v>3</v>
      </c>
      <c r="E476" t="s">
        <v>15</v>
      </c>
      <c r="F476" t="s">
        <v>19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s="4" cm="1">
        <f t="array" ref="N476">MEDIAN(IF($O$2:$O$2210=O476,$D$2:$D$2210))</f>
        <v>12</v>
      </c>
      <c r="O476" t="str">
        <f t="shared" si="7"/>
        <v>Data Analyst - No stated seniority/mid-levelPresent Role</v>
      </c>
    </row>
    <row r="477" spans="1:15" ht="16.8" x14ac:dyDescent="0.45">
      <c r="A477" t="s">
        <v>460</v>
      </c>
      <c r="B477">
        <v>2</v>
      </c>
      <c r="C477" t="s">
        <v>14</v>
      </c>
      <c r="D477">
        <v>35</v>
      </c>
      <c r="E477" t="s">
        <v>15</v>
      </c>
      <c r="F477" t="s">
        <v>16</v>
      </c>
      <c r="G477">
        <v>1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 s="4" cm="1">
        <f t="array" ref="N477">MEDIAN(IF($O$2:$O$2210=O477,$D$2:$D$2210))</f>
        <v>13</v>
      </c>
      <c r="O477" t="str">
        <f t="shared" si="7"/>
        <v>Data Analyst - No stated seniority/mid-levelLeft job</v>
      </c>
    </row>
    <row r="478" spans="1:15" ht="16.8" x14ac:dyDescent="0.45">
      <c r="A478" t="s">
        <v>116</v>
      </c>
      <c r="B478">
        <v>0</v>
      </c>
      <c r="C478" t="s">
        <v>14</v>
      </c>
      <c r="D478">
        <v>30</v>
      </c>
      <c r="E478" t="s">
        <v>15</v>
      </c>
      <c r="F478" t="s">
        <v>19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 s="4" cm="1">
        <f t="array" ref="N478">MEDIAN(IF($O$2:$O$2210=O478,$D$2:$D$2210))</f>
        <v>12</v>
      </c>
      <c r="O478" t="str">
        <f t="shared" si="7"/>
        <v>Data Analyst - No stated seniority/mid-levelPresent Role</v>
      </c>
    </row>
    <row r="479" spans="1:15" ht="16.8" x14ac:dyDescent="0.45">
      <c r="A479" t="s">
        <v>94</v>
      </c>
      <c r="B479">
        <v>0</v>
      </c>
      <c r="C479" t="s">
        <v>14</v>
      </c>
      <c r="D479">
        <v>3</v>
      </c>
      <c r="E479" t="s">
        <v>15</v>
      </c>
      <c r="F479" t="s">
        <v>19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s="4" cm="1">
        <f t="array" ref="N479">MEDIAN(IF($O$2:$O$2210=O479,$D$2:$D$2210))</f>
        <v>12</v>
      </c>
      <c r="O479" t="str">
        <f t="shared" si="7"/>
        <v>Data Analyst - No stated seniority/mid-levelPresent Role</v>
      </c>
    </row>
    <row r="480" spans="1:15" ht="16.8" x14ac:dyDescent="0.45">
      <c r="A480" t="s">
        <v>61</v>
      </c>
      <c r="B480">
        <v>0</v>
      </c>
      <c r="C480" t="s">
        <v>461</v>
      </c>
      <c r="D480">
        <v>1</v>
      </c>
      <c r="E480" t="s">
        <v>23</v>
      </c>
      <c r="F480" t="s">
        <v>19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s="4" cm="1">
        <f t="array" ref="N480">MEDIAN(IF($O$2:$O$2210=O480,$D$2:$D$2210))</f>
        <v>10</v>
      </c>
      <c r="O480" t="str">
        <f t="shared" si="7"/>
        <v>Data Analyst - Senior LevelPresent Role</v>
      </c>
    </row>
    <row r="481" spans="1:15" ht="16.8" x14ac:dyDescent="0.45">
      <c r="A481" t="s">
        <v>462</v>
      </c>
      <c r="B481">
        <v>1</v>
      </c>
      <c r="C481" t="s">
        <v>461</v>
      </c>
      <c r="D481">
        <v>1</v>
      </c>
      <c r="E481" t="s">
        <v>23</v>
      </c>
      <c r="F481" t="s">
        <v>16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s="4" cm="1">
        <f t="array" ref="N481">MEDIAN(IF($O$2:$O$2210=O481,$D$2:$D$2210))</f>
        <v>17.5</v>
      </c>
      <c r="O481" t="str">
        <f t="shared" si="7"/>
        <v>Data Analyst - Senior LevelLeft job</v>
      </c>
    </row>
    <row r="482" spans="1:15" ht="16.8" x14ac:dyDescent="0.45">
      <c r="A482" s="1">
        <v>44621</v>
      </c>
      <c r="B482">
        <v>0</v>
      </c>
      <c r="C482" t="s">
        <v>14</v>
      </c>
      <c r="D482">
        <v>1</v>
      </c>
      <c r="E482" t="s">
        <v>15</v>
      </c>
      <c r="F482" t="s">
        <v>19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s="4" cm="1">
        <f t="array" ref="N482">MEDIAN(IF($O$2:$O$2210=O482,$D$2:$D$2210))</f>
        <v>12</v>
      </c>
      <c r="O482" t="str">
        <f t="shared" si="7"/>
        <v>Data Analyst - No stated seniority/mid-levelPresent Role</v>
      </c>
    </row>
    <row r="483" spans="1:15" ht="16.8" x14ac:dyDescent="0.45">
      <c r="A483" t="s">
        <v>147</v>
      </c>
      <c r="B483">
        <v>1</v>
      </c>
      <c r="C483" t="s">
        <v>463</v>
      </c>
      <c r="D483">
        <v>12</v>
      </c>
      <c r="E483" t="s">
        <v>15</v>
      </c>
      <c r="F483" t="s">
        <v>16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 s="4" cm="1">
        <f t="array" ref="N483">MEDIAN(IF($O$2:$O$2210=O483,$D$2:$D$2210))</f>
        <v>13</v>
      </c>
      <c r="O483" t="str">
        <f t="shared" si="7"/>
        <v>Data Analyst - No stated seniority/mid-levelLeft job</v>
      </c>
    </row>
    <row r="484" spans="1:15" ht="16.8" x14ac:dyDescent="0.45">
      <c r="A484" t="s">
        <v>464</v>
      </c>
      <c r="B484">
        <v>2</v>
      </c>
      <c r="C484" t="s">
        <v>14</v>
      </c>
      <c r="D484">
        <v>31</v>
      </c>
      <c r="E484" t="s">
        <v>15</v>
      </c>
      <c r="F484" t="s">
        <v>16</v>
      </c>
      <c r="G484">
        <v>1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 s="4" cm="1">
        <f t="array" ref="N484">MEDIAN(IF($O$2:$O$2210=O484,$D$2:$D$2210))</f>
        <v>13</v>
      </c>
      <c r="O484" t="str">
        <f t="shared" si="7"/>
        <v>Data Analyst - No stated seniority/mid-levelLeft job</v>
      </c>
    </row>
    <row r="485" spans="1:15" ht="16.8" x14ac:dyDescent="0.45">
      <c r="A485" t="s">
        <v>49</v>
      </c>
      <c r="B485">
        <v>0</v>
      </c>
      <c r="C485" t="s">
        <v>14</v>
      </c>
      <c r="D485">
        <v>17</v>
      </c>
      <c r="E485" t="s">
        <v>15</v>
      </c>
      <c r="F485" t="s">
        <v>19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 s="4" cm="1">
        <f t="array" ref="N485">MEDIAN(IF($O$2:$O$2210=O485,$D$2:$D$2210))</f>
        <v>12</v>
      </c>
      <c r="O485" t="str">
        <f t="shared" si="7"/>
        <v>Data Analyst - No stated seniority/mid-levelPresent Role</v>
      </c>
    </row>
    <row r="486" spans="1:15" ht="16.8" x14ac:dyDescent="0.45">
      <c r="A486" t="s">
        <v>465</v>
      </c>
      <c r="B486">
        <v>1</v>
      </c>
      <c r="C486" t="s">
        <v>466</v>
      </c>
      <c r="D486">
        <v>10</v>
      </c>
      <c r="E486" t="s">
        <v>15</v>
      </c>
      <c r="F486" t="s">
        <v>16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s="4" cm="1">
        <f t="array" ref="N486">MEDIAN(IF($O$2:$O$2210=O486,$D$2:$D$2210))</f>
        <v>13</v>
      </c>
      <c r="O486" t="str">
        <f t="shared" si="7"/>
        <v>Data Analyst - No stated seniority/mid-levelLeft job</v>
      </c>
    </row>
    <row r="487" spans="1:15" ht="16.8" x14ac:dyDescent="0.45">
      <c r="A487" t="s">
        <v>467</v>
      </c>
      <c r="B487">
        <v>3</v>
      </c>
      <c r="C487" t="s">
        <v>14</v>
      </c>
      <c r="D487">
        <v>14</v>
      </c>
      <c r="E487" t="s">
        <v>15</v>
      </c>
      <c r="F487" t="s">
        <v>16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 s="4" cm="1">
        <f t="array" ref="N487">MEDIAN(IF($O$2:$O$2210=O487,$D$2:$D$2210))</f>
        <v>13</v>
      </c>
      <c r="O487" t="str">
        <f t="shared" si="7"/>
        <v>Data Analyst - No stated seniority/mid-levelLeft job</v>
      </c>
    </row>
    <row r="488" spans="1:15" ht="16.8" x14ac:dyDescent="0.45">
      <c r="A488" t="s">
        <v>468</v>
      </c>
      <c r="B488">
        <v>0</v>
      </c>
      <c r="C488" t="s">
        <v>469</v>
      </c>
      <c r="D488">
        <v>8</v>
      </c>
      <c r="E488" t="s">
        <v>75</v>
      </c>
      <c r="F488" t="s">
        <v>19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s="4" cm="1">
        <f t="array" ref="N488">MEDIAN(IF($O$2:$O$2210=O488,$D$2:$D$2210))</f>
        <v>30</v>
      </c>
      <c r="O488" t="str">
        <f t="shared" si="7"/>
        <v>StatisticianPresent Role</v>
      </c>
    </row>
    <row r="489" spans="1:15" ht="16.8" x14ac:dyDescent="0.45">
      <c r="A489" t="s">
        <v>470</v>
      </c>
      <c r="B489">
        <v>1</v>
      </c>
      <c r="C489" t="s">
        <v>471</v>
      </c>
      <c r="D489">
        <v>62</v>
      </c>
      <c r="E489" t="s">
        <v>15</v>
      </c>
      <c r="F489" t="s">
        <v>16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0</v>
      </c>
      <c r="N489" s="4" cm="1">
        <f t="array" ref="N489">MEDIAN(IF($O$2:$O$2210=O489,$D$2:$D$2210))</f>
        <v>13</v>
      </c>
      <c r="O489" t="str">
        <f t="shared" si="7"/>
        <v>Data Analyst - No stated seniority/mid-levelLeft job</v>
      </c>
    </row>
    <row r="490" spans="1:15" ht="16.8" x14ac:dyDescent="0.45">
      <c r="A490" t="s">
        <v>253</v>
      </c>
      <c r="B490">
        <v>0</v>
      </c>
      <c r="C490" t="s">
        <v>14</v>
      </c>
      <c r="D490">
        <v>25</v>
      </c>
      <c r="E490" t="s">
        <v>15</v>
      </c>
      <c r="F490" t="s">
        <v>19</v>
      </c>
      <c r="G490">
        <v>1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 s="4" cm="1">
        <f t="array" ref="N490">MEDIAN(IF($O$2:$O$2210=O490,$D$2:$D$2210))</f>
        <v>12</v>
      </c>
      <c r="O490" t="str">
        <f t="shared" si="7"/>
        <v>Data Analyst - No stated seniority/mid-levelPresent Role</v>
      </c>
    </row>
    <row r="491" spans="1:15" ht="16.8" x14ac:dyDescent="0.45">
      <c r="A491" t="s">
        <v>472</v>
      </c>
      <c r="B491">
        <v>2</v>
      </c>
      <c r="C491" t="s">
        <v>14</v>
      </c>
      <c r="D491">
        <v>5</v>
      </c>
      <c r="E491" t="s">
        <v>15</v>
      </c>
      <c r="F491" t="s">
        <v>16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s="4" cm="1">
        <f t="array" ref="N491">MEDIAN(IF($O$2:$O$2210=O491,$D$2:$D$2210))</f>
        <v>13</v>
      </c>
      <c r="O491" t="str">
        <f t="shared" si="7"/>
        <v>Data Analyst - No stated seniority/mid-levelLeft job</v>
      </c>
    </row>
    <row r="492" spans="1:15" ht="16.8" x14ac:dyDescent="0.45">
      <c r="A492" t="s">
        <v>473</v>
      </c>
      <c r="B492">
        <v>3</v>
      </c>
      <c r="C492" t="s">
        <v>14</v>
      </c>
      <c r="D492">
        <v>1</v>
      </c>
      <c r="E492" t="s">
        <v>15</v>
      </c>
      <c r="F492" t="s">
        <v>16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s="4" cm="1">
        <f t="array" ref="N492">MEDIAN(IF($O$2:$O$2210=O492,$D$2:$D$2210))</f>
        <v>13</v>
      </c>
      <c r="O492" t="str">
        <f t="shared" si="7"/>
        <v>Data Analyst - No stated seniority/mid-levelLeft job</v>
      </c>
    </row>
    <row r="493" spans="1:15" ht="16.8" x14ac:dyDescent="0.45">
      <c r="A493" t="s">
        <v>474</v>
      </c>
      <c r="B493">
        <v>4</v>
      </c>
      <c r="C493" t="s">
        <v>18</v>
      </c>
      <c r="D493">
        <v>3</v>
      </c>
      <c r="E493" t="s">
        <v>15</v>
      </c>
      <c r="F493" t="s">
        <v>16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s="4" cm="1">
        <f t="array" ref="N493">MEDIAN(IF($O$2:$O$2210=O493,$D$2:$D$2210))</f>
        <v>13</v>
      </c>
      <c r="O493" t="str">
        <f t="shared" si="7"/>
        <v>Data Analyst - No stated seniority/mid-levelLeft job</v>
      </c>
    </row>
    <row r="494" spans="1:15" ht="16.8" x14ac:dyDescent="0.45">
      <c r="A494" t="s">
        <v>314</v>
      </c>
      <c r="B494">
        <v>0</v>
      </c>
      <c r="C494" t="s">
        <v>475</v>
      </c>
      <c r="D494">
        <v>18</v>
      </c>
      <c r="E494" t="s">
        <v>15</v>
      </c>
      <c r="F494" t="s">
        <v>19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 s="4" cm="1">
        <f t="array" ref="N494">MEDIAN(IF($O$2:$O$2210=O494,$D$2:$D$2210))</f>
        <v>12</v>
      </c>
      <c r="O494" t="str">
        <f t="shared" si="7"/>
        <v>Data Analyst - No stated seniority/mid-levelPresent Role</v>
      </c>
    </row>
    <row r="495" spans="1:15" ht="16.8" x14ac:dyDescent="0.45">
      <c r="A495" t="s">
        <v>106</v>
      </c>
      <c r="B495">
        <v>0</v>
      </c>
      <c r="C495" t="s">
        <v>14</v>
      </c>
      <c r="D495">
        <v>1</v>
      </c>
      <c r="E495" t="s">
        <v>15</v>
      </c>
      <c r="F495" t="s">
        <v>19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s="4" cm="1">
        <f t="array" ref="N495">MEDIAN(IF($O$2:$O$2210=O495,$D$2:$D$2210))</f>
        <v>12</v>
      </c>
      <c r="O495" t="str">
        <f t="shared" si="7"/>
        <v>Data Analyst - No stated seniority/mid-levelPresent Role</v>
      </c>
    </row>
    <row r="496" spans="1:15" ht="16.8" x14ac:dyDescent="0.45">
      <c r="A496" t="s">
        <v>465</v>
      </c>
      <c r="B496">
        <v>0</v>
      </c>
      <c r="C496" t="s">
        <v>14</v>
      </c>
      <c r="D496">
        <v>10</v>
      </c>
      <c r="E496" t="s">
        <v>15</v>
      </c>
      <c r="F496" t="s">
        <v>19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s="4" cm="1">
        <f t="array" ref="N496">MEDIAN(IF($O$2:$O$2210=O496,$D$2:$D$2210))</f>
        <v>12</v>
      </c>
      <c r="O496" t="str">
        <f t="shared" si="7"/>
        <v>Data Analyst - No stated seniority/mid-levelPresent Role</v>
      </c>
    </row>
    <row r="497" spans="1:15" ht="16.8" x14ac:dyDescent="0.45">
      <c r="A497" t="s">
        <v>54</v>
      </c>
      <c r="B497">
        <v>0</v>
      </c>
      <c r="C497" t="s">
        <v>476</v>
      </c>
      <c r="D497">
        <v>10</v>
      </c>
      <c r="E497" t="s">
        <v>23</v>
      </c>
      <c r="F497" t="s">
        <v>19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s="4" cm="1">
        <f t="array" ref="N497">MEDIAN(IF($O$2:$O$2210=O497,$D$2:$D$2210))</f>
        <v>10</v>
      </c>
      <c r="O497" t="str">
        <f t="shared" si="7"/>
        <v>Data Analyst - Senior LevelPresent Role</v>
      </c>
    </row>
    <row r="498" spans="1:15" ht="16.8" x14ac:dyDescent="0.45">
      <c r="A498" t="s">
        <v>477</v>
      </c>
      <c r="B498">
        <v>2</v>
      </c>
      <c r="C498" t="s">
        <v>50</v>
      </c>
      <c r="D498">
        <v>30</v>
      </c>
      <c r="E498" t="s">
        <v>15</v>
      </c>
      <c r="F498" t="s">
        <v>16</v>
      </c>
      <c r="G498">
        <v>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 s="4" cm="1">
        <f t="array" ref="N498">MEDIAN(IF($O$2:$O$2210=O498,$D$2:$D$2210))</f>
        <v>13</v>
      </c>
      <c r="O498" t="str">
        <f t="shared" si="7"/>
        <v>Data Analyst - No stated seniority/mid-levelLeft job</v>
      </c>
    </row>
    <row r="499" spans="1:15" ht="16.8" x14ac:dyDescent="0.45">
      <c r="A499" t="s">
        <v>478</v>
      </c>
      <c r="B499">
        <v>1</v>
      </c>
      <c r="C499" t="s">
        <v>14</v>
      </c>
      <c r="D499">
        <v>5</v>
      </c>
      <c r="E499" t="s">
        <v>15</v>
      </c>
      <c r="F499" t="s">
        <v>16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s="4" cm="1">
        <f t="array" ref="N499">MEDIAN(IF($O$2:$O$2210=O499,$D$2:$D$2210))</f>
        <v>13</v>
      </c>
      <c r="O499" t="str">
        <f t="shared" si="7"/>
        <v>Data Analyst - No stated seniority/mid-levelLeft job</v>
      </c>
    </row>
    <row r="500" spans="1:15" ht="16.8" x14ac:dyDescent="0.45">
      <c r="A500" t="s">
        <v>61</v>
      </c>
      <c r="B500">
        <v>0</v>
      </c>
      <c r="C500" t="s">
        <v>14</v>
      </c>
      <c r="D500">
        <v>1</v>
      </c>
      <c r="E500" t="s">
        <v>15</v>
      </c>
      <c r="F500" t="s">
        <v>19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s="4" cm="1">
        <f t="array" ref="N500">MEDIAN(IF($O$2:$O$2210=O500,$D$2:$D$2210))</f>
        <v>12</v>
      </c>
      <c r="O500" t="str">
        <f t="shared" si="7"/>
        <v>Data Analyst - No stated seniority/mid-levelPresent Role</v>
      </c>
    </row>
    <row r="501" spans="1:15" ht="16.8" x14ac:dyDescent="0.45">
      <c r="A501" t="s">
        <v>479</v>
      </c>
      <c r="B501">
        <v>1</v>
      </c>
      <c r="C501" t="s">
        <v>32</v>
      </c>
      <c r="D501">
        <v>29</v>
      </c>
      <c r="E501" t="s">
        <v>15</v>
      </c>
      <c r="F501" t="s">
        <v>16</v>
      </c>
      <c r="G501">
        <v>1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 s="4" cm="1">
        <f t="array" ref="N501">MEDIAN(IF($O$2:$O$2210=O501,$D$2:$D$2210))</f>
        <v>13</v>
      </c>
      <c r="O501" t="str">
        <f t="shared" si="7"/>
        <v>Data Analyst - No stated seniority/mid-levelLeft job</v>
      </c>
    </row>
    <row r="502" spans="1:15" ht="16.8" x14ac:dyDescent="0.45">
      <c r="A502" t="s">
        <v>480</v>
      </c>
      <c r="B502">
        <v>2</v>
      </c>
      <c r="C502" t="s">
        <v>14</v>
      </c>
      <c r="D502">
        <v>15</v>
      </c>
      <c r="E502" t="s">
        <v>15</v>
      </c>
      <c r="F502" t="s">
        <v>16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 s="4" cm="1">
        <f t="array" ref="N502">MEDIAN(IF($O$2:$O$2210=O502,$D$2:$D$2210))</f>
        <v>13</v>
      </c>
      <c r="O502" t="str">
        <f t="shared" si="7"/>
        <v>Data Analyst - No stated seniority/mid-levelLeft job</v>
      </c>
    </row>
    <row r="503" spans="1:15" ht="16.8" x14ac:dyDescent="0.45">
      <c r="A503" t="s">
        <v>94</v>
      </c>
      <c r="B503">
        <v>0</v>
      </c>
      <c r="C503" t="s">
        <v>481</v>
      </c>
      <c r="D503">
        <v>3</v>
      </c>
      <c r="E503" t="s">
        <v>15</v>
      </c>
      <c r="F503" t="s">
        <v>19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s="4" cm="1">
        <f t="array" ref="N503">MEDIAN(IF($O$2:$O$2210=O503,$D$2:$D$2210))</f>
        <v>12</v>
      </c>
      <c r="O503" t="str">
        <f t="shared" si="7"/>
        <v>Data Analyst - No stated seniority/mid-levelPresent Role</v>
      </c>
    </row>
    <row r="504" spans="1:15" ht="16.8" x14ac:dyDescent="0.45">
      <c r="A504" t="s">
        <v>157</v>
      </c>
      <c r="B504">
        <v>0</v>
      </c>
      <c r="C504" t="s">
        <v>482</v>
      </c>
      <c r="D504">
        <v>27</v>
      </c>
      <c r="E504" t="s">
        <v>15</v>
      </c>
      <c r="F504" t="s">
        <v>19</v>
      </c>
      <c r="G504">
        <v>1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 s="4" cm="1">
        <f t="array" ref="N504">MEDIAN(IF($O$2:$O$2210=O504,$D$2:$D$2210))</f>
        <v>12</v>
      </c>
      <c r="O504" t="str">
        <f t="shared" si="7"/>
        <v>Data Analyst - No stated seniority/mid-levelPresent Role</v>
      </c>
    </row>
    <row r="505" spans="1:15" ht="16.8" x14ac:dyDescent="0.45">
      <c r="A505" t="s">
        <v>483</v>
      </c>
      <c r="B505">
        <v>1</v>
      </c>
      <c r="C505" t="s">
        <v>36</v>
      </c>
      <c r="D505">
        <v>63</v>
      </c>
      <c r="E505" t="s">
        <v>23</v>
      </c>
      <c r="F505" t="s">
        <v>16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0</v>
      </c>
      <c r="N505" s="4" cm="1">
        <f t="array" ref="N505">MEDIAN(IF($O$2:$O$2210=O505,$D$2:$D$2210))</f>
        <v>17.5</v>
      </c>
      <c r="O505" t="str">
        <f t="shared" si="7"/>
        <v>Data Analyst - Senior LevelLeft job</v>
      </c>
    </row>
    <row r="506" spans="1:15" ht="16.8" x14ac:dyDescent="0.45">
      <c r="A506" t="s">
        <v>484</v>
      </c>
      <c r="B506">
        <v>2</v>
      </c>
      <c r="C506" t="s">
        <v>14</v>
      </c>
      <c r="D506">
        <v>6</v>
      </c>
      <c r="E506" t="s">
        <v>15</v>
      </c>
      <c r="F506" t="s">
        <v>16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s="4" cm="1">
        <f t="array" ref="N506">MEDIAN(IF($O$2:$O$2210=O506,$D$2:$D$2210))</f>
        <v>13</v>
      </c>
      <c r="O506" t="str">
        <f t="shared" si="7"/>
        <v>Data Analyst - No stated seniority/mid-levelLeft job</v>
      </c>
    </row>
    <row r="507" spans="1:15" ht="16.8" x14ac:dyDescent="0.45">
      <c r="A507" t="s">
        <v>106</v>
      </c>
      <c r="B507">
        <v>0</v>
      </c>
      <c r="C507" t="s">
        <v>18</v>
      </c>
      <c r="D507">
        <v>1</v>
      </c>
      <c r="E507" t="s">
        <v>15</v>
      </c>
      <c r="F507" t="s">
        <v>19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s="4" cm="1">
        <f t="array" ref="N507">MEDIAN(IF($O$2:$O$2210=O507,$D$2:$D$2210))</f>
        <v>12</v>
      </c>
      <c r="O507" t="str">
        <f t="shared" si="7"/>
        <v>Data Analyst - No stated seniority/mid-levelPresent Role</v>
      </c>
    </row>
    <row r="508" spans="1:15" ht="16.8" x14ac:dyDescent="0.45">
      <c r="A508" t="s">
        <v>106</v>
      </c>
      <c r="B508">
        <v>0</v>
      </c>
      <c r="C508" t="s">
        <v>485</v>
      </c>
      <c r="D508">
        <v>1</v>
      </c>
      <c r="E508" t="s">
        <v>15</v>
      </c>
      <c r="F508" t="s">
        <v>19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s="4" cm="1">
        <f t="array" ref="N508">MEDIAN(IF($O$2:$O$2210=O508,$D$2:$D$2210))</f>
        <v>12</v>
      </c>
      <c r="O508" t="str">
        <f t="shared" si="7"/>
        <v>Data Analyst - No stated seniority/mid-levelPresent Role</v>
      </c>
    </row>
    <row r="509" spans="1:15" ht="16.8" x14ac:dyDescent="0.45">
      <c r="A509" t="s">
        <v>331</v>
      </c>
      <c r="B509">
        <v>1</v>
      </c>
      <c r="C509" t="s">
        <v>14</v>
      </c>
      <c r="D509">
        <v>24</v>
      </c>
      <c r="E509" t="s">
        <v>15</v>
      </c>
      <c r="F509" t="s">
        <v>19</v>
      </c>
      <c r="G509">
        <v>1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 s="4" cm="1">
        <f t="array" ref="N509">MEDIAN(IF($O$2:$O$2210=O509,$D$2:$D$2210))</f>
        <v>12</v>
      </c>
      <c r="O509" t="str">
        <f t="shared" si="7"/>
        <v>Data Analyst - No stated seniority/mid-levelPresent Role</v>
      </c>
    </row>
    <row r="510" spans="1:15" ht="16.8" x14ac:dyDescent="0.45">
      <c r="A510" t="s">
        <v>17</v>
      </c>
      <c r="B510">
        <v>0</v>
      </c>
      <c r="C510" t="s">
        <v>199</v>
      </c>
      <c r="D510">
        <v>20</v>
      </c>
      <c r="E510" t="s">
        <v>23</v>
      </c>
      <c r="F510" t="s">
        <v>19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 s="4" cm="1">
        <f t="array" ref="N510">MEDIAN(IF($O$2:$O$2210=O510,$D$2:$D$2210))</f>
        <v>10</v>
      </c>
      <c r="O510" t="str">
        <f t="shared" si="7"/>
        <v>Data Analyst - Senior LevelPresent Role</v>
      </c>
    </row>
    <row r="511" spans="1:15" ht="16.8" x14ac:dyDescent="0.45">
      <c r="A511" t="s">
        <v>61</v>
      </c>
      <c r="B511">
        <v>0</v>
      </c>
      <c r="C511" t="s">
        <v>14</v>
      </c>
      <c r="D511">
        <v>1</v>
      </c>
      <c r="E511" t="s">
        <v>15</v>
      </c>
      <c r="F511" t="s">
        <v>19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s="4" cm="1">
        <f t="array" ref="N511">MEDIAN(IF($O$2:$O$2210=O511,$D$2:$D$2210))</f>
        <v>12</v>
      </c>
      <c r="O511" t="str">
        <f t="shared" si="7"/>
        <v>Data Analyst - No stated seniority/mid-levelPresent Role</v>
      </c>
    </row>
    <row r="512" spans="1:15" ht="16.8" x14ac:dyDescent="0.45">
      <c r="A512" t="s">
        <v>80</v>
      </c>
      <c r="B512">
        <v>0</v>
      </c>
      <c r="C512" t="s">
        <v>14</v>
      </c>
      <c r="D512">
        <v>65</v>
      </c>
      <c r="E512" t="s">
        <v>15</v>
      </c>
      <c r="F512" t="s">
        <v>19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0</v>
      </c>
      <c r="N512" s="4" cm="1">
        <f t="array" ref="N512">MEDIAN(IF($O$2:$O$2210=O512,$D$2:$D$2210))</f>
        <v>12</v>
      </c>
      <c r="O512" t="str">
        <f t="shared" si="7"/>
        <v>Data Analyst - No stated seniority/mid-levelPresent Role</v>
      </c>
    </row>
    <row r="513" spans="1:15" ht="16.8" x14ac:dyDescent="0.45">
      <c r="A513" t="s">
        <v>81</v>
      </c>
      <c r="B513">
        <v>0</v>
      </c>
      <c r="C513" t="s">
        <v>486</v>
      </c>
      <c r="D513">
        <v>4</v>
      </c>
      <c r="E513" t="s">
        <v>15</v>
      </c>
      <c r="F513" t="s">
        <v>19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s="4" cm="1">
        <f t="array" ref="N513">MEDIAN(IF($O$2:$O$2210=O513,$D$2:$D$2210))</f>
        <v>12</v>
      </c>
      <c r="O513" t="str">
        <f t="shared" si="7"/>
        <v>Data Analyst - No stated seniority/mid-levelPresent Role</v>
      </c>
    </row>
    <row r="514" spans="1:15" ht="16.8" x14ac:dyDescent="0.45">
      <c r="A514" t="s">
        <v>81</v>
      </c>
      <c r="B514">
        <v>0</v>
      </c>
      <c r="C514" t="s">
        <v>14</v>
      </c>
      <c r="D514">
        <v>5</v>
      </c>
      <c r="E514" t="s">
        <v>15</v>
      </c>
      <c r="F514" t="s">
        <v>19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s="4" cm="1">
        <f t="array" ref="N514">MEDIAN(IF($O$2:$O$2210=O514,$D$2:$D$2210))</f>
        <v>12</v>
      </c>
      <c r="O514" t="str">
        <f t="shared" si="7"/>
        <v>Data Analyst - No stated seniority/mid-levelPresent Role</v>
      </c>
    </row>
    <row r="515" spans="1:15" ht="16.8" x14ac:dyDescent="0.45">
      <c r="A515" t="s">
        <v>108</v>
      </c>
      <c r="B515">
        <v>0</v>
      </c>
      <c r="C515" t="s">
        <v>74</v>
      </c>
      <c r="D515">
        <v>7</v>
      </c>
      <c r="E515" t="s">
        <v>75</v>
      </c>
      <c r="F515" t="s">
        <v>19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s="4" cm="1">
        <f t="array" ref="N515">MEDIAN(IF($O$2:$O$2210=O515,$D$2:$D$2210))</f>
        <v>30</v>
      </c>
      <c r="O515" t="str">
        <f t="shared" ref="O515:O578" si="8">E515&amp;F515</f>
        <v>StatisticianPresent Role</v>
      </c>
    </row>
    <row r="516" spans="1:15" ht="16.8" x14ac:dyDescent="0.45">
      <c r="A516" t="s">
        <v>487</v>
      </c>
      <c r="B516">
        <v>1</v>
      </c>
      <c r="C516" t="s">
        <v>74</v>
      </c>
      <c r="D516">
        <v>1</v>
      </c>
      <c r="E516" t="s">
        <v>75</v>
      </c>
      <c r="F516" t="s">
        <v>16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s="4" cm="1">
        <f t="array" ref="N516">MEDIAN(IF($O$2:$O$2210=O516,$D$2:$D$2210))</f>
        <v>23.5</v>
      </c>
      <c r="O516" t="str">
        <f t="shared" si="8"/>
        <v>StatisticianLeft job</v>
      </c>
    </row>
    <row r="517" spans="1:15" ht="16.8" x14ac:dyDescent="0.45">
      <c r="A517" t="s">
        <v>43</v>
      </c>
      <c r="B517">
        <v>0</v>
      </c>
      <c r="C517" t="s">
        <v>14</v>
      </c>
      <c r="D517">
        <v>33</v>
      </c>
      <c r="E517" t="s">
        <v>15</v>
      </c>
      <c r="F517" t="s">
        <v>19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 s="4" cm="1">
        <f t="array" ref="N517">MEDIAN(IF($O$2:$O$2210=O517,$D$2:$D$2210))</f>
        <v>12</v>
      </c>
      <c r="O517" t="str">
        <f t="shared" si="8"/>
        <v>Data Analyst - No stated seniority/mid-levelPresent Role</v>
      </c>
    </row>
    <row r="518" spans="1:15" ht="16.8" x14ac:dyDescent="0.45">
      <c r="A518" t="s">
        <v>59</v>
      </c>
      <c r="B518">
        <v>0</v>
      </c>
      <c r="C518" t="s">
        <v>36</v>
      </c>
      <c r="D518">
        <v>13</v>
      </c>
      <c r="E518" t="s">
        <v>23</v>
      </c>
      <c r="F518" t="s">
        <v>19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 s="4" cm="1">
        <f t="array" ref="N518">MEDIAN(IF($O$2:$O$2210=O518,$D$2:$D$2210))</f>
        <v>10</v>
      </c>
      <c r="O518" t="str">
        <f t="shared" si="8"/>
        <v>Data Analyst - Senior LevelPresent Role</v>
      </c>
    </row>
    <row r="519" spans="1:15" ht="16.8" x14ac:dyDescent="0.45">
      <c r="A519" t="s">
        <v>488</v>
      </c>
      <c r="B519">
        <v>1</v>
      </c>
      <c r="C519" t="s">
        <v>14</v>
      </c>
      <c r="D519">
        <v>24</v>
      </c>
      <c r="E519" t="s">
        <v>15</v>
      </c>
      <c r="F519" t="s">
        <v>16</v>
      </c>
      <c r="G519">
        <v>1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 s="4" cm="1">
        <f t="array" ref="N519">MEDIAN(IF($O$2:$O$2210=O519,$D$2:$D$2210))</f>
        <v>13</v>
      </c>
      <c r="O519" t="str">
        <f t="shared" si="8"/>
        <v>Data Analyst - No stated seniority/mid-levelLeft job</v>
      </c>
    </row>
    <row r="520" spans="1:15" ht="16.8" x14ac:dyDescent="0.45">
      <c r="A520" t="s">
        <v>314</v>
      </c>
      <c r="B520">
        <v>0</v>
      </c>
      <c r="C520" t="s">
        <v>1708</v>
      </c>
      <c r="D520">
        <v>19</v>
      </c>
      <c r="E520" t="s">
        <v>1692</v>
      </c>
      <c r="F520" t="s">
        <v>19</v>
      </c>
      <c r="G520">
        <v>1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 s="4" cm="1">
        <f t="array" ref="N520">MEDIAN(IF($O$2:$O$2210=O520,$D$2:$D$2210))</f>
        <v>8.5</v>
      </c>
      <c r="O520" t="str">
        <f t="shared" si="8"/>
        <v>Data ScientistPresent Role</v>
      </c>
    </row>
    <row r="521" spans="1:15" ht="16.8" x14ac:dyDescent="0.45">
      <c r="A521" t="s">
        <v>489</v>
      </c>
      <c r="B521">
        <v>3</v>
      </c>
      <c r="C521" t="s">
        <v>490</v>
      </c>
      <c r="D521">
        <v>4</v>
      </c>
      <c r="E521" t="s">
        <v>15</v>
      </c>
      <c r="F521" t="s">
        <v>16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s="4" cm="1">
        <f t="array" ref="N521">MEDIAN(IF($O$2:$O$2210=O521,$D$2:$D$2210))</f>
        <v>13</v>
      </c>
      <c r="O521" t="str">
        <f t="shared" si="8"/>
        <v>Data Analyst - No stated seniority/mid-levelLeft job</v>
      </c>
    </row>
    <row r="522" spans="1:15" ht="16.8" x14ac:dyDescent="0.45">
      <c r="A522" t="s">
        <v>358</v>
      </c>
      <c r="B522">
        <v>2</v>
      </c>
      <c r="C522" t="s">
        <v>18</v>
      </c>
      <c r="D522">
        <v>1</v>
      </c>
      <c r="E522" t="s">
        <v>15</v>
      </c>
      <c r="F522" t="s">
        <v>16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s="4" cm="1">
        <f t="array" ref="N522">MEDIAN(IF($O$2:$O$2210=O522,$D$2:$D$2210))</f>
        <v>13</v>
      </c>
      <c r="O522" t="str">
        <f t="shared" si="8"/>
        <v>Data Analyst - No stated seniority/mid-levelLeft job</v>
      </c>
    </row>
    <row r="523" spans="1:15" ht="16.8" x14ac:dyDescent="0.45">
      <c r="A523" t="s">
        <v>491</v>
      </c>
      <c r="B523">
        <v>5</v>
      </c>
      <c r="C523" t="s">
        <v>492</v>
      </c>
      <c r="D523">
        <v>28</v>
      </c>
      <c r="E523" t="s">
        <v>15</v>
      </c>
      <c r="F523" t="s">
        <v>16</v>
      </c>
      <c r="G523">
        <v>1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 s="4" cm="1">
        <f t="array" ref="N523">MEDIAN(IF($O$2:$O$2210=O523,$D$2:$D$2210))</f>
        <v>13</v>
      </c>
      <c r="O523" t="str">
        <f t="shared" si="8"/>
        <v>Data Analyst - No stated seniority/mid-levelLeft job</v>
      </c>
    </row>
    <row r="524" spans="1:15" ht="16.8" x14ac:dyDescent="0.45">
      <c r="A524" t="s">
        <v>116</v>
      </c>
      <c r="B524">
        <v>0</v>
      </c>
      <c r="C524" t="s">
        <v>50</v>
      </c>
      <c r="D524">
        <v>31</v>
      </c>
      <c r="E524" t="s">
        <v>15</v>
      </c>
      <c r="F524" t="s">
        <v>19</v>
      </c>
      <c r="G524">
        <v>1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 s="4" cm="1">
        <f t="array" ref="N524">MEDIAN(IF($O$2:$O$2210=O524,$D$2:$D$2210))</f>
        <v>12</v>
      </c>
      <c r="O524" t="str">
        <f t="shared" si="8"/>
        <v>Data Analyst - No stated seniority/mid-levelPresent Role</v>
      </c>
    </row>
    <row r="525" spans="1:15" ht="16.8" x14ac:dyDescent="0.45">
      <c r="A525" t="s">
        <v>53</v>
      </c>
      <c r="B525">
        <v>0</v>
      </c>
      <c r="C525" t="s">
        <v>14</v>
      </c>
      <c r="D525">
        <v>14</v>
      </c>
      <c r="E525" t="s">
        <v>15</v>
      </c>
      <c r="F525" t="s">
        <v>19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 s="4" cm="1">
        <f t="array" ref="N525">MEDIAN(IF($O$2:$O$2210=O525,$D$2:$D$2210))</f>
        <v>12</v>
      </c>
      <c r="O525" t="str">
        <f t="shared" si="8"/>
        <v>Data Analyst - No stated seniority/mid-levelPresent Role</v>
      </c>
    </row>
    <row r="526" spans="1:15" ht="16.8" x14ac:dyDescent="0.45">
      <c r="A526" t="s">
        <v>94</v>
      </c>
      <c r="B526">
        <v>0</v>
      </c>
      <c r="C526" t="s">
        <v>493</v>
      </c>
      <c r="D526">
        <v>4</v>
      </c>
      <c r="E526" t="s">
        <v>15</v>
      </c>
      <c r="F526" t="s">
        <v>19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s="4" cm="1">
        <f t="array" ref="N526">MEDIAN(IF($O$2:$O$2210=O526,$D$2:$D$2210))</f>
        <v>12</v>
      </c>
      <c r="O526" t="str">
        <f t="shared" si="8"/>
        <v>Data Analyst - No stated seniority/mid-levelPresent Role</v>
      </c>
    </row>
    <row r="527" spans="1:15" ht="16.8" x14ac:dyDescent="0.45">
      <c r="A527" t="s">
        <v>494</v>
      </c>
      <c r="B527">
        <v>1</v>
      </c>
      <c r="C527" t="s">
        <v>495</v>
      </c>
      <c r="D527">
        <v>18</v>
      </c>
      <c r="E527" t="s">
        <v>15</v>
      </c>
      <c r="F527" t="s">
        <v>16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 s="4" cm="1">
        <f t="array" ref="N527">MEDIAN(IF($O$2:$O$2210=O527,$D$2:$D$2210))</f>
        <v>13</v>
      </c>
      <c r="O527" t="str">
        <f t="shared" si="8"/>
        <v>Data Analyst - No stated seniority/mid-levelLeft job</v>
      </c>
    </row>
    <row r="528" spans="1:15" ht="16.8" x14ac:dyDescent="0.45">
      <c r="A528" t="s">
        <v>186</v>
      </c>
      <c r="B528">
        <v>2</v>
      </c>
      <c r="C528" t="s">
        <v>496</v>
      </c>
      <c r="D528">
        <v>7</v>
      </c>
      <c r="E528" t="s">
        <v>15</v>
      </c>
      <c r="F528" t="s">
        <v>16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s="4" cm="1">
        <f t="array" ref="N528">MEDIAN(IF($O$2:$O$2210=O528,$D$2:$D$2210))</f>
        <v>13</v>
      </c>
      <c r="O528" t="str">
        <f t="shared" si="8"/>
        <v>Data Analyst - No stated seniority/mid-levelLeft job</v>
      </c>
    </row>
    <row r="529" spans="1:15" ht="16.8" x14ac:dyDescent="0.45">
      <c r="A529" t="s">
        <v>497</v>
      </c>
      <c r="B529">
        <v>3</v>
      </c>
      <c r="C529" t="s">
        <v>498</v>
      </c>
      <c r="D529">
        <v>7</v>
      </c>
      <c r="E529" t="s">
        <v>15</v>
      </c>
      <c r="F529" t="s">
        <v>16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s="4" cm="1">
        <f t="array" ref="N529">MEDIAN(IF($O$2:$O$2210=O529,$D$2:$D$2210))</f>
        <v>13</v>
      </c>
      <c r="O529" t="str">
        <f t="shared" si="8"/>
        <v>Data Analyst - No stated seniority/mid-levelLeft job</v>
      </c>
    </row>
    <row r="530" spans="1:15" ht="16.8" x14ac:dyDescent="0.45">
      <c r="A530" t="s">
        <v>499</v>
      </c>
      <c r="B530">
        <v>4</v>
      </c>
      <c r="C530" t="s">
        <v>500</v>
      </c>
      <c r="D530">
        <v>7</v>
      </c>
      <c r="E530" t="s">
        <v>15</v>
      </c>
      <c r="F530" t="s">
        <v>16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s="4" cm="1">
        <f t="array" ref="N530">MEDIAN(IF($O$2:$O$2210=O530,$D$2:$D$2210))</f>
        <v>13</v>
      </c>
      <c r="O530" t="str">
        <f t="shared" si="8"/>
        <v>Data Analyst - No stated seniority/mid-levelLeft job</v>
      </c>
    </row>
    <row r="531" spans="1:15" ht="16.8" x14ac:dyDescent="0.45">
      <c r="A531" t="s">
        <v>501</v>
      </c>
      <c r="B531">
        <v>2</v>
      </c>
      <c r="C531" t="s">
        <v>502</v>
      </c>
      <c r="D531">
        <v>14</v>
      </c>
      <c r="E531" t="s">
        <v>15</v>
      </c>
      <c r="F531" t="s">
        <v>16</v>
      </c>
      <c r="G531">
        <v>1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 s="4" cm="1">
        <f t="array" ref="N531">MEDIAN(IF($O$2:$O$2210=O531,$D$2:$D$2210))</f>
        <v>13</v>
      </c>
      <c r="O531" t="str">
        <f t="shared" si="8"/>
        <v>Data Analyst - No stated seniority/mid-levelLeft job</v>
      </c>
    </row>
    <row r="532" spans="1:15" ht="16.8" x14ac:dyDescent="0.45">
      <c r="A532" t="s">
        <v>503</v>
      </c>
      <c r="B532">
        <v>1</v>
      </c>
      <c r="C532" t="s">
        <v>504</v>
      </c>
      <c r="D532">
        <v>19</v>
      </c>
      <c r="E532" t="s">
        <v>15</v>
      </c>
      <c r="F532" t="s">
        <v>16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 s="4" cm="1">
        <f t="array" ref="N532">MEDIAN(IF($O$2:$O$2210=O532,$D$2:$D$2210))</f>
        <v>13</v>
      </c>
      <c r="O532" t="str">
        <f t="shared" si="8"/>
        <v>Data Analyst - No stated seniority/mid-levelLeft job</v>
      </c>
    </row>
    <row r="533" spans="1:15" ht="16.8" x14ac:dyDescent="0.45">
      <c r="A533" t="s">
        <v>72</v>
      </c>
      <c r="B533">
        <v>0</v>
      </c>
      <c r="C533" t="s">
        <v>107</v>
      </c>
      <c r="D533">
        <v>10</v>
      </c>
      <c r="E533" t="s">
        <v>23</v>
      </c>
      <c r="F533" t="s">
        <v>19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s="4" cm="1">
        <f t="array" ref="N533">MEDIAN(IF($O$2:$O$2210=O533,$D$2:$D$2210))</f>
        <v>10</v>
      </c>
      <c r="O533" t="str">
        <f t="shared" si="8"/>
        <v>Data Analyst - Senior LevelPresent Role</v>
      </c>
    </row>
    <row r="534" spans="1:15" ht="16.8" x14ac:dyDescent="0.45">
      <c r="A534" t="s">
        <v>505</v>
      </c>
      <c r="B534">
        <v>3</v>
      </c>
      <c r="C534" t="s">
        <v>14</v>
      </c>
      <c r="D534">
        <v>55</v>
      </c>
      <c r="E534" t="s">
        <v>15</v>
      </c>
      <c r="F534" t="s">
        <v>16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0</v>
      </c>
      <c r="M534">
        <v>0</v>
      </c>
      <c r="N534" s="4" cm="1">
        <f t="array" ref="N534">MEDIAN(IF($O$2:$O$2210=O534,$D$2:$D$2210))</f>
        <v>13</v>
      </c>
      <c r="O534" t="str">
        <f t="shared" si="8"/>
        <v>Data Analyst - No stated seniority/mid-levelLeft job</v>
      </c>
    </row>
    <row r="535" spans="1:15" ht="16.8" x14ac:dyDescent="0.45">
      <c r="A535" t="s">
        <v>506</v>
      </c>
      <c r="B535">
        <v>4</v>
      </c>
      <c r="C535" t="s">
        <v>14</v>
      </c>
      <c r="D535">
        <v>28</v>
      </c>
      <c r="E535" t="s">
        <v>15</v>
      </c>
      <c r="F535" t="s">
        <v>16</v>
      </c>
      <c r="G535">
        <v>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 s="4" cm="1">
        <f t="array" ref="N535">MEDIAN(IF($O$2:$O$2210=O535,$D$2:$D$2210))</f>
        <v>13</v>
      </c>
      <c r="O535" t="str">
        <f t="shared" si="8"/>
        <v>Data Analyst - No stated seniority/mid-levelLeft job</v>
      </c>
    </row>
    <row r="536" spans="1:15" ht="16.8" x14ac:dyDescent="0.45">
      <c r="A536" t="s">
        <v>72</v>
      </c>
      <c r="B536">
        <v>0</v>
      </c>
      <c r="C536" t="s">
        <v>507</v>
      </c>
      <c r="D536">
        <v>10</v>
      </c>
      <c r="E536" t="s">
        <v>15</v>
      </c>
      <c r="F536" t="s">
        <v>19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s="4" cm="1">
        <f t="array" ref="N536">MEDIAN(IF($O$2:$O$2210=O536,$D$2:$D$2210))</f>
        <v>12</v>
      </c>
      <c r="O536" t="str">
        <f t="shared" si="8"/>
        <v>Data Analyst - No stated seniority/mid-levelPresent Role</v>
      </c>
    </row>
    <row r="537" spans="1:15" ht="16.8" x14ac:dyDescent="0.45">
      <c r="A537" t="s">
        <v>54</v>
      </c>
      <c r="B537">
        <v>0</v>
      </c>
      <c r="C537" t="s">
        <v>36</v>
      </c>
      <c r="D537">
        <v>1</v>
      </c>
      <c r="E537" t="s">
        <v>23</v>
      </c>
      <c r="F537" t="s">
        <v>19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s="4" cm="1">
        <f t="array" ref="N537">MEDIAN(IF($O$2:$O$2210=O537,$D$2:$D$2210))</f>
        <v>10</v>
      </c>
      <c r="O537" t="str">
        <f t="shared" si="8"/>
        <v>Data Analyst - Senior LevelPresent Role</v>
      </c>
    </row>
    <row r="538" spans="1:15" ht="16.8" x14ac:dyDescent="0.45">
      <c r="A538" t="s">
        <v>508</v>
      </c>
      <c r="B538">
        <v>1</v>
      </c>
      <c r="C538" t="s">
        <v>509</v>
      </c>
      <c r="D538">
        <v>13</v>
      </c>
      <c r="E538" t="s">
        <v>15</v>
      </c>
      <c r="F538" t="s">
        <v>16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 s="4" cm="1">
        <f t="array" ref="N538">MEDIAN(IF($O$2:$O$2210=O538,$D$2:$D$2210))</f>
        <v>13</v>
      </c>
      <c r="O538" t="str">
        <f t="shared" si="8"/>
        <v>Data Analyst - No stated seniority/mid-levelLeft job</v>
      </c>
    </row>
    <row r="539" spans="1:15" ht="16.8" x14ac:dyDescent="0.45">
      <c r="A539" t="s">
        <v>315</v>
      </c>
      <c r="B539">
        <v>2</v>
      </c>
      <c r="C539" t="s">
        <v>510</v>
      </c>
      <c r="D539">
        <v>24</v>
      </c>
      <c r="E539" t="s">
        <v>75</v>
      </c>
      <c r="F539" t="s">
        <v>16</v>
      </c>
      <c r="G539">
        <v>1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 s="4" cm="1">
        <f t="array" ref="N539">MEDIAN(IF($O$2:$O$2210=O539,$D$2:$D$2210))</f>
        <v>23.5</v>
      </c>
      <c r="O539" t="str">
        <f t="shared" si="8"/>
        <v>StatisticianLeft job</v>
      </c>
    </row>
    <row r="540" spans="1:15" ht="16.8" x14ac:dyDescent="0.45">
      <c r="A540" t="s">
        <v>46</v>
      </c>
      <c r="B540">
        <v>1</v>
      </c>
      <c r="C540" t="s">
        <v>14</v>
      </c>
      <c r="D540">
        <v>30</v>
      </c>
      <c r="E540" t="s">
        <v>15</v>
      </c>
      <c r="F540" t="s">
        <v>19</v>
      </c>
      <c r="G540">
        <v>1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 s="4" cm="1">
        <f t="array" ref="N540">MEDIAN(IF($O$2:$O$2210=O540,$D$2:$D$2210))</f>
        <v>12</v>
      </c>
      <c r="O540" t="str">
        <f t="shared" si="8"/>
        <v>Data Analyst - No stated seniority/mid-levelPresent Role</v>
      </c>
    </row>
    <row r="541" spans="1:15" ht="16.8" x14ac:dyDescent="0.45">
      <c r="A541" t="s">
        <v>511</v>
      </c>
      <c r="B541">
        <v>1</v>
      </c>
      <c r="C541" t="s">
        <v>512</v>
      </c>
      <c r="D541">
        <v>37</v>
      </c>
      <c r="E541" t="s">
        <v>23</v>
      </c>
      <c r="F541" t="s">
        <v>16</v>
      </c>
      <c r="G541">
        <v>1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0</v>
      </c>
      <c r="N541" s="4" cm="1">
        <f t="array" ref="N541">MEDIAN(IF($O$2:$O$2210=O541,$D$2:$D$2210))</f>
        <v>17.5</v>
      </c>
      <c r="O541" t="str">
        <f t="shared" si="8"/>
        <v>Data Analyst - Senior LevelLeft job</v>
      </c>
    </row>
    <row r="542" spans="1:15" ht="16.8" x14ac:dyDescent="0.45">
      <c r="A542" t="s">
        <v>44</v>
      </c>
      <c r="B542">
        <v>0</v>
      </c>
      <c r="C542" t="s">
        <v>513</v>
      </c>
      <c r="D542">
        <v>6</v>
      </c>
      <c r="E542" t="s">
        <v>15</v>
      </c>
      <c r="F542" t="s">
        <v>19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s="4" cm="1">
        <f t="array" ref="N542">MEDIAN(IF($O$2:$O$2210=O542,$D$2:$D$2210))</f>
        <v>12</v>
      </c>
      <c r="O542" t="str">
        <f t="shared" si="8"/>
        <v>Data Analyst - No stated seniority/mid-levelPresent Role</v>
      </c>
    </row>
    <row r="543" spans="1:15" ht="16.8" x14ac:dyDescent="0.45">
      <c r="A543" t="s">
        <v>514</v>
      </c>
      <c r="B543">
        <v>1</v>
      </c>
      <c r="C543" t="s">
        <v>199</v>
      </c>
      <c r="D543">
        <v>6</v>
      </c>
      <c r="E543" t="s">
        <v>23</v>
      </c>
      <c r="F543" t="s">
        <v>16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s="4" cm="1">
        <f t="array" ref="N543">MEDIAN(IF($O$2:$O$2210=O543,$D$2:$D$2210))</f>
        <v>17.5</v>
      </c>
      <c r="O543" t="str">
        <f t="shared" si="8"/>
        <v>Data Analyst - Senior LevelLeft job</v>
      </c>
    </row>
    <row r="544" spans="1:15" ht="16.8" x14ac:dyDescent="0.45">
      <c r="A544" t="s">
        <v>515</v>
      </c>
      <c r="B544">
        <v>3</v>
      </c>
      <c r="C544" t="s">
        <v>36</v>
      </c>
      <c r="D544">
        <v>14</v>
      </c>
      <c r="E544" t="s">
        <v>23</v>
      </c>
      <c r="F544" t="s">
        <v>16</v>
      </c>
      <c r="G544">
        <v>1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 s="4" cm="1">
        <f t="array" ref="N544">MEDIAN(IF($O$2:$O$2210=O544,$D$2:$D$2210))</f>
        <v>17.5</v>
      </c>
      <c r="O544" t="str">
        <f t="shared" si="8"/>
        <v>Data Analyst - Senior LevelLeft job</v>
      </c>
    </row>
    <row r="545" spans="1:15" ht="16.8" x14ac:dyDescent="0.45">
      <c r="A545" t="s">
        <v>58</v>
      </c>
      <c r="B545">
        <v>0</v>
      </c>
      <c r="C545" t="s">
        <v>1692</v>
      </c>
      <c r="D545">
        <v>32</v>
      </c>
      <c r="E545" t="s">
        <v>1692</v>
      </c>
      <c r="F545" t="s">
        <v>19</v>
      </c>
      <c r="G545">
        <v>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 s="4" cm="1">
        <f t="array" ref="N545">MEDIAN(IF($O$2:$O$2210=O545,$D$2:$D$2210))</f>
        <v>8.5</v>
      </c>
      <c r="O545" t="str">
        <f t="shared" si="8"/>
        <v>Data ScientistPresent Role</v>
      </c>
    </row>
    <row r="546" spans="1:15" ht="16.8" x14ac:dyDescent="0.45">
      <c r="A546" t="s">
        <v>516</v>
      </c>
      <c r="B546">
        <v>2</v>
      </c>
      <c r="C546" t="s">
        <v>517</v>
      </c>
      <c r="D546">
        <v>12</v>
      </c>
      <c r="E546" t="s">
        <v>23</v>
      </c>
      <c r="F546" t="s">
        <v>16</v>
      </c>
      <c r="G546">
        <v>1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 s="4" cm="1">
        <f t="array" ref="N546">MEDIAN(IF($O$2:$O$2210=O546,$D$2:$D$2210))</f>
        <v>17.5</v>
      </c>
      <c r="O546" t="str">
        <f t="shared" si="8"/>
        <v>Data Analyst - Senior LevelLeft job</v>
      </c>
    </row>
    <row r="547" spans="1:15" ht="16.8" x14ac:dyDescent="0.45">
      <c r="A547" t="s">
        <v>518</v>
      </c>
      <c r="B547">
        <v>3</v>
      </c>
      <c r="C547" t="s">
        <v>519</v>
      </c>
      <c r="D547">
        <v>24</v>
      </c>
      <c r="E547" t="s">
        <v>57</v>
      </c>
      <c r="F547" t="s">
        <v>16</v>
      </c>
      <c r="G547">
        <v>1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 s="4" cm="1">
        <f t="array" ref="N547">MEDIAN(IF($O$2:$O$2210=O547,$D$2:$D$2210))</f>
        <v>8</v>
      </c>
      <c r="O547" t="str">
        <f t="shared" si="8"/>
        <v>Data Analyst - Junior LevelLeft job</v>
      </c>
    </row>
    <row r="548" spans="1:15" ht="16.8" x14ac:dyDescent="0.45">
      <c r="A548" t="s">
        <v>520</v>
      </c>
      <c r="B548">
        <v>4</v>
      </c>
      <c r="C548" t="s">
        <v>332</v>
      </c>
      <c r="D548">
        <v>15</v>
      </c>
      <c r="E548" t="s">
        <v>15</v>
      </c>
      <c r="F548" t="s">
        <v>16</v>
      </c>
      <c r="G548">
        <v>1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 s="4" cm="1">
        <f t="array" ref="N548">MEDIAN(IF($O$2:$O$2210=O548,$D$2:$D$2210))</f>
        <v>13</v>
      </c>
      <c r="O548" t="str">
        <f t="shared" si="8"/>
        <v>Data Analyst - No stated seniority/mid-levelLeft job</v>
      </c>
    </row>
    <row r="549" spans="1:15" ht="16.8" x14ac:dyDescent="0.45">
      <c r="A549" t="s">
        <v>521</v>
      </c>
      <c r="B549">
        <v>0</v>
      </c>
      <c r="C549" t="s">
        <v>14</v>
      </c>
      <c r="D549">
        <v>12</v>
      </c>
      <c r="E549" t="s">
        <v>15</v>
      </c>
      <c r="F549" t="s">
        <v>19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 s="4" cm="1">
        <f t="array" ref="N549">MEDIAN(IF($O$2:$O$2210=O549,$D$2:$D$2210))</f>
        <v>12</v>
      </c>
      <c r="O549" t="str">
        <f t="shared" si="8"/>
        <v>Data Analyst - No stated seniority/mid-levelPresent Role</v>
      </c>
    </row>
    <row r="550" spans="1:15" ht="16.8" x14ac:dyDescent="0.45">
      <c r="A550" t="s">
        <v>522</v>
      </c>
      <c r="B550">
        <v>1</v>
      </c>
      <c r="C550" t="s">
        <v>14</v>
      </c>
      <c r="D550">
        <v>20</v>
      </c>
      <c r="E550" t="s">
        <v>15</v>
      </c>
      <c r="F550" t="s">
        <v>16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 s="4" cm="1">
        <f t="array" ref="N550">MEDIAN(IF($O$2:$O$2210=O550,$D$2:$D$2210))</f>
        <v>13</v>
      </c>
      <c r="O550" t="str">
        <f t="shared" si="8"/>
        <v>Data Analyst - No stated seniority/mid-levelLeft job</v>
      </c>
    </row>
    <row r="551" spans="1:15" ht="16.8" x14ac:dyDescent="0.45">
      <c r="A551" t="s">
        <v>523</v>
      </c>
      <c r="B551">
        <v>1</v>
      </c>
      <c r="C551" t="s">
        <v>14</v>
      </c>
      <c r="D551">
        <v>15</v>
      </c>
      <c r="E551" t="s">
        <v>15</v>
      </c>
      <c r="F551" t="s">
        <v>16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 s="4" cm="1">
        <f t="array" ref="N551">MEDIAN(IF($O$2:$O$2210=O551,$D$2:$D$2210))</f>
        <v>13</v>
      </c>
      <c r="O551" t="str">
        <f t="shared" si="8"/>
        <v>Data Analyst - No stated seniority/mid-levelLeft job</v>
      </c>
    </row>
    <row r="552" spans="1:15" ht="16.8" x14ac:dyDescent="0.45">
      <c r="A552" t="s">
        <v>524</v>
      </c>
      <c r="B552">
        <v>1</v>
      </c>
      <c r="C552" t="s">
        <v>486</v>
      </c>
      <c r="D552">
        <v>17</v>
      </c>
      <c r="E552" t="s">
        <v>15</v>
      </c>
      <c r="F552" t="s">
        <v>16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 s="4" cm="1">
        <f t="array" ref="N552">MEDIAN(IF($O$2:$O$2210=O552,$D$2:$D$2210))</f>
        <v>13</v>
      </c>
      <c r="O552" t="str">
        <f t="shared" si="8"/>
        <v>Data Analyst - No stated seniority/mid-levelLeft job</v>
      </c>
    </row>
    <row r="553" spans="1:15" ht="16.8" x14ac:dyDescent="0.45">
      <c r="A553" t="s">
        <v>359</v>
      </c>
      <c r="B553">
        <v>0</v>
      </c>
      <c r="C553" t="s">
        <v>14</v>
      </c>
      <c r="D553">
        <v>17</v>
      </c>
      <c r="E553" t="s">
        <v>15</v>
      </c>
      <c r="F553" t="s">
        <v>19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 s="4" cm="1">
        <f t="array" ref="N553">MEDIAN(IF($O$2:$O$2210=O553,$D$2:$D$2210))</f>
        <v>12</v>
      </c>
      <c r="O553" t="str">
        <f t="shared" si="8"/>
        <v>Data Analyst - No stated seniority/mid-levelPresent Role</v>
      </c>
    </row>
    <row r="554" spans="1:15" ht="16.8" x14ac:dyDescent="0.45">
      <c r="A554" t="s">
        <v>525</v>
      </c>
      <c r="B554">
        <v>1</v>
      </c>
      <c r="C554" t="s">
        <v>14</v>
      </c>
      <c r="D554">
        <v>5</v>
      </c>
      <c r="E554" t="s">
        <v>15</v>
      </c>
      <c r="F554" t="s">
        <v>16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s="4" cm="1">
        <f t="array" ref="N554">MEDIAN(IF($O$2:$O$2210=O554,$D$2:$D$2210))</f>
        <v>13</v>
      </c>
      <c r="O554" t="str">
        <f t="shared" si="8"/>
        <v>Data Analyst - No stated seniority/mid-levelLeft job</v>
      </c>
    </row>
    <row r="555" spans="1:15" ht="16.8" x14ac:dyDescent="0.45">
      <c r="A555" t="s">
        <v>526</v>
      </c>
      <c r="B555">
        <v>2</v>
      </c>
      <c r="C555" t="s">
        <v>14</v>
      </c>
      <c r="D555">
        <v>56</v>
      </c>
      <c r="E555" t="s">
        <v>15</v>
      </c>
      <c r="F555" t="s">
        <v>16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0</v>
      </c>
      <c r="M555">
        <v>0</v>
      </c>
      <c r="N555" s="4" cm="1">
        <f t="array" ref="N555">MEDIAN(IF($O$2:$O$2210=O555,$D$2:$D$2210))</f>
        <v>13</v>
      </c>
      <c r="O555" t="str">
        <f t="shared" si="8"/>
        <v>Data Analyst - No stated seniority/mid-levelLeft job</v>
      </c>
    </row>
    <row r="556" spans="1:15" ht="16.8" x14ac:dyDescent="0.45">
      <c r="A556" t="s">
        <v>70</v>
      </c>
      <c r="B556">
        <v>0</v>
      </c>
      <c r="C556" t="s">
        <v>14</v>
      </c>
      <c r="D556">
        <v>8</v>
      </c>
      <c r="E556" t="s">
        <v>15</v>
      </c>
      <c r="F556" t="s">
        <v>19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s="4" cm="1">
        <f t="array" ref="N556">MEDIAN(IF($O$2:$O$2210=O556,$D$2:$D$2210))</f>
        <v>12</v>
      </c>
      <c r="O556" t="str">
        <f t="shared" si="8"/>
        <v>Data Analyst - No stated seniority/mid-levelPresent Role</v>
      </c>
    </row>
    <row r="557" spans="1:15" ht="16.8" x14ac:dyDescent="0.45">
      <c r="A557" t="s">
        <v>527</v>
      </c>
      <c r="B557">
        <v>1</v>
      </c>
      <c r="C557" t="s">
        <v>32</v>
      </c>
      <c r="D557">
        <v>3</v>
      </c>
      <c r="E557" t="s">
        <v>15</v>
      </c>
      <c r="F557" t="s">
        <v>16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s="4" cm="1">
        <f t="array" ref="N557">MEDIAN(IF($O$2:$O$2210=O557,$D$2:$D$2210))</f>
        <v>13</v>
      </c>
      <c r="O557" t="str">
        <f t="shared" si="8"/>
        <v>Data Analyst - No stated seniority/mid-levelLeft job</v>
      </c>
    </row>
    <row r="558" spans="1:15" ht="16.8" x14ac:dyDescent="0.45">
      <c r="A558" t="s">
        <v>528</v>
      </c>
      <c r="B558">
        <v>2</v>
      </c>
      <c r="C558" t="s">
        <v>14</v>
      </c>
      <c r="D558">
        <v>32</v>
      </c>
      <c r="E558" t="s">
        <v>15</v>
      </c>
      <c r="F558" t="s">
        <v>16</v>
      </c>
      <c r="G558">
        <v>1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 s="4" cm="1">
        <f t="array" ref="N558">MEDIAN(IF($O$2:$O$2210=O558,$D$2:$D$2210))</f>
        <v>13</v>
      </c>
      <c r="O558" t="str">
        <f t="shared" si="8"/>
        <v>Data Analyst - No stated seniority/mid-levelLeft job</v>
      </c>
    </row>
    <row r="559" spans="1:15" ht="16.8" x14ac:dyDescent="0.45">
      <c r="A559" t="s">
        <v>529</v>
      </c>
      <c r="B559">
        <v>3</v>
      </c>
      <c r="C559" t="s">
        <v>14</v>
      </c>
      <c r="D559">
        <v>30</v>
      </c>
      <c r="E559" t="s">
        <v>15</v>
      </c>
      <c r="F559" t="s">
        <v>16</v>
      </c>
      <c r="G559">
        <v>1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 s="4" cm="1">
        <f t="array" ref="N559">MEDIAN(IF($O$2:$O$2210=O559,$D$2:$D$2210))</f>
        <v>13</v>
      </c>
      <c r="O559" t="str">
        <f t="shared" si="8"/>
        <v>Data Analyst - No stated seniority/mid-levelLeft job</v>
      </c>
    </row>
    <row r="560" spans="1:15" ht="16.8" x14ac:dyDescent="0.45">
      <c r="A560" t="s">
        <v>530</v>
      </c>
      <c r="B560">
        <v>1</v>
      </c>
      <c r="C560" t="s">
        <v>14</v>
      </c>
      <c r="D560">
        <v>14</v>
      </c>
      <c r="E560" t="s">
        <v>15</v>
      </c>
      <c r="F560" t="s">
        <v>16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 s="4" cm="1">
        <f t="array" ref="N560">MEDIAN(IF($O$2:$O$2210=O560,$D$2:$D$2210))</f>
        <v>13</v>
      </c>
      <c r="O560" t="str">
        <f t="shared" si="8"/>
        <v>Data Analyst - No stated seniority/mid-levelLeft job</v>
      </c>
    </row>
    <row r="561" spans="1:15" ht="16.8" x14ac:dyDescent="0.45">
      <c r="A561" t="s">
        <v>144</v>
      </c>
      <c r="B561">
        <v>0</v>
      </c>
      <c r="C561" t="s">
        <v>531</v>
      </c>
      <c r="D561">
        <v>46</v>
      </c>
      <c r="E561" t="s">
        <v>75</v>
      </c>
      <c r="F561" t="s">
        <v>19</v>
      </c>
      <c r="G561">
        <v>1</v>
      </c>
      <c r="H561">
        <v>1</v>
      </c>
      <c r="I561">
        <v>1</v>
      </c>
      <c r="J561">
        <v>1</v>
      </c>
      <c r="K561">
        <v>0</v>
      </c>
      <c r="L561">
        <v>0</v>
      </c>
      <c r="M561">
        <v>0</v>
      </c>
      <c r="N561" s="4" cm="1">
        <f t="array" ref="N561">MEDIAN(IF($O$2:$O$2210=O561,$D$2:$D$2210))</f>
        <v>30</v>
      </c>
      <c r="O561" t="str">
        <f t="shared" si="8"/>
        <v>StatisticianPresent Role</v>
      </c>
    </row>
    <row r="562" spans="1:15" ht="16.8" x14ac:dyDescent="0.45">
      <c r="A562" t="s">
        <v>532</v>
      </c>
      <c r="B562">
        <v>1</v>
      </c>
      <c r="C562" t="s">
        <v>14</v>
      </c>
      <c r="D562">
        <v>14</v>
      </c>
      <c r="E562" t="s">
        <v>15</v>
      </c>
      <c r="F562" t="s">
        <v>16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 s="4" cm="1">
        <f t="array" ref="N562">MEDIAN(IF($O$2:$O$2210=O562,$D$2:$D$2210))</f>
        <v>13</v>
      </c>
      <c r="O562" t="str">
        <f t="shared" si="8"/>
        <v>Data Analyst - No stated seniority/mid-levelLeft job</v>
      </c>
    </row>
    <row r="563" spans="1:15" ht="16.8" x14ac:dyDescent="0.45">
      <c r="A563" t="s">
        <v>533</v>
      </c>
      <c r="B563">
        <v>2</v>
      </c>
      <c r="C563" t="s">
        <v>14</v>
      </c>
      <c r="D563">
        <v>4</v>
      </c>
      <c r="E563" t="s">
        <v>15</v>
      </c>
      <c r="F563" t="s">
        <v>16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s="4" cm="1">
        <f t="array" ref="N563">MEDIAN(IF($O$2:$O$2210=O563,$D$2:$D$2210))</f>
        <v>13</v>
      </c>
      <c r="O563" t="str">
        <f t="shared" si="8"/>
        <v>Data Analyst - No stated seniority/mid-levelLeft job</v>
      </c>
    </row>
    <row r="564" spans="1:15" ht="16.8" x14ac:dyDescent="0.45">
      <c r="A564" t="s">
        <v>129</v>
      </c>
      <c r="B564">
        <v>1</v>
      </c>
      <c r="C564" t="s">
        <v>14</v>
      </c>
      <c r="D564">
        <v>4</v>
      </c>
      <c r="E564" t="s">
        <v>15</v>
      </c>
      <c r="F564" t="s">
        <v>16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s="4" cm="1">
        <f t="array" ref="N564">MEDIAN(IF($O$2:$O$2210=O564,$D$2:$D$2210))</f>
        <v>13</v>
      </c>
      <c r="O564" t="str">
        <f t="shared" si="8"/>
        <v>Data Analyst - No stated seniority/mid-levelLeft job</v>
      </c>
    </row>
    <row r="565" spans="1:15" ht="16.8" x14ac:dyDescent="0.45">
      <c r="A565" t="s">
        <v>1555</v>
      </c>
      <c r="B565">
        <v>2</v>
      </c>
      <c r="C565" t="s">
        <v>1692</v>
      </c>
      <c r="D565">
        <v>6</v>
      </c>
      <c r="E565" t="s">
        <v>1692</v>
      </c>
      <c r="F565" t="s">
        <v>16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s="4" cm="1">
        <f t="array" ref="N565">MEDIAN(IF($O$2:$O$2210=O565,$D$2:$D$2210))</f>
        <v>7</v>
      </c>
      <c r="O565" t="str">
        <f t="shared" si="8"/>
        <v>Data ScientistLeft job</v>
      </c>
    </row>
    <row r="566" spans="1:15" ht="16.8" x14ac:dyDescent="0.45">
      <c r="A566" t="s">
        <v>233</v>
      </c>
      <c r="B566">
        <v>3</v>
      </c>
      <c r="C566" t="s">
        <v>14</v>
      </c>
      <c r="D566">
        <v>2</v>
      </c>
      <c r="E566" t="s">
        <v>15</v>
      </c>
      <c r="F566" t="s">
        <v>16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s="4" cm="1">
        <f t="array" ref="N566">MEDIAN(IF($O$2:$O$2210=O566,$D$2:$D$2210))</f>
        <v>13</v>
      </c>
      <c r="O566" t="str">
        <f t="shared" si="8"/>
        <v>Data Analyst - No stated seniority/mid-levelLeft job</v>
      </c>
    </row>
    <row r="567" spans="1:15" ht="16.8" x14ac:dyDescent="0.45">
      <c r="A567" t="s">
        <v>182</v>
      </c>
      <c r="B567">
        <v>0</v>
      </c>
      <c r="C567" t="s">
        <v>50</v>
      </c>
      <c r="D567">
        <v>1</v>
      </c>
      <c r="E567" t="s">
        <v>15</v>
      </c>
      <c r="F567" t="s">
        <v>19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s="4" cm="1">
        <f t="array" ref="N567">MEDIAN(IF($O$2:$O$2210=O567,$D$2:$D$2210))</f>
        <v>12</v>
      </c>
      <c r="O567" t="str">
        <f t="shared" si="8"/>
        <v>Data Analyst - No stated seniority/mid-levelPresent Role</v>
      </c>
    </row>
    <row r="568" spans="1:15" ht="16.8" x14ac:dyDescent="0.45">
      <c r="A568" t="s">
        <v>534</v>
      </c>
      <c r="B568">
        <v>2</v>
      </c>
      <c r="C568" t="s">
        <v>535</v>
      </c>
      <c r="D568">
        <v>7</v>
      </c>
      <c r="E568" t="s">
        <v>15</v>
      </c>
      <c r="F568" t="s">
        <v>16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s="4" cm="1">
        <f t="array" ref="N568">MEDIAN(IF($O$2:$O$2210=O568,$D$2:$D$2210))</f>
        <v>13</v>
      </c>
      <c r="O568" t="str">
        <f t="shared" si="8"/>
        <v>Data Analyst - No stated seniority/mid-levelLeft job</v>
      </c>
    </row>
    <row r="569" spans="1:15" ht="16.8" x14ac:dyDescent="0.45">
      <c r="A569" t="s">
        <v>536</v>
      </c>
      <c r="B569">
        <v>3</v>
      </c>
      <c r="C569" t="s">
        <v>14</v>
      </c>
      <c r="D569">
        <v>2</v>
      </c>
      <c r="E569" t="s">
        <v>15</v>
      </c>
      <c r="F569" t="s">
        <v>16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s="4" cm="1">
        <f t="array" ref="N569">MEDIAN(IF($O$2:$O$2210=O569,$D$2:$D$2210))</f>
        <v>13</v>
      </c>
      <c r="O569" t="str">
        <f t="shared" si="8"/>
        <v>Data Analyst - No stated seniority/mid-levelLeft job</v>
      </c>
    </row>
    <row r="570" spans="1:15" ht="16.8" x14ac:dyDescent="0.45">
      <c r="A570" t="s">
        <v>537</v>
      </c>
      <c r="B570">
        <v>0</v>
      </c>
      <c r="C570" t="s">
        <v>14</v>
      </c>
      <c r="D570">
        <v>43</v>
      </c>
      <c r="E570" t="s">
        <v>15</v>
      </c>
      <c r="F570" t="s">
        <v>19</v>
      </c>
      <c r="G570">
        <v>1</v>
      </c>
      <c r="H570">
        <v>1</v>
      </c>
      <c r="I570">
        <v>1</v>
      </c>
      <c r="J570">
        <v>1</v>
      </c>
      <c r="K570">
        <v>0</v>
      </c>
      <c r="L570">
        <v>0</v>
      </c>
      <c r="M570">
        <v>0</v>
      </c>
      <c r="N570" s="4" cm="1">
        <f t="array" ref="N570">MEDIAN(IF($O$2:$O$2210=O570,$D$2:$D$2210))</f>
        <v>12</v>
      </c>
      <c r="O570" t="str">
        <f t="shared" si="8"/>
        <v>Data Analyst - No stated seniority/mid-levelPresent Role</v>
      </c>
    </row>
    <row r="571" spans="1:15" ht="16.8" x14ac:dyDescent="0.45">
      <c r="A571" t="s">
        <v>538</v>
      </c>
      <c r="B571">
        <v>0</v>
      </c>
      <c r="C571" t="s">
        <v>56</v>
      </c>
      <c r="D571">
        <v>2</v>
      </c>
      <c r="E571" t="s">
        <v>57</v>
      </c>
      <c r="F571" t="s">
        <v>19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s="4" cm="1">
        <f t="array" ref="N571">MEDIAN(IF($O$2:$O$2210=O571,$D$2:$D$2210))</f>
        <v>5</v>
      </c>
      <c r="O571" t="str">
        <f t="shared" si="8"/>
        <v>Data Analyst - Junior LevelPresent Role</v>
      </c>
    </row>
    <row r="572" spans="1:15" ht="16.8" x14ac:dyDescent="0.45">
      <c r="A572" t="s">
        <v>539</v>
      </c>
      <c r="B572">
        <v>2</v>
      </c>
      <c r="C572" t="s">
        <v>14</v>
      </c>
      <c r="D572">
        <v>4</v>
      </c>
      <c r="E572" t="s">
        <v>15</v>
      </c>
      <c r="F572" t="s">
        <v>16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s="4" cm="1">
        <f t="array" ref="N572">MEDIAN(IF($O$2:$O$2210=O572,$D$2:$D$2210))</f>
        <v>13</v>
      </c>
      <c r="O572" t="str">
        <f t="shared" si="8"/>
        <v>Data Analyst - No stated seniority/mid-levelLeft job</v>
      </c>
    </row>
    <row r="573" spans="1:15" ht="16.8" x14ac:dyDescent="0.45">
      <c r="A573" t="s">
        <v>540</v>
      </c>
      <c r="B573">
        <v>2</v>
      </c>
      <c r="C573" t="s">
        <v>541</v>
      </c>
      <c r="D573">
        <v>12</v>
      </c>
      <c r="E573" t="s">
        <v>15</v>
      </c>
      <c r="F573" t="s">
        <v>16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 s="4" cm="1">
        <f t="array" ref="N573">MEDIAN(IF($O$2:$O$2210=O573,$D$2:$D$2210))</f>
        <v>13</v>
      </c>
      <c r="O573" t="str">
        <f t="shared" si="8"/>
        <v>Data Analyst - No stated seniority/mid-levelLeft job</v>
      </c>
    </row>
    <row r="574" spans="1:15" ht="16.8" x14ac:dyDescent="0.45">
      <c r="A574" t="s">
        <v>154</v>
      </c>
      <c r="B574">
        <v>0</v>
      </c>
      <c r="C574" t="s">
        <v>542</v>
      </c>
      <c r="D574">
        <v>38</v>
      </c>
      <c r="E574" t="s">
        <v>15</v>
      </c>
      <c r="F574" t="s">
        <v>19</v>
      </c>
      <c r="G574">
        <v>1</v>
      </c>
      <c r="H574">
        <v>1</v>
      </c>
      <c r="I574">
        <v>1</v>
      </c>
      <c r="J574">
        <v>1</v>
      </c>
      <c r="K574">
        <v>0</v>
      </c>
      <c r="L574">
        <v>0</v>
      </c>
      <c r="M574">
        <v>0</v>
      </c>
      <c r="N574" s="4" cm="1">
        <f t="array" ref="N574">MEDIAN(IF($O$2:$O$2210=O574,$D$2:$D$2210))</f>
        <v>12</v>
      </c>
      <c r="O574" t="str">
        <f t="shared" si="8"/>
        <v>Data Analyst - No stated seniority/mid-levelPresent Role</v>
      </c>
    </row>
    <row r="575" spans="1:15" ht="16.8" x14ac:dyDescent="0.45">
      <c r="A575" t="s">
        <v>543</v>
      </c>
      <c r="B575">
        <v>1</v>
      </c>
      <c r="C575" t="s">
        <v>544</v>
      </c>
      <c r="D575">
        <v>4</v>
      </c>
      <c r="E575" t="s">
        <v>15</v>
      </c>
      <c r="F575" t="s">
        <v>16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s="4" cm="1">
        <f t="array" ref="N575">MEDIAN(IF($O$2:$O$2210=O575,$D$2:$D$2210))</f>
        <v>13</v>
      </c>
      <c r="O575" t="str">
        <f t="shared" si="8"/>
        <v>Data Analyst - No stated seniority/mid-levelLeft job</v>
      </c>
    </row>
    <row r="576" spans="1:15" ht="16.8" x14ac:dyDescent="0.45">
      <c r="A576" t="s">
        <v>545</v>
      </c>
      <c r="B576">
        <v>3</v>
      </c>
      <c r="C576" t="s">
        <v>452</v>
      </c>
      <c r="D576">
        <v>5</v>
      </c>
      <c r="E576" t="s">
        <v>15</v>
      </c>
      <c r="F576" t="s">
        <v>16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s="4" cm="1">
        <f t="array" ref="N576">MEDIAN(IF($O$2:$O$2210=O576,$D$2:$D$2210))</f>
        <v>13</v>
      </c>
      <c r="O576" t="str">
        <f t="shared" si="8"/>
        <v>Data Analyst - No stated seniority/mid-levelLeft job</v>
      </c>
    </row>
    <row r="577" spans="1:15" ht="16.8" x14ac:dyDescent="0.45">
      <c r="A577" t="s">
        <v>314</v>
      </c>
      <c r="B577">
        <v>0</v>
      </c>
      <c r="C577" t="s">
        <v>14</v>
      </c>
      <c r="D577">
        <v>19</v>
      </c>
      <c r="E577" t="s">
        <v>15</v>
      </c>
      <c r="F577" t="s">
        <v>19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 s="4" cm="1">
        <f t="array" ref="N577">MEDIAN(IF($O$2:$O$2210=O577,$D$2:$D$2210))</f>
        <v>12</v>
      </c>
      <c r="O577" t="str">
        <f t="shared" si="8"/>
        <v>Data Analyst - No stated seniority/mid-levelPresent Role</v>
      </c>
    </row>
    <row r="578" spans="1:15" ht="16.8" x14ac:dyDescent="0.45">
      <c r="A578" t="s">
        <v>546</v>
      </c>
      <c r="B578">
        <v>1</v>
      </c>
      <c r="C578" t="s">
        <v>14</v>
      </c>
      <c r="D578">
        <v>14</v>
      </c>
      <c r="E578" t="s">
        <v>15</v>
      </c>
      <c r="F578" t="s">
        <v>16</v>
      </c>
      <c r="G578">
        <v>1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 s="4" cm="1">
        <f t="array" ref="N578">MEDIAN(IF($O$2:$O$2210=O578,$D$2:$D$2210))</f>
        <v>13</v>
      </c>
      <c r="O578" t="str">
        <f t="shared" si="8"/>
        <v>Data Analyst - No stated seniority/mid-levelLeft job</v>
      </c>
    </row>
    <row r="579" spans="1:15" ht="16.8" x14ac:dyDescent="0.45">
      <c r="A579" t="s">
        <v>547</v>
      </c>
      <c r="B579">
        <v>1</v>
      </c>
      <c r="C579" t="s">
        <v>14</v>
      </c>
      <c r="D579">
        <v>26</v>
      </c>
      <c r="E579" t="s">
        <v>15</v>
      </c>
      <c r="F579" t="s">
        <v>16</v>
      </c>
      <c r="G579">
        <v>1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 s="4" cm="1">
        <f t="array" ref="N579">MEDIAN(IF($O$2:$O$2210=O579,$D$2:$D$2210))</f>
        <v>13</v>
      </c>
      <c r="O579" t="str">
        <f t="shared" ref="O579:O642" si="9">E579&amp;F579</f>
        <v>Data Analyst - No stated seniority/mid-levelLeft job</v>
      </c>
    </row>
    <row r="580" spans="1:15" ht="16.8" x14ac:dyDescent="0.45">
      <c r="A580" t="s">
        <v>548</v>
      </c>
      <c r="B580">
        <v>1</v>
      </c>
      <c r="C580" t="s">
        <v>14</v>
      </c>
      <c r="D580">
        <v>2</v>
      </c>
      <c r="E580" t="s">
        <v>15</v>
      </c>
      <c r="F580" t="s">
        <v>16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s="4" cm="1">
        <f t="array" ref="N580">MEDIAN(IF($O$2:$O$2210=O580,$D$2:$D$2210))</f>
        <v>13</v>
      </c>
      <c r="O580" t="str">
        <f t="shared" si="9"/>
        <v>Data Analyst - No stated seniority/mid-levelLeft job</v>
      </c>
    </row>
    <row r="581" spans="1:15" ht="16.8" x14ac:dyDescent="0.45">
      <c r="A581" t="s">
        <v>549</v>
      </c>
      <c r="B581">
        <v>2</v>
      </c>
      <c r="C581" t="s">
        <v>14</v>
      </c>
      <c r="D581">
        <v>31</v>
      </c>
      <c r="E581" t="s">
        <v>15</v>
      </c>
      <c r="F581" t="s">
        <v>16</v>
      </c>
      <c r="G581">
        <v>1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 s="4" cm="1">
        <f t="array" ref="N581">MEDIAN(IF($O$2:$O$2210=O581,$D$2:$D$2210))</f>
        <v>13</v>
      </c>
      <c r="O581" t="str">
        <f t="shared" si="9"/>
        <v>Data Analyst - No stated seniority/mid-levelLeft job</v>
      </c>
    </row>
    <row r="582" spans="1:15" ht="16.8" x14ac:dyDescent="0.45">
      <c r="A582" t="s">
        <v>310</v>
      </c>
      <c r="B582">
        <v>0</v>
      </c>
      <c r="C582" t="s">
        <v>14</v>
      </c>
      <c r="D582">
        <v>4</v>
      </c>
      <c r="E582" t="s">
        <v>15</v>
      </c>
      <c r="F582" t="s">
        <v>19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s="4" cm="1">
        <f t="array" ref="N582">MEDIAN(IF($O$2:$O$2210=O582,$D$2:$D$2210))</f>
        <v>12</v>
      </c>
      <c r="O582" t="str">
        <f t="shared" si="9"/>
        <v>Data Analyst - No stated seniority/mid-levelPresent Role</v>
      </c>
    </row>
    <row r="583" spans="1:15" ht="16.8" x14ac:dyDescent="0.45">
      <c r="A583" t="s">
        <v>550</v>
      </c>
      <c r="B583">
        <v>2</v>
      </c>
      <c r="C583" t="s">
        <v>107</v>
      </c>
      <c r="D583">
        <v>14</v>
      </c>
      <c r="E583" t="s">
        <v>23</v>
      </c>
      <c r="F583" t="s">
        <v>16</v>
      </c>
      <c r="G583">
        <v>1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 s="4" cm="1">
        <f t="array" ref="N583">MEDIAN(IF($O$2:$O$2210=O583,$D$2:$D$2210))</f>
        <v>17.5</v>
      </c>
      <c r="O583" t="str">
        <f t="shared" si="9"/>
        <v>Data Analyst - Senior LevelLeft job</v>
      </c>
    </row>
    <row r="584" spans="1:15" ht="16.8" x14ac:dyDescent="0.45">
      <c r="A584" t="s">
        <v>331</v>
      </c>
      <c r="B584">
        <v>0</v>
      </c>
      <c r="C584" t="s">
        <v>75</v>
      </c>
      <c r="D584">
        <v>25</v>
      </c>
      <c r="E584" t="s">
        <v>75</v>
      </c>
      <c r="F584" t="s">
        <v>19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 s="4" cm="1">
        <f t="array" ref="N584">MEDIAN(IF($O$2:$O$2210=O584,$D$2:$D$2210))</f>
        <v>30</v>
      </c>
      <c r="O584" t="str">
        <f t="shared" si="9"/>
        <v>StatisticianPresent Role</v>
      </c>
    </row>
    <row r="585" spans="1:15" ht="16.8" x14ac:dyDescent="0.45">
      <c r="A585" t="s">
        <v>551</v>
      </c>
      <c r="B585">
        <v>0</v>
      </c>
      <c r="C585" t="s">
        <v>36</v>
      </c>
      <c r="D585">
        <v>225</v>
      </c>
      <c r="E585" t="s">
        <v>23</v>
      </c>
      <c r="F585" t="s">
        <v>19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 s="4" cm="1">
        <f t="array" ref="N585">MEDIAN(IF($O$2:$O$2210=O585,$D$2:$D$2210))</f>
        <v>10</v>
      </c>
      <c r="O585" t="str">
        <f t="shared" si="9"/>
        <v>Data Analyst - Senior LevelPresent Role</v>
      </c>
    </row>
    <row r="586" spans="1:15" ht="16.8" x14ac:dyDescent="0.45">
      <c r="A586" t="s">
        <v>27</v>
      </c>
      <c r="B586">
        <v>0</v>
      </c>
      <c r="C586" t="s">
        <v>371</v>
      </c>
      <c r="D586">
        <v>16</v>
      </c>
      <c r="E586" t="s">
        <v>15</v>
      </c>
      <c r="F586" t="s">
        <v>19</v>
      </c>
      <c r="G586">
        <v>1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 s="4" cm="1">
        <f t="array" ref="N586">MEDIAN(IF($O$2:$O$2210=O586,$D$2:$D$2210))</f>
        <v>12</v>
      </c>
      <c r="O586" t="str">
        <f t="shared" si="9"/>
        <v>Data Analyst - No stated seniority/mid-levelPresent Role</v>
      </c>
    </row>
    <row r="587" spans="1:15" ht="16.8" x14ac:dyDescent="0.45">
      <c r="A587" s="1">
        <v>44136</v>
      </c>
      <c r="B587">
        <v>1</v>
      </c>
      <c r="C587" t="s">
        <v>1709</v>
      </c>
      <c r="D587">
        <v>1</v>
      </c>
      <c r="E587" t="s">
        <v>1692</v>
      </c>
      <c r="F587" t="s">
        <v>16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s="4" cm="1">
        <f t="array" ref="N587">MEDIAN(IF($O$2:$O$2210=O587,$D$2:$D$2210))</f>
        <v>7</v>
      </c>
      <c r="O587" t="str">
        <f t="shared" si="9"/>
        <v>Data ScientistLeft job</v>
      </c>
    </row>
    <row r="588" spans="1:15" ht="16.8" x14ac:dyDescent="0.45">
      <c r="A588" t="s">
        <v>572</v>
      </c>
      <c r="B588">
        <v>2</v>
      </c>
      <c r="C588" t="s">
        <v>1704</v>
      </c>
      <c r="D588">
        <v>5</v>
      </c>
      <c r="E588" t="s">
        <v>1692</v>
      </c>
      <c r="F588" t="s">
        <v>16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s="4" cm="1">
        <f t="array" ref="N588">MEDIAN(IF($O$2:$O$2210=O588,$D$2:$D$2210))</f>
        <v>7</v>
      </c>
      <c r="O588" t="str">
        <f t="shared" si="9"/>
        <v>Data ScientistLeft job</v>
      </c>
    </row>
    <row r="589" spans="1:15" ht="16.8" x14ac:dyDescent="0.45">
      <c r="A589" t="s">
        <v>182</v>
      </c>
      <c r="B589">
        <v>0</v>
      </c>
      <c r="C589" t="s">
        <v>199</v>
      </c>
      <c r="D589">
        <v>1</v>
      </c>
      <c r="E589" t="s">
        <v>23</v>
      </c>
      <c r="F589" t="s">
        <v>19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s="4" cm="1">
        <f t="array" ref="N589">MEDIAN(IF($O$2:$O$2210=O589,$D$2:$D$2210))</f>
        <v>10</v>
      </c>
      <c r="O589" t="str">
        <f t="shared" si="9"/>
        <v>Data Analyst - Senior LevelPresent Role</v>
      </c>
    </row>
    <row r="590" spans="1:15" ht="16.8" x14ac:dyDescent="0.45">
      <c r="A590" t="s">
        <v>182</v>
      </c>
      <c r="B590">
        <v>0</v>
      </c>
      <c r="C590" t="s">
        <v>14</v>
      </c>
      <c r="D590">
        <v>1</v>
      </c>
      <c r="E590" t="s">
        <v>15</v>
      </c>
      <c r="F590" t="s">
        <v>19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s="4" cm="1">
        <f t="array" ref="N590">MEDIAN(IF($O$2:$O$2210=O590,$D$2:$D$2210))</f>
        <v>12</v>
      </c>
      <c r="O590" t="str">
        <f t="shared" si="9"/>
        <v>Data Analyst - No stated seniority/mid-levelPresent Role</v>
      </c>
    </row>
    <row r="591" spans="1:15" ht="16.8" x14ac:dyDescent="0.45">
      <c r="A591" t="s">
        <v>104</v>
      </c>
      <c r="B591">
        <v>0</v>
      </c>
      <c r="C591" t="s">
        <v>1710</v>
      </c>
      <c r="D591">
        <v>3</v>
      </c>
      <c r="E591" t="s">
        <v>1692</v>
      </c>
      <c r="F591" t="s">
        <v>19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s="4" cm="1">
        <f t="array" ref="N591">MEDIAN(IF($O$2:$O$2210=O591,$D$2:$D$2210))</f>
        <v>8.5</v>
      </c>
      <c r="O591" t="str">
        <f t="shared" si="9"/>
        <v>Data ScientistPresent Role</v>
      </c>
    </row>
    <row r="592" spans="1:15" ht="16.8" x14ac:dyDescent="0.45">
      <c r="A592" t="s">
        <v>552</v>
      </c>
      <c r="B592">
        <v>3</v>
      </c>
      <c r="C592" t="s">
        <v>553</v>
      </c>
      <c r="D592">
        <v>5</v>
      </c>
      <c r="E592" t="s">
        <v>15</v>
      </c>
      <c r="F592" t="s">
        <v>16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s="4" cm="1">
        <f t="array" ref="N592">MEDIAN(IF($O$2:$O$2210=O592,$D$2:$D$2210))</f>
        <v>13</v>
      </c>
      <c r="O592" t="str">
        <f t="shared" si="9"/>
        <v>Data Analyst - No stated seniority/mid-levelLeft job</v>
      </c>
    </row>
    <row r="593" spans="1:15" ht="16.8" x14ac:dyDescent="0.45">
      <c r="A593" t="s">
        <v>33</v>
      </c>
      <c r="B593">
        <v>0</v>
      </c>
      <c r="C593" t="s">
        <v>554</v>
      </c>
      <c r="D593">
        <v>24</v>
      </c>
      <c r="E593" t="s">
        <v>15</v>
      </c>
      <c r="F593" t="s">
        <v>19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 s="4" cm="1">
        <f t="array" ref="N593">MEDIAN(IF($O$2:$O$2210=O593,$D$2:$D$2210))</f>
        <v>12</v>
      </c>
      <c r="O593" t="str">
        <f t="shared" si="9"/>
        <v>Data Analyst - No stated seniority/mid-levelPresent Role</v>
      </c>
    </row>
    <row r="594" spans="1:15" ht="16.8" x14ac:dyDescent="0.45">
      <c r="A594" t="s">
        <v>104</v>
      </c>
      <c r="B594">
        <v>0</v>
      </c>
      <c r="C594" t="s">
        <v>14</v>
      </c>
      <c r="D594">
        <v>3</v>
      </c>
      <c r="E594" t="s">
        <v>15</v>
      </c>
      <c r="F594" t="s">
        <v>19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s="4" cm="1">
        <f t="array" ref="N594">MEDIAN(IF($O$2:$O$2210=O594,$D$2:$D$2210))</f>
        <v>12</v>
      </c>
      <c r="O594" t="str">
        <f t="shared" si="9"/>
        <v>Data Analyst - No stated seniority/mid-levelPresent Role</v>
      </c>
    </row>
    <row r="595" spans="1:15" ht="16.8" x14ac:dyDescent="0.45">
      <c r="A595" t="s">
        <v>555</v>
      </c>
      <c r="B595">
        <v>1</v>
      </c>
      <c r="C595" t="s">
        <v>14</v>
      </c>
      <c r="D595">
        <v>20</v>
      </c>
      <c r="E595" t="s">
        <v>15</v>
      </c>
      <c r="F595" t="s">
        <v>16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 s="4" cm="1">
        <f t="array" ref="N595">MEDIAN(IF($O$2:$O$2210=O595,$D$2:$D$2210))</f>
        <v>13</v>
      </c>
      <c r="O595" t="str">
        <f t="shared" si="9"/>
        <v>Data Analyst - No stated seniority/mid-levelLeft job</v>
      </c>
    </row>
    <row r="596" spans="1:15" ht="16.8" x14ac:dyDescent="0.45">
      <c r="A596" t="s">
        <v>101</v>
      </c>
      <c r="B596">
        <v>1</v>
      </c>
      <c r="C596" t="s">
        <v>556</v>
      </c>
      <c r="D596">
        <v>18</v>
      </c>
      <c r="E596" t="s">
        <v>15</v>
      </c>
      <c r="F596" t="s">
        <v>16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 s="4" cm="1">
        <f t="array" ref="N596">MEDIAN(IF($O$2:$O$2210=O596,$D$2:$D$2210))</f>
        <v>13</v>
      </c>
      <c r="O596" t="str">
        <f t="shared" si="9"/>
        <v>Data Analyst - No stated seniority/mid-levelLeft job</v>
      </c>
    </row>
    <row r="597" spans="1:15" ht="16.8" x14ac:dyDescent="0.45">
      <c r="A597" t="s">
        <v>54</v>
      </c>
      <c r="B597">
        <v>0</v>
      </c>
      <c r="C597" t="s">
        <v>14</v>
      </c>
      <c r="D597">
        <v>1</v>
      </c>
      <c r="E597" t="s">
        <v>15</v>
      </c>
      <c r="F597" t="s">
        <v>19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s="4" cm="1">
        <f t="array" ref="N597">MEDIAN(IF($O$2:$O$2210=O597,$D$2:$D$2210))</f>
        <v>12</v>
      </c>
      <c r="O597" t="str">
        <f t="shared" si="9"/>
        <v>Data Analyst - No stated seniority/mid-levelPresent Role</v>
      </c>
    </row>
    <row r="598" spans="1:15" ht="16.8" x14ac:dyDescent="0.45">
      <c r="A598" t="s">
        <v>557</v>
      </c>
      <c r="B598">
        <v>1</v>
      </c>
      <c r="C598" t="s">
        <v>558</v>
      </c>
      <c r="D598">
        <v>37</v>
      </c>
      <c r="E598" t="s">
        <v>15</v>
      </c>
      <c r="F598" t="s">
        <v>16</v>
      </c>
      <c r="G598">
        <v>1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0</v>
      </c>
      <c r="N598" s="4" cm="1">
        <f t="array" ref="N598">MEDIAN(IF($O$2:$O$2210=O598,$D$2:$D$2210))</f>
        <v>13</v>
      </c>
      <c r="O598" t="str">
        <f t="shared" si="9"/>
        <v>Data Analyst - No stated seniority/mid-levelLeft job</v>
      </c>
    </row>
    <row r="599" spans="1:15" ht="16.8" x14ac:dyDescent="0.45">
      <c r="A599" t="s">
        <v>559</v>
      </c>
      <c r="B599">
        <v>3</v>
      </c>
      <c r="C599" t="s">
        <v>560</v>
      </c>
      <c r="D599">
        <v>6</v>
      </c>
      <c r="E599" t="s">
        <v>23</v>
      </c>
      <c r="F599" t="s">
        <v>16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s="4" cm="1">
        <f t="array" ref="N599">MEDIAN(IF($O$2:$O$2210=O599,$D$2:$D$2210))</f>
        <v>17.5</v>
      </c>
      <c r="O599" t="str">
        <f t="shared" si="9"/>
        <v>Data Analyst - Senior LevelLeft job</v>
      </c>
    </row>
    <row r="600" spans="1:15" ht="16.8" x14ac:dyDescent="0.45">
      <c r="A600" t="s">
        <v>314</v>
      </c>
      <c r="B600">
        <v>0</v>
      </c>
      <c r="C600" t="s">
        <v>14</v>
      </c>
      <c r="D600">
        <v>19</v>
      </c>
      <c r="E600" t="s">
        <v>15</v>
      </c>
      <c r="F600" t="s">
        <v>19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 s="4" cm="1">
        <f t="array" ref="N600">MEDIAN(IF($O$2:$O$2210=O600,$D$2:$D$2210))</f>
        <v>12</v>
      </c>
      <c r="O600" t="str">
        <f t="shared" si="9"/>
        <v>Data Analyst - No stated seniority/mid-levelPresent Role</v>
      </c>
    </row>
    <row r="601" spans="1:15" ht="16.8" x14ac:dyDescent="0.45">
      <c r="A601" t="s">
        <v>17</v>
      </c>
      <c r="B601">
        <v>2</v>
      </c>
      <c r="C601" t="s">
        <v>1692</v>
      </c>
      <c r="D601">
        <v>21</v>
      </c>
      <c r="E601" t="s">
        <v>1692</v>
      </c>
      <c r="F601" t="s">
        <v>19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 s="4" cm="1">
        <f t="array" ref="N601">MEDIAN(IF($O$2:$O$2210=O601,$D$2:$D$2210))</f>
        <v>8.5</v>
      </c>
      <c r="O601" t="str">
        <f t="shared" si="9"/>
        <v>Data ScientistPresent Role</v>
      </c>
    </row>
    <row r="602" spans="1:15" ht="16.8" x14ac:dyDescent="0.45">
      <c r="A602" t="s">
        <v>561</v>
      </c>
      <c r="B602">
        <v>0</v>
      </c>
      <c r="C602" t="s">
        <v>562</v>
      </c>
      <c r="D602">
        <v>78</v>
      </c>
      <c r="E602" t="s">
        <v>15</v>
      </c>
      <c r="F602" t="s">
        <v>19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0</v>
      </c>
      <c r="N602" s="4" cm="1">
        <f t="array" ref="N602">MEDIAN(IF($O$2:$O$2210=O602,$D$2:$D$2210))</f>
        <v>12</v>
      </c>
      <c r="O602" t="str">
        <f t="shared" si="9"/>
        <v>Data Analyst - No stated seniority/mid-levelPresent Role</v>
      </c>
    </row>
    <row r="603" spans="1:15" ht="16.8" x14ac:dyDescent="0.45">
      <c r="A603" t="s">
        <v>27</v>
      </c>
      <c r="B603">
        <v>0</v>
      </c>
      <c r="C603" t="s">
        <v>1711</v>
      </c>
      <c r="D603">
        <v>16</v>
      </c>
      <c r="E603" t="s">
        <v>1692</v>
      </c>
      <c r="F603" t="s">
        <v>19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 s="4" cm="1">
        <f t="array" ref="N603">MEDIAN(IF($O$2:$O$2210=O603,$D$2:$D$2210))</f>
        <v>8.5</v>
      </c>
      <c r="O603" t="str">
        <f t="shared" si="9"/>
        <v>Data ScientistPresent Role</v>
      </c>
    </row>
    <row r="604" spans="1:15" ht="16.8" x14ac:dyDescent="0.45">
      <c r="A604" t="s">
        <v>924</v>
      </c>
      <c r="B604">
        <v>1</v>
      </c>
      <c r="C604" t="s">
        <v>1692</v>
      </c>
      <c r="D604">
        <v>25</v>
      </c>
      <c r="E604" t="s">
        <v>1692</v>
      </c>
      <c r="F604" t="s">
        <v>16</v>
      </c>
      <c r="G604">
        <v>1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 s="4" cm="1">
        <f t="array" ref="N604">MEDIAN(IF($O$2:$O$2210=O604,$D$2:$D$2210))</f>
        <v>7</v>
      </c>
      <c r="O604" t="str">
        <f t="shared" si="9"/>
        <v>Data ScientistLeft job</v>
      </c>
    </row>
    <row r="605" spans="1:15" ht="16.8" x14ac:dyDescent="0.45">
      <c r="A605" t="s">
        <v>563</v>
      </c>
      <c r="B605">
        <v>2</v>
      </c>
      <c r="C605" t="s">
        <v>14</v>
      </c>
      <c r="D605">
        <v>28</v>
      </c>
      <c r="E605" t="s">
        <v>15</v>
      </c>
      <c r="F605" t="s">
        <v>16</v>
      </c>
      <c r="G605">
        <v>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 s="4" cm="1">
        <f t="array" ref="N605">MEDIAN(IF($O$2:$O$2210=O605,$D$2:$D$2210))</f>
        <v>13</v>
      </c>
      <c r="O605" t="str">
        <f t="shared" si="9"/>
        <v>Data Analyst - No stated seniority/mid-levelLeft job</v>
      </c>
    </row>
    <row r="606" spans="1:15" ht="16.8" x14ac:dyDescent="0.45">
      <c r="A606" t="s">
        <v>104</v>
      </c>
      <c r="B606">
        <v>0</v>
      </c>
      <c r="C606" t="s">
        <v>14</v>
      </c>
      <c r="D606">
        <v>3</v>
      </c>
      <c r="E606" t="s">
        <v>15</v>
      </c>
      <c r="F606" t="s">
        <v>19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s="4" cm="1">
        <f t="array" ref="N606">MEDIAN(IF($O$2:$O$2210=O606,$D$2:$D$2210))</f>
        <v>12</v>
      </c>
      <c r="O606" t="str">
        <f t="shared" si="9"/>
        <v>Data Analyst - No stated seniority/mid-levelPresent Role</v>
      </c>
    </row>
    <row r="607" spans="1:15" ht="16.8" x14ac:dyDescent="0.45">
      <c r="A607" t="s">
        <v>564</v>
      </c>
      <c r="B607">
        <v>3</v>
      </c>
      <c r="C607" t="s">
        <v>565</v>
      </c>
      <c r="D607">
        <v>62</v>
      </c>
      <c r="E607" t="s">
        <v>23</v>
      </c>
      <c r="F607" t="s">
        <v>16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0</v>
      </c>
      <c r="N607" s="4" cm="1">
        <f t="array" ref="N607">MEDIAN(IF($O$2:$O$2210=O607,$D$2:$D$2210))</f>
        <v>17.5</v>
      </c>
      <c r="O607" t="str">
        <f t="shared" si="9"/>
        <v>Data Analyst - Senior LevelLeft job</v>
      </c>
    </row>
    <row r="608" spans="1:15" ht="16.8" x14ac:dyDescent="0.45">
      <c r="A608" t="s">
        <v>566</v>
      </c>
      <c r="B608">
        <v>1</v>
      </c>
      <c r="C608" t="s">
        <v>567</v>
      </c>
      <c r="D608">
        <v>16</v>
      </c>
      <c r="E608" t="s">
        <v>15</v>
      </c>
      <c r="F608" t="s">
        <v>16</v>
      </c>
      <c r="G608">
        <v>1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 s="4" cm="1">
        <f t="array" ref="N608">MEDIAN(IF($O$2:$O$2210=O608,$D$2:$D$2210))</f>
        <v>13</v>
      </c>
      <c r="O608" t="str">
        <f t="shared" si="9"/>
        <v>Data Analyst - No stated seniority/mid-levelLeft job</v>
      </c>
    </row>
    <row r="609" spans="1:15" ht="16.8" x14ac:dyDescent="0.45">
      <c r="A609" t="s">
        <v>59</v>
      </c>
      <c r="B609">
        <v>0</v>
      </c>
      <c r="C609" t="s">
        <v>1692</v>
      </c>
      <c r="D609">
        <v>13</v>
      </c>
      <c r="E609" t="s">
        <v>1692</v>
      </c>
      <c r="F609" t="s">
        <v>19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 s="4" cm="1">
        <f t="array" ref="N609">MEDIAN(IF($O$2:$O$2210=O609,$D$2:$D$2210))</f>
        <v>8.5</v>
      </c>
      <c r="O609" t="str">
        <f t="shared" si="9"/>
        <v>Data ScientistPresent Role</v>
      </c>
    </row>
    <row r="610" spans="1:15" ht="16.8" x14ac:dyDescent="0.45">
      <c r="A610" t="s">
        <v>568</v>
      </c>
      <c r="B610">
        <v>1</v>
      </c>
      <c r="C610" t="s">
        <v>14</v>
      </c>
      <c r="D610">
        <v>21</v>
      </c>
      <c r="E610" t="s">
        <v>15</v>
      </c>
      <c r="F610" t="s">
        <v>16</v>
      </c>
      <c r="G610">
        <v>1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 s="4" cm="1">
        <f t="array" ref="N610">MEDIAN(IF($O$2:$O$2210=O610,$D$2:$D$2210))</f>
        <v>13</v>
      </c>
      <c r="O610" t="str">
        <f t="shared" si="9"/>
        <v>Data Analyst - No stated seniority/mid-levelLeft job</v>
      </c>
    </row>
    <row r="611" spans="1:15" ht="16.8" x14ac:dyDescent="0.45">
      <c r="A611" t="s">
        <v>30</v>
      </c>
      <c r="B611">
        <v>0</v>
      </c>
      <c r="C611" t="s">
        <v>18</v>
      </c>
      <c r="D611">
        <v>9</v>
      </c>
      <c r="E611" t="s">
        <v>15</v>
      </c>
      <c r="F611" t="s">
        <v>19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s="4" cm="1">
        <f t="array" ref="N611">MEDIAN(IF($O$2:$O$2210=O611,$D$2:$D$2210))</f>
        <v>12</v>
      </c>
      <c r="O611" t="str">
        <f t="shared" si="9"/>
        <v>Data Analyst - No stated seniority/mid-levelPresent Role</v>
      </c>
    </row>
    <row r="612" spans="1:15" ht="16.8" x14ac:dyDescent="0.45">
      <c r="A612" t="s">
        <v>28</v>
      </c>
      <c r="B612">
        <v>1</v>
      </c>
      <c r="C612" t="s">
        <v>36</v>
      </c>
      <c r="D612">
        <v>36</v>
      </c>
      <c r="E612" t="s">
        <v>23</v>
      </c>
      <c r="F612" t="s">
        <v>19</v>
      </c>
      <c r="G612">
        <v>1</v>
      </c>
      <c r="H612">
        <v>1</v>
      </c>
      <c r="I612">
        <v>1</v>
      </c>
      <c r="J612">
        <v>1</v>
      </c>
      <c r="K612">
        <v>0</v>
      </c>
      <c r="L612">
        <v>0</v>
      </c>
      <c r="M612">
        <v>0</v>
      </c>
      <c r="N612" s="4" cm="1">
        <f t="array" ref="N612">MEDIAN(IF($O$2:$O$2210=O612,$D$2:$D$2210))</f>
        <v>10</v>
      </c>
      <c r="O612" t="str">
        <f t="shared" si="9"/>
        <v>Data Analyst - Senior LevelPresent Role</v>
      </c>
    </row>
    <row r="613" spans="1:15" ht="16.8" x14ac:dyDescent="0.45">
      <c r="A613" t="s">
        <v>54</v>
      </c>
      <c r="B613">
        <v>0</v>
      </c>
      <c r="C613" t="s">
        <v>14</v>
      </c>
      <c r="D613">
        <v>1</v>
      </c>
      <c r="E613" t="s">
        <v>15</v>
      </c>
      <c r="F613" t="s">
        <v>19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s="4" cm="1">
        <f t="array" ref="N613">MEDIAN(IF($O$2:$O$2210=O613,$D$2:$D$2210))</f>
        <v>12</v>
      </c>
      <c r="O613" t="str">
        <f t="shared" si="9"/>
        <v>Data Analyst - No stated seniority/mid-levelPresent Role</v>
      </c>
    </row>
    <row r="614" spans="1:15" ht="16.8" x14ac:dyDescent="0.45">
      <c r="A614" t="s">
        <v>27</v>
      </c>
      <c r="B614">
        <v>0</v>
      </c>
      <c r="C614" t="s">
        <v>1692</v>
      </c>
      <c r="D614">
        <v>16</v>
      </c>
      <c r="E614" t="s">
        <v>1692</v>
      </c>
      <c r="F614" t="s">
        <v>19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 s="4" cm="1">
        <f t="array" ref="N614">MEDIAN(IF($O$2:$O$2210=O614,$D$2:$D$2210))</f>
        <v>8.5</v>
      </c>
      <c r="O614" t="str">
        <f t="shared" si="9"/>
        <v>Data ScientistPresent Role</v>
      </c>
    </row>
    <row r="615" spans="1:15" ht="16.8" x14ac:dyDescent="0.45">
      <c r="A615" t="s">
        <v>569</v>
      </c>
      <c r="B615">
        <v>2</v>
      </c>
      <c r="C615" t="s">
        <v>570</v>
      </c>
      <c r="D615">
        <v>2</v>
      </c>
      <c r="E615" t="s">
        <v>23</v>
      </c>
      <c r="F615" t="s">
        <v>16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s="4" cm="1">
        <f t="array" ref="N615">MEDIAN(IF($O$2:$O$2210=O615,$D$2:$D$2210))</f>
        <v>17.5</v>
      </c>
      <c r="O615" t="str">
        <f t="shared" si="9"/>
        <v>Data Analyst - Senior LevelLeft job</v>
      </c>
    </row>
    <row r="616" spans="1:15" ht="16.8" x14ac:dyDescent="0.45">
      <c r="A616" t="s">
        <v>182</v>
      </c>
      <c r="B616">
        <v>0</v>
      </c>
      <c r="C616" t="s">
        <v>36</v>
      </c>
      <c r="D616">
        <v>1</v>
      </c>
      <c r="E616" t="s">
        <v>23</v>
      </c>
      <c r="F616" t="s">
        <v>19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s="4" cm="1">
        <f t="array" ref="N616">MEDIAN(IF($O$2:$O$2210=O616,$D$2:$D$2210))</f>
        <v>10</v>
      </c>
      <c r="O616" t="str">
        <f t="shared" si="9"/>
        <v>Data Analyst - Senior LevelPresent Role</v>
      </c>
    </row>
    <row r="617" spans="1:15" ht="16.8" x14ac:dyDescent="0.45">
      <c r="A617" t="s">
        <v>571</v>
      </c>
      <c r="B617">
        <v>2</v>
      </c>
      <c r="C617" t="s">
        <v>14</v>
      </c>
      <c r="D617">
        <v>33</v>
      </c>
      <c r="E617" t="s">
        <v>15</v>
      </c>
      <c r="F617" t="s">
        <v>16</v>
      </c>
      <c r="G617">
        <v>1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 s="4" cm="1">
        <f t="array" ref="N617">MEDIAN(IF($O$2:$O$2210=O617,$D$2:$D$2210))</f>
        <v>13</v>
      </c>
      <c r="O617" t="str">
        <f t="shared" si="9"/>
        <v>Data Analyst - No stated seniority/mid-levelLeft job</v>
      </c>
    </row>
    <row r="618" spans="1:15" ht="16.8" x14ac:dyDescent="0.45">
      <c r="A618" t="s">
        <v>455</v>
      </c>
      <c r="B618">
        <v>3</v>
      </c>
      <c r="C618" t="s">
        <v>416</v>
      </c>
      <c r="D618">
        <v>19</v>
      </c>
      <c r="E618" t="s">
        <v>57</v>
      </c>
      <c r="F618" t="s">
        <v>16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 s="4" cm="1">
        <f t="array" ref="N618">MEDIAN(IF($O$2:$O$2210=O618,$D$2:$D$2210))</f>
        <v>8</v>
      </c>
      <c r="O618" t="str">
        <f t="shared" si="9"/>
        <v>Data Analyst - Junior LevelLeft job</v>
      </c>
    </row>
    <row r="619" spans="1:15" ht="16.8" x14ac:dyDescent="0.45">
      <c r="A619" t="s">
        <v>572</v>
      </c>
      <c r="B619">
        <v>1</v>
      </c>
      <c r="C619" t="s">
        <v>14</v>
      </c>
      <c r="D619">
        <v>5</v>
      </c>
      <c r="E619" t="s">
        <v>15</v>
      </c>
      <c r="F619" t="s">
        <v>16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s="4" cm="1">
        <f t="array" ref="N619">MEDIAN(IF($O$2:$O$2210=O619,$D$2:$D$2210))</f>
        <v>13</v>
      </c>
      <c r="O619" t="str">
        <f t="shared" si="9"/>
        <v>Data Analyst - No stated seniority/mid-levelLeft job</v>
      </c>
    </row>
    <row r="620" spans="1:15" ht="16.8" x14ac:dyDescent="0.45">
      <c r="A620" t="s">
        <v>81</v>
      </c>
      <c r="B620">
        <v>0</v>
      </c>
      <c r="C620" t="s">
        <v>14</v>
      </c>
      <c r="D620">
        <v>5</v>
      </c>
      <c r="E620" t="s">
        <v>15</v>
      </c>
      <c r="F620" t="s">
        <v>19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s="4" cm="1">
        <f t="array" ref="N620">MEDIAN(IF($O$2:$O$2210=O620,$D$2:$D$2210))</f>
        <v>12</v>
      </c>
      <c r="O620" t="str">
        <f t="shared" si="9"/>
        <v>Data Analyst - No stated seniority/mid-levelPresent Role</v>
      </c>
    </row>
    <row r="621" spans="1:15" ht="16.8" x14ac:dyDescent="0.45">
      <c r="A621" t="s">
        <v>59</v>
      </c>
      <c r="B621">
        <v>0</v>
      </c>
      <c r="C621" t="s">
        <v>573</v>
      </c>
      <c r="D621">
        <v>13</v>
      </c>
      <c r="E621" t="s">
        <v>15</v>
      </c>
      <c r="F621" t="s">
        <v>19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 s="4" cm="1">
        <f t="array" ref="N621">MEDIAN(IF($O$2:$O$2210=O621,$D$2:$D$2210))</f>
        <v>12</v>
      </c>
      <c r="O621" t="str">
        <f t="shared" si="9"/>
        <v>Data Analyst - No stated seniority/mid-levelPresent Role</v>
      </c>
    </row>
    <row r="622" spans="1:15" ht="16.8" x14ac:dyDescent="0.45">
      <c r="A622" t="s">
        <v>13</v>
      </c>
      <c r="B622">
        <v>2</v>
      </c>
      <c r="C622" t="s">
        <v>330</v>
      </c>
      <c r="D622">
        <v>2</v>
      </c>
      <c r="E622" t="s">
        <v>15</v>
      </c>
      <c r="F622" t="s">
        <v>16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s="4" cm="1">
        <f t="array" ref="N622">MEDIAN(IF($O$2:$O$2210=O622,$D$2:$D$2210))</f>
        <v>13</v>
      </c>
      <c r="O622" t="str">
        <f t="shared" si="9"/>
        <v>Data Analyst - No stated seniority/mid-levelLeft job</v>
      </c>
    </row>
    <row r="623" spans="1:15" ht="16.8" x14ac:dyDescent="0.45">
      <c r="A623" t="s">
        <v>379</v>
      </c>
      <c r="B623">
        <v>1</v>
      </c>
      <c r="C623" t="s">
        <v>14</v>
      </c>
      <c r="D623">
        <v>2</v>
      </c>
      <c r="E623" t="s">
        <v>15</v>
      </c>
      <c r="F623" t="s">
        <v>16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s="4" cm="1">
        <f t="array" ref="N623">MEDIAN(IF($O$2:$O$2210=O623,$D$2:$D$2210))</f>
        <v>13</v>
      </c>
      <c r="O623" t="str">
        <f t="shared" si="9"/>
        <v>Data Analyst - No stated seniority/mid-levelLeft job</v>
      </c>
    </row>
    <row r="624" spans="1:15" ht="16.8" x14ac:dyDescent="0.45">
      <c r="A624" t="s">
        <v>574</v>
      </c>
      <c r="B624">
        <v>0</v>
      </c>
      <c r="C624" t="s">
        <v>14</v>
      </c>
      <c r="D624">
        <v>17</v>
      </c>
      <c r="E624" t="s">
        <v>15</v>
      </c>
      <c r="F624" t="s">
        <v>19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 s="4" cm="1">
        <f t="array" ref="N624">MEDIAN(IF($O$2:$O$2210=O624,$D$2:$D$2210))</f>
        <v>12</v>
      </c>
      <c r="O624" t="str">
        <f t="shared" si="9"/>
        <v>Data Analyst - No stated seniority/mid-levelPresent Role</v>
      </c>
    </row>
    <row r="625" spans="1:15" ht="16.8" x14ac:dyDescent="0.45">
      <c r="A625" t="s">
        <v>329</v>
      </c>
      <c r="B625">
        <v>0</v>
      </c>
      <c r="C625" t="s">
        <v>575</v>
      </c>
      <c r="D625">
        <v>40</v>
      </c>
      <c r="E625" t="s">
        <v>15</v>
      </c>
      <c r="F625" t="s">
        <v>19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0</v>
      </c>
      <c r="M625">
        <v>0</v>
      </c>
      <c r="N625" s="4" cm="1">
        <f t="array" ref="N625">MEDIAN(IF($O$2:$O$2210=O625,$D$2:$D$2210))</f>
        <v>12</v>
      </c>
      <c r="O625" t="str">
        <f t="shared" si="9"/>
        <v>Data Analyst - No stated seniority/mid-levelPresent Role</v>
      </c>
    </row>
    <row r="626" spans="1:15" ht="16.8" x14ac:dyDescent="0.45">
      <c r="A626" t="s">
        <v>576</v>
      </c>
      <c r="B626">
        <v>1</v>
      </c>
      <c r="C626" t="s">
        <v>14</v>
      </c>
      <c r="D626">
        <v>8</v>
      </c>
      <c r="E626" t="s">
        <v>15</v>
      </c>
      <c r="F626" t="s">
        <v>16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s="4" cm="1">
        <f t="array" ref="N626">MEDIAN(IF($O$2:$O$2210=O626,$D$2:$D$2210))</f>
        <v>13</v>
      </c>
      <c r="O626" t="str">
        <f t="shared" si="9"/>
        <v>Data Analyst - No stated seniority/mid-levelLeft job</v>
      </c>
    </row>
    <row r="627" spans="1:15" ht="16.8" x14ac:dyDescent="0.45">
      <c r="A627" t="s">
        <v>577</v>
      </c>
      <c r="B627">
        <v>2</v>
      </c>
      <c r="C627" t="s">
        <v>578</v>
      </c>
      <c r="D627">
        <v>15</v>
      </c>
      <c r="E627" t="s">
        <v>15</v>
      </c>
      <c r="F627" t="s">
        <v>16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 s="4" cm="1">
        <f t="array" ref="N627">MEDIAN(IF($O$2:$O$2210=O627,$D$2:$D$2210))</f>
        <v>13</v>
      </c>
      <c r="O627" t="str">
        <f t="shared" si="9"/>
        <v>Data Analyst - No stated seniority/mid-levelLeft job</v>
      </c>
    </row>
    <row r="628" spans="1:15" ht="16.8" x14ac:dyDescent="0.45">
      <c r="A628" t="s">
        <v>579</v>
      </c>
      <c r="B628">
        <v>3</v>
      </c>
      <c r="C628" t="s">
        <v>580</v>
      </c>
      <c r="D628">
        <v>8</v>
      </c>
      <c r="E628" t="s">
        <v>15</v>
      </c>
      <c r="F628" t="s">
        <v>16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s="4" cm="1">
        <f t="array" ref="N628">MEDIAN(IF($O$2:$O$2210=O628,$D$2:$D$2210))</f>
        <v>13</v>
      </c>
      <c r="O628" t="str">
        <f t="shared" si="9"/>
        <v>Data Analyst - No stated seniority/mid-levelLeft job</v>
      </c>
    </row>
    <row r="629" spans="1:15" ht="16.8" x14ac:dyDescent="0.45">
      <c r="A629" t="s">
        <v>88</v>
      </c>
      <c r="B629">
        <v>0</v>
      </c>
      <c r="C629" t="s">
        <v>50</v>
      </c>
      <c r="D629">
        <v>15</v>
      </c>
      <c r="E629" t="s">
        <v>15</v>
      </c>
      <c r="F629" t="s">
        <v>19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 s="4" cm="1">
        <f t="array" ref="N629">MEDIAN(IF($O$2:$O$2210=O629,$D$2:$D$2210))</f>
        <v>12</v>
      </c>
      <c r="O629" t="str">
        <f t="shared" si="9"/>
        <v>Data Analyst - No stated seniority/mid-levelPresent Role</v>
      </c>
    </row>
    <row r="630" spans="1:15" ht="16.8" x14ac:dyDescent="0.45">
      <c r="A630" t="s">
        <v>581</v>
      </c>
      <c r="B630">
        <v>0</v>
      </c>
      <c r="C630" t="s">
        <v>14</v>
      </c>
      <c r="D630">
        <v>169</v>
      </c>
      <c r="E630" t="s">
        <v>15</v>
      </c>
      <c r="F630" t="s">
        <v>19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 s="4" cm="1">
        <f t="array" ref="N630">MEDIAN(IF($O$2:$O$2210=O630,$D$2:$D$2210))</f>
        <v>12</v>
      </c>
      <c r="O630" t="str">
        <f t="shared" si="9"/>
        <v>Data Analyst - No stated seniority/mid-levelPresent Role</v>
      </c>
    </row>
    <row r="631" spans="1:15" ht="16.8" x14ac:dyDescent="0.45">
      <c r="A631" t="s">
        <v>582</v>
      </c>
      <c r="B631">
        <v>1</v>
      </c>
      <c r="C631" t="s">
        <v>583</v>
      </c>
      <c r="D631">
        <v>45</v>
      </c>
      <c r="E631" t="s">
        <v>15</v>
      </c>
      <c r="F631" t="s">
        <v>16</v>
      </c>
      <c r="G631">
        <v>1</v>
      </c>
      <c r="H631">
        <v>1</v>
      </c>
      <c r="I631">
        <v>1</v>
      </c>
      <c r="J631">
        <v>1</v>
      </c>
      <c r="K631">
        <v>0</v>
      </c>
      <c r="L631">
        <v>0</v>
      </c>
      <c r="M631">
        <v>0</v>
      </c>
      <c r="N631" s="4" cm="1">
        <f t="array" ref="N631">MEDIAN(IF($O$2:$O$2210=O631,$D$2:$D$2210))</f>
        <v>13</v>
      </c>
      <c r="O631" t="str">
        <f t="shared" si="9"/>
        <v>Data Analyst - No stated seniority/mid-levelLeft job</v>
      </c>
    </row>
    <row r="632" spans="1:15" ht="16.8" x14ac:dyDescent="0.45">
      <c r="A632" t="s">
        <v>584</v>
      </c>
      <c r="B632">
        <v>0</v>
      </c>
      <c r="C632" t="s">
        <v>585</v>
      </c>
      <c r="D632">
        <v>90</v>
      </c>
      <c r="E632" t="s">
        <v>23</v>
      </c>
      <c r="F632" t="s">
        <v>19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0</v>
      </c>
      <c r="N632" s="4" cm="1">
        <f t="array" ref="N632">MEDIAN(IF($O$2:$O$2210=O632,$D$2:$D$2210))</f>
        <v>10</v>
      </c>
      <c r="O632" t="str">
        <f t="shared" si="9"/>
        <v>Data Analyst - Senior LevelPresent Role</v>
      </c>
    </row>
    <row r="633" spans="1:15" ht="16.8" x14ac:dyDescent="0.45">
      <c r="A633" t="s">
        <v>586</v>
      </c>
      <c r="B633">
        <v>0</v>
      </c>
      <c r="C633" t="s">
        <v>14</v>
      </c>
      <c r="D633">
        <v>24</v>
      </c>
      <c r="E633" t="s">
        <v>15</v>
      </c>
      <c r="F633" t="s">
        <v>19</v>
      </c>
      <c r="G633">
        <v>1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 s="4" cm="1">
        <f t="array" ref="N633">MEDIAN(IF($O$2:$O$2210=O633,$D$2:$D$2210))</f>
        <v>12</v>
      </c>
      <c r="O633" t="str">
        <f t="shared" si="9"/>
        <v>Data Analyst - No stated seniority/mid-levelPresent Role</v>
      </c>
    </row>
    <row r="634" spans="1:15" ht="16.8" x14ac:dyDescent="0.45">
      <c r="A634" t="s">
        <v>54</v>
      </c>
      <c r="B634">
        <v>0</v>
      </c>
      <c r="C634" t="s">
        <v>14</v>
      </c>
      <c r="D634">
        <v>1</v>
      </c>
      <c r="E634" t="s">
        <v>15</v>
      </c>
      <c r="F634" t="s">
        <v>19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s="4" cm="1">
        <f t="array" ref="N634">MEDIAN(IF($O$2:$O$2210=O634,$D$2:$D$2210))</f>
        <v>12</v>
      </c>
      <c r="O634" t="str">
        <f t="shared" si="9"/>
        <v>Data Analyst - No stated seniority/mid-levelPresent Role</v>
      </c>
    </row>
    <row r="635" spans="1:15" ht="16.8" x14ac:dyDescent="0.45">
      <c r="A635" t="s">
        <v>72</v>
      </c>
      <c r="B635">
        <v>0</v>
      </c>
      <c r="C635" t="s">
        <v>587</v>
      </c>
      <c r="D635">
        <v>10</v>
      </c>
      <c r="E635" t="s">
        <v>15</v>
      </c>
      <c r="F635" t="s">
        <v>19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s="4" cm="1">
        <f t="array" ref="N635">MEDIAN(IF($O$2:$O$2210=O635,$D$2:$D$2210))</f>
        <v>12</v>
      </c>
      <c r="O635" t="str">
        <f t="shared" si="9"/>
        <v>Data Analyst - No stated seniority/mid-levelPresent Role</v>
      </c>
    </row>
    <row r="636" spans="1:15" ht="16.8" x14ac:dyDescent="0.45">
      <c r="A636" t="s">
        <v>588</v>
      </c>
      <c r="B636">
        <v>0</v>
      </c>
      <c r="C636" t="s">
        <v>589</v>
      </c>
      <c r="D636">
        <v>37</v>
      </c>
      <c r="E636" t="s">
        <v>15</v>
      </c>
      <c r="F636" t="s">
        <v>19</v>
      </c>
      <c r="G636">
        <v>1</v>
      </c>
      <c r="H636">
        <v>1</v>
      </c>
      <c r="I636">
        <v>1</v>
      </c>
      <c r="J636">
        <v>1</v>
      </c>
      <c r="K636">
        <v>0</v>
      </c>
      <c r="L636">
        <v>0</v>
      </c>
      <c r="M636">
        <v>0</v>
      </c>
      <c r="N636" s="4" cm="1">
        <f t="array" ref="N636">MEDIAN(IF($O$2:$O$2210=O636,$D$2:$D$2210))</f>
        <v>12</v>
      </c>
      <c r="O636" t="str">
        <f t="shared" si="9"/>
        <v>Data Analyst - No stated seniority/mid-levelPresent Role</v>
      </c>
    </row>
    <row r="637" spans="1:15" ht="16.8" x14ac:dyDescent="0.45">
      <c r="A637" t="s">
        <v>590</v>
      </c>
      <c r="B637">
        <v>2</v>
      </c>
      <c r="C637" t="s">
        <v>591</v>
      </c>
      <c r="D637">
        <v>1</v>
      </c>
      <c r="E637" t="s">
        <v>57</v>
      </c>
      <c r="F637" t="s">
        <v>16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s="4" cm="1">
        <f t="array" ref="N637">MEDIAN(IF($O$2:$O$2210=O637,$D$2:$D$2210))</f>
        <v>8</v>
      </c>
      <c r="O637" t="str">
        <f t="shared" si="9"/>
        <v>Data Analyst - Junior LevelLeft job</v>
      </c>
    </row>
    <row r="638" spans="1:15" ht="16.8" x14ac:dyDescent="0.45">
      <c r="A638" s="1">
        <v>43952</v>
      </c>
      <c r="B638">
        <v>3</v>
      </c>
      <c r="C638" t="s">
        <v>14</v>
      </c>
      <c r="D638">
        <v>1</v>
      </c>
      <c r="E638" t="s">
        <v>15</v>
      </c>
      <c r="F638" t="s">
        <v>16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s="4" cm="1">
        <f t="array" ref="N638">MEDIAN(IF($O$2:$O$2210=O638,$D$2:$D$2210))</f>
        <v>13</v>
      </c>
      <c r="O638" t="str">
        <f t="shared" si="9"/>
        <v>Data Analyst - No stated seniority/mid-levelLeft job</v>
      </c>
    </row>
    <row r="639" spans="1:15" ht="16.8" x14ac:dyDescent="0.45">
      <c r="A639" t="s">
        <v>94</v>
      </c>
      <c r="B639">
        <v>0</v>
      </c>
      <c r="C639" t="s">
        <v>14</v>
      </c>
      <c r="D639">
        <v>4</v>
      </c>
      <c r="E639" t="s">
        <v>15</v>
      </c>
      <c r="F639" t="s">
        <v>19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s="4" cm="1">
        <f t="array" ref="N639">MEDIAN(IF($O$2:$O$2210=O639,$D$2:$D$2210))</f>
        <v>12</v>
      </c>
      <c r="O639" t="str">
        <f t="shared" si="9"/>
        <v>Data Analyst - No stated seniority/mid-levelPresent Role</v>
      </c>
    </row>
    <row r="640" spans="1:15" ht="16.8" x14ac:dyDescent="0.45">
      <c r="A640" t="s">
        <v>132</v>
      </c>
      <c r="B640">
        <v>2</v>
      </c>
      <c r="C640" t="s">
        <v>14</v>
      </c>
      <c r="D640">
        <v>24</v>
      </c>
      <c r="E640" t="s">
        <v>15</v>
      </c>
      <c r="F640" t="s">
        <v>16</v>
      </c>
      <c r="G640">
        <v>1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 s="4" cm="1">
        <f t="array" ref="N640">MEDIAN(IF($O$2:$O$2210=O640,$D$2:$D$2210))</f>
        <v>13</v>
      </c>
      <c r="O640" t="str">
        <f t="shared" si="9"/>
        <v>Data Analyst - No stated seniority/mid-levelLeft job</v>
      </c>
    </row>
    <row r="641" spans="1:15" ht="16.8" x14ac:dyDescent="0.45">
      <c r="A641" t="s">
        <v>592</v>
      </c>
      <c r="B641">
        <v>0</v>
      </c>
      <c r="C641" t="s">
        <v>593</v>
      </c>
      <c r="D641">
        <v>1</v>
      </c>
      <c r="E641" t="s">
        <v>15</v>
      </c>
      <c r="F641" t="s">
        <v>19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s="4" cm="1">
        <f t="array" ref="N641">MEDIAN(IF($O$2:$O$2210=O641,$D$2:$D$2210))</f>
        <v>12</v>
      </c>
      <c r="O641" t="str">
        <f t="shared" si="9"/>
        <v>Data Analyst - No stated seniority/mid-levelPresent Role</v>
      </c>
    </row>
    <row r="642" spans="1:15" ht="16.8" x14ac:dyDescent="0.45">
      <c r="A642" t="s">
        <v>594</v>
      </c>
      <c r="B642">
        <v>1</v>
      </c>
      <c r="C642" t="s">
        <v>36</v>
      </c>
      <c r="D642">
        <v>31</v>
      </c>
      <c r="E642" t="s">
        <v>23</v>
      </c>
      <c r="F642" t="s">
        <v>16</v>
      </c>
      <c r="G642">
        <v>1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 s="4" cm="1">
        <f t="array" ref="N642">MEDIAN(IF($O$2:$O$2210=O642,$D$2:$D$2210))</f>
        <v>17.5</v>
      </c>
      <c r="O642" t="str">
        <f t="shared" si="9"/>
        <v>Data Analyst - Senior LevelLeft job</v>
      </c>
    </row>
    <row r="643" spans="1:15" ht="16.8" x14ac:dyDescent="0.45">
      <c r="A643" t="s">
        <v>595</v>
      </c>
      <c r="B643">
        <v>2</v>
      </c>
      <c r="C643" t="s">
        <v>50</v>
      </c>
      <c r="D643">
        <v>28</v>
      </c>
      <c r="E643" t="s">
        <v>15</v>
      </c>
      <c r="F643" t="s">
        <v>16</v>
      </c>
      <c r="G643">
        <v>1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 s="4" cm="1">
        <f t="array" ref="N643">MEDIAN(IF($O$2:$O$2210=O643,$D$2:$D$2210))</f>
        <v>13</v>
      </c>
      <c r="O643" t="str">
        <f t="shared" ref="O643:O706" si="10">E643&amp;F643</f>
        <v>Data Analyst - No stated seniority/mid-levelLeft job</v>
      </c>
    </row>
    <row r="644" spans="1:15" ht="16.8" x14ac:dyDescent="0.45">
      <c r="A644" t="s">
        <v>596</v>
      </c>
      <c r="B644">
        <v>3</v>
      </c>
      <c r="C644" t="s">
        <v>14</v>
      </c>
      <c r="D644">
        <v>34</v>
      </c>
      <c r="E644" t="s">
        <v>15</v>
      </c>
      <c r="F644" t="s">
        <v>16</v>
      </c>
      <c r="G644">
        <v>1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 s="4" cm="1">
        <f t="array" ref="N644">MEDIAN(IF($O$2:$O$2210=O644,$D$2:$D$2210))</f>
        <v>13</v>
      </c>
      <c r="O644" t="str">
        <f t="shared" si="10"/>
        <v>Data Analyst - No stated seniority/mid-levelLeft job</v>
      </c>
    </row>
    <row r="645" spans="1:15" ht="16.8" x14ac:dyDescent="0.45">
      <c r="A645" t="s">
        <v>106</v>
      </c>
      <c r="B645">
        <v>0</v>
      </c>
      <c r="C645" t="s">
        <v>597</v>
      </c>
      <c r="D645">
        <v>2</v>
      </c>
      <c r="E645" t="s">
        <v>15</v>
      </c>
      <c r="F645" t="s">
        <v>19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s="4" cm="1">
        <f t="array" ref="N645">MEDIAN(IF($O$2:$O$2210=O645,$D$2:$D$2210))</f>
        <v>12</v>
      </c>
      <c r="O645" t="str">
        <f t="shared" si="10"/>
        <v>Data Analyst - No stated seniority/mid-levelPresent Role</v>
      </c>
    </row>
    <row r="646" spans="1:15" ht="16.8" x14ac:dyDescent="0.45">
      <c r="A646" t="s">
        <v>35</v>
      </c>
      <c r="B646">
        <v>0</v>
      </c>
      <c r="C646" t="s">
        <v>14</v>
      </c>
      <c r="D646">
        <v>39</v>
      </c>
      <c r="E646" t="s">
        <v>15</v>
      </c>
      <c r="F646" t="s">
        <v>19</v>
      </c>
      <c r="G646">
        <v>1</v>
      </c>
      <c r="H646">
        <v>1</v>
      </c>
      <c r="I646">
        <v>1</v>
      </c>
      <c r="J646">
        <v>1</v>
      </c>
      <c r="K646">
        <v>0</v>
      </c>
      <c r="L646">
        <v>0</v>
      </c>
      <c r="M646">
        <v>0</v>
      </c>
      <c r="N646" s="4" cm="1">
        <f t="array" ref="N646">MEDIAN(IF($O$2:$O$2210=O646,$D$2:$D$2210))</f>
        <v>12</v>
      </c>
      <c r="O646" t="str">
        <f t="shared" si="10"/>
        <v>Data Analyst - No stated seniority/mid-levelPresent Role</v>
      </c>
    </row>
    <row r="647" spans="1:15" ht="16.8" x14ac:dyDescent="0.45">
      <c r="A647" t="s">
        <v>70</v>
      </c>
      <c r="B647">
        <v>0</v>
      </c>
      <c r="C647" t="s">
        <v>14</v>
      </c>
      <c r="D647">
        <v>8</v>
      </c>
      <c r="E647" t="s">
        <v>15</v>
      </c>
      <c r="F647" t="s">
        <v>19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s="4" cm="1">
        <f t="array" ref="N647">MEDIAN(IF($O$2:$O$2210=O647,$D$2:$D$2210))</f>
        <v>12</v>
      </c>
      <c r="O647" t="str">
        <f t="shared" si="10"/>
        <v>Data Analyst - No stated seniority/mid-levelPresent Role</v>
      </c>
    </row>
    <row r="648" spans="1:15" ht="16.8" x14ac:dyDescent="0.45">
      <c r="A648" t="s">
        <v>598</v>
      </c>
      <c r="B648">
        <v>2</v>
      </c>
      <c r="C648" t="s">
        <v>599</v>
      </c>
      <c r="D648">
        <v>8</v>
      </c>
      <c r="E648" t="s">
        <v>15</v>
      </c>
      <c r="F648" t="s">
        <v>16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s="4" cm="1">
        <f t="array" ref="N648">MEDIAN(IF($O$2:$O$2210=O648,$D$2:$D$2210))</f>
        <v>13</v>
      </c>
      <c r="O648" t="str">
        <f t="shared" si="10"/>
        <v>Data Analyst - No stated seniority/mid-levelLeft job</v>
      </c>
    </row>
    <row r="649" spans="1:15" ht="16.8" x14ac:dyDescent="0.45">
      <c r="A649" t="s">
        <v>54</v>
      </c>
      <c r="B649">
        <v>0</v>
      </c>
      <c r="C649" t="s">
        <v>600</v>
      </c>
      <c r="D649">
        <v>1</v>
      </c>
      <c r="E649" t="s">
        <v>15</v>
      </c>
      <c r="F649" t="s">
        <v>19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s="4" cm="1">
        <f t="array" ref="N649">MEDIAN(IF($O$2:$O$2210=O649,$D$2:$D$2210))</f>
        <v>12</v>
      </c>
      <c r="O649" t="str">
        <f t="shared" si="10"/>
        <v>Data Analyst - No stated seniority/mid-levelPresent Role</v>
      </c>
    </row>
    <row r="650" spans="1:15" ht="16.8" x14ac:dyDescent="0.45">
      <c r="A650" t="s">
        <v>293</v>
      </c>
      <c r="B650">
        <v>1</v>
      </c>
      <c r="C650" t="s">
        <v>601</v>
      </c>
      <c r="D650">
        <v>5</v>
      </c>
      <c r="E650" t="s">
        <v>23</v>
      </c>
      <c r="F650" t="s">
        <v>16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s="4" cm="1">
        <f t="array" ref="N650">MEDIAN(IF($O$2:$O$2210=O650,$D$2:$D$2210))</f>
        <v>17.5</v>
      </c>
      <c r="O650" t="str">
        <f t="shared" si="10"/>
        <v>Data Analyst - Senior LevelLeft job</v>
      </c>
    </row>
    <row r="651" spans="1:15" ht="16.8" x14ac:dyDescent="0.45">
      <c r="A651" t="s">
        <v>602</v>
      </c>
      <c r="B651">
        <v>2</v>
      </c>
      <c r="C651" t="s">
        <v>603</v>
      </c>
      <c r="D651">
        <v>13</v>
      </c>
      <c r="E651" t="s">
        <v>15</v>
      </c>
      <c r="F651" t="s">
        <v>16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 s="4" cm="1">
        <f t="array" ref="N651">MEDIAN(IF($O$2:$O$2210=O651,$D$2:$D$2210))</f>
        <v>13</v>
      </c>
      <c r="O651" t="str">
        <f t="shared" si="10"/>
        <v>Data Analyst - No stated seniority/mid-levelLeft job</v>
      </c>
    </row>
    <row r="652" spans="1:15" ht="16.8" x14ac:dyDescent="0.45">
      <c r="A652" t="s">
        <v>604</v>
      </c>
      <c r="B652">
        <v>0</v>
      </c>
      <c r="C652" t="s">
        <v>14</v>
      </c>
      <c r="D652">
        <v>1</v>
      </c>
      <c r="E652" t="s">
        <v>15</v>
      </c>
      <c r="F652" t="s">
        <v>19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s="4" cm="1">
        <f t="array" ref="N652">MEDIAN(IF($O$2:$O$2210=O652,$D$2:$D$2210))</f>
        <v>12</v>
      </c>
      <c r="O652" t="str">
        <f t="shared" si="10"/>
        <v>Data Analyst - No stated seniority/mid-levelPresent Role</v>
      </c>
    </row>
    <row r="653" spans="1:15" ht="16.8" x14ac:dyDescent="0.45">
      <c r="A653" t="s">
        <v>605</v>
      </c>
      <c r="B653">
        <v>1</v>
      </c>
      <c r="C653" t="s">
        <v>14</v>
      </c>
      <c r="D653">
        <v>38</v>
      </c>
      <c r="E653" t="s">
        <v>15</v>
      </c>
      <c r="F653" t="s">
        <v>16</v>
      </c>
      <c r="G653">
        <v>1</v>
      </c>
      <c r="H653">
        <v>1</v>
      </c>
      <c r="I653">
        <v>1</v>
      </c>
      <c r="J653">
        <v>1</v>
      </c>
      <c r="K653">
        <v>0</v>
      </c>
      <c r="L653">
        <v>0</v>
      </c>
      <c r="M653">
        <v>0</v>
      </c>
      <c r="N653" s="4" cm="1">
        <f t="array" ref="N653">MEDIAN(IF($O$2:$O$2210=O653,$D$2:$D$2210))</f>
        <v>13</v>
      </c>
      <c r="O653" t="str">
        <f t="shared" si="10"/>
        <v>Data Analyst - No stated seniority/mid-levelLeft job</v>
      </c>
    </row>
    <row r="654" spans="1:15" ht="16.8" x14ac:dyDescent="0.45">
      <c r="A654" t="s">
        <v>33</v>
      </c>
      <c r="B654">
        <v>0</v>
      </c>
      <c r="C654" t="s">
        <v>14</v>
      </c>
      <c r="D654">
        <v>24</v>
      </c>
      <c r="E654" t="s">
        <v>15</v>
      </c>
      <c r="F654" t="s">
        <v>19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 s="4" cm="1">
        <f t="array" ref="N654">MEDIAN(IF($O$2:$O$2210=O654,$D$2:$D$2210))</f>
        <v>12</v>
      </c>
      <c r="O654" t="str">
        <f t="shared" si="10"/>
        <v>Data Analyst - No stated seniority/mid-levelPresent Role</v>
      </c>
    </row>
    <row r="655" spans="1:15" ht="16.8" x14ac:dyDescent="0.45">
      <c r="A655" t="s">
        <v>125</v>
      </c>
      <c r="B655">
        <v>1</v>
      </c>
      <c r="C655" t="s">
        <v>14</v>
      </c>
      <c r="D655">
        <v>3</v>
      </c>
      <c r="E655" t="s">
        <v>15</v>
      </c>
      <c r="F655" t="s">
        <v>16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s="4" cm="1">
        <f t="array" ref="N655">MEDIAN(IF($O$2:$O$2210=O655,$D$2:$D$2210))</f>
        <v>13</v>
      </c>
      <c r="O655" t="str">
        <f t="shared" si="10"/>
        <v>Data Analyst - No stated seniority/mid-levelLeft job</v>
      </c>
    </row>
    <row r="656" spans="1:15" ht="16.8" x14ac:dyDescent="0.45">
      <c r="A656" t="s">
        <v>606</v>
      </c>
      <c r="B656">
        <v>2</v>
      </c>
      <c r="C656" t="s">
        <v>14</v>
      </c>
      <c r="D656">
        <v>2</v>
      </c>
      <c r="E656" t="s">
        <v>15</v>
      </c>
      <c r="F656" t="s">
        <v>16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s="4" cm="1">
        <f t="array" ref="N656">MEDIAN(IF($O$2:$O$2210=O656,$D$2:$D$2210))</f>
        <v>13</v>
      </c>
      <c r="O656" t="str">
        <f t="shared" si="10"/>
        <v>Data Analyst - No stated seniority/mid-levelLeft job</v>
      </c>
    </row>
    <row r="657" spans="1:15" ht="16.8" x14ac:dyDescent="0.45">
      <c r="A657" t="s">
        <v>607</v>
      </c>
      <c r="B657">
        <v>3</v>
      </c>
      <c r="C657" t="s">
        <v>14</v>
      </c>
      <c r="D657">
        <v>22</v>
      </c>
      <c r="E657" t="s">
        <v>15</v>
      </c>
      <c r="F657" t="s">
        <v>16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 s="4" cm="1">
        <f t="array" ref="N657">MEDIAN(IF($O$2:$O$2210=O657,$D$2:$D$2210))</f>
        <v>13</v>
      </c>
      <c r="O657" t="str">
        <f t="shared" si="10"/>
        <v>Data Analyst - No stated seniority/mid-levelLeft job</v>
      </c>
    </row>
    <row r="658" spans="1:15" ht="16.8" x14ac:dyDescent="0.45">
      <c r="A658" t="s">
        <v>94</v>
      </c>
      <c r="B658">
        <v>0</v>
      </c>
      <c r="C658" t="s">
        <v>14</v>
      </c>
      <c r="D658">
        <v>4</v>
      </c>
      <c r="E658" t="s">
        <v>15</v>
      </c>
      <c r="F658" t="s">
        <v>19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s="4" cm="1">
        <f t="array" ref="N658">MEDIAN(IF($O$2:$O$2210=O658,$D$2:$D$2210))</f>
        <v>12</v>
      </c>
      <c r="O658" t="str">
        <f t="shared" si="10"/>
        <v>Data Analyst - No stated seniority/mid-levelPresent Role</v>
      </c>
    </row>
    <row r="659" spans="1:15" ht="16.8" x14ac:dyDescent="0.45">
      <c r="A659" t="s">
        <v>608</v>
      </c>
      <c r="B659">
        <v>4</v>
      </c>
      <c r="C659" t="s">
        <v>609</v>
      </c>
      <c r="D659">
        <v>7</v>
      </c>
      <c r="E659" t="s">
        <v>15</v>
      </c>
      <c r="F659" t="s">
        <v>16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s="4" cm="1">
        <f t="array" ref="N659">MEDIAN(IF($O$2:$O$2210=O659,$D$2:$D$2210))</f>
        <v>13</v>
      </c>
      <c r="O659" t="str">
        <f t="shared" si="10"/>
        <v>Data Analyst - No stated seniority/mid-levelLeft job</v>
      </c>
    </row>
    <row r="660" spans="1:15" ht="16.8" x14ac:dyDescent="0.45">
      <c r="A660" t="s">
        <v>610</v>
      </c>
      <c r="B660">
        <v>1</v>
      </c>
      <c r="C660" t="s">
        <v>14</v>
      </c>
      <c r="D660">
        <v>23</v>
      </c>
      <c r="E660" t="s">
        <v>15</v>
      </c>
      <c r="F660" t="s">
        <v>16</v>
      </c>
      <c r="G660">
        <v>1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 s="4" cm="1">
        <f t="array" ref="N660">MEDIAN(IF($O$2:$O$2210=O660,$D$2:$D$2210))</f>
        <v>13</v>
      </c>
      <c r="O660" t="str">
        <f t="shared" si="10"/>
        <v>Data Analyst - No stated seniority/mid-levelLeft job</v>
      </c>
    </row>
    <row r="661" spans="1:15" ht="16.8" x14ac:dyDescent="0.45">
      <c r="A661" t="s">
        <v>611</v>
      </c>
      <c r="B661">
        <v>2</v>
      </c>
      <c r="C661" t="s">
        <v>14</v>
      </c>
      <c r="D661">
        <v>41</v>
      </c>
      <c r="E661" t="s">
        <v>15</v>
      </c>
      <c r="F661" t="s">
        <v>16</v>
      </c>
      <c r="G661">
        <v>1</v>
      </c>
      <c r="H661">
        <v>1</v>
      </c>
      <c r="I661">
        <v>1</v>
      </c>
      <c r="J661">
        <v>1</v>
      </c>
      <c r="K661">
        <v>0</v>
      </c>
      <c r="L661">
        <v>0</v>
      </c>
      <c r="M661">
        <v>0</v>
      </c>
      <c r="N661" s="4" cm="1">
        <f t="array" ref="N661">MEDIAN(IF($O$2:$O$2210=O661,$D$2:$D$2210))</f>
        <v>13</v>
      </c>
      <c r="O661" t="str">
        <f t="shared" si="10"/>
        <v>Data Analyst - No stated seniority/mid-levelLeft job</v>
      </c>
    </row>
    <row r="662" spans="1:15" ht="16.8" x14ac:dyDescent="0.45">
      <c r="A662" t="s">
        <v>30</v>
      </c>
      <c r="B662">
        <v>0</v>
      </c>
      <c r="C662" t="s">
        <v>14</v>
      </c>
      <c r="D662">
        <v>9</v>
      </c>
      <c r="E662" t="s">
        <v>15</v>
      </c>
      <c r="F662" t="s">
        <v>19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s="4" cm="1">
        <f t="array" ref="N662">MEDIAN(IF($O$2:$O$2210=O662,$D$2:$D$2210))</f>
        <v>12</v>
      </c>
      <c r="O662" t="str">
        <f t="shared" si="10"/>
        <v>Data Analyst - No stated seniority/mid-levelPresent Role</v>
      </c>
    </row>
    <row r="663" spans="1:15" ht="16.8" x14ac:dyDescent="0.45">
      <c r="A663" t="s">
        <v>612</v>
      </c>
      <c r="B663">
        <v>3</v>
      </c>
      <c r="C663" t="s">
        <v>14</v>
      </c>
      <c r="D663">
        <v>7</v>
      </c>
      <c r="E663" t="s">
        <v>15</v>
      </c>
      <c r="F663" t="s">
        <v>16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s="4" cm="1">
        <f t="array" ref="N663">MEDIAN(IF($O$2:$O$2210=O663,$D$2:$D$2210))</f>
        <v>13</v>
      </c>
      <c r="O663" t="str">
        <f t="shared" si="10"/>
        <v>Data Analyst - No stated seniority/mid-levelLeft job</v>
      </c>
    </row>
    <row r="664" spans="1:15" ht="16.8" x14ac:dyDescent="0.45">
      <c r="A664" t="s">
        <v>613</v>
      </c>
      <c r="B664">
        <v>5</v>
      </c>
      <c r="C664" t="s">
        <v>14</v>
      </c>
      <c r="D664">
        <v>24</v>
      </c>
      <c r="E664" t="s">
        <v>15</v>
      </c>
      <c r="F664" t="s">
        <v>16</v>
      </c>
      <c r="G664">
        <v>1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 s="4" cm="1">
        <f t="array" ref="N664">MEDIAN(IF($O$2:$O$2210=O664,$D$2:$D$2210))</f>
        <v>13</v>
      </c>
      <c r="O664" t="str">
        <f t="shared" si="10"/>
        <v>Data Analyst - No stated seniority/mid-levelLeft job</v>
      </c>
    </row>
    <row r="665" spans="1:15" ht="16.8" x14ac:dyDescent="0.45">
      <c r="A665" t="s">
        <v>614</v>
      </c>
      <c r="B665">
        <v>1</v>
      </c>
      <c r="C665" t="s">
        <v>615</v>
      </c>
      <c r="D665">
        <v>79</v>
      </c>
      <c r="E665" t="s">
        <v>15</v>
      </c>
      <c r="F665" t="s">
        <v>16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0</v>
      </c>
      <c r="N665" s="4" cm="1">
        <f t="array" ref="N665">MEDIAN(IF($O$2:$O$2210=O665,$D$2:$D$2210))</f>
        <v>13</v>
      </c>
      <c r="O665" t="str">
        <f t="shared" si="10"/>
        <v>Data Analyst - No stated seniority/mid-levelLeft job</v>
      </c>
    </row>
    <row r="666" spans="1:15" ht="16.8" x14ac:dyDescent="0.45">
      <c r="A666" t="s">
        <v>81</v>
      </c>
      <c r="B666">
        <v>0</v>
      </c>
      <c r="C666" t="s">
        <v>1712</v>
      </c>
      <c r="D666">
        <v>5</v>
      </c>
      <c r="E666" t="s">
        <v>1692</v>
      </c>
      <c r="F666" t="s">
        <v>19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s="4" cm="1">
        <f t="array" ref="N666">MEDIAN(IF($O$2:$O$2210=O666,$D$2:$D$2210))</f>
        <v>8.5</v>
      </c>
      <c r="O666" t="str">
        <f t="shared" si="10"/>
        <v>Data ScientistPresent Role</v>
      </c>
    </row>
    <row r="667" spans="1:15" ht="16.8" x14ac:dyDescent="0.45">
      <c r="A667" t="s">
        <v>616</v>
      </c>
      <c r="B667">
        <v>3</v>
      </c>
      <c r="C667" t="s">
        <v>36</v>
      </c>
      <c r="D667">
        <v>14</v>
      </c>
      <c r="E667" t="s">
        <v>23</v>
      </c>
      <c r="F667" t="s">
        <v>16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 s="4" cm="1">
        <f t="array" ref="N667">MEDIAN(IF($O$2:$O$2210=O667,$D$2:$D$2210))</f>
        <v>17.5</v>
      </c>
      <c r="O667" t="str">
        <f t="shared" si="10"/>
        <v>Data Analyst - Senior LevelLeft job</v>
      </c>
    </row>
    <row r="668" spans="1:15" ht="16.8" x14ac:dyDescent="0.45">
      <c r="A668" t="s">
        <v>310</v>
      </c>
      <c r="B668">
        <v>0</v>
      </c>
      <c r="C668" t="s">
        <v>14</v>
      </c>
      <c r="D668">
        <v>4</v>
      </c>
      <c r="E668" t="s">
        <v>15</v>
      </c>
      <c r="F668" t="s">
        <v>19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s="4" cm="1">
        <f t="array" ref="N668">MEDIAN(IF($O$2:$O$2210=O668,$D$2:$D$2210))</f>
        <v>12</v>
      </c>
      <c r="O668" t="str">
        <f t="shared" si="10"/>
        <v>Data Analyst - No stated seniority/mid-levelPresent Role</v>
      </c>
    </row>
    <row r="669" spans="1:15" ht="16.8" x14ac:dyDescent="0.45">
      <c r="A669" t="s">
        <v>508</v>
      </c>
      <c r="B669">
        <v>1</v>
      </c>
      <c r="C669" t="s">
        <v>332</v>
      </c>
      <c r="D669">
        <v>13</v>
      </c>
      <c r="E669" t="s">
        <v>15</v>
      </c>
      <c r="F669" t="s">
        <v>16</v>
      </c>
      <c r="G669">
        <v>1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 s="4" cm="1">
        <f t="array" ref="N669">MEDIAN(IF($O$2:$O$2210=O669,$D$2:$D$2210))</f>
        <v>13</v>
      </c>
      <c r="O669" t="str">
        <f t="shared" si="10"/>
        <v>Data Analyst - No stated seniority/mid-levelLeft job</v>
      </c>
    </row>
    <row r="670" spans="1:15" ht="16.8" x14ac:dyDescent="0.45">
      <c r="A670" t="s">
        <v>617</v>
      </c>
      <c r="B670">
        <v>2</v>
      </c>
      <c r="C670" t="s">
        <v>618</v>
      </c>
      <c r="D670">
        <v>1</v>
      </c>
      <c r="E670" t="s">
        <v>15</v>
      </c>
      <c r="F670" t="s">
        <v>16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s="4" cm="1">
        <f t="array" ref="N670">MEDIAN(IF($O$2:$O$2210=O670,$D$2:$D$2210))</f>
        <v>13</v>
      </c>
      <c r="O670" t="str">
        <f t="shared" si="10"/>
        <v>Data Analyst - No stated seniority/mid-levelLeft job</v>
      </c>
    </row>
    <row r="671" spans="1:15" ht="16.8" x14ac:dyDescent="0.45">
      <c r="A671" t="s">
        <v>619</v>
      </c>
      <c r="B671">
        <v>1</v>
      </c>
      <c r="C671" t="s">
        <v>14</v>
      </c>
      <c r="D671">
        <v>15</v>
      </c>
      <c r="E671" t="s">
        <v>15</v>
      </c>
      <c r="F671" t="s">
        <v>16</v>
      </c>
      <c r="G671">
        <v>1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 s="4" cm="1">
        <f t="array" ref="N671">MEDIAN(IF($O$2:$O$2210=O671,$D$2:$D$2210))</f>
        <v>13</v>
      </c>
      <c r="O671" t="str">
        <f t="shared" si="10"/>
        <v>Data Analyst - No stated seniority/mid-levelLeft job</v>
      </c>
    </row>
    <row r="672" spans="1:15" ht="16.8" x14ac:dyDescent="0.45">
      <c r="A672" t="s">
        <v>620</v>
      </c>
      <c r="B672">
        <v>0</v>
      </c>
      <c r="C672" t="s">
        <v>56</v>
      </c>
      <c r="D672">
        <v>1</v>
      </c>
      <c r="E672" t="s">
        <v>57</v>
      </c>
      <c r="F672" t="s">
        <v>19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s="4" cm="1">
        <f t="array" ref="N672">MEDIAN(IF($O$2:$O$2210=O672,$D$2:$D$2210))</f>
        <v>5</v>
      </c>
      <c r="O672" t="str">
        <f t="shared" si="10"/>
        <v>Data Analyst - Junior LevelPresent Role</v>
      </c>
    </row>
    <row r="673" spans="1:15" ht="16.8" x14ac:dyDescent="0.45">
      <c r="A673" t="s">
        <v>621</v>
      </c>
      <c r="B673">
        <v>6</v>
      </c>
      <c r="C673" t="s">
        <v>14</v>
      </c>
      <c r="D673">
        <v>1</v>
      </c>
      <c r="E673" t="s">
        <v>15</v>
      </c>
      <c r="F673" t="s">
        <v>16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s="4" cm="1">
        <f t="array" ref="N673">MEDIAN(IF($O$2:$O$2210=O673,$D$2:$D$2210))</f>
        <v>13</v>
      </c>
      <c r="O673" t="str">
        <f t="shared" si="10"/>
        <v>Data Analyst - No stated seniority/mid-levelLeft job</v>
      </c>
    </row>
    <row r="674" spans="1:15" ht="16.8" x14ac:dyDescent="0.45">
      <c r="A674" t="s">
        <v>182</v>
      </c>
      <c r="B674">
        <v>0</v>
      </c>
      <c r="C674" t="s">
        <v>14</v>
      </c>
      <c r="D674">
        <v>2</v>
      </c>
      <c r="E674" t="s">
        <v>15</v>
      </c>
      <c r="F674" t="s">
        <v>19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s="4" cm="1">
        <f t="array" ref="N674">MEDIAN(IF($O$2:$O$2210=O674,$D$2:$D$2210))</f>
        <v>12</v>
      </c>
      <c r="O674" t="str">
        <f t="shared" si="10"/>
        <v>Data Analyst - No stated seniority/mid-levelPresent Role</v>
      </c>
    </row>
    <row r="675" spans="1:15" ht="16.8" x14ac:dyDescent="0.45">
      <c r="A675" t="s">
        <v>328</v>
      </c>
      <c r="B675">
        <v>1</v>
      </c>
      <c r="C675" t="s">
        <v>36</v>
      </c>
      <c r="D675">
        <v>1</v>
      </c>
      <c r="E675" t="s">
        <v>23</v>
      </c>
      <c r="F675" t="s">
        <v>16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s="4" cm="1">
        <f t="array" ref="N675">MEDIAN(IF($O$2:$O$2210=O675,$D$2:$D$2210))</f>
        <v>17.5</v>
      </c>
      <c r="O675" t="str">
        <f t="shared" si="10"/>
        <v>Data Analyst - Senior LevelLeft job</v>
      </c>
    </row>
    <row r="676" spans="1:15" ht="16.8" x14ac:dyDescent="0.45">
      <c r="A676" t="s">
        <v>622</v>
      </c>
      <c r="B676">
        <v>2</v>
      </c>
      <c r="C676" t="s">
        <v>14</v>
      </c>
      <c r="D676">
        <v>43</v>
      </c>
      <c r="E676" t="s">
        <v>15</v>
      </c>
      <c r="F676" t="s">
        <v>16</v>
      </c>
      <c r="G676">
        <v>1</v>
      </c>
      <c r="H676">
        <v>1</v>
      </c>
      <c r="I676">
        <v>1</v>
      </c>
      <c r="J676">
        <v>1</v>
      </c>
      <c r="K676">
        <v>0</v>
      </c>
      <c r="L676">
        <v>0</v>
      </c>
      <c r="M676">
        <v>0</v>
      </c>
      <c r="N676" s="4" cm="1">
        <f t="array" ref="N676">MEDIAN(IF($O$2:$O$2210=O676,$D$2:$D$2210))</f>
        <v>13</v>
      </c>
      <c r="O676" t="str">
        <f t="shared" si="10"/>
        <v>Data Analyst - No stated seniority/mid-levelLeft job</v>
      </c>
    </row>
    <row r="677" spans="1:15" ht="16.8" x14ac:dyDescent="0.45">
      <c r="A677" t="s">
        <v>623</v>
      </c>
      <c r="B677">
        <v>3</v>
      </c>
      <c r="C677" t="s">
        <v>624</v>
      </c>
      <c r="D677">
        <v>87</v>
      </c>
      <c r="E677" t="s">
        <v>15</v>
      </c>
      <c r="F677" t="s">
        <v>16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0</v>
      </c>
      <c r="N677" s="4" cm="1">
        <f t="array" ref="N677">MEDIAN(IF($O$2:$O$2210=O677,$D$2:$D$2210))</f>
        <v>13</v>
      </c>
      <c r="O677" t="str">
        <f t="shared" si="10"/>
        <v>Data Analyst - No stated seniority/mid-levelLeft job</v>
      </c>
    </row>
    <row r="678" spans="1:15" ht="16.8" x14ac:dyDescent="0.45">
      <c r="A678" t="s">
        <v>625</v>
      </c>
      <c r="B678">
        <v>3</v>
      </c>
      <c r="C678" t="s">
        <v>626</v>
      </c>
      <c r="D678">
        <v>30</v>
      </c>
      <c r="E678" t="s">
        <v>23</v>
      </c>
      <c r="F678" t="s">
        <v>16</v>
      </c>
      <c r="G678">
        <v>1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 s="4" cm="1">
        <f t="array" ref="N678">MEDIAN(IF($O$2:$O$2210=O678,$D$2:$D$2210))</f>
        <v>17.5</v>
      </c>
      <c r="O678" t="str">
        <f t="shared" si="10"/>
        <v>Data Analyst - Senior LevelLeft job</v>
      </c>
    </row>
    <row r="679" spans="1:15" ht="16.8" x14ac:dyDescent="0.45">
      <c r="A679" t="s">
        <v>592</v>
      </c>
      <c r="B679">
        <v>0</v>
      </c>
      <c r="C679" t="s">
        <v>14</v>
      </c>
      <c r="D679">
        <v>1</v>
      </c>
      <c r="E679" t="s">
        <v>15</v>
      </c>
      <c r="F679" t="s">
        <v>19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s="4" cm="1">
        <f t="array" ref="N679">MEDIAN(IF($O$2:$O$2210=O679,$D$2:$D$2210))</f>
        <v>12</v>
      </c>
      <c r="O679" t="str">
        <f t="shared" si="10"/>
        <v>Data Analyst - No stated seniority/mid-levelPresent Role</v>
      </c>
    </row>
    <row r="680" spans="1:15" ht="16.8" x14ac:dyDescent="0.45">
      <c r="A680" t="s">
        <v>627</v>
      </c>
      <c r="B680">
        <v>0</v>
      </c>
      <c r="C680" t="s">
        <v>14</v>
      </c>
      <c r="D680">
        <v>2</v>
      </c>
      <c r="E680" t="s">
        <v>15</v>
      </c>
      <c r="F680" t="s">
        <v>19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s="4" cm="1">
        <f t="array" ref="N680">MEDIAN(IF($O$2:$O$2210=O680,$D$2:$D$2210))</f>
        <v>12</v>
      </c>
      <c r="O680" t="str">
        <f t="shared" si="10"/>
        <v>Data Analyst - No stated seniority/mid-levelPresent Role</v>
      </c>
    </row>
    <row r="681" spans="1:15" ht="16.8" x14ac:dyDescent="0.45">
      <c r="A681" t="s">
        <v>628</v>
      </c>
      <c r="B681">
        <v>1</v>
      </c>
      <c r="C681" t="s">
        <v>629</v>
      </c>
      <c r="D681">
        <v>31</v>
      </c>
      <c r="E681" t="s">
        <v>15</v>
      </c>
      <c r="F681" t="s">
        <v>16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 s="4" cm="1">
        <f t="array" ref="N681">MEDIAN(IF($O$2:$O$2210=O681,$D$2:$D$2210))</f>
        <v>13</v>
      </c>
      <c r="O681" t="str">
        <f t="shared" si="10"/>
        <v>Data Analyst - No stated seniority/mid-levelLeft job</v>
      </c>
    </row>
    <row r="682" spans="1:15" ht="16.8" x14ac:dyDescent="0.45">
      <c r="A682" t="s">
        <v>182</v>
      </c>
      <c r="B682">
        <v>0</v>
      </c>
      <c r="C682" t="s">
        <v>14</v>
      </c>
      <c r="D682">
        <v>2</v>
      </c>
      <c r="E682" t="s">
        <v>15</v>
      </c>
      <c r="F682" t="s">
        <v>19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s="4" cm="1">
        <f t="array" ref="N682">MEDIAN(IF($O$2:$O$2210=O682,$D$2:$D$2210))</f>
        <v>12</v>
      </c>
      <c r="O682" t="str">
        <f t="shared" si="10"/>
        <v>Data Analyst - No stated seniority/mid-levelPresent Role</v>
      </c>
    </row>
    <row r="683" spans="1:15" ht="16.8" x14ac:dyDescent="0.45">
      <c r="A683" t="s">
        <v>630</v>
      </c>
      <c r="B683">
        <v>2</v>
      </c>
      <c r="C683" t="s">
        <v>631</v>
      </c>
      <c r="D683">
        <v>32</v>
      </c>
      <c r="E683" t="s">
        <v>15</v>
      </c>
      <c r="F683" t="s">
        <v>16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 s="4" cm="1">
        <f t="array" ref="N683">MEDIAN(IF($O$2:$O$2210=O683,$D$2:$D$2210))</f>
        <v>13</v>
      </c>
      <c r="O683" t="str">
        <f t="shared" si="10"/>
        <v>Data Analyst - No stated seniority/mid-levelLeft job</v>
      </c>
    </row>
    <row r="684" spans="1:15" ht="16.8" x14ac:dyDescent="0.45">
      <c r="A684" t="s">
        <v>632</v>
      </c>
      <c r="B684">
        <v>1</v>
      </c>
      <c r="C684" t="s">
        <v>14</v>
      </c>
      <c r="D684">
        <v>26</v>
      </c>
      <c r="E684" t="s">
        <v>15</v>
      </c>
      <c r="F684" t="s">
        <v>16</v>
      </c>
      <c r="G684">
        <v>1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 s="4" cm="1">
        <f t="array" ref="N684">MEDIAN(IF($O$2:$O$2210=O684,$D$2:$D$2210))</f>
        <v>13</v>
      </c>
      <c r="O684" t="str">
        <f t="shared" si="10"/>
        <v>Data Analyst - No stated seniority/mid-levelLeft job</v>
      </c>
    </row>
    <row r="685" spans="1:15" ht="16.8" x14ac:dyDescent="0.45">
      <c r="A685" t="s">
        <v>633</v>
      </c>
      <c r="B685">
        <v>2</v>
      </c>
      <c r="C685" t="s">
        <v>14</v>
      </c>
      <c r="D685">
        <v>7</v>
      </c>
      <c r="E685" t="s">
        <v>15</v>
      </c>
      <c r="F685" t="s">
        <v>16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s="4" cm="1">
        <f t="array" ref="N685">MEDIAN(IF($O$2:$O$2210=O685,$D$2:$D$2210))</f>
        <v>13</v>
      </c>
      <c r="O685" t="str">
        <f t="shared" si="10"/>
        <v>Data Analyst - No stated seniority/mid-levelLeft job</v>
      </c>
    </row>
    <row r="686" spans="1:15" ht="16.8" x14ac:dyDescent="0.45">
      <c r="A686" t="s">
        <v>13</v>
      </c>
      <c r="B686">
        <v>1</v>
      </c>
      <c r="C686" t="s">
        <v>14</v>
      </c>
      <c r="D686">
        <v>2</v>
      </c>
      <c r="E686" t="s">
        <v>15</v>
      </c>
      <c r="F686" t="s">
        <v>16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s="4" cm="1">
        <f t="array" ref="N686">MEDIAN(IF($O$2:$O$2210=O686,$D$2:$D$2210))</f>
        <v>13</v>
      </c>
      <c r="O686" t="str">
        <f t="shared" si="10"/>
        <v>Data Analyst - No stated seniority/mid-levelLeft job</v>
      </c>
    </row>
    <row r="687" spans="1:15" ht="16.8" x14ac:dyDescent="0.45">
      <c r="A687" t="s">
        <v>634</v>
      </c>
      <c r="B687">
        <v>1</v>
      </c>
      <c r="C687" t="s">
        <v>56</v>
      </c>
      <c r="D687">
        <v>5</v>
      </c>
      <c r="E687" t="s">
        <v>57</v>
      </c>
      <c r="F687" t="s">
        <v>16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s="4" cm="1">
        <f t="array" ref="N687">MEDIAN(IF($O$2:$O$2210=O687,$D$2:$D$2210))</f>
        <v>8</v>
      </c>
      <c r="O687" t="str">
        <f t="shared" si="10"/>
        <v>Data Analyst - Junior LevelLeft job</v>
      </c>
    </row>
    <row r="688" spans="1:15" ht="16.8" x14ac:dyDescent="0.45">
      <c r="A688" t="s">
        <v>81</v>
      </c>
      <c r="B688">
        <v>0</v>
      </c>
      <c r="C688" t="s">
        <v>635</v>
      </c>
      <c r="D688">
        <v>6</v>
      </c>
      <c r="E688" t="s">
        <v>15</v>
      </c>
      <c r="F688" t="s">
        <v>19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s="4" cm="1">
        <f t="array" ref="N688">MEDIAN(IF($O$2:$O$2210=O688,$D$2:$D$2210))</f>
        <v>12</v>
      </c>
      <c r="O688" t="str">
        <f t="shared" si="10"/>
        <v>Data Analyst - No stated seniority/mid-levelPresent Role</v>
      </c>
    </row>
    <row r="689" spans="1:15" ht="16.8" x14ac:dyDescent="0.45">
      <c r="A689" t="s">
        <v>636</v>
      </c>
      <c r="B689">
        <v>0</v>
      </c>
      <c r="C689" t="s">
        <v>14</v>
      </c>
      <c r="D689">
        <v>6</v>
      </c>
      <c r="E689" t="s">
        <v>15</v>
      </c>
      <c r="F689" t="s">
        <v>19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s="4" cm="1">
        <f t="array" ref="N689">MEDIAN(IF($O$2:$O$2210=O689,$D$2:$D$2210))</f>
        <v>12</v>
      </c>
      <c r="O689" t="str">
        <f t="shared" si="10"/>
        <v>Data Analyst - No stated seniority/mid-levelPresent Role</v>
      </c>
    </row>
    <row r="690" spans="1:15" ht="16.8" x14ac:dyDescent="0.45">
      <c r="A690" t="s">
        <v>33</v>
      </c>
      <c r="B690">
        <v>0</v>
      </c>
      <c r="C690" t="s">
        <v>14</v>
      </c>
      <c r="D690">
        <v>25</v>
      </c>
      <c r="E690" t="s">
        <v>15</v>
      </c>
      <c r="F690" t="s">
        <v>19</v>
      </c>
      <c r="G690">
        <v>1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 s="4" cm="1">
        <f t="array" ref="N690">MEDIAN(IF($O$2:$O$2210=O690,$D$2:$D$2210))</f>
        <v>12</v>
      </c>
      <c r="O690" t="str">
        <f t="shared" si="10"/>
        <v>Data Analyst - No stated seniority/mid-levelPresent Role</v>
      </c>
    </row>
    <row r="691" spans="1:15" ht="16.8" x14ac:dyDescent="0.45">
      <c r="A691" t="s">
        <v>637</v>
      </c>
      <c r="B691">
        <v>1</v>
      </c>
      <c r="C691" t="s">
        <v>638</v>
      </c>
      <c r="D691">
        <v>17</v>
      </c>
      <c r="E691" t="s">
        <v>15</v>
      </c>
      <c r="F691" t="s">
        <v>16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 s="4" cm="1">
        <f t="array" ref="N691">MEDIAN(IF($O$2:$O$2210=O691,$D$2:$D$2210))</f>
        <v>13</v>
      </c>
      <c r="O691" t="str">
        <f t="shared" si="10"/>
        <v>Data Analyst - No stated seniority/mid-levelLeft job</v>
      </c>
    </row>
    <row r="692" spans="1:15" ht="16.8" x14ac:dyDescent="0.45">
      <c r="A692" t="s">
        <v>639</v>
      </c>
      <c r="B692">
        <v>0</v>
      </c>
      <c r="C692" t="s">
        <v>14</v>
      </c>
      <c r="D692">
        <v>62</v>
      </c>
      <c r="E692" t="s">
        <v>15</v>
      </c>
      <c r="F692" t="s">
        <v>19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0</v>
      </c>
      <c r="N692" s="4" cm="1">
        <f t="array" ref="N692">MEDIAN(IF($O$2:$O$2210=O692,$D$2:$D$2210))</f>
        <v>12</v>
      </c>
      <c r="O692" t="str">
        <f t="shared" si="10"/>
        <v>Data Analyst - No stated seniority/mid-levelPresent Role</v>
      </c>
    </row>
    <row r="693" spans="1:15" ht="16.8" x14ac:dyDescent="0.45">
      <c r="A693" t="s">
        <v>81</v>
      </c>
      <c r="B693">
        <v>0</v>
      </c>
      <c r="C693" t="s">
        <v>640</v>
      </c>
      <c r="D693">
        <v>6</v>
      </c>
      <c r="E693" t="s">
        <v>15</v>
      </c>
      <c r="F693" t="s">
        <v>19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s="4" cm="1">
        <f t="array" ref="N693">MEDIAN(IF($O$2:$O$2210=O693,$D$2:$D$2210))</f>
        <v>12</v>
      </c>
      <c r="O693" t="str">
        <f t="shared" si="10"/>
        <v>Data Analyst - No stated seniority/mid-levelPresent Role</v>
      </c>
    </row>
    <row r="694" spans="1:15" ht="16.8" x14ac:dyDescent="0.45">
      <c r="A694" t="s">
        <v>86</v>
      </c>
      <c r="B694">
        <v>0</v>
      </c>
      <c r="C694" t="s">
        <v>641</v>
      </c>
      <c r="D694">
        <v>23</v>
      </c>
      <c r="E694" t="s">
        <v>23</v>
      </c>
      <c r="F694" t="s">
        <v>19</v>
      </c>
      <c r="G694">
        <v>1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 s="4" cm="1">
        <f t="array" ref="N694">MEDIAN(IF($O$2:$O$2210=O694,$D$2:$D$2210))</f>
        <v>10</v>
      </c>
      <c r="O694" t="str">
        <f t="shared" si="10"/>
        <v>Data Analyst - Senior LevelPresent Role</v>
      </c>
    </row>
    <row r="695" spans="1:15" ht="16.8" x14ac:dyDescent="0.45">
      <c r="A695" t="s">
        <v>642</v>
      </c>
      <c r="B695">
        <v>1</v>
      </c>
      <c r="C695" t="s">
        <v>643</v>
      </c>
      <c r="D695">
        <v>30</v>
      </c>
      <c r="E695" t="s">
        <v>15</v>
      </c>
      <c r="F695" t="s">
        <v>16</v>
      </c>
      <c r="G695">
        <v>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 s="4" cm="1">
        <f t="array" ref="N695">MEDIAN(IF($O$2:$O$2210=O695,$D$2:$D$2210))</f>
        <v>13</v>
      </c>
      <c r="O695" t="str">
        <f t="shared" si="10"/>
        <v>Data Analyst - No stated seniority/mid-levelLeft job</v>
      </c>
    </row>
    <row r="696" spans="1:15" ht="16.8" x14ac:dyDescent="0.45">
      <c r="A696" t="s">
        <v>549</v>
      </c>
      <c r="B696">
        <v>1</v>
      </c>
      <c r="C696" t="s">
        <v>14</v>
      </c>
      <c r="D696">
        <v>31</v>
      </c>
      <c r="E696" t="s">
        <v>15</v>
      </c>
      <c r="F696" t="s">
        <v>16</v>
      </c>
      <c r="G696">
        <v>1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 s="4" cm="1">
        <f t="array" ref="N696">MEDIAN(IF($O$2:$O$2210=O696,$D$2:$D$2210))</f>
        <v>13</v>
      </c>
      <c r="O696" t="str">
        <f t="shared" si="10"/>
        <v>Data Analyst - No stated seniority/mid-levelLeft job</v>
      </c>
    </row>
    <row r="697" spans="1:15" ht="16.8" x14ac:dyDescent="0.45">
      <c r="A697" t="s">
        <v>644</v>
      </c>
      <c r="B697">
        <v>0</v>
      </c>
      <c r="C697" t="s">
        <v>14</v>
      </c>
      <c r="D697">
        <v>102</v>
      </c>
      <c r="E697" t="s">
        <v>15</v>
      </c>
      <c r="F697" t="s">
        <v>19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0</v>
      </c>
      <c r="N697" s="4" cm="1">
        <f t="array" ref="N697">MEDIAN(IF($O$2:$O$2210=O697,$D$2:$D$2210))</f>
        <v>12</v>
      </c>
      <c r="O697" t="str">
        <f t="shared" si="10"/>
        <v>Data Analyst - No stated seniority/mid-levelPresent Role</v>
      </c>
    </row>
    <row r="698" spans="1:15" ht="16.8" x14ac:dyDescent="0.45">
      <c r="A698" t="s">
        <v>592</v>
      </c>
      <c r="B698">
        <v>0</v>
      </c>
      <c r="C698" t="s">
        <v>1692</v>
      </c>
      <c r="D698">
        <v>1</v>
      </c>
      <c r="E698" t="s">
        <v>1692</v>
      </c>
      <c r="F698" t="s">
        <v>19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s="4" cm="1">
        <f t="array" ref="N698">MEDIAN(IF($O$2:$O$2210=O698,$D$2:$D$2210))</f>
        <v>8.5</v>
      </c>
      <c r="O698" t="str">
        <f t="shared" si="10"/>
        <v>Data ScientistPresent Role</v>
      </c>
    </row>
    <row r="699" spans="1:15" ht="16.8" x14ac:dyDescent="0.45">
      <c r="A699" t="s">
        <v>645</v>
      </c>
      <c r="B699">
        <v>2</v>
      </c>
      <c r="C699" t="s">
        <v>646</v>
      </c>
      <c r="D699">
        <v>2</v>
      </c>
      <c r="E699" t="s">
        <v>15</v>
      </c>
      <c r="F699" t="s">
        <v>16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s="4" cm="1">
        <f t="array" ref="N699">MEDIAN(IF($O$2:$O$2210=O699,$D$2:$D$2210))</f>
        <v>13</v>
      </c>
      <c r="O699" t="str">
        <f t="shared" si="10"/>
        <v>Data Analyst - No stated seniority/mid-levelLeft job</v>
      </c>
    </row>
    <row r="700" spans="1:15" ht="16.8" x14ac:dyDescent="0.45">
      <c r="A700" t="s">
        <v>132</v>
      </c>
      <c r="B700">
        <v>3</v>
      </c>
      <c r="C700" t="s">
        <v>180</v>
      </c>
      <c r="D700">
        <v>24</v>
      </c>
      <c r="E700" t="s">
        <v>15</v>
      </c>
      <c r="F700" t="s">
        <v>16</v>
      </c>
      <c r="G700">
        <v>1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 s="4" cm="1">
        <f t="array" ref="N700">MEDIAN(IF($O$2:$O$2210=O700,$D$2:$D$2210))</f>
        <v>13</v>
      </c>
      <c r="O700" t="str">
        <f t="shared" si="10"/>
        <v>Data Analyst - No stated seniority/mid-levelLeft job</v>
      </c>
    </row>
    <row r="701" spans="1:15" ht="16.8" x14ac:dyDescent="0.45">
      <c r="A701" t="s">
        <v>647</v>
      </c>
      <c r="B701">
        <v>4</v>
      </c>
      <c r="C701" t="s">
        <v>330</v>
      </c>
      <c r="D701">
        <v>33</v>
      </c>
      <c r="E701" t="s">
        <v>15</v>
      </c>
      <c r="F701" t="s">
        <v>16</v>
      </c>
      <c r="G701">
        <v>1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 s="4" cm="1">
        <f t="array" ref="N701">MEDIAN(IF($O$2:$O$2210=O701,$D$2:$D$2210))</f>
        <v>13</v>
      </c>
      <c r="O701" t="str">
        <f t="shared" si="10"/>
        <v>Data Analyst - No stated seniority/mid-levelLeft job</v>
      </c>
    </row>
    <row r="702" spans="1:15" ht="16.8" x14ac:dyDescent="0.45">
      <c r="A702" t="s">
        <v>648</v>
      </c>
      <c r="B702">
        <v>2</v>
      </c>
      <c r="C702" t="s">
        <v>56</v>
      </c>
      <c r="D702">
        <v>2</v>
      </c>
      <c r="E702" t="s">
        <v>57</v>
      </c>
      <c r="F702" t="s">
        <v>16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s="4" cm="1">
        <f t="array" ref="N702">MEDIAN(IF($O$2:$O$2210=O702,$D$2:$D$2210))</f>
        <v>8</v>
      </c>
      <c r="O702" t="str">
        <f t="shared" si="10"/>
        <v>Data Analyst - Junior LevelLeft job</v>
      </c>
    </row>
    <row r="703" spans="1:15" ht="16.8" x14ac:dyDescent="0.45">
      <c r="A703" t="s">
        <v>617</v>
      </c>
      <c r="B703">
        <v>2</v>
      </c>
      <c r="C703" t="s">
        <v>649</v>
      </c>
      <c r="D703">
        <v>1</v>
      </c>
      <c r="E703" t="s">
        <v>15</v>
      </c>
      <c r="F703" t="s">
        <v>16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s="4" cm="1">
        <f t="array" ref="N703">MEDIAN(IF($O$2:$O$2210=O703,$D$2:$D$2210))</f>
        <v>13</v>
      </c>
      <c r="O703" t="str">
        <f t="shared" si="10"/>
        <v>Data Analyst - No stated seniority/mid-levelLeft job</v>
      </c>
    </row>
    <row r="704" spans="1:15" ht="16.8" x14ac:dyDescent="0.45">
      <c r="A704" t="s">
        <v>650</v>
      </c>
      <c r="B704">
        <v>3</v>
      </c>
      <c r="C704" t="s">
        <v>332</v>
      </c>
      <c r="D704">
        <v>1</v>
      </c>
      <c r="E704" t="s">
        <v>15</v>
      </c>
      <c r="F704" t="s">
        <v>16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s="4" cm="1">
        <f t="array" ref="N704">MEDIAN(IF($O$2:$O$2210=O704,$D$2:$D$2210))</f>
        <v>13</v>
      </c>
      <c r="O704" t="str">
        <f t="shared" si="10"/>
        <v>Data Analyst - No stated seniority/mid-levelLeft job</v>
      </c>
    </row>
    <row r="705" spans="1:15" ht="16.8" x14ac:dyDescent="0.45">
      <c r="A705" t="s">
        <v>651</v>
      </c>
      <c r="B705">
        <v>1</v>
      </c>
      <c r="C705" t="s">
        <v>14</v>
      </c>
      <c r="D705">
        <v>29</v>
      </c>
      <c r="E705" t="s">
        <v>15</v>
      </c>
      <c r="F705" t="s">
        <v>16</v>
      </c>
      <c r="G705">
        <v>1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 s="4" cm="1">
        <f t="array" ref="N705">MEDIAN(IF($O$2:$O$2210=O705,$D$2:$D$2210))</f>
        <v>13</v>
      </c>
      <c r="O705" t="str">
        <f t="shared" si="10"/>
        <v>Data Analyst - No stated seniority/mid-levelLeft job</v>
      </c>
    </row>
    <row r="706" spans="1:15" ht="16.8" x14ac:dyDescent="0.45">
      <c r="A706" t="s">
        <v>652</v>
      </c>
      <c r="B706">
        <v>3</v>
      </c>
      <c r="C706" t="s">
        <v>36</v>
      </c>
      <c r="D706">
        <v>1</v>
      </c>
      <c r="E706" t="s">
        <v>23</v>
      </c>
      <c r="F706" t="s">
        <v>16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s="4" cm="1">
        <f t="array" ref="N706">MEDIAN(IF($O$2:$O$2210=O706,$D$2:$D$2210))</f>
        <v>17.5</v>
      </c>
      <c r="O706" t="str">
        <f t="shared" si="10"/>
        <v>Data Analyst - Senior LevelLeft job</v>
      </c>
    </row>
    <row r="707" spans="1:15" ht="16.8" x14ac:dyDescent="0.45">
      <c r="A707" t="s">
        <v>653</v>
      </c>
      <c r="B707">
        <v>4</v>
      </c>
      <c r="C707" t="s">
        <v>14</v>
      </c>
      <c r="D707">
        <v>1</v>
      </c>
      <c r="E707" t="s">
        <v>15</v>
      </c>
      <c r="F707" t="s">
        <v>16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s="4" cm="1">
        <f t="array" ref="N707">MEDIAN(IF($O$2:$O$2210=O707,$D$2:$D$2210))</f>
        <v>13</v>
      </c>
      <c r="O707" t="str">
        <f t="shared" ref="O707:O770" si="11">E707&amp;F707</f>
        <v>Data Analyst - No stated seniority/mid-levelLeft job</v>
      </c>
    </row>
    <row r="708" spans="1:15" ht="16.8" x14ac:dyDescent="0.45">
      <c r="A708" t="s">
        <v>654</v>
      </c>
      <c r="B708">
        <v>1</v>
      </c>
      <c r="C708" t="s">
        <v>655</v>
      </c>
      <c r="D708">
        <v>7</v>
      </c>
      <c r="E708" t="s">
        <v>23</v>
      </c>
      <c r="F708" t="s">
        <v>16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s="4" cm="1">
        <f t="array" ref="N708">MEDIAN(IF($O$2:$O$2210=O708,$D$2:$D$2210))</f>
        <v>17.5</v>
      </c>
      <c r="O708" t="str">
        <f t="shared" si="11"/>
        <v>Data Analyst - Senior LevelLeft job</v>
      </c>
    </row>
    <row r="709" spans="1:15" ht="16.8" x14ac:dyDescent="0.45">
      <c r="A709" t="s">
        <v>49</v>
      </c>
      <c r="B709">
        <v>0</v>
      </c>
      <c r="C709" t="s">
        <v>14</v>
      </c>
      <c r="D709">
        <v>19</v>
      </c>
      <c r="E709" t="s">
        <v>15</v>
      </c>
      <c r="F709" t="s">
        <v>19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 s="4" cm="1">
        <f t="array" ref="N709">MEDIAN(IF($O$2:$O$2210=O709,$D$2:$D$2210))</f>
        <v>12</v>
      </c>
      <c r="O709" t="str">
        <f t="shared" si="11"/>
        <v>Data Analyst - No stated seniority/mid-levelPresent Role</v>
      </c>
    </row>
    <row r="710" spans="1:15" ht="16.8" x14ac:dyDescent="0.45">
      <c r="A710" t="s">
        <v>656</v>
      </c>
      <c r="B710">
        <v>1</v>
      </c>
      <c r="C710" t="s">
        <v>14</v>
      </c>
      <c r="D710">
        <v>71</v>
      </c>
      <c r="E710" t="s">
        <v>15</v>
      </c>
      <c r="F710" t="s">
        <v>16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0</v>
      </c>
      <c r="N710" s="4" cm="1">
        <f t="array" ref="N710">MEDIAN(IF($O$2:$O$2210=O710,$D$2:$D$2210))</f>
        <v>13</v>
      </c>
      <c r="O710" t="str">
        <f t="shared" si="11"/>
        <v>Data Analyst - No stated seniority/mid-levelLeft job</v>
      </c>
    </row>
    <row r="711" spans="1:15" ht="16.8" x14ac:dyDescent="0.45">
      <c r="A711" t="s">
        <v>49</v>
      </c>
      <c r="B711">
        <v>0</v>
      </c>
      <c r="C711" t="s">
        <v>657</v>
      </c>
      <c r="D711">
        <v>19</v>
      </c>
      <c r="E711" t="s">
        <v>15</v>
      </c>
      <c r="F711" t="s">
        <v>19</v>
      </c>
      <c r="G711">
        <v>1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 s="4" cm="1">
        <f t="array" ref="N711">MEDIAN(IF($O$2:$O$2210=O711,$D$2:$D$2210))</f>
        <v>12</v>
      </c>
      <c r="O711" t="str">
        <f t="shared" si="11"/>
        <v>Data Analyst - No stated seniority/mid-levelPresent Role</v>
      </c>
    </row>
    <row r="712" spans="1:15" ht="16.8" x14ac:dyDescent="0.45">
      <c r="A712" t="s">
        <v>658</v>
      </c>
      <c r="B712">
        <v>1</v>
      </c>
      <c r="C712" t="s">
        <v>14</v>
      </c>
      <c r="D712">
        <v>1</v>
      </c>
      <c r="E712" t="s">
        <v>15</v>
      </c>
      <c r="F712" t="s">
        <v>16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s="4" cm="1">
        <f t="array" ref="N712">MEDIAN(IF($O$2:$O$2210=O712,$D$2:$D$2210))</f>
        <v>13</v>
      </c>
      <c r="O712" t="str">
        <f t="shared" si="11"/>
        <v>Data Analyst - No stated seniority/mid-levelLeft job</v>
      </c>
    </row>
    <row r="713" spans="1:15" ht="16.8" x14ac:dyDescent="0.45">
      <c r="A713" t="s">
        <v>659</v>
      </c>
      <c r="B713">
        <v>1</v>
      </c>
      <c r="C713" t="s">
        <v>14</v>
      </c>
      <c r="D713">
        <v>23</v>
      </c>
      <c r="E713" t="s">
        <v>15</v>
      </c>
      <c r="F713" t="s">
        <v>16</v>
      </c>
      <c r="G713">
        <v>1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 s="4" cm="1">
        <f t="array" ref="N713">MEDIAN(IF($O$2:$O$2210=O713,$D$2:$D$2210))</f>
        <v>13</v>
      </c>
      <c r="O713" t="str">
        <f t="shared" si="11"/>
        <v>Data Analyst - No stated seniority/mid-levelLeft job</v>
      </c>
    </row>
    <row r="714" spans="1:15" ht="16.8" x14ac:dyDescent="0.45">
      <c r="A714" t="s">
        <v>44</v>
      </c>
      <c r="B714">
        <v>0</v>
      </c>
      <c r="C714" t="s">
        <v>14</v>
      </c>
      <c r="D714">
        <v>7</v>
      </c>
      <c r="E714" t="s">
        <v>15</v>
      </c>
      <c r="F714" t="s">
        <v>19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s="4" cm="1">
        <f t="array" ref="N714">MEDIAN(IF($O$2:$O$2210=O714,$D$2:$D$2210))</f>
        <v>12</v>
      </c>
      <c r="O714" t="str">
        <f t="shared" si="11"/>
        <v>Data Analyst - No stated seniority/mid-levelPresent Role</v>
      </c>
    </row>
    <row r="715" spans="1:15" ht="16.8" x14ac:dyDescent="0.45">
      <c r="A715" t="s">
        <v>704</v>
      </c>
      <c r="B715">
        <v>0</v>
      </c>
      <c r="C715" t="s">
        <v>1713</v>
      </c>
      <c r="D715">
        <v>52</v>
      </c>
      <c r="E715" t="s">
        <v>1692</v>
      </c>
      <c r="F715" t="s">
        <v>19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0</v>
      </c>
      <c r="M715">
        <v>0</v>
      </c>
      <c r="N715" s="4" cm="1">
        <f t="array" ref="N715">MEDIAN(IF($O$2:$O$2210=O715,$D$2:$D$2210))</f>
        <v>8.5</v>
      </c>
      <c r="O715" t="str">
        <f t="shared" si="11"/>
        <v>Data ScientistPresent Role</v>
      </c>
    </row>
    <row r="716" spans="1:15" ht="16.8" x14ac:dyDescent="0.45">
      <c r="A716" t="s">
        <v>660</v>
      </c>
      <c r="B716">
        <v>2</v>
      </c>
      <c r="C716" t="s">
        <v>14</v>
      </c>
      <c r="D716">
        <v>4</v>
      </c>
      <c r="E716" t="s">
        <v>15</v>
      </c>
      <c r="F716" t="s">
        <v>16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s="4" cm="1">
        <f t="array" ref="N716">MEDIAN(IF($O$2:$O$2210=O716,$D$2:$D$2210))</f>
        <v>13</v>
      </c>
      <c r="O716" t="str">
        <f t="shared" si="11"/>
        <v>Data Analyst - No stated seniority/mid-levelLeft job</v>
      </c>
    </row>
    <row r="717" spans="1:15" ht="16.8" x14ac:dyDescent="0.45">
      <c r="A717" t="s">
        <v>70</v>
      </c>
      <c r="B717">
        <v>0</v>
      </c>
      <c r="C717" t="s">
        <v>661</v>
      </c>
      <c r="D717">
        <v>9</v>
      </c>
      <c r="E717" t="s">
        <v>23</v>
      </c>
      <c r="F717" t="s">
        <v>19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s="4" cm="1">
        <f t="array" ref="N717">MEDIAN(IF($O$2:$O$2210=O717,$D$2:$D$2210))</f>
        <v>10</v>
      </c>
      <c r="O717" t="str">
        <f t="shared" si="11"/>
        <v>Data Analyst - Senior LevelPresent Role</v>
      </c>
    </row>
    <row r="718" spans="1:15" ht="16.8" x14ac:dyDescent="0.45">
      <c r="A718" t="s">
        <v>662</v>
      </c>
      <c r="B718">
        <v>1</v>
      </c>
      <c r="C718" t="s">
        <v>14</v>
      </c>
      <c r="D718">
        <v>27</v>
      </c>
      <c r="E718" t="s">
        <v>15</v>
      </c>
      <c r="F718" t="s">
        <v>16</v>
      </c>
      <c r="G718">
        <v>1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 s="4" cm="1">
        <f t="array" ref="N718">MEDIAN(IF($O$2:$O$2210=O718,$D$2:$D$2210))</f>
        <v>13</v>
      </c>
      <c r="O718" t="str">
        <f t="shared" si="11"/>
        <v>Data Analyst - No stated seniority/mid-levelLeft job</v>
      </c>
    </row>
    <row r="719" spans="1:15" ht="16.8" x14ac:dyDescent="0.45">
      <c r="A719" t="s">
        <v>663</v>
      </c>
      <c r="B719">
        <v>1</v>
      </c>
      <c r="C719" t="s">
        <v>14</v>
      </c>
      <c r="D719">
        <v>18</v>
      </c>
      <c r="E719" t="s">
        <v>15</v>
      </c>
      <c r="F719" t="s">
        <v>16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 s="4" cm="1">
        <f t="array" ref="N719">MEDIAN(IF($O$2:$O$2210=O719,$D$2:$D$2210))</f>
        <v>13</v>
      </c>
      <c r="O719" t="str">
        <f t="shared" si="11"/>
        <v>Data Analyst - No stated seniority/mid-levelLeft job</v>
      </c>
    </row>
    <row r="720" spans="1:15" ht="16.8" x14ac:dyDescent="0.45">
      <c r="A720" t="s">
        <v>664</v>
      </c>
      <c r="B720">
        <v>3</v>
      </c>
      <c r="C720" t="s">
        <v>14</v>
      </c>
      <c r="D720">
        <v>19</v>
      </c>
      <c r="E720" t="s">
        <v>15</v>
      </c>
      <c r="F720" t="s">
        <v>16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 s="4" cm="1">
        <f t="array" ref="N720">MEDIAN(IF($O$2:$O$2210=O720,$D$2:$D$2210))</f>
        <v>13</v>
      </c>
      <c r="O720" t="str">
        <f t="shared" si="11"/>
        <v>Data Analyst - No stated seniority/mid-levelLeft job</v>
      </c>
    </row>
    <row r="721" spans="1:15" ht="16.8" x14ac:dyDescent="0.45">
      <c r="A721" t="s">
        <v>81</v>
      </c>
      <c r="B721">
        <v>0</v>
      </c>
      <c r="C721" t="s">
        <v>665</v>
      </c>
      <c r="D721">
        <v>6</v>
      </c>
      <c r="E721" t="s">
        <v>57</v>
      </c>
      <c r="F721" t="s">
        <v>19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s="4" cm="1">
        <f t="array" ref="N721">MEDIAN(IF($O$2:$O$2210=O721,$D$2:$D$2210))</f>
        <v>5</v>
      </c>
      <c r="O721" t="str">
        <f t="shared" si="11"/>
        <v>Data Analyst - Junior LevelPresent Role</v>
      </c>
    </row>
    <row r="722" spans="1:15" ht="16.8" x14ac:dyDescent="0.45">
      <c r="A722" t="s">
        <v>666</v>
      </c>
      <c r="B722">
        <v>1</v>
      </c>
      <c r="C722" t="s">
        <v>14</v>
      </c>
      <c r="D722">
        <v>5</v>
      </c>
      <c r="E722" t="s">
        <v>15</v>
      </c>
      <c r="F722" t="s">
        <v>16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s="4" cm="1">
        <f t="array" ref="N722">MEDIAN(IF($O$2:$O$2210=O722,$D$2:$D$2210))</f>
        <v>13</v>
      </c>
      <c r="O722" t="str">
        <f t="shared" si="11"/>
        <v>Data Analyst - No stated seniority/mid-levelLeft job</v>
      </c>
    </row>
    <row r="723" spans="1:15" ht="16.8" x14ac:dyDescent="0.45">
      <c r="A723" t="s">
        <v>667</v>
      </c>
      <c r="B723">
        <v>1</v>
      </c>
      <c r="C723" t="s">
        <v>14</v>
      </c>
      <c r="D723">
        <v>15</v>
      </c>
      <c r="E723" t="s">
        <v>15</v>
      </c>
      <c r="F723" t="s">
        <v>16</v>
      </c>
      <c r="G723">
        <v>1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 s="4" cm="1">
        <f t="array" ref="N723">MEDIAN(IF($O$2:$O$2210=O723,$D$2:$D$2210))</f>
        <v>13</v>
      </c>
      <c r="O723" t="str">
        <f t="shared" si="11"/>
        <v>Data Analyst - No stated seniority/mid-levelLeft job</v>
      </c>
    </row>
    <row r="724" spans="1:15" ht="16.8" x14ac:dyDescent="0.45">
      <c r="A724" t="s">
        <v>413</v>
      </c>
      <c r="B724">
        <v>2</v>
      </c>
      <c r="C724" t="s">
        <v>14</v>
      </c>
      <c r="D724">
        <v>8</v>
      </c>
      <c r="E724" t="s">
        <v>15</v>
      </c>
      <c r="F724" t="s">
        <v>16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s="4" cm="1">
        <f t="array" ref="N724">MEDIAN(IF($O$2:$O$2210=O724,$D$2:$D$2210))</f>
        <v>13</v>
      </c>
      <c r="O724" t="str">
        <f t="shared" si="11"/>
        <v>Data Analyst - No stated seniority/mid-levelLeft job</v>
      </c>
    </row>
    <row r="725" spans="1:15" ht="16.8" x14ac:dyDescent="0.45">
      <c r="A725" t="s">
        <v>668</v>
      </c>
      <c r="B725">
        <v>3</v>
      </c>
      <c r="C725" t="s">
        <v>669</v>
      </c>
      <c r="D725">
        <v>3</v>
      </c>
      <c r="E725" t="s">
        <v>15</v>
      </c>
      <c r="F725" t="s">
        <v>16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s="4" cm="1">
        <f t="array" ref="N725">MEDIAN(IF($O$2:$O$2210=O725,$D$2:$D$2210))</f>
        <v>13</v>
      </c>
      <c r="O725" t="str">
        <f t="shared" si="11"/>
        <v>Data Analyst - No stated seniority/mid-levelLeft job</v>
      </c>
    </row>
    <row r="726" spans="1:15" ht="16.8" x14ac:dyDescent="0.45">
      <c r="A726" t="s">
        <v>359</v>
      </c>
      <c r="B726">
        <v>0</v>
      </c>
      <c r="C726" t="s">
        <v>670</v>
      </c>
      <c r="D726">
        <v>18</v>
      </c>
      <c r="E726" t="s">
        <v>23</v>
      </c>
      <c r="F726" t="s">
        <v>19</v>
      </c>
      <c r="G726">
        <v>1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 s="4" cm="1">
        <f t="array" ref="N726">MEDIAN(IF($O$2:$O$2210=O726,$D$2:$D$2210))</f>
        <v>10</v>
      </c>
      <c r="O726" t="str">
        <f t="shared" si="11"/>
        <v>Data Analyst - Senior LevelPresent Role</v>
      </c>
    </row>
    <row r="727" spans="1:15" ht="16.8" x14ac:dyDescent="0.45">
      <c r="A727" t="s">
        <v>671</v>
      </c>
      <c r="B727">
        <v>1</v>
      </c>
      <c r="C727" t="s">
        <v>14</v>
      </c>
      <c r="D727">
        <v>10</v>
      </c>
      <c r="E727" t="s">
        <v>15</v>
      </c>
      <c r="F727" t="s">
        <v>16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s="4" cm="1">
        <f t="array" ref="N727">MEDIAN(IF($O$2:$O$2210=O727,$D$2:$D$2210))</f>
        <v>13</v>
      </c>
      <c r="O727" t="str">
        <f t="shared" si="11"/>
        <v>Data Analyst - No stated seniority/mid-levelLeft job</v>
      </c>
    </row>
    <row r="728" spans="1:15" ht="16.8" x14ac:dyDescent="0.45">
      <c r="A728" t="s">
        <v>594</v>
      </c>
      <c r="B728">
        <v>1</v>
      </c>
      <c r="C728" t="s">
        <v>14</v>
      </c>
      <c r="D728">
        <v>31</v>
      </c>
      <c r="E728" t="s">
        <v>15</v>
      </c>
      <c r="F728" t="s">
        <v>16</v>
      </c>
      <c r="G728">
        <v>1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 s="4" cm="1">
        <f t="array" ref="N728">MEDIAN(IF($O$2:$O$2210=O728,$D$2:$D$2210))</f>
        <v>13</v>
      </c>
      <c r="O728" t="str">
        <f t="shared" si="11"/>
        <v>Data Analyst - No stated seniority/mid-levelLeft job</v>
      </c>
    </row>
    <row r="729" spans="1:15" ht="16.8" x14ac:dyDescent="0.45">
      <c r="A729" t="s">
        <v>1714</v>
      </c>
      <c r="B729">
        <v>2</v>
      </c>
      <c r="C729" t="s">
        <v>1715</v>
      </c>
      <c r="D729">
        <v>1</v>
      </c>
      <c r="E729" t="s">
        <v>1692</v>
      </c>
      <c r="F729" t="s">
        <v>16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s="4" cm="1">
        <f t="array" ref="N729">MEDIAN(IF($O$2:$O$2210=O729,$D$2:$D$2210))</f>
        <v>7</v>
      </c>
      <c r="O729" t="str">
        <f t="shared" si="11"/>
        <v>Data ScientistLeft job</v>
      </c>
    </row>
    <row r="730" spans="1:15" ht="16.8" x14ac:dyDescent="0.45">
      <c r="A730" t="s">
        <v>106</v>
      </c>
      <c r="B730">
        <v>0</v>
      </c>
      <c r="C730" t="s">
        <v>14</v>
      </c>
      <c r="D730">
        <v>3</v>
      </c>
      <c r="E730" t="s">
        <v>15</v>
      </c>
      <c r="F730" t="s">
        <v>19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s="4" cm="1">
        <f t="array" ref="N730">MEDIAN(IF($O$2:$O$2210=O730,$D$2:$D$2210))</f>
        <v>12</v>
      </c>
      <c r="O730" t="str">
        <f t="shared" si="11"/>
        <v>Data Analyst - No stated seniority/mid-levelPresent Role</v>
      </c>
    </row>
    <row r="731" spans="1:15" ht="16.8" x14ac:dyDescent="0.45">
      <c r="A731" t="s">
        <v>59</v>
      </c>
      <c r="B731">
        <v>0</v>
      </c>
      <c r="C731" t="s">
        <v>672</v>
      </c>
      <c r="D731">
        <v>14</v>
      </c>
      <c r="E731" t="s">
        <v>23</v>
      </c>
      <c r="F731" t="s">
        <v>19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 s="4" cm="1">
        <f t="array" ref="N731">MEDIAN(IF($O$2:$O$2210=O731,$D$2:$D$2210))</f>
        <v>10</v>
      </c>
      <c r="O731" t="str">
        <f t="shared" si="11"/>
        <v>Data Analyst - Senior LevelPresent Role</v>
      </c>
    </row>
    <row r="732" spans="1:15" ht="16.8" x14ac:dyDescent="0.45">
      <c r="A732" t="s">
        <v>436</v>
      </c>
      <c r="B732">
        <v>1</v>
      </c>
      <c r="C732" t="s">
        <v>673</v>
      </c>
      <c r="D732">
        <v>1</v>
      </c>
      <c r="E732" t="s">
        <v>57</v>
      </c>
      <c r="F732" t="s">
        <v>16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s="4" cm="1">
        <f t="array" ref="N732">MEDIAN(IF($O$2:$O$2210=O732,$D$2:$D$2210))</f>
        <v>8</v>
      </c>
      <c r="O732" t="str">
        <f t="shared" si="11"/>
        <v>Data Analyst - Junior LevelLeft job</v>
      </c>
    </row>
    <row r="733" spans="1:15" ht="16.8" x14ac:dyDescent="0.45">
      <c r="A733" t="s">
        <v>674</v>
      </c>
      <c r="B733">
        <v>1</v>
      </c>
      <c r="C733" t="s">
        <v>14</v>
      </c>
      <c r="D733">
        <v>26</v>
      </c>
      <c r="E733" t="s">
        <v>15</v>
      </c>
      <c r="F733" t="s">
        <v>16</v>
      </c>
      <c r="G733">
        <v>1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 s="4" cm="1">
        <f t="array" ref="N733">MEDIAN(IF($O$2:$O$2210=O733,$D$2:$D$2210))</f>
        <v>13</v>
      </c>
      <c r="O733" t="str">
        <f t="shared" si="11"/>
        <v>Data Analyst - No stated seniority/mid-levelLeft job</v>
      </c>
    </row>
    <row r="734" spans="1:15" ht="16.8" x14ac:dyDescent="0.45">
      <c r="A734" t="s">
        <v>33</v>
      </c>
      <c r="B734">
        <v>0</v>
      </c>
      <c r="C734" t="s">
        <v>14</v>
      </c>
      <c r="D734">
        <v>25</v>
      </c>
      <c r="E734" t="s">
        <v>15</v>
      </c>
      <c r="F734" t="s">
        <v>19</v>
      </c>
      <c r="G734">
        <v>1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 s="4" cm="1">
        <f t="array" ref="N734">MEDIAN(IF($O$2:$O$2210=O734,$D$2:$D$2210))</f>
        <v>12</v>
      </c>
      <c r="O734" t="str">
        <f t="shared" si="11"/>
        <v>Data Analyst - No stated seniority/mid-levelPresent Role</v>
      </c>
    </row>
    <row r="735" spans="1:15" ht="16.8" x14ac:dyDescent="0.45">
      <c r="A735" t="s">
        <v>675</v>
      </c>
      <c r="B735">
        <v>1</v>
      </c>
      <c r="C735" t="s">
        <v>14</v>
      </c>
      <c r="D735">
        <v>17</v>
      </c>
      <c r="E735" t="s">
        <v>15</v>
      </c>
      <c r="F735" t="s">
        <v>16</v>
      </c>
      <c r="G735">
        <v>1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 s="4" cm="1">
        <f t="array" ref="N735">MEDIAN(IF($O$2:$O$2210=O735,$D$2:$D$2210))</f>
        <v>13</v>
      </c>
      <c r="O735" t="str">
        <f t="shared" si="11"/>
        <v>Data Analyst - No stated seniority/mid-levelLeft job</v>
      </c>
    </row>
    <row r="736" spans="1:15" ht="16.8" x14ac:dyDescent="0.45">
      <c r="A736" t="s">
        <v>676</v>
      </c>
      <c r="B736">
        <v>0</v>
      </c>
      <c r="C736" t="s">
        <v>432</v>
      </c>
      <c r="D736">
        <v>101</v>
      </c>
      <c r="E736" t="s">
        <v>57</v>
      </c>
      <c r="F736" t="s">
        <v>19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0</v>
      </c>
      <c r="N736" s="4" cm="1">
        <f t="array" ref="N736">MEDIAN(IF($O$2:$O$2210=O736,$D$2:$D$2210))</f>
        <v>5</v>
      </c>
      <c r="O736" t="str">
        <f t="shared" si="11"/>
        <v>Data Analyst - Junior LevelPresent Role</v>
      </c>
    </row>
    <row r="737" spans="1:15" ht="16.8" x14ac:dyDescent="0.45">
      <c r="A737" t="s">
        <v>70</v>
      </c>
      <c r="B737">
        <v>0</v>
      </c>
      <c r="C737" t="s">
        <v>36</v>
      </c>
      <c r="D737">
        <v>9</v>
      </c>
      <c r="E737" t="s">
        <v>23</v>
      </c>
      <c r="F737" t="s">
        <v>19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s="4" cm="1">
        <f t="array" ref="N737">MEDIAN(IF($O$2:$O$2210=O737,$D$2:$D$2210))</f>
        <v>10</v>
      </c>
      <c r="O737" t="str">
        <f t="shared" si="11"/>
        <v>Data Analyst - Senior LevelPresent Role</v>
      </c>
    </row>
    <row r="738" spans="1:15" ht="16.8" x14ac:dyDescent="0.45">
      <c r="A738" t="s">
        <v>329</v>
      </c>
      <c r="B738">
        <v>0</v>
      </c>
      <c r="C738" t="s">
        <v>14</v>
      </c>
      <c r="D738">
        <v>41</v>
      </c>
      <c r="E738" t="s">
        <v>15</v>
      </c>
      <c r="F738" t="s">
        <v>19</v>
      </c>
      <c r="G738">
        <v>1</v>
      </c>
      <c r="H738">
        <v>1</v>
      </c>
      <c r="I738">
        <v>1</v>
      </c>
      <c r="J738">
        <v>1</v>
      </c>
      <c r="K738">
        <v>0</v>
      </c>
      <c r="L738">
        <v>0</v>
      </c>
      <c r="M738">
        <v>0</v>
      </c>
      <c r="N738" s="4" cm="1">
        <f t="array" ref="N738">MEDIAN(IF($O$2:$O$2210=O738,$D$2:$D$2210))</f>
        <v>12</v>
      </c>
      <c r="O738" t="str">
        <f t="shared" si="11"/>
        <v>Data Analyst - No stated seniority/mid-levelPresent Role</v>
      </c>
    </row>
    <row r="739" spans="1:15" ht="16.8" x14ac:dyDescent="0.45">
      <c r="A739" t="s">
        <v>677</v>
      </c>
      <c r="B739">
        <v>2</v>
      </c>
      <c r="C739" t="s">
        <v>14</v>
      </c>
      <c r="D739">
        <v>14</v>
      </c>
      <c r="E739" t="s">
        <v>15</v>
      </c>
      <c r="F739" t="s">
        <v>16</v>
      </c>
      <c r="G739">
        <v>1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 s="4" cm="1">
        <f t="array" ref="N739">MEDIAN(IF($O$2:$O$2210=O739,$D$2:$D$2210))</f>
        <v>13</v>
      </c>
      <c r="O739" t="str">
        <f t="shared" si="11"/>
        <v>Data Analyst - No stated seniority/mid-levelLeft job</v>
      </c>
    </row>
    <row r="740" spans="1:15" ht="16.8" x14ac:dyDescent="0.45">
      <c r="A740" t="s">
        <v>61</v>
      </c>
      <c r="B740">
        <v>0</v>
      </c>
      <c r="C740" t="s">
        <v>14</v>
      </c>
      <c r="D740">
        <v>13</v>
      </c>
      <c r="E740" t="s">
        <v>15</v>
      </c>
      <c r="F740" t="s">
        <v>19</v>
      </c>
      <c r="G740">
        <v>1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 s="4" cm="1">
        <f t="array" ref="N740">MEDIAN(IF($O$2:$O$2210=O740,$D$2:$D$2210))</f>
        <v>12</v>
      </c>
      <c r="O740" t="str">
        <f t="shared" si="11"/>
        <v>Data Analyst - No stated seniority/mid-levelPresent Role</v>
      </c>
    </row>
    <row r="741" spans="1:15" ht="16.8" x14ac:dyDescent="0.45">
      <c r="A741" t="s">
        <v>678</v>
      </c>
      <c r="B741">
        <v>1</v>
      </c>
      <c r="C741" t="s">
        <v>14</v>
      </c>
      <c r="D741">
        <v>40</v>
      </c>
      <c r="E741" t="s">
        <v>15</v>
      </c>
      <c r="F741" t="s">
        <v>16</v>
      </c>
      <c r="G741">
        <v>1</v>
      </c>
      <c r="H741">
        <v>1</v>
      </c>
      <c r="I741">
        <v>1</v>
      </c>
      <c r="J741">
        <v>1</v>
      </c>
      <c r="K741">
        <v>0</v>
      </c>
      <c r="L741">
        <v>0</v>
      </c>
      <c r="M741">
        <v>0</v>
      </c>
      <c r="N741" s="4" cm="1">
        <f t="array" ref="N741">MEDIAN(IF($O$2:$O$2210=O741,$D$2:$D$2210))</f>
        <v>13</v>
      </c>
      <c r="O741" t="str">
        <f t="shared" si="11"/>
        <v>Data Analyst - No stated seniority/mid-levelLeft job</v>
      </c>
    </row>
    <row r="742" spans="1:15" ht="16.8" x14ac:dyDescent="0.45">
      <c r="A742" t="s">
        <v>28</v>
      </c>
      <c r="B742">
        <v>0</v>
      </c>
      <c r="C742" t="s">
        <v>679</v>
      </c>
      <c r="D742">
        <v>37</v>
      </c>
      <c r="E742" t="s">
        <v>15</v>
      </c>
      <c r="F742" t="s">
        <v>19</v>
      </c>
      <c r="G742">
        <v>1</v>
      </c>
      <c r="H742">
        <v>1</v>
      </c>
      <c r="I742">
        <v>1</v>
      </c>
      <c r="J742">
        <v>1</v>
      </c>
      <c r="K742">
        <v>0</v>
      </c>
      <c r="L742">
        <v>0</v>
      </c>
      <c r="M742">
        <v>0</v>
      </c>
      <c r="N742" s="4" cm="1">
        <f t="array" ref="N742">MEDIAN(IF($O$2:$O$2210=O742,$D$2:$D$2210))</f>
        <v>12</v>
      </c>
      <c r="O742" t="str">
        <f t="shared" si="11"/>
        <v>Data Analyst - No stated seniority/mid-levelPresent Role</v>
      </c>
    </row>
    <row r="743" spans="1:15" ht="16.8" x14ac:dyDescent="0.45">
      <c r="A743" t="s">
        <v>106</v>
      </c>
      <c r="B743">
        <v>0</v>
      </c>
      <c r="C743" t="s">
        <v>14</v>
      </c>
      <c r="D743">
        <v>3</v>
      </c>
      <c r="E743" t="s">
        <v>15</v>
      </c>
      <c r="F743" t="s">
        <v>19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s="4" cm="1">
        <f t="array" ref="N743">MEDIAN(IF($O$2:$O$2210=O743,$D$2:$D$2210))</f>
        <v>12</v>
      </c>
      <c r="O743" t="str">
        <f t="shared" si="11"/>
        <v>Data Analyst - No stated seniority/mid-levelPresent Role</v>
      </c>
    </row>
    <row r="744" spans="1:15" ht="16.8" x14ac:dyDescent="0.45">
      <c r="A744" t="s">
        <v>59</v>
      </c>
      <c r="B744">
        <v>0</v>
      </c>
      <c r="C744" t="s">
        <v>680</v>
      </c>
      <c r="D744">
        <v>14</v>
      </c>
      <c r="E744" t="s">
        <v>15</v>
      </c>
      <c r="F744" t="s">
        <v>19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 s="4" cm="1">
        <f t="array" ref="N744">MEDIAN(IF($O$2:$O$2210=O744,$D$2:$D$2210))</f>
        <v>12</v>
      </c>
      <c r="O744" t="str">
        <f t="shared" si="11"/>
        <v>Data Analyst - No stated seniority/mid-levelPresent Role</v>
      </c>
    </row>
    <row r="745" spans="1:15" ht="16.8" x14ac:dyDescent="0.45">
      <c r="A745" t="s">
        <v>681</v>
      </c>
      <c r="B745">
        <v>1</v>
      </c>
      <c r="C745" t="s">
        <v>50</v>
      </c>
      <c r="D745">
        <v>4</v>
      </c>
      <c r="E745" t="s">
        <v>15</v>
      </c>
      <c r="F745" t="s">
        <v>16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s="4" cm="1">
        <f t="array" ref="N745">MEDIAN(IF($O$2:$O$2210=O745,$D$2:$D$2210))</f>
        <v>13</v>
      </c>
      <c r="O745" t="str">
        <f t="shared" si="11"/>
        <v>Data Analyst - No stated seniority/mid-levelLeft job</v>
      </c>
    </row>
    <row r="746" spans="1:15" ht="16.8" x14ac:dyDescent="0.45">
      <c r="A746" t="s">
        <v>379</v>
      </c>
      <c r="B746">
        <v>2</v>
      </c>
      <c r="C746" t="s">
        <v>50</v>
      </c>
      <c r="D746">
        <v>2</v>
      </c>
      <c r="E746" t="s">
        <v>15</v>
      </c>
      <c r="F746" t="s">
        <v>16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s="4" cm="1">
        <f t="array" ref="N746">MEDIAN(IF($O$2:$O$2210=O746,$D$2:$D$2210))</f>
        <v>13</v>
      </c>
      <c r="O746" t="str">
        <f t="shared" si="11"/>
        <v>Data Analyst - No stated seniority/mid-levelLeft job</v>
      </c>
    </row>
    <row r="747" spans="1:15" ht="16.8" x14ac:dyDescent="0.45">
      <c r="A747" t="s">
        <v>682</v>
      </c>
      <c r="B747">
        <v>3</v>
      </c>
      <c r="C747" t="s">
        <v>14</v>
      </c>
      <c r="D747">
        <v>5</v>
      </c>
      <c r="E747" t="s">
        <v>15</v>
      </c>
      <c r="F747" t="s">
        <v>16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s="4" cm="1">
        <f t="array" ref="N747">MEDIAN(IF($O$2:$O$2210=O747,$D$2:$D$2210))</f>
        <v>13</v>
      </c>
      <c r="O747" t="str">
        <f t="shared" si="11"/>
        <v>Data Analyst - No stated seniority/mid-levelLeft job</v>
      </c>
    </row>
    <row r="748" spans="1:15" ht="16.8" x14ac:dyDescent="0.45">
      <c r="A748" t="s">
        <v>620</v>
      </c>
      <c r="B748">
        <v>0</v>
      </c>
      <c r="C748" t="s">
        <v>14</v>
      </c>
      <c r="D748">
        <v>1</v>
      </c>
      <c r="E748" t="s">
        <v>15</v>
      </c>
      <c r="F748" t="s">
        <v>19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s="4" cm="1">
        <f t="array" ref="N748">MEDIAN(IF($O$2:$O$2210=O748,$D$2:$D$2210))</f>
        <v>12</v>
      </c>
      <c r="O748" t="str">
        <f t="shared" si="11"/>
        <v>Data Analyst - No stated seniority/mid-levelPresent Role</v>
      </c>
    </row>
    <row r="749" spans="1:15" ht="16.8" x14ac:dyDescent="0.45">
      <c r="A749" t="s">
        <v>94</v>
      </c>
      <c r="B749">
        <v>0</v>
      </c>
      <c r="C749" t="s">
        <v>36</v>
      </c>
      <c r="D749">
        <v>5</v>
      </c>
      <c r="E749" t="s">
        <v>23</v>
      </c>
      <c r="F749" t="s">
        <v>19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s="4" cm="1">
        <f t="array" ref="N749">MEDIAN(IF($O$2:$O$2210=O749,$D$2:$D$2210))</f>
        <v>10</v>
      </c>
      <c r="O749" t="str">
        <f t="shared" si="11"/>
        <v>Data Analyst - Senior LevelPresent Role</v>
      </c>
    </row>
    <row r="750" spans="1:15" ht="16.8" x14ac:dyDescent="0.45">
      <c r="A750" t="s">
        <v>683</v>
      </c>
      <c r="B750">
        <v>1</v>
      </c>
      <c r="C750" t="s">
        <v>36</v>
      </c>
      <c r="D750">
        <v>16</v>
      </c>
      <c r="E750" t="s">
        <v>23</v>
      </c>
      <c r="F750" t="s">
        <v>16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 s="4" cm="1">
        <f t="array" ref="N750">MEDIAN(IF($O$2:$O$2210=O750,$D$2:$D$2210))</f>
        <v>17.5</v>
      </c>
      <c r="O750" t="str">
        <f t="shared" si="11"/>
        <v>Data Analyst - Senior LevelLeft job</v>
      </c>
    </row>
    <row r="751" spans="1:15" ht="16.8" x14ac:dyDescent="0.45">
      <c r="A751" t="s">
        <v>684</v>
      </c>
      <c r="B751">
        <v>2</v>
      </c>
      <c r="C751" t="s">
        <v>685</v>
      </c>
      <c r="D751">
        <v>24</v>
      </c>
      <c r="E751" t="s">
        <v>23</v>
      </c>
      <c r="F751" t="s">
        <v>16</v>
      </c>
      <c r="G751">
        <v>1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 s="4" cm="1">
        <f t="array" ref="N751">MEDIAN(IF($O$2:$O$2210=O751,$D$2:$D$2210))</f>
        <v>17.5</v>
      </c>
      <c r="O751" t="str">
        <f t="shared" si="11"/>
        <v>Data Analyst - Senior LevelLeft job</v>
      </c>
    </row>
    <row r="752" spans="1:15" ht="16.8" x14ac:dyDescent="0.45">
      <c r="A752" t="s">
        <v>686</v>
      </c>
      <c r="B752">
        <v>3</v>
      </c>
      <c r="C752" t="s">
        <v>50</v>
      </c>
      <c r="D752">
        <v>20</v>
      </c>
      <c r="E752" t="s">
        <v>15</v>
      </c>
      <c r="F752" t="s">
        <v>16</v>
      </c>
      <c r="G752">
        <v>1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 s="4" cm="1">
        <f t="array" ref="N752">MEDIAN(IF($O$2:$O$2210=O752,$D$2:$D$2210))</f>
        <v>13</v>
      </c>
      <c r="O752" t="str">
        <f t="shared" si="11"/>
        <v>Data Analyst - No stated seniority/mid-levelLeft job</v>
      </c>
    </row>
    <row r="753" spans="1:15" ht="16.8" x14ac:dyDescent="0.45">
      <c r="A753" t="s">
        <v>288</v>
      </c>
      <c r="B753">
        <v>0</v>
      </c>
      <c r="C753" t="s">
        <v>14</v>
      </c>
      <c r="D753">
        <v>51</v>
      </c>
      <c r="E753" t="s">
        <v>15</v>
      </c>
      <c r="F753" t="s">
        <v>19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0</v>
      </c>
      <c r="M753">
        <v>0</v>
      </c>
      <c r="N753" s="4" cm="1">
        <f t="array" ref="N753">MEDIAN(IF($O$2:$O$2210=O753,$D$2:$D$2210))</f>
        <v>12</v>
      </c>
      <c r="O753" t="str">
        <f t="shared" si="11"/>
        <v>Data Analyst - No stated seniority/mid-levelPresent Role</v>
      </c>
    </row>
    <row r="754" spans="1:15" ht="16.8" x14ac:dyDescent="0.45">
      <c r="A754" t="s">
        <v>687</v>
      </c>
      <c r="B754">
        <v>3</v>
      </c>
      <c r="C754" t="s">
        <v>32</v>
      </c>
      <c r="D754">
        <v>32</v>
      </c>
      <c r="E754" t="s">
        <v>15</v>
      </c>
      <c r="F754" t="s">
        <v>16</v>
      </c>
      <c r="G754">
        <v>1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 s="4" cm="1">
        <f t="array" ref="N754">MEDIAN(IF($O$2:$O$2210=O754,$D$2:$D$2210))</f>
        <v>13</v>
      </c>
      <c r="O754" t="str">
        <f t="shared" si="11"/>
        <v>Data Analyst - No stated seniority/mid-levelLeft job</v>
      </c>
    </row>
    <row r="755" spans="1:15" ht="16.8" x14ac:dyDescent="0.45">
      <c r="A755" t="s">
        <v>27</v>
      </c>
      <c r="B755">
        <v>0</v>
      </c>
      <c r="C755" t="s">
        <v>14</v>
      </c>
      <c r="D755">
        <v>17</v>
      </c>
      <c r="E755" t="s">
        <v>15</v>
      </c>
      <c r="F755" t="s">
        <v>19</v>
      </c>
      <c r="G755">
        <v>1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 s="4" cm="1">
        <f t="array" ref="N755">MEDIAN(IF($O$2:$O$2210=O755,$D$2:$D$2210))</f>
        <v>12</v>
      </c>
      <c r="O755" t="str">
        <f t="shared" si="11"/>
        <v>Data Analyst - No stated seniority/mid-levelPresent Role</v>
      </c>
    </row>
    <row r="756" spans="1:15" ht="16.8" x14ac:dyDescent="0.45">
      <c r="A756" t="s">
        <v>688</v>
      </c>
      <c r="B756">
        <v>0</v>
      </c>
      <c r="C756" t="s">
        <v>14</v>
      </c>
      <c r="D756">
        <v>54</v>
      </c>
      <c r="E756" t="s">
        <v>15</v>
      </c>
      <c r="F756" t="s">
        <v>19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0</v>
      </c>
      <c r="M756">
        <v>0</v>
      </c>
      <c r="N756" s="4" cm="1">
        <f t="array" ref="N756">MEDIAN(IF($O$2:$O$2210=O756,$D$2:$D$2210))</f>
        <v>12</v>
      </c>
      <c r="O756" t="str">
        <f t="shared" si="11"/>
        <v>Data Analyst - No stated seniority/mid-levelPresent Role</v>
      </c>
    </row>
    <row r="757" spans="1:15" ht="16.8" x14ac:dyDescent="0.45">
      <c r="A757" t="s">
        <v>689</v>
      </c>
      <c r="B757">
        <v>3</v>
      </c>
      <c r="C757" t="s">
        <v>690</v>
      </c>
      <c r="D757">
        <v>5</v>
      </c>
      <c r="E757" t="s">
        <v>15</v>
      </c>
      <c r="F757" t="s">
        <v>16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s="4" cm="1">
        <f t="array" ref="N757">MEDIAN(IF($O$2:$O$2210=O757,$D$2:$D$2210))</f>
        <v>13</v>
      </c>
      <c r="O757" t="str">
        <f t="shared" si="11"/>
        <v>Data Analyst - No stated seniority/mid-levelLeft job</v>
      </c>
    </row>
    <row r="758" spans="1:15" ht="16.8" x14ac:dyDescent="0.45">
      <c r="A758" t="s">
        <v>329</v>
      </c>
      <c r="B758">
        <v>0</v>
      </c>
      <c r="C758" t="s">
        <v>14</v>
      </c>
      <c r="D758">
        <v>41</v>
      </c>
      <c r="E758" t="s">
        <v>15</v>
      </c>
      <c r="F758" t="s">
        <v>19</v>
      </c>
      <c r="G758">
        <v>1</v>
      </c>
      <c r="H758">
        <v>1</v>
      </c>
      <c r="I758">
        <v>1</v>
      </c>
      <c r="J758">
        <v>1</v>
      </c>
      <c r="K758">
        <v>0</v>
      </c>
      <c r="L758">
        <v>0</v>
      </c>
      <c r="M758">
        <v>0</v>
      </c>
      <c r="N758" s="4" cm="1">
        <f t="array" ref="N758">MEDIAN(IF($O$2:$O$2210=O758,$D$2:$D$2210))</f>
        <v>12</v>
      </c>
      <c r="O758" t="str">
        <f t="shared" si="11"/>
        <v>Data Analyst - No stated seniority/mid-levelPresent Role</v>
      </c>
    </row>
    <row r="759" spans="1:15" ht="16.8" x14ac:dyDescent="0.45">
      <c r="A759" t="s">
        <v>366</v>
      </c>
      <c r="B759">
        <v>0</v>
      </c>
      <c r="C759" t="s">
        <v>691</v>
      </c>
      <c r="D759">
        <v>54</v>
      </c>
      <c r="E759" t="s">
        <v>23</v>
      </c>
      <c r="F759" t="s">
        <v>19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0</v>
      </c>
      <c r="M759">
        <v>0</v>
      </c>
      <c r="N759" s="4" cm="1">
        <f t="array" ref="N759">MEDIAN(IF($O$2:$O$2210=O759,$D$2:$D$2210))</f>
        <v>10</v>
      </c>
      <c r="O759" t="str">
        <f t="shared" si="11"/>
        <v>Data Analyst - Senior LevelPresent Role</v>
      </c>
    </row>
    <row r="760" spans="1:15" ht="16.8" x14ac:dyDescent="0.45">
      <c r="A760" t="s">
        <v>681</v>
      </c>
      <c r="B760">
        <v>1</v>
      </c>
      <c r="C760" t="s">
        <v>14</v>
      </c>
      <c r="D760">
        <v>4</v>
      </c>
      <c r="E760" t="s">
        <v>15</v>
      </c>
      <c r="F760" t="s">
        <v>16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s="4" cm="1">
        <f t="array" ref="N760">MEDIAN(IF($O$2:$O$2210=O760,$D$2:$D$2210))</f>
        <v>13</v>
      </c>
      <c r="O760" t="str">
        <f t="shared" si="11"/>
        <v>Data Analyst - No stated seniority/mid-levelLeft job</v>
      </c>
    </row>
    <row r="761" spans="1:15" ht="16.8" x14ac:dyDescent="0.45">
      <c r="A761" t="s">
        <v>49</v>
      </c>
      <c r="B761">
        <v>0</v>
      </c>
      <c r="C761" t="s">
        <v>692</v>
      </c>
      <c r="D761">
        <v>19</v>
      </c>
      <c r="E761" t="s">
        <v>15</v>
      </c>
      <c r="F761" t="s">
        <v>19</v>
      </c>
      <c r="G761">
        <v>1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 s="4" cm="1">
        <f t="array" ref="N761">MEDIAN(IF($O$2:$O$2210=O761,$D$2:$D$2210))</f>
        <v>12</v>
      </c>
      <c r="O761" t="str">
        <f t="shared" si="11"/>
        <v>Data Analyst - No stated seniority/mid-levelPresent Role</v>
      </c>
    </row>
    <row r="762" spans="1:15" ht="16.8" x14ac:dyDescent="0.45">
      <c r="A762" t="s">
        <v>693</v>
      </c>
      <c r="B762">
        <v>1</v>
      </c>
      <c r="C762" t="s">
        <v>694</v>
      </c>
      <c r="D762">
        <v>1</v>
      </c>
      <c r="E762" t="s">
        <v>57</v>
      </c>
      <c r="F762" t="s">
        <v>16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s="4" cm="1">
        <f t="array" ref="N762">MEDIAN(IF($O$2:$O$2210=O762,$D$2:$D$2210))</f>
        <v>8</v>
      </c>
      <c r="O762" t="str">
        <f t="shared" si="11"/>
        <v>Data Analyst - Junior LevelLeft job</v>
      </c>
    </row>
    <row r="763" spans="1:15" ht="16.8" x14ac:dyDescent="0.45">
      <c r="A763" t="s">
        <v>695</v>
      </c>
      <c r="B763">
        <v>2</v>
      </c>
      <c r="C763" t="s">
        <v>14</v>
      </c>
      <c r="D763">
        <v>18</v>
      </c>
      <c r="E763" t="s">
        <v>15</v>
      </c>
      <c r="F763" t="s">
        <v>16</v>
      </c>
      <c r="G763">
        <v>1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 s="4" cm="1">
        <f t="array" ref="N763">MEDIAN(IF($O$2:$O$2210=O763,$D$2:$D$2210))</f>
        <v>13</v>
      </c>
      <c r="O763" t="str">
        <f t="shared" si="11"/>
        <v>Data Analyst - No stated seniority/mid-levelLeft job</v>
      </c>
    </row>
    <row r="764" spans="1:15" ht="16.8" x14ac:dyDescent="0.45">
      <c r="A764" t="s">
        <v>182</v>
      </c>
      <c r="B764">
        <v>0</v>
      </c>
      <c r="C764" t="s">
        <v>50</v>
      </c>
      <c r="D764">
        <v>2</v>
      </c>
      <c r="E764" t="s">
        <v>15</v>
      </c>
      <c r="F764" t="s">
        <v>19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s="4" cm="1">
        <f t="array" ref="N764">MEDIAN(IF($O$2:$O$2210=O764,$D$2:$D$2210))</f>
        <v>12</v>
      </c>
      <c r="O764" t="str">
        <f t="shared" si="11"/>
        <v>Data Analyst - No stated seniority/mid-levelPresent Role</v>
      </c>
    </row>
    <row r="765" spans="1:15" ht="16.8" x14ac:dyDescent="0.45">
      <c r="A765" t="s">
        <v>696</v>
      </c>
      <c r="B765">
        <v>1</v>
      </c>
      <c r="C765" t="s">
        <v>14</v>
      </c>
      <c r="D765">
        <v>1</v>
      </c>
      <c r="E765" t="s">
        <v>15</v>
      </c>
      <c r="F765" t="s">
        <v>16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s="4" cm="1">
        <f t="array" ref="N765">MEDIAN(IF($O$2:$O$2210=O765,$D$2:$D$2210))</f>
        <v>13</v>
      </c>
      <c r="O765" t="str">
        <f t="shared" si="11"/>
        <v>Data Analyst - No stated seniority/mid-levelLeft job</v>
      </c>
    </row>
    <row r="766" spans="1:15" ht="16.8" x14ac:dyDescent="0.45">
      <c r="A766" t="s">
        <v>44</v>
      </c>
      <c r="B766">
        <v>0</v>
      </c>
      <c r="C766" t="s">
        <v>697</v>
      </c>
      <c r="D766">
        <v>7</v>
      </c>
      <c r="E766" t="s">
        <v>15</v>
      </c>
      <c r="F766" t="s">
        <v>19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s="4" cm="1">
        <f t="array" ref="N766">MEDIAN(IF($O$2:$O$2210=O766,$D$2:$D$2210))</f>
        <v>12</v>
      </c>
      <c r="O766" t="str">
        <f t="shared" si="11"/>
        <v>Data Analyst - No stated seniority/mid-levelPresent Role</v>
      </c>
    </row>
    <row r="767" spans="1:15" ht="16.8" x14ac:dyDescent="0.45">
      <c r="A767" t="s">
        <v>627</v>
      </c>
      <c r="B767">
        <v>1</v>
      </c>
      <c r="C767" t="s">
        <v>14</v>
      </c>
      <c r="D767">
        <v>2</v>
      </c>
      <c r="E767" t="s">
        <v>15</v>
      </c>
      <c r="F767" t="s">
        <v>16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s="4" cm="1">
        <f t="array" ref="N767">MEDIAN(IF($O$2:$O$2210=O767,$D$2:$D$2210))</f>
        <v>13</v>
      </c>
      <c r="O767" t="str">
        <f t="shared" si="11"/>
        <v>Data Analyst - No stated seniority/mid-levelLeft job</v>
      </c>
    </row>
    <row r="768" spans="1:15" ht="16.8" x14ac:dyDescent="0.45">
      <c r="A768" t="s">
        <v>539</v>
      </c>
      <c r="B768">
        <v>2</v>
      </c>
      <c r="C768" t="s">
        <v>14</v>
      </c>
      <c r="D768">
        <v>4</v>
      </c>
      <c r="E768" t="s">
        <v>15</v>
      </c>
      <c r="F768" t="s">
        <v>16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s="4" cm="1">
        <f t="array" ref="N768">MEDIAN(IF($O$2:$O$2210=O768,$D$2:$D$2210))</f>
        <v>13</v>
      </c>
      <c r="O768" t="str">
        <f t="shared" si="11"/>
        <v>Data Analyst - No stated seniority/mid-levelLeft job</v>
      </c>
    </row>
    <row r="769" spans="1:15" ht="16.8" x14ac:dyDescent="0.45">
      <c r="A769" t="s">
        <v>61</v>
      </c>
      <c r="B769">
        <v>0</v>
      </c>
      <c r="C769" t="s">
        <v>14</v>
      </c>
      <c r="D769">
        <v>13</v>
      </c>
      <c r="E769" t="s">
        <v>15</v>
      </c>
      <c r="F769" t="s">
        <v>19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 s="4" cm="1">
        <f t="array" ref="N769">MEDIAN(IF($O$2:$O$2210=O769,$D$2:$D$2210))</f>
        <v>12</v>
      </c>
      <c r="O769" t="str">
        <f t="shared" si="11"/>
        <v>Data Analyst - No stated seniority/mid-levelPresent Role</v>
      </c>
    </row>
    <row r="770" spans="1:15" ht="16.8" x14ac:dyDescent="0.45">
      <c r="A770" t="s">
        <v>698</v>
      </c>
      <c r="B770">
        <v>1</v>
      </c>
      <c r="C770" t="s">
        <v>14</v>
      </c>
      <c r="D770">
        <v>27</v>
      </c>
      <c r="E770" t="s">
        <v>15</v>
      </c>
      <c r="F770" t="s">
        <v>16</v>
      </c>
      <c r="G770">
        <v>1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 s="4" cm="1">
        <f t="array" ref="N770">MEDIAN(IF($O$2:$O$2210=O770,$D$2:$D$2210))</f>
        <v>13</v>
      </c>
      <c r="O770" t="str">
        <f t="shared" si="11"/>
        <v>Data Analyst - No stated seniority/mid-levelLeft job</v>
      </c>
    </row>
    <row r="771" spans="1:15" ht="16.8" x14ac:dyDescent="0.45">
      <c r="A771" t="s">
        <v>699</v>
      </c>
      <c r="B771">
        <v>1</v>
      </c>
      <c r="C771" t="s">
        <v>14</v>
      </c>
      <c r="D771">
        <v>28</v>
      </c>
      <c r="E771" t="s">
        <v>15</v>
      </c>
      <c r="F771" t="s">
        <v>16</v>
      </c>
      <c r="G771">
        <v>1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 s="4" cm="1">
        <f t="array" ref="N771">MEDIAN(IF($O$2:$O$2210=O771,$D$2:$D$2210))</f>
        <v>13</v>
      </c>
      <c r="O771" t="str">
        <f t="shared" ref="O771:O834" si="12">E771&amp;F771</f>
        <v>Data Analyst - No stated seniority/mid-levelLeft job</v>
      </c>
    </row>
    <row r="772" spans="1:15" ht="16.8" x14ac:dyDescent="0.45">
      <c r="A772" t="s">
        <v>700</v>
      </c>
      <c r="B772">
        <v>0</v>
      </c>
      <c r="C772" t="s">
        <v>330</v>
      </c>
      <c r="D772">
        <v>2</v>
      </c>
      <c r="E772" t="s">
        <v>15</v>
      </c>
      <c r="F772" t="s">
        <v>19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s="4" cm="1">
        <f t="array" ref="N772">MEDIAN(IF($O$2:$O$2210=O772,$D$2:$D$2210))</f>
        <v>12</v>
      </c>
      <c r="O772" t="str">
        <f t="shared" si="12"/>
        <v>Data Analyst - No stated seniority/mid-levelPresent Role</v>
      </c>
    </row>
    <row r="773" spans="1:15" ht="16.8" x14ac:dyDescent="0.45">
      <c r="A773" t="s">
        <v>276</v>
      </c>
      <c r="B773">
        <v>0</v>
      </c>
      <c r="C773" t="s">
        <v>631</v>
      </c>
      <c r="D773">
        <v>50</v>
      </c>
      <c r="E773" t="s">
        <v>15</v>
      </c>
      <c r="F773" t="s">
        <v>19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0</v>
      </c>
      <c r="M773">
        <v>0</v>
      </c>
      <c r="N773" s="4" cm="1">
        <f t="array" ref="N773">MEDIAN(IF($O$2:$O$2210=O773,$D$2:$D$2210))</f>
        <v>12</v>
      </c>
      <c r="O773" t="str">
        <f t="shared" si="12"/>
        <v>Data Analyst - No stated seniority/mid-levelPresent Role</v>
      </c>
    </row>
    <row r="774" spans="1:15" ht="16.8" x14ac:dyDescent="0.45">
      <c r="A774" t="s">
        <v>701</v>
      </c>
      <c r="B774">
        <v>1</v>
      </c>
      <c r="C774" t="s">
        <v>50</v>
      </c>
      <c r="D774">
        <v>16</v>
      </c>
      <c r="E774" t="s">
        <v>15</v>
      </c>
      <c r="F774" t="s">
        <v>16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 s="4" cm="1">
        <f t="array" ref="N774">MEDIAN(IF($O$2:$O$2210=O774,$D$2:$D$2210))</f>
        <v>13</v>
      </c>
      <c r="O774" t="str">
        <f t="shared" si="12"/>
        <v>Data Analyst - No stated seniority/mid-levelLeft job</v>
      </c>
    </row>
    <row r="775" spans="1:15" ht="16.8" x14ac:dyDescent="0.45">
      <c r="A775" t="s">
        <v>94</v>
      </c>
      <c r="B775">
        <v>0</v>
      </c>
      <c r="C775" t="s">
        <v>14</v>
      </c>
      <c r="D775">
        <v>5</v>
      </c>
      <c r="E775" t="s">
        <v>15</v>
      </c>
      <c r="F775" t="s">
        <v>19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s="4" cm="1">
        <f t="array" ref="N775">MEDIAN(IF($O$2:$O$2210=O775,$D$2:$D$2210))</f>
        <v>12</v>
      </c>
      <c r="O775" t="str">
        <f t="shared" si="12"/>
        <v>Data Analyst - No stated seniority/mid-levelPresent Role</v>
      </c>
    </row>
    <row r="776" spans="1:15" ht="16.8" x14ac:dyDescent="0.45">
      <c r="A776" t="s">
        <v>61</v>
      </c>
      <c r="B776">
        <v>0</v>
      </c>
      <c r="C776" t="s">
        <v>50</v>
      </c>
      <c r="D776">
        <v>13</v>
      </c>
      <c r="E776" t="s">
        <v>15</v>
      </c>
      <c r="F776" t="s">
        <v>19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 s="4" cm="1">
        <f t="array" ref="N776">MEDIAN(IF($O$2:$O$2210=O776,$D$2:$D$2210))</f>
        <v>12</v>
      </c>
      <c r="O776" t="str">
        <f t="shared" si="12"/>
        <v>Data Analyst - No stated seniority/mid-levelPresent Role</v>
      </c>
    </row>
    <row r="777" spans="1:15" ht="16.8" x14ac:dyDescent="0.45">
      <c r="A777" t="s">
        <v>702</v>
      </c>
      <c r="B777">
        <v>2</v>
      </c>
      <c r="C777" t="s">
        <v>703</v>
      </c>
      <c r="D777">
        <v>15</v>
      </c>
      <c r="E777" t="s">
        <v>15</v>
      </c>
      <c r="F777" t="s">
        <v>16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 s="4" cm="1">
        <f t="array" ref="N777">MEDIAN(IF($O$2:$O$2210=O777,$D$2:$D$2210))</f>
        <v>13</v>
      </c>
      <c r="O777" t="str">
        <f t="shared" si="12"/>
        <v>Data Analyst - No stated seniority/mid-levelLeft job</v>
      </c>
    </row>
    <row r="778" spans="1:15" ht="16.8" x14ac:dyDescent="0.45">
      <c r="A778" t="s">
        <v>106</v>
      </c>
      <c r="B778">
        <v>0</v>
      </c>
      <c r="C778" t="s">
        <v>199</v>
      </c>
      <c r="D778">
        <v>3</v>
      </c>
      <c r="E778" t="s">
        <v>23</v>
      </c>
      <c r="F778" t="s">
        <v>19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s="4" cm="1">
        <f t="array" ref="N778">MEDIAN(IF($O$2:$O$2210=O778,$D$2:$D$2210))</f>
        <v>10</v>
      </c>
      <c r="O778" t="str">
        <f t="shared" si="12"/>
        <v>Data Analyst - Senior LevelPresent Role</v>
      </c>
    </row>
    <row r="779" spans="1:15" ht="16.8" x14ac:dyDescent="0.45">
      <c r="A779" t="s">
        <v>704</v>
      </c>
      <c r="B779">
        <v>0</v>
      </c>
      <c r="C779" t="s">
        <v>705</v>
      </c>
      <c r="D779">
        <v>52</v>
      </c>
      <c r="E779" t="s">
        <v>23</v>
      </c>
      <c r="F779" t="s">
        <v>19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0</v>
      </c>
      <c r="M779">
        <v>0</v>
      </c>
      <c r="N779" s="4" cm="1">
        <f t="array" ref="N779">MEDIAN(IF($O$2:$O$2210=O779,$D$2:$D$2210))</f>
        <v>10</v>
      </c>
      <c r="O779" t="str">
        <f t="shared" si="12"/>
        <v>Data Analyst - Senior LevelPresent Role</v>
      </c>
    </row>
    <row r="780" spans="1:15" ht="16.8" x14ac:dyDescent="0.45">
      <c r="A780" t="s">
        <v>81</v>
      </c>
      <c r="B780">
        <v>0</v>
      </c>
      <c r="C780" t="s">
        <v>706</v>
      </c>
      <c r="D780">
        <v>6</v>
      </c>
      <c r="E780" t="s">
        <v>23</v>
      </c>
      <c r="F780" t="s">
        <v>19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s="4" cm="1">
        <f t="array" ref="N780">MEDIAN(IF($O$2:$O$2210=O780,$D$2:$D$2210))</f>
        <v>10</v>
      </c>
      <c r="O780" t="str">
        <f t="shared" si="12"/>
        <v>Data Analyst - Senior LevelPresent Role</v>
      </c>
    </row>
    <row r="781" spans="1:15" ht="16.8" x14ac:dyDescent="0.45">
      <c r="A781" t="s">
        <v>707</v>
      </c>
      <c r="B781">
        <v>3</v>
      </c>
      <c r="C781" t="s">
        <v>18</v>
      </c>
      <c r="D781">
        <v>10</v>
      </c>
      <c r="E781" t="s">
        <v>15</v>
      </c>
      <c r="F781" t="s">
        <v>16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s="4" cm="1">
        <f t="array" ref="N781">MEDIAN(IF($O$2:$O$2210=O781,$D$2:$D$2210))</f>
        <v>13</v>
      </c>
      <c r="O781" t="str">
        <f t="shared" si="12"/>
        <v>Data Analyst - No stated seniority/mid-levelLeft job</v>
      </c>
    </row>
    <row r="782" spans="1:15" ht="16.8" x14ac:dyDescent="0.45">
      <c r="A782" t="s">
        <v>49</v>
      </c>
      <c r="B782">
        <v>0</v>
      </c>
      <c r="C782" t="s">
        <v>14</v>
      </c>
      <c r="D782">
        <v>19</v>
      </c>
      <c r="E782" t="s">
        <v>15</v>
      </c>
      <c r="F782" t="s">
        <v>19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 s="4" cm="1">
        <f t="array" ref="N782">MEDIAN(IF($O$2:$O$2210=O782,$D$2:$D$2210))</f>
        <v>12</v>
      </c>
      <c r="O782" t="str">
        <f t="shared" si="12"/>
        <v>Data Analyst - No stated seniority/mid-levelPresent Role</v>
      </c>
    </row>
    <row r="783" spans="1:15" ht="16.8" x14ac:dyDescent="0.45">
      <c r="A783" t="s">
        <v>708</v>
      </c>
      <c r="B783">
        <v>1</v>
      </c>
      <c r="C783" t="s">
        <v>14</v>
      </c>
      <c r="D783">
        <v>1</v>
      </c>
      <c r="E783" t="s">
        <v>15</v>
      </c>
      <c r="F783" t="s">
        <v>16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s="4" cm="1">
        <f t="array" ref="N783">MEDIAN(IF($O$2:$O$2210=O783,$D$2:$D$2210))</f>
        <v>13</v>
      </c>
      <c r="O783" t="str">
        <f t="shared" si="12"/>
        <v>Data Analyst - No stated seniority/mid-levelLeft job</v>
      </c>
    </row>
    <row r="784" spans="1:15" ht="16.8" x14ac:dyDescent="0.45">
      <c r="A784" t="s">
        <v>54</v>
      </c>
      <c r="B784">
        <v>0</v>
      </c>
      <c r="C784" t="s">
        <v>14</v>
      </c>
      <c r="D784">
        <v>12</v>
      </c>
      <c r="E784" t="s">
        <v>15</v>
      </c>
      <c r="F784" t="s">
        <v>19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 s="4" cm="1">
        <f t="array" ref="N784">MEDIAN(IF($O$2:$O$2210=O784,$D$2:$D$2210))</f>
        <v>12</v>
      </c>
      <c r="O784" t="str">
        <f t="shared" si="12"/>
        <v>Data Analyst - No stated seniority/mid-levelPresent Role</v>
      </c>
    </row>
    <row r="785" spans="1:15" ht="16.8" x14ac:dyDescent="0.45">
      <c r="A785" t="s">
        <v>459</v>
      </c>
      <c r="B785">
        <v>2</v>
      </c>
      <c r="C785" t="s">
        <v>50</v>
      </c>
      <c r="D785">
        <v>3</v>
      </c>
      <c r="E785" t="s">
        <v>15</v>
      </c>
      <c r="F785" t="s">
        <v>16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s="4" cm="1">
        <f t="array" ref="N785">MEDIAN(IF($O$2:$O$2210=O785,$D$2:$D$2210))</f>
        <v>13</v>
      </c>
      <c r="O785" t="str">
        <f t="shared" si="12"/>
        <v>Data Analyst - No stated seniority/mid-levelLeft job</v>
      </c>
    </row>
    <row r="786" spans="1:15" ht="16.8" x14ac:dyDescent="0.45">
      <c r="A786" t="s">
        <v>709</v>
      </c>
      <c r="B786">
        <v>3</v>
      </c>
      <c r="C786" t="s">
        <v>14</v>
      </c>
      <c r="D786">
        <v>2</v>
      </c>
      <c r="E786" t="s">
        <v>15</v>
      </c>
      <c r="F786" t="s">
        <v>16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s="4" cm="1">
        <f t="array" ref="N786">MEDIAN(IF($O$2:$O$2210=O786,$D$2:$D$2210))</f>
        <v>13</v>
      </c>
      <c r="O786" t="str">
        <f t="shared" si="12"/>
        <v>Data Analyst - No stated seniority/mid-levelLeft job</v>
      </c>
    </row>
    <row r="787" spans="1:15" ht="16.8" x14ac:dyDescent="0.45">
      <c r="A787" t="s">
        <v>33</v>
      </c>
      <c r="B787">
        <v>0</v>
      </c>
      <c r="C787" t="s">
        <v>14</v>
      </c>
      <c r="D787">
        <v>25</v>
      </c>
      <c r="E787" t="s">
        <v>15</v>
      </c>
      <c r="F787" t="s">
        <v>19</v>
      </c>
      <c r="G787">
        <v>1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 s="4" cm="1">
        <f t="array" ref="N787">MEDIAN(IF($O$2:$O$2210=O787,$D$2:$D$2210))</f>
        <v>12</v>
      </c>
      <c r="O787" t="str">
        <f t="shared" si="12"/>
        <v>Data Analyst - No stated seniority/mid-levelPresent Role</v>
      </c>
    </row>
    <row r="788" spans="1:15" ht="16.8" x14ac:dyDescent="0.45">
      <c r="A788" t="s">
        <v>710</v>
      </c>
      <c r="B788">
        <v>1</v>
      </c>
      <c r="C788" t="s">
        <v>14</v>
      </c>
      <c r="D788">
        <v>18</v>
      </c>
      <c r="E788" t="s">
        <v>15</v>
      </c>
      <c r="F788" t="s">
        <v>16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 s="4" cm="1">
        <f t="array" ref="N788">MEDIAN(IF($O$2:$O$2210=O788,$D$2:$D$2210))</f>
        <v>13</v>
      </c>
      <c r="O788" t="str">
        <f t="shared" si="12"/>
        <v>Data Analyst - No stated seniority/mid-levelLeft job</v>
      </c>
    </row>
    <row r="789" spans="1:15" ht="16.8" x14ac:dyDescent="0.45">
      <c r="A789" t="s">
        <v>711</v>
      </c>
      <c r="B789">
        <v>1</v>
      </c>
      <c r="C789" t="s">
        <v>14</v>
      </c>
      <c r="D789">
        <v>36</v>
      </c>
      <c r="E789" t="s">
        <v>15</v>
      </c>
      <c r="F789" t="s">
        <v>16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0</v>
      </c>
      <c r="M789">
        <v>0</v>
      </c>
      <c r="N789" s="4" cm="1">
        <f t="array" ref="N789">MEDIAN(IF($O$2:$O$2210=O789,$D$2:$D$2210))</f>
        <v>13</v>
      </c>
      <c r="O789" t="str">
        <f t="shared" si="12"/>
        <v>Data Analyst - No stated seniority/mid-levelLeft job</v>
      </c>
    </row>
    <row r="790" spans="1:15" ht="16.8" x14ac:dyDescent="0.45">
      <c r="A790" t="s">
        <v>182</v>
      </c>
      <c r="B790">
        <v>1</v>
      </c>
      <c r="C790" t="s">
        <v>712</v>
      </c>
      <c r="D790">
        <v>2</v>
      </c>
      <c r="E790" t="s">
        <v>57</v>
      </c>
      <c r="F790" t="s">
        <v>19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s="4" cm="1">
        <f t="array" ref="N790">MEDIAN(IF($O$2:$O$2210=O790,$D$2:$D$2210))</f>
        <v>5</v>
      </c>
      <c r="O790" t="str">
        <f t="shared" si="12"/>
        <v>Data Analyst - Junior LevelPresent Role</v>
      </c>
    </row>
    <row r="791" spans="1:15" ht="16.8" x14ac:dyDescent="0.45">
      <c r="A791" t="s">
        <v>94</v>
      </c>
      <c r="B791">
        <v>0</v>
      </c>
      <c r="C791" t="s">
        <v>14</v>
      </c>
      <c r="D791">
        <v>5</v>
      </c>
      <c r="E791" t="s">
        <v>15</v>
      </c>
      <c r="F791" t="s">
        <v>19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s="4" cm="1">
        <f t="array" ref="N791">MEDIAN(IF($O$2:$O$2210=O791,$D$2:$D$2210))</f>
        <v>12</v>
      </c>
      <c r="O791" t="str">
        <f t="shared" si="12"/>
        <v>Data Analyst - No stated seniority/mid-levelPresent Role</v>
      </c>
    </row>
    <row r="792" spans="1:15" ht="16.8" x14ac:dyDescent="0.45">
      <c r="A792" t="s">
        <v>713</v>
      </c>
      <c r="B792">
        <v>1</v>
      </c>
      <c r="C792" t="s">
        <v>150</v>
      </c>
      <c r="D792">
        <v>8</v>
      </c>
      <c r="E792" t="s">
        <v>15</v>
      </c>
      <c r="F792" t="s">
        <v>16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s="4" cm="1">
        <f t="array" ref="N792">MEDIAN(IF($O$2:$O$2210=O792,$D$2:$D$2210))</f>
        <v>13</v>
      </c>
      <c r="O792" t="str">
        <f t="shared" si="12"/>
        <v>Data Analyst - No stated seniority/mid-levelLeft job</v>
      </c>
    </row>
    <row r="793" spans="1:15" ht="16.8" x14ac:dyDescent="0.45">
      <c r="A793" t="s">
        <v>714</v>
      </c>
      <c r="B793">
        <v>2</v>
      </c>
      <c r="C793" t="s">
        <v>14</v>
      </c>
      <c r="D793">
        <v>10</v>
      </c>
      <c r="E793" t="s">
        <v>15</v>
      </c>
      <c r="F793" t="s">
        <v>16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s="4" cm="1">
        <f t="array" ref="N793">MEDIAN(IF($O$2:$O$2210=O793,$D$2:$D$2210))</f>
        <v>13</v>
      </c>
      <c r="O793" t="str">
        <f t="shared" si="12"/>
        <v>Data Analyst - No stated seniority/mid-levelLeft job</v>
      </c>
    </row>
    <row r="794" spans="1:15" ht="16.8" x14ac:dyDescent="0.45">
      <c r="A794" t="s">
        <v>715</v>
      </c>
      <c r="B794">
        <v>3</v>
      </c>
      <c r="C794" t="s">
        <v>716</v>
      </c>
      <c r="D794">
        <v>1</v>
      </c>
      <c r="E794" t="s">
        <v>15</v>
      </c>
      <c r="F794" t="s">
        <v>16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s="4" cm="1">
        <f t="array" ref="N794">MEDIAN(IF($O$2:$O$2210=O794,$D$2:$D$2210))</f>
        <v>13</v>
      </c>
      <c r="O794" t="str">
        <f t="shared" si="12"/>
        <v>Data Analyst - No stated seniority/mid-levelLeft job</v>
      </c>
    </row>
    <row r="795" spans="1:15" ht="16.8" x14ac:dyDescent="0.45">
      <c r="A795" t="s">
        <v>717</v>
      </c>
      <c r="B795">
        <v>0</v>
      </c>
      <c r="C795" t="s">
        <v>14</v>
      </c>
      <c r="D795">
        <v>15</v>
      </c>
      <c r="E795" t="s">
        <v>15</v>
      </c>
      <c r="F795" t="s">
        <v>19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 s="4" cm="1">
        <f t="array" ref="N795">MEDIAN(IF($O$2:$O$2210=O795,$D$2:$D$2210))</f>
        <v>12</v>
      </c>
      <c r="O795" t="str">
        <f t="shared" si="12"/>
        <v>Data Analyst - No stated seniority/mid-levelPresent Role</v>
      </c>
    </row>
    <row r="796" spans="1:15" ht="16.8" x14ac:dyDescent="0.45">
      <c r="A796" t="s">
        <v>72</v>
      </c>
      <c r="B796">
        <v>0</v>
      </c>
      <c r="C796" t="s">
        <v>36</v>
      </c>
      <c r="D796">
        <v>1</v>
      </c>
      <c r="E796" t="s">
        <v>23</v>
      </c>
      <c r="F796" t="s">
        <v>19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s="4" cm="1">
        <f t="array" ref="N796">MEDIAN(IF($O$2:$O$2210=O796,$D$2:$D$2210))</f>
        <v>10</v>
      </c>
      <c r="O796" t="str">
        <f t="shared" si="12"/>
        <v>Data Analyst - Senior LevelPresent Role</v>
      </c>
    </row>
    <row r="797" spans="1:15" ht="16.8" x14ac:dyDescent="0.45">
      <c r="A797" t="s">
        <v>718</v>
      </c>
      <c r="B797">
        <v>2</v>
      </c>
      <c r="C797" t="s">
        <v>36</v>
      </c>
      <c r="D797">
        <v>1</v>
      </c>
      <c r="E797" t="s">
        <v>23</v>
      </c>
      <c r="F797" t="s">
        <v>16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s="4" cm="1">
        <f t="array" ref="N797">MEDIAN(IF($O$2:$O$2210=O797,$D$2:$D$2210))</f>
        <v>17.5</v>
      </c>
      <c r="O797" t="str">
        <f t="shared" si="12"/>
        <v>Data Analyst - Senior LevelLeft job</v>
      </c>
    </row>
    <row r="798" spans="1:15" ht="16.8" x14ac:dyDescent="0.45">
      <c r="A798" t="s">
        <v>719</v>
      </c>
      <c r="B798">
        <v>4</v>
      </c>
      <c r="C798" t="s">
        <v>14</v>
      </c>
      <c r="D798">
        <v>24</v>
      </c>
      <c r="E798" t="s">
        <v>15</v>
      </c>
      <c r="F798" t="s">
        <v>16</v>
      </c>
      <c r="G798">
        <v>1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 s="4" cm="1">
        <f t="array" ref="N798">MEDIAN(IF($O$2:$O$2210=O798,$D$2:$D$2210))</f>
        <v>13</v>
      </c>
      <c r="O798" t="str">
        <f t="shared" si="12"/>
        <v>Data Analyst - No stated seniority/mid-levelLeft job</v>
      </c>
    </row>
    <row r="799" spans="1:15" ht="16.8" x14ac:dyDescent="0.45">
      <c r="A799" t="s">
        <v>80</v>
      </c>
      <c r="B799">
        <v>0</v>
      </c>
      <c r="C799" t="s">
        <v>14</v>
      </c>
      <c r="D799">
        <v>67</v>
      </c>
      <c r="E799" t="s">
        <v>15</v>
      </c>
      <c r="F799" t="s">
        <v>19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0</v>
      </c>
      <c r="N799" s="4" cm="1">
        <f t="array" ref="N799">MEDIAN(IF($O$2:$O$2210=O799,$D$2:$D$2210))</f>
        <v>12</v>
      </c>
      <c r="O799" t="str">
        <f t="shared" si="12"/>
        <v>Data Analyst - No stated seniority/mid-levelPresent Role</v>
      </c>
    </row>
    <row r="800" spans="1:15" ht="16.8" x14ac:dyDescent="0.45">
      <c r="A800" t="s">
        <v>720</v>
      </c>
      <c r="B800">
        <v>1</v>
      </c>
      <c r="C800" t="s">
        <v>721</v>
      </c>
      <c r="D800">
        <v>13</v>
      </c>
      <c r="E800" t="s">
        <v>23</v>
      </c>
      <c r="F800" t="s">
        <v>16</v>
      </c>
      <c r="G800">
        <v>1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 s="4" cm="1">
        <f t="array" ref="N800">MEDIAN(IF($O$2:$O$2210=O800,$D$2:$D$2210))</f>
        <v>17.5</v>
      </c>
      <c r="O800" t="str">
        <f t="shared" si="12"/>
        <v>Data Analyst - Senior LevelLeft job</v>
      </c>
    </row>
    <row r="801" spans="1:15" ht="16.8" x14ac:dyDescent="0.45">
      <c r="A801" t="s">
        <v>722</v>
      </c>
      <c r="B801">
        <v>2</v>
      </c>
      <c r="C801" t="s">
        <v>723</v>
      </c>
      <c r="D801">
        <v>31</v>
      </c>
      <c r="E801" t="s">
        <v>23</v>
      </c>
      <c r="F801" t="s">
        <v>16</v>
      </c>
      <c r="G801">
        <v>1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 s="4" cm="1">
        <f t="array" ref="N801">MEDIAN(IF($O$2:$O$2210=O801,$D$2:$D$2210))</f>
        <v>17.5</v>
      </c>
      <c r="O801" t="str">
        <f t="shared" si="12"/>
        <v>Data Analyst - Senior LevelLeft job</v>
      </c>
    </row>
    <row r="802" spans="1:15" ht="16.8" x14ac:dyDescent="0.45">
      <c r="A802" t="s">
        <v>54</v>
      </c>
      <c r="B802">
        <v>0</v>
      </c>
      <c r="C802" t="s">
        <v>332</v>
      </c>
      <c r="D802">
        <v>12</v>
      </c>
      <c r="E802" t="s">
        <v>15</v>
      </c>
      <c r="F802" t="s">
        <v>19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 s="4" cm="1">
        <f t="array" ref="N802">MEDIAN(IF($O$2:$O$2210=O802,$D$2:$D$2210))</f>
        <v>12</v>
      </c>
      <c r="O802" t="str">
        <f t="shared" si="12"/>
        <v>Data Analyst - No stated seniority/mid-levelPresent Role</v>
      </c>
    </row>
    <row r="803" spans="1:15" ht="16.8" x14ac:dyDescent="0.45">
      <c r="A803" t="s">
        <v>724</v>
      </c>
      <c r="B803">
        <v>1</v>
      </c>
      <c r="C803" t="s">
        <v>330</v>
      </c>
      <c r="D803">
        <v>12</v>
      </c>
      <c r="E803" t="s">
        <v>15</v>
      </c>
      <c r="F803" t="s">
        <v>16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 s="4" cm="1">
        <f t="array" ref="N803">MEDIAN(IF($O$2:$O$2210=O803,$D$2:$D$2210))</f>
        <v>13</v>
      </c>
      <c r="O803" t="str">
        <f t="shared" si="12"/>
        <v>Data Analyst - No stated seniority/mid-levelLeft job</v>
      </c>
    </row>
    <row r="804" spans="1:15" ht="16.8" x14ac:dyDescent="0.45">
      <c r="A804" t="s">
        <v>725</v>
      </c>
      <c r="B804">
        <v>1</v>
      </c>
      <c r="C804" t="s">
        <v>14</v>
      </c>
      <c r="D804">
        <v>3</v>
      </c>
      <c r="E804" t="s">
        <v>15</v>
      </c>
      <c r="F804" t="s">
        <v>16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s="4" cm="1">
        <f t="array" ref="N804">MEDIAN(IF($O$2:$O$2210=O804,$D$2:$D$2210))</f>
        <v>13</v>
      </c>
      <c r="O804" t="str">
        <f t="shared" si="12"/>
        <v>Data Analyst - No stated seniority/mid-levelLeft job</v>
      </c>
    </row>
    <row r="805" spans="1:15" ht="16.8" x14ac:dyDescent="0.45">
      <c r="A805" t="s">
        <v>619</v>
      </c>
      <c r="B805">
        <v>2</v>
      </c>
      <c r="C805" t="s">
        <v>726</v>
      </c>
      <c r="D805">
        <v>15</v>
      </c>
      <c r="E805" t="s">
        <v>57</v>
      </c>
      <c r="F805" t="s">
        <v>16</v>
      </c>
      <c r="G805">
        <v>1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 s="4" cm="1">
        <f t="array" ref="N805">MEDIAN(IF($O$2:$O$2210=O805,$D$2:$D$2210))</f>
        <v>8</v>
      </c>
      <c r="O805" t="str">
        <f t="shared" si="12"/>
        <v>Data Analyst - Junior LevelLeft job</v>
      </c>
    </row>
    <row r="806" spans="1:15" ht="16.8" x14ac:dyDescent="0.45">
      <c r="A806" t="s">
        <v>88</v>
      </c>
      <c r="B806">
        <v>0</v>
      </c>
      <c r="C806" t="s">
        <v>50</v>
      </c>
      <c r="D806">
        <v>16</v>
      </c>
      <c r="E806" t="s">
        <v>15</v>
      </c>
      <c r="F806" t="s">
        <v>19</v>
      </c>
      <c r="G806">
        <v>1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 s="4" cm="1">
        <f t="array" ref="N806">MEDIAN(IF($O$2:$O$2210=O806,$D$2:$D$2210))</f>
        <v>12</v>
      </c>
      <c r="O806" t="str">
        <f t="shared" si="12"/>
        <v>Data Analyst - No stated seniority/mid-levelPresent Role</v>
      </c>
    </row>
    <row r="807" spans="1:15" ht="16.8" x14ac:dyDescent="0.45">
      <c r="A807" t="s">
        <v>625</v>
      </c>
      <c r="B807">
        <v>2</v>
      </c>
      <c r="C807" t="s">
        <v>727</v>
      </c>
      <c r="D807">
        <v>30</v>
      </c>
      <c r="E807" t="s">
        <v>15</v>
      </c>
      <c r="F807" t="s">
        <v>16</v>
      </c>
      <c r="G807">
        <v>1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 s="4" cm="1">
        <f t="array" ref="N807">MEDIAN(IF($O$2:$O$2210=O807,$D$2:$D$2210))</f>
        <v>13</v>
      </c>
      <c r="O807" t="str">
        <f t="shared" si="12"/>
        <v>Data Analyst - No stated seniority/mid-levelLeft job</v>
      </c>
    </row>
    <row r="808" spans="1:15" ht="16.8" x14ac:dyDescent="0.45">
      <c r="A808" t="s">
        <v>44</v>
      </c>
      <c r="B808">
        <v>0</v>
      </c>
      <c r="C808" t="s">
        <v>14</v>
      </c>
      <c r="D808">
        <v>7</v>
      </c>
      <c r="E808" t="s">
        <v>15</v>
      </c>
      <c r="F808" t="s">
        <v>19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s="4" cm="1">
        <f t="array" ref="N808">MEDIAN(IF($O$2:$O$2210=O808,$D$2:$D$2210))</f>
        <v>12</v>
      </c>
      <c r="O808" t="str">
        <f t="shared" si="12"/>
        <v>Data Analyst - No stated seniority/mid-levelPresent Role</v>
      </c>
    </row>
    <row r="809" spans="1:15" ht="16.8" x14ac:dyDescent="0.45">
      <c r="A809" t="s">
        <v>104</v>
      </c>
      <c r="B809">
        <v>0</v>
      </c>
      <c r="C809" t="s">
        <v>14</v>
      </c>
      <c r="D809">
        <v>4</v>
      </c>
      <c r="E809" t="s">
        <v>15</v>
      </c>
      <c r="F809" t="s">
        <v>19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s="4" cm="1">
        <f t="array" ref="N809">MEDIAN(IF($O$2:$O$2210=O809,$D$2:$D$2210))</f>
        <v>12</v>
      </c>
      <c r="O809" t="str">
        <f t="shared" si="12"/>
        <v>Data Analyst - No stated seniority/mid-levelPresent Role</v>
      </c>
    </row>
    <row r="810" spans="1:15" ht="16.8" x14ac:dyDescent="0.45">
      <c r="A810" t="s">
        <v>106</v>
      </c>
      <c r="B810">
        <v>0</v>
      </c>
      <c r="C810" t="s">
        <v>36</v>
      </c>
      <c r="D810">
        <v>3</v>
      </c>
      <c r="E810" t="s">
        <v>23</v>
      </c>
      <c r="F810" t="s">
        <v>19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s="4" cm="1">
        <f t="array" ref="N810">MEDIAN(IF($O$2:$O$2210=O810,$D$2:$D$2210))</f>
        <v>10</v>
      </c>
      <c r="O810" t="str">
        <f t="shared" si="12"/>
        <v>Data Analyst - Senior LevelPresent Role</v>
      </c>
    </row>
    <row r="811" spans="1:15" ht="16.8" x14ac:dyDescent="0.45">
      <c r="A811" t="s">
        <v>728</v>
      </c>
      <c r="B811">
        <v>1</v>
      </c>
      <c r="C811" t="s">
        <v>14</v>
      </c>
      <c r="D811">
        <v>6</v>
      </c>
      <c r="E811" t="s">
        <v>15</v>
      </c>
      <c r="F811" t="s">
        <v>16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s="4" cm="1">
        <f t="array" ref="N811">MEDIAN(IF($O$2:$O$2210=O811,$D$2:$D$2210))</f>
        <v>13</v>
      </c>
      <c r="O811" t="str">
        <f t="shared" si="12"/>
        <v>Data Analyst - No stated seniority/mid-levelLeft job</v>
      </c>
    </row>
    <row r="812" spans="1:15" ht="16.8" x14ac:dyDescent="0.45">
      <c r="A812" t="s">
        <v>487</v>
      </c>
      <c r="B812">
        <v>2</v>
      </c>
      <c r="C812" t="s">
        <v>14</v>
      </c>
      <c r="D812">
        <v>1</v>
      </c>
      <c r="E812" t="s">
        <v>15</v>
      </c>
      <c r="F812" t="s">
        <v>16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s="4" cm="1">
        <f t="array" ref="N812">MEDIAN(IF($O$2:$O$2210=O812,$D$2:$D$2210))</f>
        <v>13</v>
      </c>
      <c r="O812" t="str">
        <f t="shared" si="12"/>
        <v>Data Analyst - No stated seniority/mid-levelLeft job</v>
      </c>
    </row>
    <row r="813" spans="1:15" ht="16.8" x14ac:dyDescent="0.45">
      <c r="A813" t="s">
        <v>729</v>
      </c>
      <c r="B813">
        <v>3</v>
      </c>
      <c r="C813" t="s">
        <v>14</v>
      </c>
      <c r="D813">
        <v>4</v>
      </c>
      <c r="E813" t="s">
        <v>15</v>
      </c>
      <c r="F813" t="s">
        <v>16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s="4" cm="1">
        <f t="array" ref="N813">MEDIAN(IF($O$2:$O$2210=O813,$D$2:$D$2210))</f>
        <v>13</v>
      </c>
      <c r="O813" t="str">
        <f t="shared" si="12"/>
        <v>Data Analyst - No stated seniority/mid-levelLeft job</v>
      </c>
    </row>
    <row r="814" spans="1:15" ht="16.8" x14ac:dyDescent="0.45">
      <c r="A814" t="s">
        <v>49</v>
      </c>
      <c r="B814">
        <v>0</v>
      </c>
      <c r="C814" t="s">
        <v>50</v>
      </c>
      <c r="D814">
        <v>19</v>
      </c>
      <c r="E814" t="s">
        <v>15</v>
      </c>
      <c r="F814" t="s">
        <v>19</v>
      </c>
      <c r="G814">
        <v>1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 s="4" cm="1">
        <f t="array" ref="N814">MEDIAN(IF($O$2:$O$2210=O814,$D$2:$D$2210))</f>
        <v>12</v>
      </c>
      <c r="O814" t="str">
        <f t="shared" si="12"/>
        <v>Data Analyst - No stated seniority/mid-levelPresent Role</v>
      </c>
    </row>
    <row r="815" spans="1:15" ht="16.8" x14ac:dyDescent="0.45">
      <c r="A815" t="s">
        <v>730</v>
      </c>
      <c r="B815">
        <v>1</v>
      </c>
      <c r="C815" t="s">
        <v>14</v>
      </c>
      <c r="D815">
        <v>23</v>
      </c>
      <c r="E815" t="s">
        <v>15</v>
      </c>
      <c r="F815" t="s">
        <v>16</v>
      </c>
      <c r="G815">
        <v>1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 s="4" cm="1">
        <f t="array" ref="N815">MEDIAN(IF($O$2:$O$2210=O815,$D$2:$D$2210))</f>
        <v>13</v>
      </c>
      <c r="O815" t="str">
        <f t="shared" si="12"/>
        <v>Data Analyst - No stated seniority/mid-levelLeft job</v>
      </c>
    </row>
    <row r="816" spans="1:15" ht="16.8" x14ac:dyDescent="0.45">
      <c r="A816" t="s">
        <v>731</v>
      </c>
      <c r="B816">
        <v>4</v>
      </c>
      <c r="C816" t="s">
        <v>50</v>
      </c>
      <c r="D816">
        <v>13</v>
      </c>
      <c r="E816" t="s">
        <v>15</v>
      </c>
      <c r="F816" t="s">
        <v>16</v>
      </c>
      <c r="G816">
        <v>1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 s="4" cm="1">
        <f t="array" ref="N816">MEDIAN(IF($O$2:$O$2210=O816,$D$2:$D$2210))</f>
        <v>13</v>
      </c>
      <c r="O816" t="str">
        <f t="shared" si="12"/>
        <v>Data Analyst - No stated seniority/mid-levelLeft job</v>
      </c>
    </row>
    <row r="817" spans="1:15" ht="16.8" x14ac:dyDescent="0.45">
      <c r="A817" t="s">
        <v>106</v>
      </c>
      <c r="B817">
        <v>0</v>
      </c>
      <c r="C817" t="s">
        <v>14</v>
      </c>
      <c r="D817">
        <v>3</v>
      </c>
      <c r="E817" t="s">
        <v>15</v>
      </c>
      <c r="F817" t="s">
        <v>19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s="4" cm="1">
        <f t="array" ref="N817">MEDIAN(IF($O$2:$O$2210=O817,$D$2:$D$2210))</f>
        <v>12</v>
      </c>
      <c r="O817" t="str">
        <f t="shared" si="12"/>
        <v>Data Analyst - No stated seniority/mid-levelPresent Role</v>
      </c>
    </row>
    <row r="818" spans="1:15" ht="16.8" x14ac:dyDescent="0.45">
      <c r="A818" t="s">
        <v>70</v>
      </c>
      <c r="B818">
        <v>0</v>
      </c>
      <c r="C818" t="s">
        <v>14</v>
      </c>
      <c r="D818">
        <v>9</v>
      </c>
      <c r="E818" t="s">
        <v>15</v>
      </c>
      <c r="F818" t="s">
        <v>19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s="4" cm="1">
        <f t="array" ref="N818">MEDIAN(IF($O$2:$O$2210=O818,$D$2:$D$2210))</f>
        <v>12</v>
      </c>
      <c r="O818" t="str">
        <f t="shared" si="12"/>
        <v>Data Analyst - No stated seniority/mid-levelPresent Role</v>
      </c>
    </row>
    <row r="819" spans="1:15" ht="16.8" x14ac:dyDescent="0.45">
      <c r="A819" t="s">
        <v>157</v>
      </c>
      <c r="B819">
        <v>0</v>
      </c>
      <c r="C819" t="s">
        <v>732</v>
      </c>
      <c r="D819">
        <v>29</v>
      </c>
      <c r="E819" t="s">
        <v>15</v>
      </c>
      <c r="F819" t="s">
        <v>19</v>
      </c>
      <c r="G819">
        <v>1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 s="4" cm="1">
        <f t="array" ref="N819">MEDIAN(IF($O$2:$O$2210=O819,$D$2:$D$2210))</f>
        <v>12</v>
      </c>
      <c r="O819" t="str">
        <f t="shared" si="12"/>
        <v>Data Analyst - No stated seniority/mid-levelPresent Role</v>
      </c>
    </row>
    <row r="820" spans="1:15" ht="16.8" x14ac:dyDescent="0.45">
      <c r="A820" t="s">
        <v>733</v>
      </c>
      <c r="B820">
        <v>1</v>
      </c>
      <c r="C820" t="s">
        <v>14</v>
      </c>
      <c r="D820">
        <v>10</v>
      </c>
      <c r="E820" t="s">
        <v>15</v>
      </c>
      <c r="F820" t="s">
        <v>16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s="4" cm="1">
        <f t="array" ref="N820">MEDIAN(IF($O$2:$O$2210=O820,$D$2:$D$2210))</f>
        <v>13</v>
      </c>
      <c r="O820" t="str">
        <f t="shared" si="12"/>
        <v>Data Analyst - No stated seniority/mid-levelLeft job</v>
      </c>
    </row>
    <row r="821" spans="1:15" ht="16.8" x14ac:dyDescent="0.45">
      <c r="A821" t="s">
        <v>569</v>
      </c>
      <c r="B821">
        <v>2</v>
      </c>
      <c r="C821" t="s">
        <v>14</v>
      </c>
      <c r="D821">
        <v>2</v>
      </c>
      <c r="E821" t="s">
        <v>15</v>
      </c>
      <c r="F821" t="s">
        <v>16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s="4" cm="1">
        <f t="array" ref="N821">MEDIAN(IF($O$2:$O$2210=O821,$D$2:$D$2210))</f>
        <v>13</v>
      </c>
      <c r="O821" t="str">
        <f t="shared" si="12"/>
        <v>Data Analyst - No stated seniority/mid-levelLeft job</v>
      </c>
    </row>
    <row r="822" spans="1:15" ht="16.8" x14ac:dyDescent="0.45">
      <c r="A822" t="s">
        <v>734</v>
      </c>
      <c r="B822">
        <v>3</v>
      </c>
      <c r="C822" t="s">
        <v>14</v>
      </c>
      <c r="D822">
        <v>5</v>
      </c>
      <c r="E822" t="s">
        <v>15</v>
      </c>
      <c r="F822" t="s">
        <v>16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s="4" cm="1">
        <f t="array" ref="N822">MEDIAN(IF($O$2:$O$2210=O822,$D$2:$D$2210))</f>
        <v>13</v>
      </c>
      <c r="O822" t="str">
        <f t="shared" si="12"/>
        <v>Data Analyst - No stated seniority/mid-levelLeft job</v>
      </c>
    </row>
    <row r="823" spans="1:15" ht="16.8" x14ac:dyDescent="0.45">
      <c r="A823" t="s">
        <v>59</v>
      </c>
      <c r="B823">
        <v>0</v>
      </c>
      <c r="C823" t="s">
        <v>14</v>
      </c>
      <c r="D823">
        <v>14</v>
      </c>
      <c r="E823" t="s">
        <v>15</v>
      </c>
      <c r="F823" t="s">
        <v>19</v>
      </c>
      <c r="G823">
        <v>1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 s="4" cm="1">
        <f t="array" ref="N823">MEDIAN(IF($O$2:$O$2210=O823,$D$2:$D$2210))</f>
        <v>12</v>
      </c>
      <c r="O823" t="str">
        <f t="shared" si="12"/>
        <v>Data Analyst - No stated seniority/mid-levelPresent Role</v>
      </c>
    </row>
    <row r="824" spans="1:15" ht="16.8" x14ac:dyDescent="0.45">
      <c r="A824" t="s">
        <v>735</v>
      </c>
      <c r="B824">
        <v>2</v>
      </c>
      <c r="C824" t="s">
        <v>50</v>
      </c>
      <c r="D824">
        <v>12</v>
      </c>
      <c r="E824" t="s">
        <v>15</v>
      </c>
      <c r="F824" t="s">
        <v>16</v>
      </c>
      <c r="G824">
        <v>1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 s="4" cm="1">
        <f t="array" ref="N824">MEDIAN(IF($O$2:$O$2210=O824,$D$2:$D$2210))</f>
        <v>13</v>
      </c>
      <c r="O824" t="str">
        <f t="shared" si="12"/>
        <v>Data Analyst - No stated seniority/mid-levelLeft job</v>
      </c>
    </row>
    <row r="825" spans="1:15" ht="16.8" x14ac:dyDescent="0.45">
      <c r="A825" t="s">
        <v>736</v>
      </c>
      <c r="B825">
        <v>2</v>
      </c>
      <c r="C825" t="s">
        <v>14</v>
      </c>
      <c r="D825">
        <v>12</v>
      </c>
      <c r="E825" t="s">
        <v>15</v>
      </c>
      <c r="F825" t="s">
        <v>16</v>
      </c>
      <c r="G825">
        <v>1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 s="4" cm="1">
        <f t="array" ref="N825">MEDIAN(IF($O$2:$O$2210=O825,$D$2:$D$2210))</f>
        <v>13</v>
      </c>
      <c r="O825" t="str">
        <f t="shared" si="12"/>
        <v>Data Analyst - No stated seniority/mid-levelLeft job</v>
      </c>
    </row>
    <row r="826" spans="1:15" ht="16.8" x14ac:dyDescent="0.45">
      <c r="A826" t="s">
        <v>737</v>
      </c>
      <c r="B826">
        <v>3</v>
      </c>
      <c r="C826" t="s">
        <v>416</v>
      </c>
      <c r="D826">
        <v>13</v>
      </c>
      <c r="E826" t="s">
        <v>57</v>
      </c>
      <c r="F826" t="s">
        <v>16</v>
      </c>
      <c r="G826">
        <v>1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 s="4" cm="1">
        <f t="array" ref="N826">MEDIAN(IF($O$2:$O$2210=O826,$D$2:$D$2210))</f>
        <v>8</v>
      </c>
      <c r="O826" t="str">
        <f t="shared" si="12"/>
        <v>Data Analyst - Junior LevelLeft job</v>
      </c>
    </row>
    <row r="827" spans="1:15" ht="16.8" x14ac:dyDescent="0.45">
      <c r="A827" t="s">
        <v>738</v>
      </c>
      <c r="B827">
        <v>2</v>
      </c>
      <c r="C827" t="s">
        <v>50</v>
      </c>
      <c r="D827">
        <v>4</v>
      </c>
      <c r="E827" t="s">
        <v>15</v>
      </c>
      <c r="F827" t="s">
        <v>16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s="4" cm="1">
        <f t="array" ref="N827">MEDIAN(IF($O$2:$O$2210=O827,$D$2:$D$2210))</f>
        <v>13</v>
      </c>
      <c r="O827" t="str">
        <f t="shared" si="12"/>
        <v>Data Analyst - No stated seniority/mid-levelLeft job</v>
      </c>
    </row>
    <row r="828" spans="1:15" ht="16.8" x14ac:dyDescent="0.45">
      <c r="A828" t="s">
        <v>182</v>
      </c>
      <c r="B828">
        <v>0</v>
      </c>
      <c r="C828" t="s">
        <v>739</v>
      </c>
      <c r="D828">
        <v>2</v>
      </c>
      <c r="E828" t="s">
        <v>15</v>
      </c>
      <c r="F828" t="s">
        <v>19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s="4" cm="1">
        <f t="array" ref="N828">MEDIAN(IF($O$2:$O$2210=O828,$D$2:$D$2210))</f>
        <v>12</v>
      </c>
      <c r="O828" t="str">
        <f t="shared" si="12"/>
        <v>Data Analyst - No stated seniority/mid-levelPresent Role</v>
      </c>
    </row>
    <row r="829" spans="1:15" ht="16.8" x14ac:dyDescent="0.45">
      <c r="A829" t="s">
        <v>740</v>
      </c>
      <c r="B829">
        <v>2</v>
      </c>
      <c r="C829" t="s">
        <v>14</v>
      </c>
      <c r="D829">
        <v>33</v>
      </c>
      <c r="E829" t="s">
        <v>15</v>
      </c>
      <c r="F829" t="s">
        <v>16</v>
      </c>
      <c r="G829">
        <v>1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 s="4" cm="1">
        <f t="array" ref="N829">MEDIAN(IF($O$2:$O$2210=O829,$D$2:$D$2210))</f>
        <v>13</v>
      </c>
      <c r="O829" t="str">
        <f t="shared" si="12"/>
        <v>Data Analyst - No stated seniority/mid-levelLeft job</v>
      </c>
    </row>
    <row r="830" spans="1:15" ht="16.8" x14ac:dyDescent="0.45">
      <c r="A830" t="s">
        <v>44</v>
      </c>
      <c r="B830">
        <v>0</v>
      </c>
      <c r="C830" t="s">
        <v>14</v>
      </c>
      <c r="D830">
        <v>7</v>
      </c>
      <c r="E830" t="s">
        <v>15</v>
      </c>
      <c r="F830" t="s">
        <v>19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s="4" cm="1">
        <f t="array" ref="N830">MEDIAN(IF($O$2:$O$2210=O830,$D$2:$D$2210))</f>
        <v>12</v>
      </c>
      <c r="O830" t="str">
        <f t="shared" si="12"/>
        <v>Data Analyst - No stated seniority/mid-levelPresent Role</v>
      </c>
    </row>
    <row r="831" spans="1:15" ht="16.8" x14ac:dyDescent="0.45">
      <c r="A831" t="s">
        <v>116</v>
      </c>
      <c r="B831">
        <v>0</v>
      </c>
      <c r="C831" t="s">
        <v>1716</v>
      </c>
      <c r="D831">
        <v>32</v>
      </c>
      <c r="E831" t="s">
        <v>1692</v>
      </c>
      <c r="F831" t="s">
        <v>19</v>
      </c>
      <c r="G831">
        <v>1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 s="4" cm="1">
        <f t="array" ref="N831">MEDIAN(IF($O$2:$O$2210=O831,$D$2:$D$2210))</f>
        <v>8.5</v>
      </c>
      <c r="O831" t="str">
        <f t="shared" si="12"/>
        <v>Data ScientistPresent Role</v>
      </c>
    </row>
    <row r="832" spans="1:15" ht="16.8" x14ac:dyDescent="0.45">
      <c r="A832" t="s">
        <v>741</v>
      </c>
      <c r="B832">
        <v>1</v>
      </c>
      <c r="C832" t="s">
        <v>14</v>
      </c>
      <c r="D832">
        <v>1</v>
      </c>
      <c r="E832" t="s">
        <v>15</v>
      </c>
      <c r="F832" t="s">
        <v>16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s="4" cm="1">
        <f t="array" ref="N832">MEDIAN(IF($O$2:$O$2210=O832,$D$2:$D$2210))</f>
        <v>13</v>
      </c>
      <c r="O832" t="str">
        <f t="shared" si="12"/>
        <v>Data Analyst - No stated seniority/mid-levelLeft job</v>
      </c>
    </row>
    <row r="833" spans="1:15" ht="16.8" x14ac:dyDescent="0.45">
      <c r="A833" t="s">
        <v>1155</v>
      </c>
      <c r="B833">
        <v>2</v>
      </c>
      <c r="C833" t="s">
        <v>1692</v>
      </c>
      <c r="D833">
        <v>12</v>
      </c>
      <c r="E833" t="s">
        <v>1692</v>
      </c>
      <c r="F833" t="s">
        <v>16</v>
      </c>
      <c r="G833">
        <v>1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 s="4" cm="1">
        <f t="array" ref="N833">MEDIAN(IF($O$2:$O$2210=O833,$D$2:$D$2210))</f>
        <v>7</v>
      </c>
      <c r="O833" t="str">
        <f t="shared" si="12"/>
        <v>Data ScientistLeft job</v>
      </c>
    </row>
    <row r="834" spans="1:15" ht="16.8" x14ac:dyDescent="0.45">
      <c r="A834" t="s">
        <v>742</v>
      </c>
      <c r="B834">
        <v>0</v>
      </c>
      <c r="C834" t="s">
        <v>14</v>
      </c>
      <c r="D834">
        <v>41</v>
      </c>
      <c r="E834" t="s">
        <v>15</v>
      </c>
      <c r="F834" t="s">
        <v>19</v>
      </c>
      <c r="G834">
        <v>1</v>
      </c>
      <c r="H834">
        <v>1</v>
      </c>
      <c r="I834">
        <v>1</v>
      </c>
      <c r="J834">
        <v>1</v>
      </c>
      <c r="K834">
        <v>0</v>
      </c>
      <c r="L834">
        <v>0</v>
      </c>
      <c r="M834">
        <v>0</v>
      </c>
      <c r="N834" s="4" cm="1">
        <f t="array" ref="N834">MEDIAN(IF($O$2:$O$2210=O834,$D$2:$D$2210))</f>
        <v>12</v>
      </c>
      <c r="O834" t="str">
        <f t="shared" si="12"/>
        <v>Data Analyst - No stated seniority/mid-levelPresent Role</v>
      </c>
    </row>
    <row r="835" spans="1:15" ht="16.8" x14ac:dyDescent="0.45">
      <c r="A835" t="s">
        <v>743</v>
      </c>
      <c r="B835">
        <v>1</v>
      </c>
      <c r="C835" t="s">
        <v>14</v>
      </c>
      <c r="D835">
        <v>23</v>
      </c>
      <c r="E835" t="s">
        <v>15</v>
      </c>
      <c r="F835" t="s">
        <v>16</v>
      </c>
      <c r="G835">
        <v>1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 s="4" cm="1">
        <f t="array" ref="N835">MEDIAN(IF($O$2:$O$2210=O835,$D$2:$D$2210))</f>
        <v>13</v>
      </c>
      <c r="O835" t="str">
        <f t="shared" ref="O835:O898" si="13">E835&amp;F835</f>
        <v>Data Analyst - No stated seniority/mid-levelLeft job</v>
      </c>
    </row>
    <row r="836" spans="1:15" ht="16.8" x14ac:dyDescent="0.45">
      <c r="A836" t="s">
        <v>316</v>
      </c>
      <c r="B836">
        <v>2</v>
      </c>
      <c r="C836" t="s">
        <v>14</v>
      </c>
      <c r="D836">
        <v>5</v>
      </c>
      <c r="E836" t="s">
        <v>15</v>
      </c>
      <c r="F836" t="s">
        <v>16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s="4" cm="1">
        <f t="array" ref="N836">MEDIAN(IF($O$2:$O$2210=O836,$D$2:$D$2210))</f>
        <v>13</v>
      </c>
      <c r="O836" t="str">
        <f t="shared" si="13"/>
        <v>Data Analyst - No stated seniority/mid-levelLeft job</v>
      </c>
    </row>
    <row r="837" spans="1:15" ht="16.8" x14ac:dyDescent="0.45">
      <c r="A837" t="s">
        <v>576</v>
      </c>
      <c r="B837">
        <v>3</v>
      </c>
      <c r="C837" t="s">
        <v>744</v>
      </c>
      <c r="D837">
        <v>8</v>
      </c>
      <c r="E837" t="s">
        <v>15</v>
      </c>
      <c r="F837" t="s">
        <v>16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s="4" cm="1">
        <f t="array" ref="N837">MEDIAN(IF($O$2:$O$2210=O837,$D$2:$D$2210))</f>
        <v>13</v>
      </c>
      <c r="O837" t="str">
        <f t="shared" si="13"/>
        <v>Data Analyst - No stated seniority/mid-levelLeft job</v>
      </c>
    </row>
    <row r="838" spans="1:15" ht="16.8" x14ac:dyDescent="0.45">
      <c r="A838" t="s">
        <v>745</v>
      </c>
      <c r="B838">
        <v>2</v>
      </c>
      <c r="C838" t="s">
        <v>14</v>
      </c>
      <c r="D838">
        <v>3</v>
      </c>
      <c r="E838" t="s">
        <v>15</v>
      </c>
      <c r="F838" t="s">
        <v>16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s="4" cm="1">
        <f t="array" ref="N838">MEDIAN(IF($O$2:$O$2210=O838,$D$2:$D$2210))</f>
        <v>13</v>
      </c>
      <c r="O838" t="str">
        <f t="shared" si="13"/>
        <v>Data Analyst - No stated seniority/mid-levelLeft job</v>
      </c>
    </row>
    <row r="839" spans="1:15" ht="16.8" x14ac:dyDescent="0.45">
      <c r="A839" t="s">
        <v>746</v>
      </c>
      <c r="B839">
        <v>1</v>
      </c>
      <c r="C839" t="s">
        <v>14</v>
      </c>
      <c r="D839">
        <v>38</v>
      </c>
      <c r="E839" t="s">
        <v>15</v>
      </c>
      <c r="F839" t="s">
        <v>19</v>
      </c>
      <c r="G839">
        <v>1</v>
      </c>
      <c r="H839">
        <v>1</v>
      </c>
      <c r="I839">
        <v>1</v>
      </c>
      <c r="J839">
        <v>1</v>
      </c>
      <c r="K839">
        <v>0</v>
      </c>
      <c r="L839">
        <v>0</v>
      </c>
      <c r="M839">
        <v>0</v>
      </c>
      <c r="N839" s="4" cm="1">
        <f t="array" ref="N839">MEDIAN(IF($O$2:$O$2210=O839,$D$2:$D$2210))</f>
        <v>12</v>
      </c>
      <c r="O839" t="str">
        <f t="shared" si="13"/>
        <v>Data Analyst - No stated seniority/mid-levelPresent Role</v>
      </c>
    </row>
    <row r="840" spans="1:15" ht="16.8" x14ac:dyDescent="0.45">
      <c r="A840" t="s">
        <v>70</v>
      </c>
      <c r="B840">
        <v>0</v>
      </c>
      <c r="C840" t="s">
        <v>14</v>
      </c>
      <c r="D840">
        <v>9</v>
      </c>
      <c r="E840" t="s">
        <v>15</v>
      </c>
      <c r="F840" t="s">
        <v>19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s="4" cm="1">
        <f t="array" ref="N840">MEDIAN(IF($O$2:$O$2210=O840,$D$2:$D$2210))</f>
        <v>12</v>
      </c>
      <c r="O840" t="str">
        <f t="shared" si="13"/>
        <v>Data Analyst - No stated seniority/mid-levelPresent Role</v>
      </c>
    </row>
    <row r="841" spans="1:15" ht="16.8" x14ac:dyDescent="0.45">
      <c r="A841" t="s">
        <v>336</v>
      </c>
      <c r="B841">
        <v>1</v>
      </c>
      <c r="C841" t="s">
        <v>14</v>
      </c>
      <c r="D841">
        <v>4</v>
      </c>
      <c r="E841" t="s">
        <v>15</v>
      </c>
      <c r="F841" t="s">
        <v>16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s="4" cm="1">
        <f t="array" ref="N841">MEDIAN(IF($O$2:$O$2210=O841,$D$2:$D$2210))</f>
        <v>13</v>
      </c>
      <c r="O841" t="str">
        <f t="shared" si="13"/>
        <v>Data Analyst - No stated seniority/mid-levelLeft job</v>
      </c>
    </row>
    <row r="842" spans="1:15" ht="16.8" x14ac:dyDescent="0.45">
      <c r="A842" t="s">
        <v>747</v>
      </c>
      <c r="B842">
        <v>2</v>
      </c>
      <c r="C842" t="s">
        <v>14</v>
      </c>
      <c r="D842">
        <v>1</v>
      </c>
      <c r="E842" t="s">
        <v>15</v>
      </c>
      <c r="F842" t="s">
        <v>16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s="4" cm="1">
        <f t="array" ref="N842">MEDIAN(IF($O$2:$O$2210=O842,$D$2:$D$2210))</f>
        <v>13</v>
      </c>
      <c r="O842" t="str">
        <f t="shared" si="13"/>
        <v>Data Analyst - No stated seniority/mid-levelLeft job</v>
      </c>
    </row>
    <row r="843" spans="1:15" ht="16.8" x14ac:dyDescent="0.45">
      <c r="A843" t="s">
        <v>748</v>
      </c>
      <c r="B843">
        <v>3</v>
      </c>
      <c r="C843" t="s">
        <v>749</v>
      </c>
      <c r="D843">
        <v>37</v>
      </c>
      <c r="E843" t="s">
        <v>15</v>
      </c>
      <c r="F843" t="s">
        <v>16</v>
      </c>
      <c r="G843">
        <v>1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</v>
      </c>
      <c r="N843" s="4" cm="1">
        <f t="array" ref="N843">MEDIAN(IF($O$2:$O$2210=O843,$D$2:$D$2210))</f>
        <v>13</v>
      </c>
      <c r="O843" t="str">
        <f t="shared" si="13"/>
        <v>Data Analyst - No stated seniority/mid-levelLeft job</v>
      </c>
    </row>
    <row r="844" spans="1:15" ht="16.8" x14ac:dyDescent="0.45">
      <c r="A844" t="s">
        <v>750</v>
      </c>
      <c r="B844">
        <v>2</v>
      </c>
      <c r="C844" t="s">
        <v>751</v>
      </c>
      <c r="D844">
        <v>35</v>
      </c>
      <c r="E844" t="s">
        <v>15</v>
      </c>
      <c r="F844" t="s">
        <v>16</v>
      </c>
      <c r="G844">
        <v>1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 s="4" cm="1">
        <f t="array" ref="N844">MEDIAN(IF($O$2:$O$2210=O844,$D$2:$D$2210))</f>
        <v>13</v>
      </c>
      <c r="O844" t="str">
        <f t="shared" si="13"/>
        <v>Data Analyst - No stated seniority/mid-levelLeft job</v>
      </c>
    </row>
    <row r="845" spans="1:15" ht="16.8" x14ac:dyDescent="0.45">
      <c r="A845" t="s">
        <v>752</v>
      </c>
      <c r="B845">
        <v>1</v>
      </c>
      <c r="C845" t="s">
        <v>753</v>
      </c>
      <c r="D845">
        <v>4</v>
      </c>
      <c r="E845" t="s">
        <v>15</v>
      </c>
      <c r="F845" t="s">
        <v>16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s="4" cm="1">
        <f t="array" ref="N845">MEDIAN(IF($O$2:$O$2210=O845,$D$2:$D$2210))</f>
        <v>13</v>
      </c>
      <c r="O845" t="str">
        <f t="shared" si="13"/>
        <v>Data Analyst - No stated seniority/mid-levelLeft job</v>
      </c>
    </row>
    <row r="846" spans="1:15" ht="16.8" x14ac:dyDescent="0.45">
      <c r="A846" t="s">
        <v>754</v>
      </c>
      <c r="B846">
        <v>1</v>
      </c>
      <c r="C846" t="s">
        <v>14</v>
      </c>
      <c r="D846">
        <v>2</v>
      </c>
      <c r="E846" t="s">
        <v>15</v>
      </c>
      <c r="F846" t="s">
        <v>16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s="4" cm="1">
        <f t="array" ref="N846">MEDIAN(IF($O$2:$O$2210=O846,$D$2:$D$2210))</f>
        <v>13</v>
      </c>
      <c r="O846" t="str">
        <f t="shared" si="13"/>
        <v>Data Analyst - No stated seniority/mid-levelLeft job</v>
      </c>
    </row>
    <row r="847" spans="1:15" ht="16.8" x14ac:dyDescent="0.45">
      <c r="A847" t="s">
        <v>745</v>
      </c>
      <c r="B847">
        <v>2</v>
      </c>
      <c r="C847" t="s">
        <v>755</v>
      </c>
      <c r="D847">
        <v>3</v>
      </c>
      <c r="E847" t="s">
        <v>15</v>
      </c>
      <c r="F847" t="s">
        <v>16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s="4" cm="1">
        <f t="array" ref="N847">MEDIAN(IF($O$2:$O$2210=O847,$D$2:$D$2210))</f>
        <v>13</v>
      </c>
      <c r="O847" t="str">
        <f t="shared" si="13"/>
        <v>Data Analyst - No stated seniority/mid-levelLeft job</v>
      </c>
    </row>
    <row r="848" spans="1:15" ht="16.8" x14ac:dyDescent="0.45">
      <c r="A848" t="s">
        <v>756</v>
      </c>
      <c r="B848">
        <v>0</v>
      </c>
      <c r="C848" t="s">
        <v>14</v>
      </c>
      <c r="D848">
        <v>66</v>
      </c>
      <c r="E848" t="s">
        <v>15</v>
      </c>
      <c r="F848" t="s">
        <v>19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0</v>
      </c>
      <c r="N848" s="4" cm="1">
        <f t="array" ref="N848">MEDIAN(IF($O$2:$O$2210=O848,$D$2:$D$2210))</f>
        <v>12</v>
      </c>
      <c r="O848" t="str">
        <f t="shared" si="13"/>
        <v>Data Analyst - No stated seniority/mid-levelPresent Role</v>
      </c>
    </row>
    <row r="849" spans="1:15" ht="16.8" x14ac:dyDescent="0.45">
      <c r="A849" t="s">
        <v>106</v>
      </c>
      <c r="B849">
        <v>0</v>
      </c>
      <c r="C849" t="s">
        <v>757</v>
      </c>
      <c r="D849">
        <v>3</v>
      </c>
      <c r="E849" t="s">
        <v>15</v>
      </c>
      <c r="F849" t="s">
        <v>19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s="4" cm="1">
        <f t="array" ref="N849">MEDIAN(IF($O$2:$O$2210=O849,$D$2:$D$2210))</f>
        <v>12</v>
      </c>
      <c r="O849" t="str">
        <f t="shared" si="13"/>
        <v>Data Analyst - No stated seniority/mid-levelPresent Role</v>
      </c>
    </row>
    <row r="850" spans="1:15" ht="16.8" x14ac:dyDescent="0.45">
      <c r="A850" t="s">
        <v>758</v>
      </c>
      <c r="B850">
        <v>2</v>
      </c>
      <c r="C850" t="s">
        <v>371</v>
      </c>
      <c r="D850">
        <v>35</v>
      </c>
      <c r="E850" t="s">
        <v>15</v>
      </c>
      <c r="F850" t="s">
        <v>16</v>
      </c>
      <c r="G850">
        <v>1</v>
      </c>
      <c r="H850">
        <v>1</v>
      </c>
      <c r="I850">
        <v>1</v>
      </c>
      <c r="J850">
        <v>0</v>
      </c>
      <c r="K850">
        <v>0</v>
      </c>
      <c r="L850">
        <v>0</v>
      </c>
      <c r="M850">
        <v>0</v>
      </c>
      <c r="N850" s="4" cm="1">
        <f t="array" ref="N850">MEDIAN(IF($O$2:$O$2210=O850,$D$2:$D$2210))</f>
        <v>13</v>
      </c>
      <c r="O850" t="str">
        <f t="shared" si="13"/>
        <v>Data Analyst - No stated seniority/mid-levelLeft job</v>
      </c>
    </row>
    <row r="851" spans="1:15" ht="16.8" x14ac:dyDescent="0.45">
      <c r="A851" t="s">
        <v>516</v>
      </c>
      <c r="B851">
        <v>3</v>
      </c>
      <c r="C851" t="s">
        <v>416</v>
      </c>
      <c r="D851">
        <v>12</v>
      </c>
      <c r="E851" t="s">
        <v>57</v>
      </c>
      <c r="F851" t="s">
        <v>16</v>
      </c>
      <c r="G851">
        <v>1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 s="4" cm="1">
        <f t="array" ref="N851">MEDIAN(IF($O$2:$O$2210=O851,$D$2:$D$2210))</f>
        <v>8</v>
      </c>
      <c r="O851" t="str">
        <f t="shared" si="13"/>
        <v>Data Analyst - Junior LevelLeft job</v>
      </c>
    </row>
    <row r="852" spans="1:15" ht="16.8" x14ac:dyDescent="0.45">
      <c r="A852" t="s">
        <v>759</v>
      </c>
      <c r="B852">
        <v>2</v>
      </c>
      <c r="C852" t="s">
        <v>14</v>
      </c>
      <c r="D852">
        <v>3</v>
      </c>
      <c r="E852" t="s">
        <v>15</v>
      </c>
      <c r="F852" t="s">
        <v>16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s="4" cm="1">
        <f t="array" ref="N852">MEDIAN(IF($O$2:$O$2210=O852,$D$2:$D$2210))</f>
        <v>13</v>
      </c>
      <c r="O852" t="str">
        <f t="shared" si="13"/>
        <v>Data Analyst - No stated seniority/mid-levelLeft job</v>
      </c>
    </row>
    <row r="853" spans="1:15" ht="16.8" x14ac:dyDescent="0.45">
      <c r="A853" t="s">
        <v>276</v>
      </c>
      <c r="B853">
        <v>0</v>
      </c>
      <c r="C853" t="s">
        <v>32</v>
      </c>
      <c r="D853">
        <v>50</v>
      </c>
      <c r="E853" t="s">
        <v>15</v>
      </c>
      <c r="F853" t="s">
        <v>19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0</v>
      </c>
      <c r="M853">
        <v>0</v>
      </c>
      <c r="N853" s="4" cm="1">
        <f t="array" ref="N853">MEDIAN(IF($O$2:$O$2210=O853,$D$2:$D$2210))</f>
        <v>12</v>
      </c>
      <c r="O853" t="str">
        <f t="shared" si="13"/>
        <v>Data Analyst - No stated seniority/mid-levelPresent Role</v>
      </c>
    </row>
    <row r="854" spans="1:15" ht="16.8" x14ac:dyDescent="0.45">
      <c r="A854" t="s">
        <v>106</v>
      </c>
      <c r="B854">
        <v>0</v>
      </c>
      <c r="C854" t="s">
        <v>1700</v>
      </c>
      <c r="D854">
        <v>3</v>
      </c>
      <c r="E854" t="s">
        <v>1692</v>
      </c>
      <c r="F854" t="s">
        <v>19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s="4" cm="1">
        <f t="array" ref="N854">MEDIAN(IF($O$2:$O$2210=O854,$D$2:$D$2210))</f>
        <v>8.5</v>
      </c>
      <c r="O854" t="str">
        <f t="shared" si="13"/>
        <v>Data ScientistPresent Role</v>
      </c>
    </row>
    <row r="855" spans="1:15" ht="16.8" x14ac:dyDescent="0.45">
      <c r="A855" t="s">
        <v>984</v>
      </c>
      <c r="B855">
        <v>1</v>
      </c>
      <c r="C855" t="s">
        <v>1692</v>
      </c>
      <c r="D855">
        <v>8</v>
      </c>
      <c r="E855" t="s">
        <v>1692</v>
      </c>
      <c r="F855" t="s">
        <v>16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s="4" cm="1">
        <f t="array" ref="N855">MEDIAN(IF($O$2:$O$2210=O855,$D$2:$D$2210))</f>
        <v>7</v>
      </c>
      <c r="O855" t="str">
        <f t="shared" si="13"/>
        <v>Data ScientistLeft job</v>
      </c>
    </row>
    <row r="856" spans="1:15" ht="16.8" x14ac:dyDescent="0.45">
      <c r="A856" t="s">
        <v>125</v>
      </c>
      <c r="B856">
        <v>2</v>
      </c>
      <c r="C856" t="s">
        <v>760</v>
      </c>
      <c r="D856">
        <v>3</v>
      </c>
      <c r="E856" t="s">
        <v>15</v>
      </c>
      <c r="F856" t="s">
        <v>16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s="4" cm="1">
        <f t="array" ref="N856">MEDIAN(IF($O$2:$O$2210=O856,$D$2:$D$2210))</f>
        <v>13</v>
      </c>
      <c r="O856" t="str">
        <f t="shared" si="13"/>
        <v>Data Analyst - No stated seniority/mid-levelLeft job</v>
      </c>
    </row>
    <row r="857" spans="1:15" ht="16.8" x14ac:dyDescent="0.45">
      <c r="A857" t="s">
        <v>761</v>
      </c>
      <c r="B857">
        <v>4</v>
      </c>
      <c r="C857" t="s">
        <v>14</v>
      </c>
      <c r="D857">
        <v>3</v>
      </c>
      <c r="E857" t="s">
        <v>15</v>
      </c>
      <c r="F857" t="s">
        <v>16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s="4" cm="1">
        <f t="array" ref="N857">MEDIAN(IF($O$2:$O$2210=O857,$D$2:$D$2210))</f>
        <v>13</v>
      </c>
      <c r="O857" t="str">
        <f t="shared" si="13"/>
        <v>Data Analyst - No stated seniority/mid-levelLeft job</v>
      </c>
    </row>
    <row r="858" spans="1:15" ht="16.8" x14ac:dyDescent="0.45">
      <c r="A858" t="s">
        <v>405</v>
      </c>
      <c r="B858">
        <v>2</v>
      </c>
      <c r="C858" t="s">
        <v>50</v>
      </c>
      <c r="D858">
        <v>7</v>
      </c>
      <c r="E858" t="s">
        <v>15</v>
      </c>
      <c r="F858" t="s">
        <v>16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s="4" cm="1">
        <f t="array" ref="N858">MEDIAN(IF($O$2:$O$2210=O858,$D$2:$D$2210))</f>
        <v>13</v>
      </c>
      <c r="O858" t="str">
        <f t="shared" si="13"/>
        <v>Data Analyst - No stated seniority/mid-levelLeft job</v>
      </c>
    </row>
    <row r="859" spans="1:15" ht="16.8" x14ac:dyDescent="0.45">
      <c r="A859" t="s">
        <v>472</v>
      </c>
      <c r="B859">
        <v>3</v>
      </c>
      <c r="C859" t="s">
        <v>14</v>
      </c>
      <c r="D859">
        <v>5</v>
      </c>
      <c r="E859" t="s">
        <v>15</v>
      </c>
      <c r="F859" t="s">
        <v>16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s="4" cm="1">
        <f t="array" ref="N859">MEDIAN(IF($O$2:$O$2210=O859,$D$2:$D$2210))</f>
        <v>13</v>
      </c>
      <c r="O859" t="str">
        <f t="shared" si="13"/>
        <v>Data Analyst - No stated seniority/mid-levelLeft job</v>
      </c>
    </row>
    <row r="860" spans="1:15" ht="16.8" x14ac:dyDescent="0.45">
      <c r="A860" t="s">
        <v>200</v>
      </c>
      <c r="B860">
        <v>4</v>
      </c>
      <c r="C860" t="s">
        <v>14</v>
      </c>
      <c r="D860">
        <v>5</v>
      </c>
      <c r="E860" t="s">
        <v>15</v>
      </c>
      <c r="F860" t="s">
        <v>16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s="4" cm="1">
        <f t="array" ref="N860">MEDIAN(IF($O$2:$O$2210=O860,$D$2:$D$2210))</f>
        <v>13</v>
      </c>
      <c r="O860" t="str">
        <f t="shared" si="13"/>
        <v>Data Analyst - No stated seniority/mid-levelLeft job</v>
      </c>
    </row>
    <row r="861" spans="1:15" ht="16.8" x14ac:dyDescent="0.45">
      <c r="A861" t="s">
        <v>72</v>
      </c>
      <c r="B861">
        <v>0</v>
      </c>
      <c r="C861" t="s">
        <v>1692</v>
      </c>
      <c r="D861">
        <v>1</v>
      </c>
      <c r="E861" t="s">
        <v>1692</v>
      </c>
      <c r="F861" t="s">
        <v>19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s="4" cm="1">
        <f t="array" ref="N861">MEDIAN(IF($O$2:$O$2210=O861,$D$2:$D$2210))</f>
        <v>8.5</v>
      </c>
      <c r="O861" t="str">
        <f t="shared" si="13"/>
        <v>Data ScientistPresent Role</v>
      </c>
    </row>
    <row r="862" spans="1:15" ht="16.8" x14ac:dyDescent="0.45">
      <c r="A862" t="s">
        <v>762</v>
      </c>
      <c r="B862">
        <v>2</v>
      </c>
      <c r="C862" t="s">
        <v>763</v>
      </c>
      <c r="D862">
        <v>23</v>
      </c>
      <c r="E862" t="s">
        <v>15</v>
      </c>
      <c r="F862" t="s">
        <v>16</v>
      </c>
      <c r="G862">
        <v>1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 s="4" cm="1">
        <f t="array" ref="N862">MEDIAN(IF($O$2:$O$2210=O862,$D$2:$D$2210))</f>
        <v>13</v>
      </c>
      <c r="O862" t="str">
        <f t="shared" si="13"/>
        <v>Data Analyst - No stated seniority/mid-levelLeft job</v>
      </c>
    </row>
    <row r="863" spans="1:15" ht="16.8" x14ac:dyDescent="0.45">
      <c r="A863" t="s">
        <v>72</v>
      </c>
      <c r="B863">
        <v>0</v>
      </c>
      <c r="C863" t="s">
        <v>36</v>
      </c>
      <c r="D863">
        <v>1</v>
      </c>
      <c r="E863" t="s">
        <v>23</v>
      </c>
      <c r="F863" t="s">
        <v>19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s="4" cm="1">
        <f t="array" ref="N863">MEDIAN(IF($O$2:$O$2210=O863,$D$2:$D$2210))</f>
        <v>10</v>
      </c>
      <c r="O863" t="str">
        <f t="shared" si="13"/>
        <v>Data Analyst - Senior LevelPresent Role</v>
      </c>
    </row>
    <row r="864" spans="1:15" ht="16.8" x14ac:dyDescent="0.45">
      <c r="A864" t="s">
        <v>764</v>
      </c>
      <c r="B864">
        <v>1</v>
      </c>
      <c r="C864" t="s">
        <v>14</v>
      </c>
      <c r="D864">
        <v>5</v>
      </c>
      <c r="E864" t="s">
        <v>15</v>
      </c>
      <c r="F864" t="s">
        <v>16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s="4" cm="1">
        <f t="array" ref="N864">MEDIAN(IF($O$2:$O$2210=O864,$D$2:$D$2210))</f>
        <v>13</v>
      </c>
      <c r="O864" t="str">
        <f t="shared" si="13"/>
        <v>Data Analyst - No stated seniority/mid-levelLeft job</v>
      </c>
    </row>
    <row r="865" spans="1:15" ht="16.8" x14ac:dyDescent="0.45">
      <c r="A865" t="s">
        <v>44</v>
      </c>
      <c r="B865">
        <v>0</v>
      </c>
      <c r="C865" t="s">
        <v>765</v>
      </c>
      <c r="D865">
        <v>7</v>
      </c>
      <c r="E865" t="s">
        <v>23</v>
      </c>
      <c r="F865" t="s">
        <v>19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s="4" cm="1">
        <f t="array" ref="N865">MEDIAN(IF($O$2:$O$2210=O865,$D$2:$D$2210))</f>
        <v>10</v>
      </c>
      <c r="O865" t="str">
        <f t="shared" si="13"/>
        <v>Data Analyst - Senior LevelPresent Role</v>
      </c>
    </row>
    <row r="866" spans="1:15" ht="16.8" x14ac:dyDescent="0.45">
      <c r="A866" t="s">
        <v>420</v>
      </c>
      <c r="B866">
        <v>1</v>
      </c>
      <c r="C866" t="s">
        <v>766</v>
      </c>
      <c r="D866">
        <v>30</v>
      </c>
      <c r="E866" t="s">
        <v>15</v>
      </c>
      <c r="F866" t="s">
        <v>16</v>
      </c>
      <c r="G866">
        <v>1</v>
      </c>
      <c r="H866">
        <v>1</v>
      </c>
      <c r="I866">
        <v>1</v>
      </c>
      <c r="J866">
        <v>0</v>
      </c>
      <c r="K866">
        <v>0</v>
      </c>
      <c r="L866">
        <v>0</v>
      </c>
      <c r="M866">
        <v>0</v>
      </c>
      <c r="N866" s="4" cm="1">
        <f t="array" ref="N866">MEDIAN(IF($O$2:$O$2210=O866,$D$2:$D$2210))</f>
        <v>13</v>
      </c>
      <c r="O866" t="str">
        <f t="shared" si="13"/>
        <v>Data Analyst - No stated seniority/mid-levelLeft job</v>
      </c>
    </row>
    <row r="867" spans="1:15" ht="16.8" x14ac:dyDescent="0.45">
      <c r="A867" t="s">
        <v>767</v>
      </c>
      <c r="B867">
        <v>0</v>
      </c>
      <c r="C867" t="s">
        <v>14</v>
      </c>
      <c r="D867">
        <v>32</v>
      </c>
      <c r="E867" t="s">
        <v>15</v>
      </c>
      <c r="F867" t="s">
        <v>19</v>
      </c>
      <c r="G867">
        <v>1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 s="4" cm="1">
        <f t="array" ref="N867">MEDIAN(IF($O$2:$O$2210=O867,$D$2:$D$2210))</f>
        <v>12</v>
      </c>
      <c r="O867" t="str">
        <f t="shared" si="13"/>
        <v>Data Analyst - No stated seniority/mid-levelPresent Role</v>
      </c>
    </row>
    <row r="868" spans="1:15" ht="16.8" x14ac:dyDescent="0.45">
      <c r="A868" t="s">
        <v>768</v>
      </c>
      <c r="B868">
        <v>2</v>
      </c>
      <c r="C868" t="s">
        <v>50</v>
      </c>
      <c r="D868">
        <v>51</v>
      </c>
      <c r="E868" t="s">
        <v>15</v>
      </c>
      <c r="F868" t="s">
        <v>16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0</v>
      </c>
      <c r="M868">
        <v>0</v>
      </c>
      <c r="N868" s="4" cm="1">
        <f t="array" ref="N868">MEDIAN(IF($O$2:$O$2210=O868,$D$2:$D$2210))</f>
        <v>13</v>
      </c>
      <c r="O868" t="str">
        <f t="shared" si="13"/>
        <v>Data Analyst - No stated seniority/mid-levelLeft job</v>
      </c>
    </row>
    <row r="869" spans="1:15" ht="16.8" x14ac:dyDescent="0.45">
      <c r="A869" t="s">
        <v>769</v>
      </c>
      <c r="B869">
        <v>3</v>
      </c>
      <c r="C869" t="s">
        <v>14</v>
      </c>
      <c r="D869">
        <v>1</v>
      </c>
      <c r="E869" t="s">
        <v>15</v>
      </c>
      <c r="F869" t="s">
        <v>16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s="4" cm="1">
        <f t="array" ref="N869">MEDIAN(IF($O$2:$O$2210=O869,$D$2:$D$2210))</f>
        <v>13</v>
      </c>
      <c r="O869" t="str">
        <f t="shared" si="13"/>
        <v>Data Analyst - No stated seniority/mid-levelLeft job</v>
      </c>
    </row>
    <row r="870" spans="1:15" ht="16.8" x14ac:dyDescent="0.45">
      <c r="A870" t="s">
        <v>770</v>
      </c>
      <c r="B870">
        <v>3</v>
      </c>
      <c r="C870" t="s">
        <v>771</v>
      </c>
      <c r="D870">
        <v>41</v>
      </c>
      <c r="E870" t="s">
        <v>23</v>
      </c>
      <c r="F870" t="s">
        <v>16</v>
      </c>
      <c r="G870">
        <v>1</v>
      </c>
      <c r="H870">
        <v>1</v>
      </c>
      <c r="I870">
        <v>1</v>
      </c>
      <c r="J870">
        <v>1</v>
      </c>
      <c r="K870">
        <v>0</v>
      </c>
      <c r="L870">
        <v>0</v>
      </c>
      <c r="M870">
        <v>0</v>
      </c>
      <c r="N870" s="4" cm="1">
        <f t="array" ref="N870">MEDIAN(IF($O$2:$O$2210=O870,$D$2:$D$2210))</f>
        <v>17.5</v>
      </c>
      <c r="O870" t="str">
        <f t="shared" si="13"/>
        <v>Data Analyst - Senior LevelLeft job</v>
      </c>
    </row>
    <row r="871" spans="1:15" ht="16.8" x14ac:dyDescent="0.45">
      <c r="A871" t="s">
        <v>772</v>
      </c>
      <c r="B871">
        <v>4</v>
      </c>
      <c r="C871" t="s">
        <v>773</v>
      </c>
      <c r="D871">
        <v>39</v>
      </c>
      <c r="E871" t="s">
        <v>23</v>
      </c>
      <c r="F871" t="s">
        <v>16</v>
      </c>
      <c r="G871">
        <v>1</v>
      </c>
      <c r="H871">
        <v>1</v>
      </c>
      <c r="I871">
        <v>1</v>
      </c>
      <c r="J871">
        <v>1</v>
      </c>
      <c r="K871">
        <v>0</v>
      </c>
      <c r="L871">
        <v>0</v>
      </c>
      <c r="M871">
        <v>0</v>
      </c>
      <c r="N871" s="4" cm="1">
        <f t="array" ref="N871">MEDIAN(IF($O$2:$O$2210=O871,$D$2:$D$2210))</f>
        <v>17.5</v>
      </c>
      <c r="O871" t="str">
        <f t="shared" si="13"/>
        <v>Data Analyst - Senior LevelLeft job</v>
      </c>
    </row>
    <row r="872" spans="1:15" ht="16.8" x14ac:dyDescent="0.45">
      <c r="A872" t="s">
        <v>736</v>
      </c>
      <c r="B872">
        <v>1</v>
      </c>
      <c r="C872" t="s">
        <v>14</v>
      </c>
      <c r="D872">
        <v>12</v>
      </c>
      <c r="E872" t="s">
        <v>15</v>
      </c>
      <c r="F872" t="s">
        <v>16</v>
      </c>
      <c r="G872">
        <v>1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 s="4" cm="1">
        <f t="array" ref="N872">MEDIAN(IF($O$2:$O$2210=O872,$D$2:$D$2210))</f>
        <v>13</v>
      </c>
      <c r="O872" t="str">
        <f t="shared" si="13"/>
        <v>Data Analyst - No stated seniority/mid-levelLeft job</v>
      </c>
    </row>
    <row r="873" spans="1:15" ht="16.8" x14ac:dyDescent="0.45">
      <c r="A873" t="s">
        <v>774</v>
      </c>
      <c r="B873">
        <v>1</v>
      </c>
      <c r="C873" t="s">
        <v>14</v>
      </c>
      <c r="D873">
        <v>16</v>
      </c>
      <c r="E873" t="s">
        <v>15</v>
      </c>
      <c r="F873" t="s">
        <v>16</v>
      </c>
      <c r="G873">
        <v>1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 s="4" cm="1">
        <f t="array" ref="N873">MEDIAN(IF($O$2:$O$2210=O873,$D$2:$D$2210))</f>
        <v>13</v>
      </c>
      <c r="O873" t="str">
        <f t="shared" si="13"/>
        <v>Data Analyst - No stated seniority/mid-levelLeft job</v>
      </c>
    </row>
    <row r="874" spans="1:15" ht="16.8" x14ac:dyDescent="0.45">
      <c r="A874" t="s">
        <v>735</v>
      </c>
      <c r="B874">
        <v>1</v>
      </c>
      <c r="C874" t="s">
        <v>1717</v>
      </c>
      <c r="D874">
        <v>12</v>
      </c>
      <c r="E874" t="s">
        <v>1692</v>
      </c>
      <c r="F874" t="s">
        <v>16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 s="4" cm="1">
        <f t="array" ref="N874">MEDIAN(IF($O$2:$O$2210=O874,$D$2:$D$2210))</f>
        <v>7</v>
      </c>
      <c r="O874" t="str">
        <f t="shared" si="13"/>
        <v>Data ScientistLeft job</v>
      </c>
    </row>
    <row r="875" spans="1:15" ht="16.8" x14ac:dyDescent="0.45">
      <c r="A875" t="s">
        <v>775</v>
      </c>
      <c r="B875">
        <v>3</v>
      </c>
      <c r="C875" t="s">
        <v>776</v>
      </c>
      <c r="D875">
        <v>38</v>
      </c>
      <c r="E875" t="s">
        <v>23</v>
      </c>
      <c r="F875" t="s">
        <v>16</v>
      </c>
      <c r="G875">
        <v>1</v>
      </c>
      <c r="H875">
        <v>1</v>
      </c>
      <c r="I875">
        <v>1</v>
      </c>
      <c r="J875">
        <v>1</v>
      </c>
      <c r="K875">
        <v>0</v>
      </c>
      <c r="L875">
        <v>0</v>
      </c>
      <c r="M875">
        <v>0</v>
      </c>
      <c r="N875" s="4" cm="1">
        <f t="array" ref="N875">MEDIAN(IF($O$2:$O$2210=O875,$D$2:$D$2210))</f>
        <v>17.5</v>
      </c>
      <c r="O875" t="str">
        <f t="shared" si="13"/>
        <v>Data Analyst - Senior LevelLeft job</v>
      </c>
    </row>
    <row r="876" spans="1:15" ht="16.8" x14ac:dyDescent="0.45">
      <c r="A876" t="s">
        <v>117</v>
      </c>
      <c r="B876">
        <v>0</v>
      </c>
      <c r="C876" t="s">
        <v>14</v>
      </c>
      <c r="D876">
        <v>21</v>
      </c>
      <c r="E876" t="s">
        <v>15</v>
      </c>
      <c r="F876" t="s">
        <v>19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 s="4" cm="1">
        <f t="array" ref="N876">MEDIAN(IF($O$2:$O$2210=O876,$D$2:$D$2210))</f>
        <v>12</v>
      </c>
      <c r="O876" t="str">
        <f t="shared" si="13"/>
        <v>Data Analyst - No stated seniority/mid-levelPresent Role</v>
      </c>
    </row>
    <row r="877" spans="1:15" ht="16.8" x14ac:dyDescent="0.45">
      <c r="A877" t="s">
        <v>331</v>
      </c>
      <c r="B877">
        <v>1</v>
      </c>
      <c r="C877" t="s">
        <v>332</v>
      </c>
      <c r="D877">
        <v>26</v>
      </c>
      <c r="E877" t="s">
        <v>15</v>
      </c>
      <c r="F877" t="s">
        <v>19</v>
      </c>
      <c r="G877">
        <v>1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 s="4" cm="1">
        <f t="array" ref="N877">MEDIAN(IF($O$2:$O$2210=O877,$D$2:$D$2210))</f>
        <v>12</v>
      </c>
      <c r="O877" t="str">
        <f t="shared" si="13"/>
        <v>Data Analyst - No stated seniority/mid-levelPresent Role</v>
      </c>
    </row>
    <row r="878" spans="1:15" ht="16.8" x14ac:dyDescent="0.45">
      <c r="A878" t="s">
        <v>777</v>
      </c>
      <c r="B878">
        <v>2</v>
      </c>
      <c r="C878" t="s">
        <v>14</v>
      </c>
      <c r="D878">
        <v>9</v>
      </c>
      <c r="E878" t="s">
        <v>15</v>
      </c>
      <c r="F878" t="s">
        <v>16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s="4" cm="1">
        <f t="array" ref="N878">MEDIAN(IF($O$2:$O$2210=O878,$D$2:$D$2210))</f>
        <v>13</v>
      </c>
      <c r="O878" t="str">
        <f t="shared" si="13"/>
        <v>Data Analyst - No stated seniority/mid-levelLeft job</v>
      </c>
    </row>
    <row r="879" spans="1:15" ht="16.8" x14ac:dyDescent="0.45">
      <c r="A879" t="s">
        <v>778</v>
      </c>
      <c r="B879">
        <v>3</v>
      </c>
      <c r="C879" t="s">
        <v>779</v>
      </c>
      <c r="D879">
        <v>36</v>
      </c>
      <c r="E879" t="s">
        <v>15</v>
      </c>
      <c r="F879" t="s">
        <v>16</v>
      </c>
      <c r="G879">
        <v>1</v>
      </c>
      <c r="H879">
        <v>1</v>
      </c>
      <c r="I879">
        <v>1</v>
      </c>
      <c r="J879">
        <v>1</v>
      </c>
      <c r="K879">
        <v>0</v>
      </c>
      <c r="L879">
        <v>0</v>
      </c>
      <c r="M879">
        <v>0</v>
      </c>
      <c r="N879" s="4" cm="1">
        <f t="array" ref="N879">MEDIAN(IF($O$2:$O$2210=O879,$D$2:$D$2210))</f>
        <v>13</v>
      </c>
      <c r="O879" t="str">
        <f t="shared" si="13"/>
        <v>Data Analyst - No stated seniority/mid-levelLeft job</v>
      </c>
    </row>
    <row r="880" spans="1:15" ht="16.8" x14ac:dyDescent="0.45">
      <c r="A880" t="s">
        <v>59</v>
      </c>
      <c r="B880">
        <v>0</v>
      </c>
      <c r="C880" t="s">
        <v>50</v>
      </c>
      <c r="D880">
        <v>14</v>
      </c>
      <c r="E880" t="s">
        <v>15</v>
      </c>
      <c r="F880" t="s">
        <v>19</v>
      </c>
      <c r="G880">
        <v>1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 s="4" cm="1">
        <f t="array" ref="N880">MEDIAN(IF($O$2:$O$2210=O880,$D$2:$D$2210))</f>
        <v>12</v>
      </c>
      <c r="O880" t="str">
        <f t="shared" si="13"/>
        <v>Data Analyst - No stated seniority/mid-levelPresent Role</v>
      </c>
    </row>
    <row r="881" spans="1:15" ht="16.8" x14ac:dyDescent="0.45">
      <c r="A881" t="s">
        <v>671</v>
      </c>
      <c r="B881">
        <v>1</v>
      </c>
      <c r="C881" t="s">
        <v>780</v>
      </c>
      <c r="D881">
        <v>10</v>
      </c>
      <c r="E881" t="s">
        <v>15</v>
      </c>
      <c r="F881" t="s">
        <v>16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s="4" cm="1">
        <f t="array" ref="N881">MEDIAN(IF($O$2:$O$2210=O881,$D$2:$D$2210))</f>
        <v>13</v>
      </c>
      <c r="O881" t="str">
        <f t="shared" si="13"/>
        <v>Data Analyst - No stated seniority/mid-levelLeft job</v>
      </c>
    </row>
    <row r="882" spans="1:15" ht="16.8" x14ac:dyDescent="0.45">
      <c r="A882" t="s">
        <v>781</v>
      </c>
      <c r="B882">
        <v>2</v>
      </c>
      <c r="C882" t="s">
        <v>782</v>
      </c>
      <c r="D882">
        <v>7</v>
      </c>
      <c r="E882" t="s">
        <v>57</v>
      </c>
      <c r="F882" t="s">
        <v>16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s="4" cm="1">
        <f t="array" ref="N882">MEDIAN(IF($O$2:$O$2210=O882,$D$2:$D$2210))</f>
        <v>8</v>
      </c>
      <c r="O882" t="str">
        <f t="shared" si="13"/>
        <v>Data Analyst - Junior LevelLeft job</v>
      </c>
    </row>
    <row r="883" spans="1:15" ht="16.8" x14ac:dyDescent="0.45">
      <c r="A883" t="s">
        <v>783</v>
      </c>
      <c r="B883">
        <v>0</v>
      </c>
      <c r="C883" t="s">
        <v>14</v>
      </c>
      <c r="D883">
        <v>73</v>
      </c>
      <c r="E883" t="s">
        <v>15</v>
      </c>
      <c r="F883" t="s">
        <v>19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0</v>
      </c>
      <c r="N883" s="4" cm="1">
        <f t="array" ref="N883">MEDIAN(IF($O$2:$O$2210=O883,$D$2:$D$2210))</f>
        <v>12</v>
      </c>
      <c r="O883" t="str">
        <f t="shared" si="13"/>
        <v>Data Analyst - No stated seniority/mid-levelPresent Role</v>
      </c>
    </row>
    <row r="884" spans="1:15" ht="16.8" x14ac:dyDescent="0.45">
      <c r="A884" t="s">
        <v>784</v>
      </c>
      <c r="B884">
        <v>0</v>
      </c>
      <c r="C884" t="s">
        <v>14</v>
      </c>
      <c r="D884">
        <v>3</v>
      </c>
      <c r="E884" t="s">
        <v>15</v>
      </c>
      <c r="F884" t="s">
        <v>19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s="4" cm="1">
        <f t="array" ref="N884">MEDIAN(IF($O$2:$O$2210=O884,$D$2:$D$2210))</f>
        <v>12</v>
      </c>
      <c r="O884" t="str">
        <f t="shared" si="13"/>
        <v>Data Analyst - No stated seniority/mid-levelPresent Role</v>
      </c>
    </row>
    <row r="885" spans="1:15" ht="16.8" x14ac:dyDescent="0.45">
      <c r="A885" t="s">
        <v>785</v>
      </c>
      <c r="B885">
        <v>3</v>
      </c>
      <c r="C885" t="s">
        <v>14</v>
      </c>
      <c r="D885">
        <v>42</v>
      </c>
      <c r="E885" t="s">
        <v>15</v>
      </c>
      <c r="F885" t="s">
        <v>16</v>
      </c>
      <c r="G885">
        <v>1</v>
      </c>
      <c r="H885">
        <v>1</v>
      </c>
      <c r="I885">
        <v>1</v>
      </c>
      <c r="J885">
        <v>1</v>
      </c>
      <c r="K885">
        <v>0</v>
      </c>
      <c r="L885">
        <v>0</v>
      </c>
      <c r="M885">
        <v>0</v>
      </c>
      <c r="N885" s="4" cm="1">
        <f t="array" ref="N885">MEDIAN(IF($O$2:$O$2210=O885,$D$2:$D$2210))</f>
        <v>13</v>
      </c>
      <c r="O885" t="str">
        <f t="shared" si="13"/>
        <v>Data Analyst - No stated seniority/mid-levelLeft job</v>
      </c>
    </row>
    <row r="886" spans="1:15" ht="16.8" x14ac:dyDescent="0.45">
      <c r="A886" t="s">
        <v>786</v>
      </c>
      <c r="B886">
        <v>1</v>
      </c>
      <c r="C886" t="s">
        <v>14</v>
      </c>
      <c r="D886">
        <v>15</v>
      </c>
      <c r="E886" t="s">
        <v>15</v>
      </c>
      <c r="F886" t="s">
        <v>16</v>
      </c>
      <c r="G886">
        <v>1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 s="4" cm="1">
        <f t="array" ref="N886">MEDIAN(IF($O$2:$O$2210=O886,$D$2:$D$2210))</f>
        <v>13</v>
      </c>
      <c r="O886" t="str">
        <f t="shared" si="13"/>
        <v>Data Analyst - No stated seniority/mid-levelLeft job</v>
      </c>
    </row>
    <row r="887" spans="1:15" ht="16.8" x14ac:dyDescent="0.45">
      <c r="A887" t="s">
        <v>106</v>
      </c>
      <c r="B887">
        <v>0</v>
      </c>
      <c r="C887" t="s">
        <v>787</v>
      </c>
      <c r="D887">
        <v>3</v>
      </c>
      <c r="E887" t="s">
        <v>15</v>
      </c>
      <c r="F887" t="s">
        <v>19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s="4" cm="1">
        <f t="array" ref="N887">MEDIAN(IF($O$2:$O$2210=O887,$D$2:$D$2210))</f>
        <v>12</v>
      </c>
      <c r="O887" t="str">
        <f t="shared" si="13"/>
        <v>Data Analyst - No stated seniority/mid-levelPresent Role</v>
      </c>
    </row>
    <row r="888" spans="1:15" ht="16.8" x14ac:dyDescent="0.45">
      <c r="A888" t="s">
        <v>147</v>
      </c>
      <c r="B888">
        <v>2</v>
      </c>
      <c r="C888" t="s">
        <v>788</v>
      </c>
      <c r="D888">
        <v>12</v>
      </c>
      <c r="E888" t="s">
        <v>57</v>
      </c>
      <c r="F888" t="s">
        <v>16</v>
      </c>
      <c r="G888">
        <v>1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 s="4" cm="1">
        <f t="array" ref="N888">MEDIAN(IF($O$2:$O$2210=O888,$D$2:$D$2210))</f>
        <v>8</v>
      </c>
      <c r="O888" t="str">
        <f t="shared" si="13"/>
        <v>Data Analyst - Junior LevelLeft job</v>
      </c>
    </row>
    <row r="889" spans="1:15" ht="16.8" x14ac:dyDescent="0.45">
      <c r="A889" t="s">
        <v>789</v>
      </c>
      <c r="B889">
        <v>3</v>
      </c>
      <c r="C889" t="s">
        <v>14</v>
      </c>
      <c r="D889">
        <v>4</v>
      </c>
      <c r="E889" t="s">
        <v>15</v>
      </c>
      <c r="F889" t="s">
        <v>16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s="4" cm="1">
        <f t="array" ref="N889">MEDIAN(IF($O$2:$O$2210=O889,$D$2:$D$2210))</f>
        <v>13</v>
      </c>
      <c r="O889" t="str">
        <f t="shared" si="13"/>
        <v>Data Analyst - No stated seniority/mid-levelLeft job</v>
      </c>
    </row>
    <row r="890" spans="1:15" ht="16.8" x14ac:dyDescent="0.45">
      <c r="A890" t="s">
        <v>86</v>
      </c>
      <c r="B890">
        <v>0</v>
      </c>
      <c r="C890" t="s">
        <v>618</v>
      </c>
      <c r="D890">
        <v>23</v>
      </c>
      <c r="E890" t="s">
        <v>15</v>
      </c>
      <c r="F890" t="s">
        <v>19</v>
      </c>
      <c r="G890">
        <v>1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 s="4" cm="1">
        <f t="array" ref="N890">MEDIAN(IF($O$2:$O$2210=O890,$D$2:$D$2210))</f>
        <v>12</v>
      </c>
      <c r="O890" t="str">
        <f t="shared" si="13"/>
        <v>Data Analyst - No stated seniority/mid-levelPresent Role</v>
      </c>
    </row>
    <row r="891" spans="1:15" ht="16.8" x14ac:dyDescent="0.45">
      <c r="A891" t="s">
        <v>276</v>
      </c>
      <c r="B891">
        <v>0</v>
      </c>
      <c r="C891" t="s">
        <v>150</v>
      </c>
      <c r="D891">
        <v>50</v>
      </c>
      <c r="E891" t="s">
        <v>15</v>
      </c>
      <c r="F891" t="s">
        <v>19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0</v>
      </c>
      <c r="M891">
        <v>0</v>
      </c>
      <c r="N891" s="4" cm="1">
        <f t="array" ref="N891">MEDIAN(IF($O$2:$O$2210=O891,$D$2:$D$2210))</f>
        <v>12</v>
      </c>
      <c r="O891" t="str">
        <f t="shared" si="13"/>
        <v>Data Analyst - No stated seniority/mid-levelPresent Role</v>
      </c>
    </row>
    <row r="892" spans="1:15" ht="16.8" x14ac:dyDescent="0.45">
      <c r="A892" t="s">
        <v>203</v>
      </c>
      <c r="B892">
        <v>0</v>
      </c>
      <c r="C892" t="s">
        <v>790</v>
      </c>
      <c r="D892">
        <v>24</v>
      </c>
      <c r="E892" t="s">
        <v>15</v>
      </c>
      <c r="F892" t="s">
        <v>19</v>
      </c>
      <c r="G892">
        <v>1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  <c r="N892" s="4" cm="1">
        <f t="array" ref="N892">MEDIAN(IF($O$2:$O$2210=O892,$D$2:$D$2210))</f>
        <v>12</v>
      </c>
      <c r="O892" t="str">
        <f t="shared" si="13"/>
        <v>Data Analyst - No stated seniority/mid-levelPresent Role</v>
      </c>
    </row>
    <row r="893" spans="1:15" ht="16.8" x14ac:dyDescent="0.45">
      <c r="A893" t="s">
        <v>791</v>
      </c>
      <c r="B893">
        <v>3</v>
      </c>
      <c r="C893" t="s">
        <v>332</v>
      </c>
      <c r="D893">
        <v>26</v>
      </c>
      <c r="E893" t="s">
        <v>15</v>
      </c>
      <c r="F893" t="s">
        <v>16</v>
      </c>
      <c r="G893">
        <v>1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  <c r="N893" s="4" cm="1">
        <f t="array" ref="N893">MEDIAN(IF($O$2:$O$2210=O893,$D$2:$D$2210))</f>
        <v>13</v>
      </c>
      <c r="O893" t="str">
        <f t="shared" si="13"/>
        <v>Data Analyst - No stated seniority/mid-levelLeft job</v>
      </c>
    </row>
    <row r="894" spans="1:15" ht="16.8" x14ac:dyDescent="0.45">
      <c r="A894" t="s">
        <v>792</v>
      </c>
      <c r="B894">
        <v>2</v>
      </c>
      <c r="C894" t="s">
        <v>14</v>
      </c>
      <c r="D894">
        <v>36</v>
      </c>
      <c r="E894" t="s">
        <v>15</v>
      </c>
      <c r="F894" t="s">
        <v>16</v>
      </c>
      <c r="G894">
        <v>1</v>
      </c>
      <c r="H894">
        <v>1</v>
      </c>
      <c r="I894">
        <v>1</v>
      </c>
      <c r="J894">
        <v>1</v>
      </c>
      <c r="K894">
        <v>0</v>
      </c>
      <c r="L894">
        <v>0</v>
      </c>
      <c r="M894">
        <v>0</v>
      </c>
      <c r="N894" s="4" cm="1">
        <f t="array" ref="N894">MEDIAN(IF($O$2:$O$2210=O894,$D$2:$D$2210))</f>
        <v>13</v>
      </c>
      <c r="O894" t="str">
        <f t="shared" si="13"/>
        <v>Data Analyst - No stated seniority/mid-levelLeft job</v>
      </c>
    </row>
    <row r="895" spans="1:15" ht="16.8" x14ac:dyDescent="0.45">
      <c r="A895" t="s">
        <v>81</v>
      </c>
      <c r="B895">
        <v>0</v>
      </c>
      <c r="C895" t="s">
        <v>36</v>
      </c>
      <c r="D895">
        <v>6</v>
      </c>
      <c r="E895" t="s">
        <v>23</v>
      </c>
      <c r="F895" t="s">
        <v>19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s="4" cm="1">
        <f t="array" ref="N895">MEDIAN(IF($O$2:$O$2210=O895,$D$2:$D$2210))</f>
        <v>10</v>
      </c>
      <c r="O895" t="str">
        <f t="shared" si="13"/>
        <v>Data Analyst - Senior LevelPresent Role</v>
      </c>
    </row>
    <row r="896" spans="1:15" ht="16.8" x14ac:dyDescent="0.45">
      <c r="A896" t="s">
        <v>61</v>
      </c>
      <c r="B896">
        <v>0</v>
      </c>
      <c r="C896" t="s">
        <v>793</v>
      </c>
      <c r="D896">
        <v>13</v>
      </c>
      <c r="E896" t="s">
        <v>15</v>
      </c>
      <c r="F896" t="s">
        <v>19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 s="4" cm="1">
        <f t="array" ref="N896">MEDIAN(IF($O$2:$O$2210=O896,$D$2:$D$2210))</f>
        <v>12</v>
      </c>
      <c r="O896" t="str">
        <f t="shared" si="13"/>
        <v>Data Analyst - No stated seniority/mid-levelPresent Role</v>
      </c>
    </row>
    <row r="897" spans="1:15" ht="16.8" x14ac:dyDescent="0.45">
      <c r="A897" t="s">
        <v>359</v>
      </c>
      <c r="B897">
        <v>1</v>
      </c>
      <c r="C897" t="s">
        <v>14</v>
      </c>
      <c r="D897">
        <v>18</v>
      </c>
      <c r="E897" t="s">
        <v>15</v>
      </c>
      <c r="F897" t="s">
        <v>19</v>
      </c>
      <c r="G897">
        <v>1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 s="4" cm="1">
        <f t="array" ref="N897">MEDIAN(IF($O$2:$O$2210=O897,$D$2:$D$2210))</f>
        <v>12</v>
      </c>
      <c r="O897" t="str">
        <f t="shared" si="13"/>
        <v>Data Analyst - No stated seniority/mid-levelPresent Role</v>
      </c>
    </row>
    <row r="898" spans="1:15" ht="16.8" x14ac:dyDescent="0.45">
      <c r="A898" t="s">
        <v>682</v>
      </c>
      <c r="B898">
        <v>1</v>
      </c>
      <c r="C898" t="s">
        <v>14</v>
      </c>
      <c r="D898">
        <v>5</v>
      </c>
      <c r="E898" t="s">
        <v>15</v>
      </c>
      <c r="F898" t="s">
        <v>16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s="4" cm="1">
        <f t="array" ref="N898">MEDIAN(IF($O$2:$O$2210=O898,$D$2:$D$2210))</f>
        <v>13</v>
      </c>
      <c r="O898" t="str">
        <f t="shared" si="13"/>
        <v>Data Analyst - No stated seniority/mid-levelLeft job</v>
      </c>
    </row>
    <row r="899" spans="1:15" ht="16.8" x14ac:dyDescent="0.45">
      <c r="A899" t="s">
        <v>81</v>
      </c>
      <c r="B899">
        <v>0</v>
      </c>
      <c r="C899" t="s">
        <v>444</v>
      </c>
      <c r="D899">
        <v>7</v>
      </c>
      <c r="E899" t="s">
        <v>15</v>
      </c>
      <c r="F899" t="s">
        <v>19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s="4" cm="1">
        <f t="array" ref="N899">MEDIAN(IF($O$2:$O$2210=O899,$D$2:$D$2210))</f>
        <v>12</v>
      </c>
      <c r="O899" t="str">
        <f t="shared" ref="O899:O962" si="14">E899&amp;F899</f>
        <v>Data Analyst - No stated seniority/mid-levelPresent Role</v>
      </c>
    </row>
    <row r="900" spans="1:15" ht="16.8" x14ac:dyDescent="0.45">
      <c r="A900" t="s">
        <v>209</v>
      </c>
      <c r="B900">
        <v>1</v>
      </c>
      <c r="C900" t="s">
        <v>444</v>
      </c>
      <c r="D900">
        <v>1</v>
      </c>
      <c r="E900" t="s">
        <v>15</v>
      </c>
      <c r="F900" t="s">
        <v>16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s="4" cm="1">
        <f t="array" ref="N900">MEDIAN(IF($O$2:$O$2210=O900,$D$2:$D$2210))</f>
        <v>13</v>
      </c>
      <c r="O900" t="str">
        <f t="shared" si="14"/>
        <v>Data Analyst - No stated seniority/mid-levelLeft job</v>
      </c>
    </row>
    <row r="901" spans="1:15" ht="16.8" x14ac:dyDescent="0.45">
      <c r="A901" t="s">
        <v>746</v>
      </c>
      <c r="B901">
        <v>0</v>
      </c>
      <c r="C901" t="s">
        <v>14</v>
      </c>
      <c r="D901">
        <v>39</v>
      </c>
      <c r="E901" t="s">
        <v>15</v>
      </c>
      <c r="F901" t="s">
        <v>19</v>
      </c>
      <c r="G901">
        <v>1</v>
      </c>
      <c r="H901">
        <v>1</v>
      </c>
      <c r="I901">
        <v>1</v>
      </c>
      <c r="J901">
        <v>1</v>
      </c>
      <c r="K901">
        <v>0</v>
      </c>
      <c r="L901">
        <v>0</v>
      </c>
      <c r="M901">
        <v>0</v>
      </c>
      <c r="N901" s="4" cm="1">
        <f t="array" ref="N901">MEDIAN(IF($O$2:$O$2210=O901,$D$2:$D$2210))</f>
        <v>12</v>
      </c>
      <c r="O901" t="str">
        <f t="shared" si="14"/>
        <v>Data Analyst - No stated seniority/mid-levelPresent Role</v>
      </c>
    </row>
    <row r="902" spans="1:15" ht="16.8" x14ac:dyDescent="0.45">
      <c r="A902" t="s">
        <v>147</v>
      </c>
      <c r="B902">
        <v>1</v>
      </c>
      <c r="C902" t="s">
        <v>50</v>
      </c>
      <c r="D902">
        <v>12</v>
      </c>
      <c r="E902" t="s">
        <v>15</v>
      </c>
      <c r="F902" t="s">
        <v>16</v>
      </c>
      <c r="G902">
        <v>1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 s="4" cm="1">
        <f t="array" ref="N902">MEDIAN(IF($O$2:$O$2210=O902,$D$2:$D$2210))</f>
        <v>13</v>
      </c>
      <c r="O902" t="str">
        <f t="shared" si="14"/>
        <v>Data Analyst - No stated seniority/mid-levelLeft job</v>
      </c>
    </row>
    <row r="903" spans="1:15" ht="16.8" x14ac:dyDescent="0.45">
      <c r="A903" t="s">
        <v>28</v>
      </c>
      <c r="B903">
        <v>0</v>
      </c>
      <c r="C903" t="s">
        <v>50</v>
      </c>
      <c r="D903">
        <v>38</v>
      </c>
      <c r="E903" t="s">
        <v>15</v>
      </c>
      <c r="F903" t="s">
        <v>19</v>
      </c>
      <c r="G903">
        <v>1</v>
      </c>
      <c r="H903">
        <v>1</v>
      </c>
      <c r="I903">
        <v>1</v>
      </c>
      <c r="J903">
        <v>1</v>
      </c>
      <c r="K903">
        <v>0</v>
      </c>
      <c r="L903">
        <v>0</v>
      </c>
      <c r="M903">
        <v>0</v>
      </c>
      <c r="N903" s="4" cm="1">
        <f t="array" ref="N903">MEDIAN(IF($O$2:$O$2210=O903,$D$2:$D$2210))</f>
        <v>12</v>
      </c>
      <c r="O903" t="str">
        <f t="shared" si="14"/>
        <v>Data Analyst - No stated seniority/mid-levelPresent Role</v>
      </c>
    </row>
    <row r="904" spans="1:15" ht="16.8" x14ac:dyDescent="0.45">
      <c r="A904" t="s">
        <v>794</v>
      </c>
      <c r="B904">
        <v>2</v>
      </c>
      <c r="C904" t="s">
        <v>795</v>
      </c>
      <c r="D904">
        <v>38</v>
      </c>
      <c r="E904" t="s">
        <v>15</v>
      </c>
      <c r="F904" t="s">
        <v>16</v>
      </c>
      <c r="G904">
        <v>1</v>
      </c>
      <c r="H904">
        <v>1</v>
      </c>
      <c r="I904">
        <v>1</v>
      </c>
      <c r="J904">
        <v>1</v>
      </c>
      <c r="K904">
        <v>0</v>
      </c>
      <c r="L904">
        <v>0</v>
      </c>
      <c r="M904">
        <v>0</v>
      </c>
      <c r="N904" s="4" cm="1">
        <f t="array" ref="N904">MEDIAN(IF($O$2:$O$2210=O904,$D$2:$D$2210))</f>
        <v>13</v>
      </c>
      <c r="O904" t="str">
        <f t="shared" si="14"/>
        <v>Data Analyst - No stated seniority/mid-levelLeft job</v>
      </c>
    </row>
    <row r="905" spans="1:15" ht="16.8" x14ac:dyDescent="0.45">
      <c r="A905" t="s">
        <v>648</v>
      </c>
      <c r="B905">
        <v>0</v>
      </c>
      <c r="C905" t="s">
        <v>14</v>
      </c>
      <c r="D905">
        <v>2</v>
      </c>
      <c r="E905" t="s">
        <v>15</v>
      </c>
      <c r="F905" t="s">
        <v>19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s="4" cm="1">
        <f t="array" ref="N905">MEDIAN(IF($O$2:$O$2210=O905,$D$2:$D$2210))</f>
        <v>12</v>
      </c>
      <c r="O905" t="str">
        <f t="shared" si="14"/>
        <v>Data Analyst - No stated seniority/mid-levelPresent Role</v>
      </c>
    </row>
    <row r="906" spans="1:15" ht="16.8" x14ac:dyDescent="0.45">
      <c r="A906" t="s">
        <v>46</v>
      </c>
      <c r="B906">
        <v>0</v>
      </c>
      <c r="C906" t="s">
        <v>14</v>
      </c>
      <c r="D906">
        <v>32</v>
      </c>
      <c r="E906" t="s">
        <v>15</v>
      </c>
      <c r="F906" t="s">
        <v>19</v>
      </c>
      <c r="G906">
        <v>1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  <c r="N906" s="4" cm="1">
        <f t="array" ref="N906">MEDIAN(IF($O$2:$O$2210=O906,$D$2:$D$2210))</f>
        <v>12</v>
      </c>
      <c r="O906" t="str">
        <f t="shared" si="14"/>
        <v>Data Analyst - No stated seniority/mid-levelPresent Role</v>
      </c>
    </row>
    <row r="907" spans="1:15" ht="16.8" x14ac:dyDescent="0.45">
      <c r="A907" t="s">
        <v>322</v>
      </c>
      <c r="B907">
        <v>2</v>
      </c>
      <c r="C907" t="s">
        <v>796</v>
      </c>
      <c r="D907">
        <v>6</v>
      </c>
      <c r="E907" t="s">
        <v>15</v>
      </c>
      <c r="F907" t="s">
        <v>16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s="4" cm="1">
        <f t="array" ref="N907">MEDIAN(IF($O$2:$O$2210=O907,$D$2:$D$2210))</f>
        <v>13</v>
      </c>
      <c r="O907" t="str">
        <f t="shared" si="14"/>
        <v>Data Analyst - No stated seniority/mid-levelLeft job</v>
      </c>
    </row>
    <row r="908" spans="1:15" ht="16.8" x14ac:dyDescent="0.45">
      <c r="A908" t="s">
        <v>797</v>
      </c>
      <c r="B908">
        <v>2</v>
      </c>
      <c r="C908" t="s">
        <v>14</v>
      </c>
      <c r="D908">
        <v>16</v>
      </c>
      <c r="E908" t="s">
        <v>15</v>
      </c>
      <c r="F908" t="s">
        <v>16</v>
      </c>
      <c r="G908">
        <v>1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 s="4" cm="1">
        <f t="array" ref="N908">MEDIAN(IF($O$2:$O$2210=O908,$D$2:$D$2210))</f>
        <v>13</v>
      </c>
      <c r="O908" t="str">
        <f t="shared" si="14"/>
        <v>Data Analyst - No stated seniority/mid-levelLeft job</v>
      </c>
    </row>
    <row r="909" spans="1:15" ht="16.8" x14ac:dyDescent="0.45">
      <c r="A909" t="s">
        <v>30</v>
      </c>
      <c r="B909">
        <v>0</v>
      </c>
      <c r="C909" t="s">
        <v>14</v>
      </c>
      <c r="D909">
        <v>1</v>
      </c>
      <c r="E909" t="s">
        <v>15</v>
      </c>
      <c r="F909" t="s">
        <v>19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s="4" cm="1">
        <f t="array" ref="N909">MEDIAN(IF($O$2:$O$2210=O909,$D$2:$D$2210))</f>
        <v>12</v>
      </c>
      <c r="O909" t="str">
        <f t="shared" si="14"/>
        <v>Data Analyst - No stated seniority/mid-levelPresent Role</v>
      </c>
    </row>
    <row r="910" spans="1:15" ht="16.8" x14ac:dyDescent="0.45">
      <c r="A910" t="s">
        <v>798</v>
      </c>
      <c r="B910">
        <v>1</v>
      </c>
      <c r="C910" t="s">
        <v>14</v>
      </c>
      <c r="D910">
        <v>10</v>
      </c>
      <c r="E910" t="s">
        <v>15</v>
      </c>
      <c r="F910" t="s">
        <v>16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s="4" cm="1">
        <f t="array" ref="N910">MEDIAN(IF($O$2:$O$2210=O910,$D$2:$D$2210))</f>
        <v>13</v>
      </c>
      <c r="O910" t="str">
        <f t="shared" si="14"/>
        <v>Data Analyst - No stated seniority/mid-levelLeft job</v>
      </c>
    </row>
    <row r="911" spans="1:15" ht="16.8" x14ac:dyDescent="0.45">
      <c r="A911" t="s">
        <v>799</v>
      </c>
      <c r="B911">
        <v>2</v>
      </c>
      <c r="C911" t="s">
        <v>14</v>
      </c>
      <c r="D911">
        <v>10</v>
      </c>
      <c r="E911" t="s">
        <v>15</v>
      </c>
      <c r="F911" t="s">
        <v>16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s="4" cm="1">
        <f t="array" ref="N911">MEDIAN(IF($O$2:$O$2210=O911,$D$2:$D$2210))</f>
        <v>13</v>
      </c>
      <c r="O911" t="str">
        <f t="shared" si="14"/>
        <v>Data Analyst - No stated seniority/mid-levelLeft job</v>
      </c>
    </row>
    <row r="912" spans="1:15" ht="16.8" x14ac:dyDescent="0.45">
      <c r="A912" t="s">
        <v>106</v>
      </c>
      <c r="B912">
        <v>0</v>
      </c>
      <c r="C912" t="s">
        <v>800</v>
      </c>
      <c r="D912">
        <v>4</v>
      </c>
      <c r="E912" t="s">
        <v>15</v>
      </c>
      <c r="F912" t="s">
        <v>19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s="4" cm="1">
        <f t="array" ref="N912">MEDIAN(IF($O$2:$O$2210=O912,$D$2:$D$2210))</f>
        <v>12</v>
      </c>
      <c r="O912" t="str">
        <f t="shared" si="14"/>
        <v>Data Analyst - No stated seniority/mid-levelPresent Role</v>
      </c>
    </row>
    <row r="913" spans="1:15" ht="16.8" x14ac:dyDescent="0.45">
      <c r="A913" t="s">
        <v>169</v>
      </c>
      <c r="B913">
        <v>1</v>
      </c>
      <c r="C913" t="s">
        <v>801</v>
      </c>
      <c r="D913">
        <v>43</v>
      </c>
      <c r="E913" t="s">
        <v>15</v>
      </c>
      <c r="F913" t="s">
        <v>19</v>
      </c>
      <c r="G913">
        <v>1</v>
      </c>
      <c r="H913">
        <v>1</v>
      </c>
      <c r="I913">
        <v>1</v>
      </c>
      <c r="J913">
        <v>1</v>
      </c>
      <c r="K913">
        <v>0</v>
      </c>
      <c r="L913">
        <v>0</v>
      </c>
      <c r="M913">
        <v>0</v>
      </c>
      <c r="N913" s="4" cm="1">
        <f t="array" ref="N913">MEDIAN(IF($O$2:$O$2210=O913,$D$2:$D$2210))</f>
        <v>12</v>
      </c>
      <c r="O913" t="str">
        <f t="shared" si="14"/>
        <v>Data Analyst - No stated seniority/mid-levelPresent Role</v>
      </c>
    </row>
    <row r="914" spans="1:15" ht="16.8" x14ac:dyDescent="0.45">
      <c r="A914" t="s">
        <v>802</v>
      </c>
      <c r="B914">
        <v>2</v>
      </c>
      <c r="C914" t="s">
        <v>14</v>
      </c>
      <c r="D914">
        <v>9</v>
      </c>
      <c r="E914" t="s">
        <v>15</v>
      </c>
      <c r="F914" t="s">
        <v>16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s="4" cm="1">
        <f t="array" ref="N914">MEDIAN(IF($O$2:$O$2210=O914,$D$2:$D$2210))</f>
        <v>13</v>
      </c>
      <c r="O914" t="str">
        <f t="shared" si="14"/>
        <v>Data Analyst - No stated seniority/mid-levelLeft job</v>
      </c>
    </row>
    <row r="915" spans="1:15" ht="16.8" x14ac:dyDescent="0.45">
      <c r="A915" t="s">
        <v>803</v>
      </c>
      <c r="B915">
        <v>3</v>
      </c>
      <c r="C915" t="s">
        <v>14</v>
      </c>
      <c r="D915">
        <v>25</v>
      </c>
      <c r="E915" t="s">
        <v>15</v>
      </c>
      <c r="F915" t="s">
        <v>16</v>
      </c>
      <c r="G915">
        <v>1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  <c r="N915" s="4" cm="1">
        <f t="array" ref="N915">MEDIAN(IF($O$2:$O$2210=O915,$D$2:$D$2210))</f>
        <v>13</v>
      </c>
      <c r="O915" t="str">
        <f t="shared" si="14"/>
        <v>Data Analyst - No stated seniority/mid-levelLeft job</v>
      </c>
    </row>
    <row r="916" spans="1:15" ht="16.8" x14ac:dyDescent="0.45">
      <c r="A916" t="s">
        <v>645</v>
      </c>
      <c r="B916">
        <v>1</v>
      </c>
      <c r="C916" t="s">
        <v>14</v>
      </c>
      <c r="D916">
        <v>2</v>
      </c>
      <c r="E916" t="s">
        <v>15</v>
      </c>
      <c r="F916" t="s">
        <v>16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s="4" cm="1">
        <f t="array" ref="N916">MEDIAN(IF($O$2:$O$2210=O916,$D$2:$D$2210))</f>
        <v>13</v>
      </c>
      <c r="O916" t="str">
        <f t="shared" si="14"/>
        <v>Data Analyst - No stated seniority/mid-levelLeft job</v>
      </c>
    </row>
    <row r="917" spans="1:15" ht="16.8" x14ac:dyDescent="0.45">
      <c r="A917" t="s">
        <v>804</v>
      </c>
      <c r="B917">
        <v>1</v>
      </c>
      <c r="C917" t="s">
        <v>14</v>
      </c>
      <c r="D917">
        <v>34</v>
      </c>
      <c r="E917" t="s">
        <v>15</v>
      </c>
      <c r="F917" t="s">
        <v>16</v>
      </c>
      <c r="G917">
        <v>1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  <c r="N917" s="4" cm="1">
        <f t="array" ref="N917">MEDIAN(IF($O$2:$O$2210=O917,$D$2:$D$2210))</f>
        <v>13</v>
      </c>
      <c r="O917" t="str">
        <f t="shared" si="14"/>
        <v>Data Analyst - No stated seniority/mid-levelLeft job</v>
      </c>
    </row>
    <row r="918" spans="1:15" ht="16.8" x14ac:dyDescent="0.45">
      <c r="A918" t="s">
        <v>805</v>
      </c>
      <c r="B918">
        <v>3</v>
      </c>
      <c r="C918" t="s">
        <v>806</v>
      </c>
      <c r="D918">
        <v>9</v>
      </c>
      <c r="E918" t="s">
        <v>15</v>
      </c>
      <c r="F918" t="s">
        <v>16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s="4" cm="1">
        <f t="array" ref="N918">MEDIAN(IF($O$2:$O$2210=O918,$D$2:$D$2210))</f>
        <v>13</v>
      </c>
      <c r="O918" t="str">
        <f t="shared" si="14"/>
        <v>Data Analyst - No stated seniority/mid-levelLeft job</v>
      </c>
    </row>
    <row r="919" spans="1:15" ht="16.8" x14ac:dyDescent="0.45">
      <c r="A919" t="s">
        <v>30</v>
      </c>
      <c r="B919">
        <v>0</v>
      </c>
      <c r="C919" t="s">
        <v>388</v>
      </c>
      <c r="D919">
        <v>1</v>
      </c>
      <c r="E919" t="s">
        <v>15</v>
      </c>
      <c r="F919" t="s">
        <v>19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s="4" cm="1">
        <f t="array" ref="N919">MEDIAN(IF($O$2:$O$2210=O919,$D$2:$D$2210))</f>
        <v>12</v>
      </c>
      <c r="O919" t="str">
        <f t="shared" si="14"/>
        <v>Data Analyst - No stated seniority/mid-levelPresent Role</v>
      </c>
    </row>
    <row r="920" spans="1:15" ht="16.8" x14ac:dyDescent="0.45">
      <c r="A920" t="s">
        <v>13</v>
      </c>
      <c r="B920">
        <v>3</v>
      </c>
      <c r="C920" t="s">
        <v>14</v>
      </c>
      <c r="D920">
        <v>2</v>
      </c>
      <c r="E920" t="s">
        <v>15</v>
      </c>
      <c r="F920" t="s">
        <v>16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s="4" cm="1">
        <f t="array" ref="N920">MEDIAN(IF($O$2:$O$2210=O920,$D$2:$D$2210))</f>
        <v>13</v>
      </c>
      <c r="O920" t="str">
        <f t="shared" si="14"/>
        <v>Data Analyst - No stated seniority/mid-levelLeft job</v>
      </c>
    </row>
    <row r="921" spans="1:15" ht="16.8" x14ac:dyDescent="0.45">
      <c r="A921" t="s">
        <v>203</v>
      </c>
      <c r="B921">
        <v>0</v>
      </c>
      <c r="C921" t="s">
        <v>14</v>
      </c>
      <c r="D921">
        <v>25</v>
      </c>
      <c r="E921" t="s">
        <v>15</v>
      </c>
      <c r="F921" t="s">
        <v>19</v>
      </c>
      <c r="G921">
        <v>1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  <c r="N921" s="4" cm="1">
        <f t="array" ref="N921">MEDIAN(IF($O$2:$O$2210=O921,$D$2:$D$2210))</f>
        <v>12</v>
      </c>
      <c r="O921" t="str">
        <f t="shared" si="14"/>
        <v>Data Analyst - No stated seniority/mid-levelPresent Role</v>
      </c>
    </row>
    <row r="922" spans="1:15" ht="16.8" x14ac:dyDescent="0.45">
      <c r="A922" t="s">
        <v>478</v>
      </c>
      <c r="B922">
        <v>0</v>
      </c>
      <c r="C922" t="s">
        <v>14</v>
      </c>
      <c r="D922">
        <v>5</v>
      </c>
      <c r="E922" t="s">
        <v>15</v>
      </c>
      <c r="F922" t="s">
        <v>19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s="4" cm="1">
        <f t="array" ref="N922">MEDIAN(IF($O$2:$O$2210=O922,$D$2:$D$2210))</f>
        <v>12</v>
      </c>
      <c r="O922" t="str">
        <f t="shared" si="14"/>
        <v>Data Analyst - No stated seniority/mid-levelPresent Role</v>
      </c>
    </row>
    <row r="923" spans="1:15" ht="16.8" x14ac:dyDescent="0.45">
      <c r="A923" t="s">
        <v>807</v>
      </c>
      <c r="B923">
        <v>1</v>
      </c>
      <c r="C923" t="s">
        <v>432</v>
      </c>
      <c r="D923">
        <v>1</v>
      </c>
      <c r="E923" t="s">
        <v>57</v>
      </c>
      <c r="F923" t="s">
        <v>16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s="4" cm="1">
        <f t="array" ref="N923">MEDIAN(IF($O$2:$O$2210=O923,$D$2:$D$2210))</f>
        <v>8</v>
      </c>
      <c r="O923" t="str">
        <f t="shared" si="14"/>
        <v>Data Analyst - Junior LevelLeft job</v>
      </c>
    </row>
    <row r="924" spans="1:15" ht="16.8" x14ac:dyDescent="0.45">
      <c r="A924" t="s">
        <v>808</v>
      </c>
      <c r="B924">
        <v>2</v>
      </c>
      <c r="C924" t="s">
        <v>432</v>
      </c>
      <c r="D924">
        <v>21</v>
      </c>
      <c r="E924" t="s">
        <v>57</v>
      </c>
      <c r="F924" t="s">
        <v>16</v>
      </c>
      <c r="G924">
        <v>1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 s="4" cm="1">
        <f t="array" ref="N924">MEDIAN(IF($O$2:$O$2210=O924,$D$2:$D$2210))</f>
        <v>8</v>
      </c>
      <c r="O924" t="str">
        <f t="shared" si="14"/>
        <v>Data Analyst - Junior LevelLeft job</v>
      </c>
    </row>
    <row r="925" spans="1:15" ht="16.8" x14ac:dyDescent="0.45">
      <c r="A925" t="s">
        <v>620</v>
      </c>
      <c r="B925">
        <v>0</v>
      </c>
      <c r="C925" t="s">
        <v>36</v>
      </c>
      <c r="D925">
        <v>1</v>
      </c>
      <c r="E925" t="s">
        <v>23</v>
      </c>
      <c r="F925" t="s">
        <v>19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s="4" cm="1">
        <f t="array" ref="N925">MEDIAN(IF($O$2:$O$2210=O925,$D$2:$D$2210))</f>
        <v>10</v>
      </c>
      <c r="O925" t="str">
        <f t="shared" si="14"/>
        <v>Data Analyst - Senior LevelPresent Role</v>
      </c>
    </row>
    <row r="926" spans="1:15" ht="16.8" x14ac:dyDescent="0.45">
      <c r="A926" t="s">
        <v>81</v>
      </c>
      <c r="B926">
        <v>0</v>
      </c>
      <c r="C926" t="s">
        <v>14</v>
      </c>
      <c r="D926">
        <v>7</v>
      </c>
      <c r="E926" t="s">
        <v>15</v>
      </c>
      <c r="F926" t="s">
        <v>19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s="4" cm="1">
        <f t="array" ref="N926">MEDIAN(IF($O$2:$O$2210=O926,$D$2:$D$2210))</f>
        <v>12</v>
      </c>
      <c r="O926" t="str">
        <f t="shared" si="14"/>
        <v>Data Analyst - No stated seniority/mid-levelPresent Role</v>
      </c>
    </row>
    <row r="927" spans="1:15" ht="16.8" x14ac:dyDescent="0.45">
      <c r="A927" t="s">
        <v>30</v>
      </c>
      <c r="B927">
        <v>0</v>
      </c>
      <c r="C927" t="s">
        <v>809</v>
      </c>
      <c r="D927">
        <v>1</v>
      </c>
      <c r="E927" t="s">
        <v>23</v>
      </c>
      <c r="F927" t="s">
        <v>19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s="4" cm="1">
        <f t="array" ref="N927">MEDIAN(IF($O$2:$O$2210=O927,$D$2:$D$2210))</f>
        <v>10</v>
      </c>
      <c r="O927" t="str">
        <f t="shared" si="14"/>
        <v>Data Analyst - Senior LevelPresent Role</v>
      </c>
    </row>
    <row r="928" spans="1:15" ht="16.8" x14ac:dyDescent="0.45">
      <c r="A928" t="s">
        <v>479</v>
      </c>
      <c r="B928">
        <v>1</v>
      </c>
      <c r="C928" t="s">
        <v>107</v>
      </c>
      <c r="D928">
        <v>29</v>
      </c>
      <c r="E928" t="s">
        <v>23</v>
      </c>
      <c r="F928" t="s">
        <v>16</v>
      </c>
      <c r="G928">
        <v>1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 s="4" cm="1">
        <f t="array" ref="N928">MEDIAN(IF($O$2:$O$2210=O928,$D$2:$D$2210))</f>
        <v>17.5</v>
      </c>
      <c r="O928" t="str">
        <f t="shared" si="14"/>
        <v>Data Analyst - Senior LevelLeft job</v>
      </c>
    </row>
    <row r="929" spans="1:15" ht="16.8" x14ac:dyDescent="0.45">
      <c r="A929" t="s">
        <v>810</v>
      </c>
      <c r="B929">
        <v>2</v>
      </c>
      <c r="C929" t="s">
        <v>107</v>
      </c>
      <c r="D929">
        <v>116</v>
      </c>
      <c r="E929" t="s">
        <v>23</v>
      </c>
      <c r="F929" t="s">
        <v>16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0</v>
      </c>
      <c r="N929" s="4" cm="1">
        <f t="array" ref="N929">MEDIAN(IF($O$2:$O$2210=O929,$D$2:$D$2210))</f>
        <v>17.5</v>
      </c>
      <c r="O929" t="str">
        <f t="shared" si="14"/>
        <v>Data Analyst - Senior LevelLeft job</v>
      </c>
    </row>
    <row r="930" spans="1:15" ht="16.8" x14ac:dyDescent="0.45">
      <c r="A930" t="s">
        <v>811</v>
      </c>
      <c r="B930">
        <v>4</v>
      </c>
      <c r="C930" t="s">
        <v>812</v>
      </c>
      <c r="D930">
        <v>37</v>
      </c>
      <c r="E930" t="s">
        <v>15</v>
      </c>
      <c r="F930" t="s">
        <v>16</v>
      </c>
      <c r="G930">
        <v>1</v>
      </c>
      <c r="H930">
        <v>1</v>
      </c>
      <c r="I930">
        <v>1</v>
      </c>
      <c r="J930">
        <v>1</v>
      </c>
      <c r="K930">
        <v>0</v>
      </c>
      <c r="L930">
        <v>0</v>
      </c>
      <c r="M930">
        <v>0</v>
      </c>
      <c r="N930" s="4" cm="1">
        <f t="array" ref="N930">MEDIAN(IF($O$2:$O$2210=O930,$D$2:$D$2210))</f>
        <v>13</v>
      </c>
      <c r="O930" t="str">
        <f t="shared" si="14"/>
        <v>Data Analyst - No stated seniority/mid-levelLeft job</v>
      </c>
    </row>
    <row r="931" spans="1:15" ht="16.8" x14ac:dyDescent="0.45">
      <c r="A931" t="s">
        <v>72</v>
      </c>
      <c r="B931">
        <v>1</v>
      </c>
      <c r="C931" t="s">
        <v>14</v>
      </c>
      <c r="D931">
        <v>12</v>
      </c>
      <c r="E931" t="s">
        <v>15</v>
      </c>
      <c r="F931" t="s">
        <v>19</v>
      </c>
      <c r="G931">
        <v>1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 s="4" cm="1">
        <f t="array" ref="N931">MEDIAN(IF($O$2:$O$2210=O931,$D$2:$D$2210))</f>
        <v>12</v>
      </c>
      <c r="O931" t="str">
        <f t="shared" si="14"/>
        <v>Data Analyst - No stated seniority/mid-levelPresent Role</v>
      </c>
    </row>
    <row r="932" spans="1:15" ht="16.8" x14ac:dyDescent="0.45">
      <c r="A932" t="s">
        <v>813</v>
      </c>
      <c r="B932">
        <v>0</v>
      </c>
      <c r="C932" t="s">
        <v>14</v>
      </c>
      <c r="D932">
        <v>29</v>
      </c>
      <c r="E932" t="s">
        <v>15</v>
      </c>
      <c r="F932" t="s">
        <v>19</v>
      </c>
      <c r="G932">
        <v>1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  <c r="N932" s="4" cm="1">
        <f t="array" ref="N932">MEDIAN(IF($O$2:$O$2210=O932,$D$2:$D$2210))</f>
        <v>12</v>
      </c>
      <c r="O932" t="str">
        <f t="shared" si="14"/>
        <v>Data Analyst - No stated seniority/mid-levelPresent Role</v>
      </c>
    </row>
    <row r="933" spans="1:15" ht="16.8" x14ac:dyDescent="0.45">
      <c r="A933" t="s">
        <v>27</v>
      </c>
      <c r="B933">
        <v>0</v>
      </c>
      <c r="C933" t="s">
        <v>199</v>
      </c>
      <c r="D933">
        <v>18</v>
      </c>
      <c r="E933" t="s">
        <v>23</v>
      </c>
      <c r="F933" t="s">
        <v>19</v>
      </c>
      <c r="G933">
        <v>1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 s="4" cm="1">
        <f t="array" ref="N933">MEDIAN(IF($O$2:$O$2210=O933,$D$2:$D$2210))</f>
        <v>10</v>
      </c>
      <c r="O933" t="str">
        <f t="shared" si="14"/>
        <v>Data Analyst - Senior LevelPresent Role</v>
      </c>
    </row>
    <row r="934" spans="1:15" ht="16.8" x14ac:dyDescent="0.45">
      <c r="A934" t="s">
        <v>300</v>
      </c>
      <c r="B934">
        <v>0</v>
      </c>
      <c r="C934" t="s">
        <v>814</v>
      </c>
      <c r="D934">
        <v>56</v>
      </c>
      <c r="E934" t="s">
        <v>15</v>
      </c>
      <c r="F934" t="s">
        <v>19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0</v>
      </c>
      <c r="M934">
        <v>0</v>
      </c>
      <c r="N934" s="4" cm="1">
        <f t="array" ref="N934">MEDIAN(IF($O$2:$O$2210=O934,$D$2:$D$2210))</f>
        <v>12</v>
      </c>
      <c r="O934" t="str">
        <f t="shared" si="14"/>
        <v>Data Analyst - No stated seniority/mid-levelPresent Role</v>
      </c>
    </row>
    <row r="935" spans="1:15" ht="16.8" x14ac:dyDescent="0.45">
      <c r="A935" t="s">
        <v>815</v>
      </c>
      <c r="B935">
        <v>4</v>
      </c>
      <c r="C935" t="s">
        <v>816</v>
      </c>
      <c r="D935">
        <v>12</v>
      </c>
      <c r="E935" t="s">
        <v>75</v>
      </c>
      <c r="F935" t="s">
        <v>16</v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 s="4" cm="1">
        <f t="array" ref="N935">MEDIAN(IF($O$2:$O$2210=O935,$D$2:$D$2210))</f>
        <v>23.5</v>
      </c>
      <c r="O935" t="str">
        <f t="shared" si="14"/>
        <v>StatisticianLeft job</v>
      </c>
    </row>
    <row r="936" spans="1:15" ht="16.8" x14ac:dyDescent="0.45">
      <c r="A936" t="s">
        <v>30</v>
      </c>
      <c r="B936">
        <v>0</v>
      </c>
      <c r="C936" t="s">
        <v>36</v>
      </c>
      <c r="D936">
        <v>1</v>
      </c>
      <c r="E936" t="s">
        <v>23</v>
      </c>
      <c r="F936" t="s">
        <v>19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s="4" cm="1">
        <f t="array" ref="N936">MEDIAN(IF($O$2:$O$2210=O936,$D$2:$D$2210))</f>
        <v>10</v>
      </c>
      <c r="O936" t="str">
        <f t="shared" si="14"/>
        <v>Data Analyst - Senior LevelPresent Role</v>
      </c>
    </row>
    <row r="937" spans="1:15" ht="16.8" x14ac:dyDescent="0.45">
      <c r="A937" t="s">
        <v>817</v>
      </c>
      <c r="B937">
        <v>1</v>
      </c>
      <c r="C937" t="s">
        <v>14</v>
      </c>
      <c r="D937">
        <v>67</v>
      </c>
      <c r="E937" t="s">
        <v>15</v>
      </c>
      <c r="F937" t="s">
        <v>16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0</v>
      </c>
      <c r="N937" s="4" cm="1">
        <f t="array" ref="N937">MEDIAN(IF($O$2:$O$2210=O937,$D$2:$D$2210))</f>
        <v>13</v>
      </c>
      <c r="O937" t="str">
        <f t="shared" si="14"/>
        <v>Data Analyst - No stated seniority/mid-levelLeft job</v>
      </c>
    </row>
    <row r="938" spans="1:15" ht="16.8" x14ac:dyDescent="0.45">
      <c r="A938" t="s">
        <v>818</v>
      </c>
      <c r="B938">
        <v>1</v>
      </c>
      <c r="C938" t="s">
        <v>50</v>
      </c>
      <c r="D938">
        <v>31</v>
      </c>
      <c r="E938" t="s">
        <v>15</v>
      </c>
      <c r="F938" t="s">
        <v>16</v>
      </c>
      <c r="G938">
        <v>1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  <c r="N938" s="4" cm="1">
        <f t="array" ref="N938">MEDIAN(IF($O$2:$O$2210=O938,$D$2:$D$2210))</f>
        <v>13</v>
      </c>
      <c r="O938" t="str">
        <f t="shared" si="14"/>
        <v>Data Analyst - No stated seniority/mid-levelLeft job</v>
      </c>
    </row>
    <row r="939" spans="1:15" ht="16.8" x14ac:dyDescent="0.45">
      <c r="A939" t="s">
        <v>17</v>
      </c>
      <c r="B939">
        <v>0</v>
      </c>
      <c r="C939" t="s">
        <v>819</v>
      </c>
      <c r="D939">
        <v>23</v>
      </c>
      <c r="E939" t="s">
        <v>15</v>
      </c>
      <c r="F939" t="s">
        <v>19</v>
      </c>
      <c r="G939">
        <v>1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 s="4" cm="1">
        <f t="array" ref="N939">MEDIAN(IF($O$2:$O$2210=O939,$D$2:$D$2210))</f>
        <v>12</v>
      </c>
      <c r="O939" t="str">
        <f t="shared" si="14"/>
        <v>Data Analyst - No stated seniority/mid-levelPresent Role</v>
      </c>
    </row>
    <row r="940" spans="1:15" ht="16.8" x14ac:dyDescent="0.45">
      <c r="A940" t="s">
        <v>108</v>
      </c>
      <c r="B940">
        <v>0</v>
      </c>
      <c r="C940" t="s">
        <v>36</v>
      </c>
      <c r="D940">
        <v>9</v>
      </c>
      <c r="E940" t="s">
        <v>23</v>
      </c>
      <c r="F940" t="s">
        <v>19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s="4" cm="1">
        <f t="array" ref="N940">MEDIAN(IF($O$2:$O$2210=O940,$D$2:$D$2210))</f>
        <v>10</v>
      </c>
      <c r="O940" t="str">
        <f t="shared" si="14"/>
        <v>Data Analyst - Senior LevelPresent Role</v>
      </c>
    </row>
    <row r="941" spans="1:15" ht="16.8" x14ac:dyDescent="0.45">
      <c r="A941" t="s">
        <v>820</v>
      </c>
      <c r="B941">
        <v>1</v>
      </c>
      <c r="C941" t="s">
        <v>14</v>
      </c>
      <c r="D941">
        <v>18</v>
      </c>
      <c r="E941" t="s">
        <v>15</v>
      </c>
      <c r="F941" t="s">
        <v>16</v>
      </c>
      <c r="G941">
        <v>1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 s="4" cm="1">
        <f t="array" ref="N941">MEDIAN(IF($O$2:$O$2210=O941,$D$2:$D$2210))</f>
        <v>13</v>
      </c>
      <c r="O941" t="str">
        <f t="shared" si="14"/>
        <v>Data Analyst - No stated seniority/mid-levelLeft job</v>
      </c>
    </row>
    <row r="942" spans="1:15" ht="16.8" x14ac:dyDescent="0.45">
      <c r="A942" t="s">
        <v>821</v>
      </c>
      <c r="B942">
        <v>0</v>
      </c>
      <c r="C942" t="s">
        <v>68</v>
      </c>
      <c r="D942">
        <v>58</v>
      </c>
      <c r="E942" t="s">
        <v>23</v>
      </c>
      <c r="F942" t="s">
        <v>19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0</v>
      </c>
      <c r="M942">
        <v>0</v>
      </c>
      <c r="N942" s="4" cm="1">
        <f t="array" ref="N942">MEDIAN(IF($O$2:$O$2210=O942,$D$2:$D$2210))</f>
        <v>10</v>
      </c>
      <c r="O942" t="str">
        <f t="shared" si="14"/>
        <v>Data Analyst - Senior LevelPresent Role</v>
      </c>
    </row>
    <row r="943" spans="1:15" ht="16.8" x14ac:dyDescent="0.45">
      <c r="A943" t="s">
        <v>822</v>
      </c>
      <c r="B943">
        <v>1</v>
      </c>
      <c r="C943" t="s">
        <v>14</v>
      </c>
      <c r="D943">
        <v>91</v>
      </c>
      <c r="E943" t="s">
        <v>15</v>
      </c>
      <c r="F943" t="s">
        <v>16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0</v>
      </c>
      <c r="N943" s="4" cm="1">
        <f t="array" ref="N943">MEDIAN(IF($O$2:$O$2210=O943,$D$2:$D$2210))</f>
        <v>13</v>
      </c>
      <c r="O943" t="str">
        <f t="shared" si="14"/>
        <v>Data Analyst - No stated seniority/mid-levelLeft job</v>
      </c>
    </row>
    <row r="944" spans="1:15" ht="16.8" x14ac:dyDescent="0.45">
      <c r="A944" t="s">
        <v>592</v>
      </c>
      <c r="B944">
        <v>0</v>
      </c>
      <c r="C944" t="s">
        <v>679</v>
      </c>
      <c r="D944">
        <v>2</v>
      </c>
      <c r="E944" t="s">
        <v>15</v>
      </c>
      <c r="F944" t="s">
        <v>19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s="4" cm="1">
        <f t="array" ref="N944">MEDIAN(IF($O$2:$O$2210=O944,$D$2:$D$2210))</f>
        <v>12</v>
      </c>
      <c r="O944" t="str">
        <f t="shared" si="14"/>
        <v>Data Analyst - No stated seniority/mid-levelPresent Role</v>
      </c>
    </row>
    <row r="945" spans="1:15" ht="16.8" x14ac:dyDescent="0.45">
      <c r="A945" t="s">
        <v>182</v>
      </c>
      <c r="B945">
        <v>0</v>
      </c>
      <c r="C945" t="s">
        <v>50</v>
      </c>
      <c r="D945">
        <v>3</v>
      </c>
      <c r="E945" t="s">
        <v>15</v>
      </c>
      <c r="F945" t="s">
        <v>19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s="4" cm="1">
        <f t="array" ref="N945">MEDIAN(IF($O$2:$O$2210=O945,$D$2:$D$2210))</f>
        <v>12</v>
      </c>
      <c r="O945" t="str">
        <f t="shared" si="14"/>
        <v>Data Analyst - No stated seniority/mid-levelPresent Role</v>
      </c>
    </row>
    <row r="946" spans="1:15" ht="16.8" x14ac:dyDescent="0.45">
      <c r="A946" t="s">
        <v>100</v>
      </c>
      <c r="B946">
        <v>0</v>
      </c>
      <c r="C946" t="s">
        <v>14</v>
      </c>
      <c r="D946">
        <v>31</v>
      </c>
      <c r="E946" t="s">
        <v>15</v>
      </c>
      <c r="F946" t="s">
        <v>19</v>
      </c>
      <c r="G946">
        <v>1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  <c r="N946" s="4" cm="1">
        <f t="array" ref="N946">MEDIAN(IF($O$2:$O$2210=O946,$D$2:$D$2210))</f>
        <v>12</v>
      </c>
      <c r="O946" t="str">
        <f t="shared" si="14"/>
        <v>Data Analyst - No stated seniority/mid-levelPresent Role</v>
      </c>
    </row>
    <row r="947" spans="1:15" ht="16.8" x14ac:dyDescent="0.45">
      <c r="A947" t="s">
        <v>741</v>
      </c>
      <c r="B947">
        <v>1</v>
      </c>
      <c r="C947" t="s">
        <v>18</v>
      </c>
      <c r="D947">
        <v>1</v>
      </c>
      <c r="E947" t="s">
        <v>15</v>
      </c>
      <c r="F947" t="s">
        <v>16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s="4" cm="1">
        <f t="array" ref="N947">MEDIAN(IF($O$2:$O$2210=O947,$D$2:$D$2210))</f>
        <v>13</v>
      </c>
      <c r="O947" t="str">
        <f t="shared" si="14"/>
        <v>Data Analyst - No stated seniority/mid-levelLeft job</v>
      </c>
    </row>
    <row r="948" spans="1:15" ht="16.8" x14ac:dyDescent="0.45">
      <c r="A948" t="s">
        <v>17</v>
      </c>
      <c r="B948">
        <v>0</v>
      </c>
      <c r="C948" t="s">
        <v>107</v>
      </c>
      <c r="D948">
        <v>23</v>
      </c>
      <c r="E948" t="s">
        <v>23</v>
      </c>
      <c r="F948" t="s">
        <v>19</v>
      </c>
      <c r="G948">
        <v>1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 s="4" cm="1">
        <f t="array" ref="N948">MEDIAN(IF($O$2:$O$2210=O948,$D$2:$D$2210))</f>
        <v>10</v>
      </c>
      <c r="O948" t="str">
        <f t="shared" si="14"/>
        <v>Data Analyst - Senior LevelPresent Role</v>
      </c>
    </row>
    <row r="949" spans="1:15" ht="16.8" x14ac:dyDescent="0.45">
      <c r="A949" t="s">
        <v>823</v>
      </c>
      <c r="B949">
        <v>1</v>
      </c>
      <c r="C949" t="s">
        <v>18</v>
      </c>
      <c r="D949">
        <v>14</v>
      </c>
      <c r="E949" t="s">
        <v>15</v>
      </c>
      <c r="F949" t="s">
        <v>16</v>
      </c>
      <c r="G949">
        <v>1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 s="4" cm="1">
        <f t="array" ref="N949">MEDIAN(IF($O$2:$O$2210=O949,$D$2:$D$2210))</f>
        <v>13</v>
      </c>
      <c r="O949" t="str">
        <f t="shared" si="14"/>
        <v>Data Analyst - No stated seniority/mid-levelLeft job</v>
      </c>
    </row>
    <row r="950" spans="1:15" ht="16.8" x14ac:dyDescent="0.45">
      <c r="A950" t="s">
        <v>521</v>
      </c>
      <c r="B950">
        <v>1</v>
      </c>
      <c r="C950" t="s">
        <v>14</v>
      </c>
      <c r="D950">
        <v>12</v>
      </c>
      <c r="E950" t="s">
        <v>15</v>
      </c>
      <c r="F950" t="s">
        <v>16</v>
      </c>
      <c r="G950">
        <v>1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 s="4" cm="1">
        <f t="array" ref="N950">MEDIAN(IF($O$2:$O$2210=O950,$D$2:$D$2210))</f>
        <v>13</v>
      </c>
      <c r="O950" t="str">
        <f t="shared" si="14"/>
        <v>Data Analyst - No stated seniority/mid-levelLeft job</v>
      </c>
    </row>
    <row r="951" spans="1:15" ht="16.8" x14ac:dyDescent="0.45">
      <c r="A951" t="s">
        <v>311</v>
      </c>
      <c r="B951">
        <v>2</v>
      </c>
      <c r="C951" t="s">
        <v>14</v>
      </c>
      <c r="D951">
        <v>4</v>
      </c>
      <c r="E951" t="s">
        <v>15</v>
      </c>
      <c r="F951" t="s">
        <v>16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s="4" cm="1">
        <f t="array" ref="N951">MEDIAN(IF($O$2:$O$2210=O951,$D$2:$D$2210))</f>
        <v>13</v>
      </c>
      <c r="O951" t="str">
        <f t="shared" si="14"/>
        <v>Data Analyst - No stated seniority/mid-levelLeft job</v>
      </c>
    </row>
    <row r="952" spans="1:15" ht="16.8" x14ac:dyDescent="0.45">
      <c r="A952" t="s">
        <v>182</v>
      </c>
      <c r="B952">
        <v>0</v>
      </c>
      <c r="C952" t="s">
        <v>14</v>
      </c>
      <c r="D952">
        <v>3</v>
      </c>
      <c r="E952" t="s">
        <v>15</v>
      </c>
      <c r="F952" t="s">
        <v>19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s="4" cm="1">
        <f t="array" ref="N952">MEDIAN(IF($O$2:$O$2210=O952,$D$2:$D$2210))</f>
        <v>12</v>
      </c>
      <c r="O952" t="str">
        <f t="shared" si="14"/>
        <v>Data Analyst - No stated seniority/mid-levelPresent Role</v>
      </c>
    </row>
    <row r="953" spans="1:15" ht="16.8" x14ac:dyDescent="0.45">
      <c r="A953" t="s">
        <v>824</v>
      </c>
      <c r="B953">
        <v>0</v>
      </c>
      <c r="C953" t="s">
        <v>14</v>
      </c>
      <c r="D953">
        <v>10</v>
      </c>
      <c r="E953" t="s">
        <v>15</v>
      </c>
      <c r="F953" t="s">
        <v>19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s="4" cm="1">
        <f t="array" ref="N953">MEDIAN(IF($O$2:$O$2210=O953,$D$2:$D$2210))</f>
        <v>12</v>
      </c>
      <c r="O953" t="str">
        <f t="shared" si="14"/>
        <v>Data Analyst - No stated seniority/mid-levelPresent Role</v>
      </c>
    </row>
    <row r="954" spans="1:15" ht="16.8" x14ac:dyDescent="0.45">
      <c r="A954" t="s">
        <v>825</v>
      </c>
      <c r="B954">
        <v>1</v>
      </c>
      <c r="C954" t="s">
        <v>14</v>
      </c>
      <c r="D954">
        <v>35</v>
      </c>
      <c r="E954" t="s">
        <v>15</v>
      </c>
      <c r="F954" t="s">
        <v>16</v>
      </c>
      <c r="G954">
        <v>1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 s="4" cm="1">
        <f t="array" ref="N954">MEDIAN(IF($O$2:$O$2210=O954,$D$2:$D$2210))</f>
        <v>13</v>
      </c>
      <c r="O954" t="str">
        <f t="shared" si="14"/>
        <v>Data Analyst - No stated seniority/mid-levelLeft job</v>
      </c>
    </row>
    <row r="955" spans="1:15" ht="16.8" x14ac:dyDescent="0.45">
      <c r="A955" t="s">
        <v>826</v>
      </c>
      <c r="B955">
        <v>1</v>
      </c>
      <c r="C955" t="s">
        <v>14</v>
      </c>
      <c r="D955">
        <v>42</v>
      </c>
      <c r="E955" t="s">
        <v>15</v>
      </c>
      <c r="F955" t="s">
        <v>16</v>
      </c>
      <c r="G955">
        <v>1</v>
      </c>
      <c r="H955">
        <v>1</v>
      </c>
      <c r="I955">
        <v>1</v>
      </c>
      <c r="J955">
        <v>1</v>
      </c>
      <c r="K955">
        <v>0</v>
      </c>
      <c r="L955">
        <v>0</v>
      </c>
      <c r="M955">
        <v>0</v>
      </c>
      <c r="N955" s="4" cm="1">
        <f t="array" ref="N955">MEDIAN(IF($O$2:$O$2210=O955,$D$2:$D$2210))</f>
        <v>13</v>
      </c>
      <c r="O955" t="str">
        <f t="shared" si="14"/>
        <v>Data Analyst - No stated seniority/mid-levelLeft job</v>
      </c>
    </row>
    <row r="956" spans="1:15" ht="16.8" x14ac:dyDescent="0.45">
      <c r="A956" t="s">
        <v>827</v>
      </c>
      <c r="B956">
        <v>2</v>
      </c>
      <c r="C956" t="s">
        <v>14</v>
      </c>
      <c r="D956">
        <v>24</v>
      </c>
      <c r="E956" t="s">
        <v>15</v>
      </c>
      <c r="F956" t="s">
        <v>16</v>
      </c>
      <c r="G956">
        <v>1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  <c r="N956" s="4" cm="1">
        <f t="array" ref="N956">MEDIAN(IF($O$2:$O$2210=O956,$D$2:$D$2210))</f>
        <v>13</v>
      </c>
      <c r="O956" t="str">
        <f t="shared" si="14"/>
        <v>Data Analyst - No stated seniority/mid-levelLeft job</v>
      </c>
    </row>
    <row r="957" spans="1:15" ht="16.8" x14ac:dyDescent="0.45">
      <c r="A957" t="s">
        <v>105</v>
      </c>
      <c r="B957">
        <v>1</v>
      </c>
      <c r="C957" t="s">
        <v>14</v>
      </c>
      <c r="D957">
        <v>3</v>
      </c>
      <c r="E957" t="s">
        <v>15</v>
      </c>
      <c r="F957" t="s">
        <v>16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s="4" cm="1">
        <f t="array" ref="N957">MEDIAN(IF($O$2:$O$2210=O957,$D$2:$D$2210))</f>
        <v>13</v>
      </c>
      <c r="O957" t="str">
        <f t="shared" si="14"/>
        <v>Data Analyst - No stated seniority/mid-levelLeft job</v>
      </c>
    </row>
    <row r="958" spans="1:15" ht="16.8" x14ac:dyDescent="0.45">
      <c r="A958" t="s">
        <v>828</v>
      </c>
      <c r="B958">
        <v>0</v>
      </c>
      <c r="C958" t="s">
        <v>14</v>
      </c>
      <c r="D958">
        <v>2</v>
      </c>
      <c r="E958" t="s">
        <v>15</v>
      </c>
      <c r="F958" t="s">
        <v>19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s="4" cm="1">
        <f t="array" ref="N958">MEDIAN(IF($O$2:$O$2210=O958,$D$2:$D$2210))</f>
        <v>12</v>
      </c>
      <c r="O958" t="str">
        <f t="shared" si="14"/>
        <v>Data Analyst - No stated seniority/mid-levelPresent Role</v>
      </c>
    </row>
    <row r="959" spans="1:15" ht="16.8" x14ac:dyDescent="0.45">
      <c r="A959" t="s">
        <v>829</v>
      </c>
      <c r="B959">
        <v>3</v>
      </c>
      <c r="C959" t="s">
        <v>14</v>
      </c>
      <c r="D959">
        <v>8</v>
      </c>
      <c r="E959" t="s">
        <v>15</v>
      </c>
      <c r="F959" t="s">
        <v>16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s="4" cm="1">
        <f t="array" ref="N959">MEDIAN(IF($O$2:$O$2210=O959,$D$2:$D$2210))</f>
        <v>13</v>
      </c>
      <c r="O959" t="str">
        <f t="shared" si="14"/>
        <v>Data Analyst - No stated seniority/mid-levelLeft job</v>
      </c>
    </row>
    <row r="960" spans="1:15" ht="16.8" x14ac:dyDescent="0.45">
      <c r="A960" t="s">
        <v>830</v>
      </c>
      <c r="B960">
        <v>0</v>
      </c>
      <c r="C960" t="s">
        <v>14</v>
      </c>
      <c r="D960">
        <v>14</v>
      </c>
      <c r="E960" t="s">
        <v>15</v>
      </c>
      <c r="F960" t="s">
        <v>19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 s="4" cm="1">
        <f t="array" ref="N960">MEDIAN(IF($O$2:$O$2210=O960,$D$2:$D$2210))</f>
        <v>12</v>
      </c>
      <c r="O960" t="str">
        <f t="shared" si="14"/>
        <v>Data Analyst - No stated seniority/mid-levelPresent Role</v>
      </c>
    </row>
    <row r="961" spans="1:15" ht="16.8" x14ac:dyDescent="0.45">
      <c r="A961" t="s">
        <v>831</v>
      </c>
      <c r="B961">
        <v>1</v>
      </c>
      <c r="C961" t="s">
        <v>332</v>
      </c>
      <c r="D961">
        <v>6</v>
      </c>
      <c r="E961" t="s">
        <v>15</v>
      </c>
      <c r="F961" t="s">
        <v>16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s="4" cm="1">
        <f t="array" ref="N961">MEDIAN(IF($O$2:$O$2210=O961,$D$2:$D$2210))</f>
        <v>13</v>
      </c>
      <c r="O961" t="str">
        <f t="shared" si="14"/>
        <v>Data Analyst - No stated seniority/mid-levelLeft job</v>
      </c>
    </row>
    <row r="962" spans="1:15" ht="16.8" x14ac:dyDescent="0.45">
      <c r="A962" t="s">
        <v>182</v>
      </c>
      <c r="B962">
        <v>0</v>
      </c>
      <c r="C962" t="s">
        <v>1708</v>
      </c>
      <c r="D962">
        <v>3</v>
      </c>
      <c r="E962" t="s">
        <v>1692</v>
      </c>
      <c r="F962" t="s">
        <v>19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s="4" cm="1">
        <f t="array" ref="N962">MEDIAN(IF($O$2:$O$2210=O962,$D$2:$D$2210))</f>
        <v>8.5</v>
      </c>
      <c r="O962" t="str">
        <f t="shared" si="14"/>
        <v>Data ScientistPresent Role</v>
      </c>
    </row>
    <row r="963" spans="1:15" ht="16.8" x14ac:dyDescent="0.45">
      <c r="A963" t="s">
        <v>1654</v>
      </c>
      <c r="B963">
        <v>1</v>
      </c>
      <c r="C963" t="s">
        <v>1692</v>
      </c>
      <c r="D963">
        <v>9</v>
      </c>
      <c r="E963" t="s">
        <v>1692</v>
      </c>
      <c r="F963" t="s">
        <v>16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s="4" cm="1">
        <f t="array" ref="N963">MEDIAN(IF($O$2:$O$2210=O963,$D$2:$D$2210))</f>
        <v>7</v>
      </c>
      <c r="O963" t="str">
        <f t="shared" ref="O963:O1026" si="15">E963&amp;F963</f>
        <v>Data ScientistLeft job</v>
      </c>
    </row>
    <row r="964" spans="1:15" ht="16.8" x14ac:dyDescent="0.45">
      <c r="A964" t="s">
        <v>1624</v>
      </c>
      <c r="B964">
        <v>2</v>
      </c>
      <c r="C964" t="s">
        <v>1692</v>
      </c>
      <c r="D964">
        <v>15</v>
      </c>
      <c r="E964" t="s">
        <v>1692</v>
      </c>
      <c r="F964" t="s">
        <v>16</v>
      </c>
      <c r="G964">
        <v>1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 s="4" cm="1">
        <f t="array" ref="N964">MEDIAN(IF($O$2:$O$2210=O964,$D$2:$D$2210))</f>
        <v>7</v>
      </c>
      <c r="O964" t="str">
        <f t="shared" si="15"/>
        <v>Data ScientistLeft job</v>
      </c>
    </row>
    <row r="965" spans="1:15" ht="16.8" x14ac:dyDescent="0.45">
      <c r="A965" t="s">
        <v>832</v>
      </c>
      <c r="B965">
        <v>3</v>
      </c>
      <c r="C965" t="s">
        <v>14</v>
      </c>
      <c r="D965">
        <v>37</v>
      </c>
      <c r="E965" t="s">
        <v>15</v>
      </c>
      <c r="F965" t="s">
        <v>16</v>
      </c>
      <c r="G965">
        <v>1</v>
      </c>
      <c r="H965">
        <v>1</v>
      </c>
      <c r="I965">
        <v>1</v>
      </c>
      <c r="J965">
        <v>1</v>
      </c>
      <c r="K965">
        <v>0</v>
      </c>
      <c r="L965">
        <v>0</v>
      </c>
      <c r="M965">
        <v>0</v>
      </c>
      <c r="N965" s="4" cm="1">
        <f t="array" ref="N965">MEDIAN(IF($O$2:$O$2210=O965,$D$2:$D$2210))</f>
        <v>13</v>
      </c>
      <c r="O965" t="str">
        <f t="shared" si="15"/>
        <v>Data Analyst - No stated seniority/mid-levelLeft job</v>
      </c>
    </row>
    <row r="966" spans="1:15" ht="16.8" x14ac:dyDescent="0.45">
      <c r="A966" t="s">
        <v>35</v>
      </c>
      <c r="B966">
        <v>0</v>
      </c>
      <c r="C966" t="s">
        <v>833</v>
      </c>
      <c r="D966">
        <v>41</v>
      </c>
      <c r="E966" t="s">
        <v>23</v>
      </c>
      <c r="F966" t="s">
        <v>19</v>
      </c>
      <c r="G966">
        <v>1</v>
      </c>
      <c r="H966">
        <v>1</v>
      </c>
      <c r="I966">
        <v>1</v>
      </c>
      <c r="J966">
        <v>1</v>
      </c>
      <c r="K966">
        <v>0</v>
      </c>
      <c r="L966">
        <v>0</v>
      </c>
      <c r="M966">
        <v>0</v>
      </c>
      <c r="N966" s="4" cm="1">
        <f t="array" ref="N966">MEDIAN(IF($O$2:$O$2210=O966,$D$2:$D$2210))</f>
        <v>10</v>
      </c>
      <c r="O966" t="str">
        <f t="shared" si="15"/>
        <v>Data Analyst - Senior LevelPresent Role</v>
      </c>
    </row>
    <row r="967" spans="1:15" ht="16.8" x14ac:dyDescent="0.45">
      <c r="A967" t="s">
        <v>834</v>
      </c>
      <c r="B967">
        <v>2</v>
      </c>
      <c r="C967" t="s">
        <v>14</v>
      </c>
      <c r="D967">
        <v>28</v>
      </c>
      <c r="E967" t="s">
        <v>15</v>
      </c>
      <c r="F967" t="s">
        <v>16</v>
      </c>
      <c r="G967">
        <v>1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 s="4" cm="1">
        <f t="array" ref="N967">MEDIAN(IF($O$2:$O$2210=O967,$D$2:$D$2210))</f>
        <v>13</v>
      </c>
      <c r="O967" t="str">
        <f t="shared" si="15"/>
        <v>Data Analyst - No stated seniority/mid-levelLeft job</v>
      </c>
    </row>
    <row r="968" spans="1:15" ht="16.8" x14ac:dyDescent="0.45">
      <c r="A968" t="s">
        <v>654</v>
      </c>
      <c r="B968">
        <v>2</v>
      </c>
      <c r="C968" t="s">
        <v>14</v>
      </c>
      <c r="D968">
        <v>7</v>
      </c>
      <c r="E968" t="s">
        <v>15</v>
      </c>
      <c r="F968" t="s">
        <v>16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s="4" cm="1">
        <f t="array" ref="N968">MEDIAN(IF($O$2:$O$2210=O968,$D$2:$D$2210))</f>
        <v>13</v>
      </c>
      <c r="O968" t="str">
        <f t="shared" si="15"/>
        <v>Data Analyst - No stated seniority/mid-levelLeft job</v>
      </c>
    </row>
    <row r="969" spans="1:15" ht="16.8" x14ac:dyDescent="0.45">
      <c r="A969" t="s">
        <v>94</v>
      </c>
      <c r="B969">
        <v>0</v>
      </c>
      <c r="C969" t="s">
        <v>835</v>
      </c>
      <c r="D969">
        <v>6</v>
      </c>
      <c r="E969" t="s">
        <v>15</v>
      </c>
      <c r="F969" t="s">
        <v>19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s="4" cm="1">
        <f t="array" ref="N969">MEDIAN(IF($O$2:$O$2210=O969,$D$2:$D$2210))</f>
        <v>12</v>
      </c>
      <c r="O969" t="str">
        <f t="shared" si="15"/>
        <v>Data Analyst - No stated seniority/mid-levelPresent Role</v>
      </c>
    </row>
    <row r="970" spans="1:15" ht="16.8" x14ac:dyDescent="0.45">
      <c r="A970" t="s">
        <v>836</v>
      </c>
      <c r="B970">
        <v>3</v>
      </c>
      <c r="C970" t="s">
        <v>416</v>
      </c>
      <c r="D970">
        <v>13</v>
      </c>
      <c r="E970" t="s">
        <v>57</v>
      </c>
      <c r="F970" t="s">
        <v>16</v>
      </c>
      <c r="G970">
        <v>1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 s="4" cm="1">
        <f t="array" ref="N970">MEDIAN(IF($O$2:$O$2210=O970,$D$2:$D$2210))</f>
        <v>8</v>
      </c>
      <c r="O970" t="str">
        <f t="shared" si="15"/>
        <v>Data Analyst - Junior LevelLeft job</v>
      </c>
    </row>
    <row r="971" spans="1:15" ht="16.8" x14ac:dyDescent="0.45">
      <c r="A971" t="s">
        <v>837</v>
      </c>
      <c r="B971">
        <v>0</v>
      </c>
      <c r="C971" t="s">
        <v>14</v>
      </c>
      <c r="D971">
        <v>47</v>
      </c>
      <c r="E971" t="s">
        <v>15</v>
      </c>
      <c r="F971" t="s">
        <v>19</v>
      </c>
      <c r="G971">
        <v>1</v>
      </c>
      <c r="H971">
        <v>1</v>
      </c>
      <c r="I971">
        <v>1</v>
      </c>
      <c r="J971">
        <v>1</v>
      </c>
      <c r="K971">
        <v>0</v>
      </c>
      <c r="L971">
        <v>0</v>
      </c>
      <c r="M971">
        <v>0</v>
      </c>
      <c r="N971" s="4" cm="1">
        <f t="array" ref="N971">MEDIAN(IF($O$2:$O$2210=O971,$D$2:$D$2210))</f>
        <v>12</v>
      </c>
      <c r="O971" t="str">
        <f t="shared" si="15"/>
        <v>Data Analyst - No stated seniority/mid-levelPresent Role</v>
      </c>
    </row>
    <row r="972" spans="1:15" ht="16.8" x14ac:dyDescent="0.45">
      <c r="A972" t="s">
        <v>838</v>
      </c>
      <c r="B972">
        <v>1</v>
      </c>
      <c r="C972" t="s">
        <v>14</v>
      </c>
      <c r="D972">
        <v>6</v>
      </c>
      <c r="E972" t="s">
        <v>15</v>
      </c>
      <c r="F972" t="s">
        <v>16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s="4" cm="1">
        <f t="array" ref="N972">MEDIAN(IF($O$2:$O$2210=O972,$D$2:$D$2210))</f>
        <v>13</v>
      </c>
      <c r="O972" t="str">
        <f t="shared" si="15"/>
        <v>Data Analyst - No stated seniority/mid-levelLeft job</v>
      </c>
    </row>
    <row r="973" spans="1:15" ht="16.8" x14ac:dyDescent="0.45">
      <c r="A973" t="s">
        <v>839</v>
      </c>
      <c r="B973">
        <v>3</v>
      </c>
      <c r="C973" t="s">
        <v>840</v>
      </c>
      <c r="D973">
        <v>18</v>
      </c>
      <c r="E973" t="s">
        <v>23</v>
      </c>
      <c r="F973" t="s">
        <v>16</v>
      </c>
      <c r="G973">
        <v>1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 s="4" cm="1">
        <f t="array" ref="N973">MEDIAN(IF($O$2:$O$2210=O973,$D$2:$D$2210))</f>
        <v>17.5</v>
      </c>
      <c r="O973" t="str">
        <f t="shared" si="15"/>
        <v>Data Analyst - Senior LevelLeft job</v>
      </c>
    </row>
    <row r="974" spans="1:15" ht="16.8" x14ac:dyDescent="0.45">
      <c r="A974" t="s">
        <v>311</v>
      </c>
      <c r="B974">
        <v>1</v>
      </c>
      <c r="C974" t="s">
        <v>841</v>
      </c>
      <c r="D974">
        <v>4</v>
      </c>
      <c r="E974" t="s">
        <v>15</v>
      </c>
      <c r="F974" t="s">
        <v>16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s="4" cm="1">
        <f t="array" ref="N974">MEDIAN(IF($O$2:$O$2210=O974,$D$2:$D$2210))</f>
        <v>13</v>
      </c>
      <c r="O974" t="str">
        <f t="shared" si="15"/>
        <v>Data Analyst - No stated seniority/mid-levelLeft job</v>
      </c>
    </row>
    <row r="975" spans="1:15" ht="16.8" x14ac:dyDescent="0.45">
      <c r="A975" t="s">
        <v>536</v>
      </c>
      <c r="B975">
        <v>3</v>
      </c>
      <c r="C975" t="s">
        <v>842</v>
      </c>
      <c r="D975">
        <v>2</v>
      </c>
      <c r="E975" t="s">
        <v>15</v>
      </c>
      <c r="F975" t="s">
        <v>16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s="4" cm="1">
        <f t="array" ref="N975">MEDIAN(IF($O$2:$O$2210=O975,$D$2:$D$2210))</f>
        <v>13</v>
      </c>
      <c r="O975" t="str">
        <f t="shared" si="15"/>
        <v>Data Analyst - No stated seniority/mid-levelLeft job</v>
      </c>
    </row>
    <row r="976" spans="1:15" ht="16.8" x14ac:dyDescent="0.45">
      <c r="A976" t="s">
        <v>620</v>
      </c>
      <c r="B976">
        <v>0</v>
      </c>
      <c r="C976" t="s">
        <v>14</v>
      </c>
      <c r="D976">
        <v>1</v>
      </c>
      <c r="E976" t="s">
        <v>15</v>
      </c>
      <c r="F976" t="s">
        <v>19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s="4" cm="1">
        <f t="array" ref="N976">MEDIAN(IF($O$2:$O$2210=O976,$D$2:$D$2210))</f>
        <v>12</v>
      </c>
      <c r="O976" t="str">
        <f t="shared" si="15"/>
        <v>Data Analyst - No stated seniority/mid-levelPresent Role</v>
      </c>
    </row>
    <row r="977" spans="1:15" ht="16.8" x14ac:dyDescent="0.45">
      <c r="A977" t="s">
        <v>72</v>
      </c>
      <c r="B977">
        <v>0</v>
      </c>
      <c r="C977" t="s">
        <v>843</v>
      </c>
      <c r="D977">
        <v>12</v>
      </c>
      <c r="E977" t="s">
        <v>15</v>
      </c>
      <c r="F977" t="s">
        <v>19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 s="4" cm="1">
        <f t="array" ref="N977">MEDIAN(IF($O$2:$O$2210=O977,$D$2:$D$2210))</f>
        <v>12</v>
      </c>
      <c r="O977" t="str">
        <f t="shared" si="15"/>
        <v>Data Analyst - No stated seniority/mid-levelPresent Role</v>
      </c>
    </row>
    <row r="978" spans="1:15" ht="16.8" x14ac:dyDescent="0.45">
      <c r="A978" t="s">
        <v>844</v>
      </c>
      <c r="B978">
        <v>0</v>
      </c>
      <c r="C978" t="s">
        <v>18</v>
      </c>
      <c r="D978">
        <v>20</v>
      </c>
      <c r="E978" t="s">
        <v>15</v>
      </c>
      <c r="F978" t="s">
        <v>19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 s="4" cm="1">
        <f t="array" ref="N978">MEDIAN(IF($O$2:$O$2210=O978,$D$2:$D$2210))</f>
        <v>12</v>
      </c>
      <c r="O978" t="str">
        <f t="shared" si="15"/>
        <v>Data Analyst - No stated seniority/mid-levelPresent Role</v>
      </c>
    </row>
    <row r="979" spans="1:15" ht="16.8" x14ac:dyDescent="0.45">
      <c r="A979" t="s">
        <v>845</v>
      </c>
      <c r="B979">
        <v>0</v>
      </c>
      <c r="C979" t="s">
        <v>482</v>
      </c>
      <c r="D979">
        <v>1</v>
      </c>
      <c r="E979" t="s">
        <v>15</v>
      </c>
      <c r="F979" t="s">
        <v>19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s="4" cm="1">
        <f t="array" ref="N979">MEDIAN(IF($O$2:$O$2210=O979,$D$2:$D$2210))</f>
        <v>12</v>
      </c>
      <c r="O979" t="str">
        <f t="shared" si="15"/>
        <v>Data Analyst - No stated seniority/mid-levelPresent Role</v>
      </c>
    </row>
    <row r="980" spans="1:15" ht="16.8" x14ac:dyDescent="0.45">
      <c r="A980" t="s">
        <v>281</v>
      </c>
      <c r="B980">
        <v>1</v>
      </c>
      <c r="C980" t="s">
        <v>14</v>
      </c>
      <c r="D980">
        <v>59</v>
      </c>
      <c r="E980" t="s">
        <v>15</v>
      </c>
      <c r="F980" t="s">
        <v>19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0</v>
      </c>
      <c r="M980">
        <v>0</v>
      </c>
      <c r="N980" s="4" cm="1">
        <f t="array" ref="N980">MEDIAN(IF($O$2:$O$2210=O980,$D$2:$D$2210))</f>
        <v>12</v>
      </c>
      <c r="O980" t="str">
        <f t="shared" si="15"/>
        <v>Data Analyst - No stated seniority/mid-levelPresent Role</v>
      </c>
    </row>
    <row r="981" spans="1:15" ht="16.8" x14ac:dyDescent="0.45">
      <c r="A981" t="s">
        <v>845</v>
      </c>
      <c r="B981">
        <v>0</v>
      </c>
      <c r="C981" t="s">
        <v>14</v>
      </c>
      <c r="D981">
        <v>1</v>
      </c>
      <c r="E981" t="s">
        <v>15</v>
      </c>
      <c r="F981" t="s">
        <v>19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s="4" cm="1">
        <f t="array" ref="N981">MEDIAN(IF($O$2:$O$2210=O981,$D$2:$D$2210))</f>
        <v>12</v>
      </c>
      <c r="O981" t="str">
        <f t="shared" si="15"/>
        <v>Data Analyst - No stated seniority/mid-levelPresent Role</v>
      </c>
    </row>
    <row r="982" spans="1:15" ht="16.8" x14ac:dyDescent="0.45">
      <c r="A982" t="s">
        <v>846</v>
      </c>
      <c r="B982">
        <v>3</v>
      </c>
      <c r="C982" t="s">
        <v>847</v>
      </c>
      <c r="D982">
        <v>56</v>
      </c>
      <c r="E982" t="s">
        <v>15</v>
      </c>
      <c r="F982" t="s">
        <v>16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0</v>
      </c>
      <c r="M982">
        <v>0</v>
      </c>
      <c r="N982" s="4" cm="1">
        <f t="array" ref="N982">MEDIAN(IF($O$2:$O$2210=O982,$D$2:$D$2210))</f>
        <v>13</v>
      </c>
      <c r="O982" t="str">
        <f t="shared" si="15"/>
        <v>Data Analyst - No stated seniority/mid-levelLeft job</v>
      </c>
    </row>
    <row r="983" spans="1:15" ht="16.8" x14ac:dyDescent="0.45">
      <c r="A983" t="s">
        <v>848</v>
      </c>
      <c r="B983">
        <v>4</v>
      </c>
      <c r="C983" t="s">
        <v>847</v>
      </c>
      <c r="D983">
        <v>28</v>
      </c>
      <c r="E983" t="s">
        <v>15</v>
      </c>
      <c r="F983" t="s">
        <v>16</v>
      </c>
      <c r="G983">
        <v>1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 s="4" cm="1">
        <f t="array" ref="N983">MEDIAN(IF($O$2:$O$2210=O983,$D$2:$D$2210))</f>
        <v>13</v>
      </c>
      <c r="O983" t="str">
        <f t="shared" si="15"/>
        <v>Data Analyst - No stated seniority/mid-levelLeft job</v>
      </c>
    </row>
    <row r="984" spans="1:15" ht="16.8" x14ac:dyDescent="0.45">
      <c r="A984" t="s">
        <v>849</v>
      </c>
      <c r="B984">
        <v>1</v>
      </c>
      <c r="C984" t="s">
        <v>850</v>
      </c>
      <c r="D984">
        <v>9</v>
      </c>
      <c r="E984" t="s">
        <v>15</v>
      </c>
      <c r="F984" t="s">
        <v>16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s="4" cm="1">
        <f t="array" ref="N984">MEDIAN(IF($O$2:$O$2210=O984,$D$2:$D$2210))</f>
        <v>13</v>
      </c>
      <c r="O984" t="str">
        <f t="shared" si="15"/>
        <v>Data Analyst - No stated seniority/mid-levelLeft job</v>
      </c>
    </row>
    <row r="985" spans="1:15" ht="16.8" x14ac:dyDescent="0.45">
      <c r="A985" t="s">
        <v>851</v>
      </c>
      <c r="B985">
        <v>4</v>
      </c>
      <c r="C985" t="s">
        <v>14</v>
      </c>
      <c r="D985">
        <v>16</v>
      </c>
      <c r="E985" t="s">
        <v>15</v>
      </c>
      <c r="F985" t="s">
        <v>16</v>
      </c>
      <c r="G985">
        <v>1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 s="4" cm="1">
        <f t="array" ref="N985">MEDIAN(IF($O$2:$O$2210=O985,$D$2:$D$2210))</f>
        <v>13</v>
      </c>
      <c r="O985" t="str">
        <f t="shared" si="15"/>
        <v>Data Analyst - No stated seniority/mid-levelLeft job</v>
      </c>
    </row>
    <row r="986" spans="1:15" ht="16.8" x14ac:dyDescent="0.45">
      <c r="A986" t="s">
        <v>852</v>
      </c>
      <c r="B986">
        <v>1</v>
      </c>
      <c r="C986" t="s">
        <v>14</v>
      </c>
      <c r="D986">
        <v>1</v>
      </c>
      <c r="E986" t="s">
        <v>15</v>
      </c>
      <c r="F986" t="s">
        <v>16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s="4" cm="1">
        <f t="array" ref="N986">MEDIAN(IF($O$2:$O$2210=O986,$D$2:$D$2210))</f>
        <v>13</v>
      </c>
      <c r="O986" t="str">
        <f t="shared" si="15"/>
        <v>Data Analyst - No stated seniority/mid-levelLeft job</v>
      </c>
    </row>
    <row r="987" spans="1:15" ht="16.8" x14ac:dyDescent="0.45">
      <c r="A987" t="s">
        <v>106</v>
      </c>
      <c r="B987">
        <v>0</v>
      </c>
      <c r="C987" t="s">
        <v>1695</v>
      </c>
      <c r="D987">
        <v>4</v>
      </c>
      <c r="E987" t="s">
        <v>1692</v>
      </c>
      <c r="F987" t="s">
        <v>19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s="4" cm="1">
        <f t="array" ref="N987">MEDIAN(IF($O$2:$O$2210=O987,$D$2:$D$2210))</f>
        <v>8.5</v>
      </c>
      <c r="O987" t="str">
        <f t="shared" si="15"/>
        <v>Data ScientistPresent Role</v>
      </c>
    </row>
    <row r="988" spans="1:15" ht="16.8" x14ac:dyDescent="0.45">
      <c r="A988" t="s">
        <v>853</v>
      </c>
      <c r="B988">
        <v>1</v>
      </c>
      <c r="C988" t="s">
        <v>854</v>
      </c>
      <c r="D988">
        <v>24</v>
      </c>
      <c r="E988" t="s">
        <v>15</v>
      </c>
      <c r="F988" t="s">
        <v>16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 s="4" cm="1">
        <f t="array" ref="N988">MEDIAN(IF($O$2:$O$2210=O988,$D$2:$D$2210))</f>
        <v>13</v>
      </c>
      <c r="O988" t="str">
        <f t="shared" si="15"/>
        <v>Data Analyst - No stated seniority/mid-levelLeft job</v>
      </c>
    </row>
    <row r="989" spans="1:15" ht="16.8" x14ac:dyDescent="0.45">
      <c r="A989" t="s">
        <v>81</v>
      </c>
      <c r="B989">
        <v>0</v>
      </c>
      <c r="C989" t="s">
        <v>50</v>
      </c>
      <c r="D989">
        <v>7</v>
      </c>
      <c r="E989" t="s">
        <v>15</v>
      </c>
      <c r="F989" t="s">
        <v>19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s="4" cm="1">
        <f t="array" ref="N989">MEDIAN(IF($O$2:$O$2210=O989,$D$2:$D$2210))</f>
        <v>12</v>
      </c>
      <c r="O989" t="str">
        <f t="shared" si="15"/>
        <v>Data Analyst - No stated seniority/mid-levelPresent Role</v>
      </c>
    </row>
    <row r="990" spans="1:15" ht="16.8" x14ac:dyDescent="0.45">
      <c r="A990" t="s">
        <v>855</v>
      </c>
      <c r="B990">
        <v>2</v>
      </c>
      <c r="C990" t="s">
        <v>18</v>
      </c>
      <c r="D990">
        <v>27</v>
      </c>
      <c r="E990" t="s">
        <v>15</v>
      </c>
      <c r="F990" t="s">
        <v>16</v>
      </c>
      <c r="G990">
        <v>1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 s="4" cm="1">
        <f t="array" ref="N990">MEDIAN(IF($O$2:$O$2210=O990,$D$2:$D$2210))</f>
        <v>13</v>
      </c>
      <c r="O990" t="str">
        <f t="shared" si="15"/>
        <v>Data Analyst - No stated seniority/mid-levelLeft job</v>
      </c>
    </row>
    <row r="991" spans="1:15" ht="16.8" x14ac:dyDescent="0.45">
      <c r="A991" t="s">
        <v>856</v>
      </c>
      <c r="B991">
        <v>3</v>
      </c>
      <c r="C991" t="s">
        <v>14</v>
      </c>
      <c r="D991">
        <v>29</v>
      </c>
      <c r="E991" t="s">
        <v>15</v>
      </c>
      <c r="F991" t="s">
        <v>16</v>
      </c>
      <c r="G991">
        <v>1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 s="4" cm="1">
        <f t="array" ref="N991">MEDIAN(IF($O$2:$O$2210=O991,$D$2:$D$2210))</f>
        <v>13</v>
      </c>
      <c r="O991" t="str">
        <f t="shared" si="15"/>
        <v>Data Analyst - No stated seniority/mid-levelLeft job</v>
      </c>
    </row>
    <row r="992" spans="1:15" ht="16.8" x14ac:dyDescent="0.45">
      <c r="A992" t="s">
        <v>857</v>
      </c>
      <c r="B992">
        <v>2</v>
      </c>
      <c r="C992" t="s">
        <v>858</v>
      </c>
      <c r="D992">
        <v>33</v>
      </c>
      <c r="E992" t="s">
        <v>23</v>
      </c>
      <c r="F992" t="s">
        <v>16</v>
      </c>
      <c r="G992">
        <v>1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 s="4" cm="1">
        <f t="array" ref="N992">MEDIAN(IF($O$2:$O$2210=O992,$D$2:$D$2210))</f>
        <v>17.5</v>
      </c>
      <c r="O992" t="str">
        <f t="shared" si="15"/>
        <v>Data Analyst - Senior LevelLeft job</v>
      </c>
    </row>
    <row r="993" spans="1:15" ht="16.8" x14ac:dyDescent="0.45">
      <c r="A993" t="s">
        <v>859</v>
      </c>
      <c r="B993">
        <v>1</v>
      </c>
      <c r="C993" t="s">
        <v>14</v>
      </c>
      <c r="D993">
        <v>3</v>
      </c>
      <c r="E993" t="s">
        <v>15</v>
      </c>
      <c r="F993" t="s">
        <v>16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s="4" cm="1">
        <f t="array" ref="N993">MEDIAN(IF($O$2:$O$2210=O993,$D$2:$D$2210))</f>
        <v>13</v>
      </c>
      <c r="O993" t="str">
        <f t="shared" si="15"/>
        <v>Data Analyst - No stated seniority/mid-levelLeft job</v>
      </c>
    </row>
    <row r="994" spans="1:15" ht="16.8" x14ac:dyDescent="0.45">
      <c r="A994" t="s">
        <v>59</v>
      </c>
      <c r="B994">
        <v>0</v>
      </c>
      <c r="C994" t="s">
        <v>14</v>
      </c>
      <c r="D994">
        <v>15</v>
      </c>
      <c r="E994" t="s">
        <v>15</v>
      </c>
      <c r="F994" t="s">
        <v>19</v>
      </c>
      <c r="G994">
        <v>1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 s="4" cm="1">
        <f t="array" ref="N994">MEDIAN(IF($O$2:$O$2210=O994,$D$2:$D$2210))</f>
        <v>12</v>
      </c>
      <c r="O994" t="str">
        <f t="shared" si="15"/>
        <v>Data Analyst - No stated seniority/mid-levelPresent Role</v>
      </c>
    </row>
    <row r="995" spans="1:15" ht="16.8" x14ac:dyDescent="0.45">
      <c r="A995" t="s">
        <v>81</v>
      </c>
      <c r="B995">
        <v>0</v>
      </c>
      <c r="C995" t="s">
        <v>332</v>
      </c>
      <c r="D995">
        <v>7</v>
      </c>
      <c r="E995" t="s">
        <v>15</v>
      </c>
      <c r="F995" t="s">
        <v>19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s="4" cm="1">
        <f t="array" ref="N995">MEDIAN(IF($O$2:$O$2210=O995,$D$2:$D$2210))</f>
        <v>12</v>
      </c>
      <c r="O995" t="str">
        <f t="shared" si="15"/>
        <v>Data Analyst - No stated seniority/mid-levelPresent Role</v>
      </c>
    </row>
    <row r="996" spans="1:15" ht="16.8" x14ac:dyDescent="0.45">
      <c r="A996" t="s">
        <v>860</v>
      </c>
      <c r="B996">
        <v>1</v>
      </c>
      <c r="C996" t="s">
        <v>150</v>
      </c>
      <c r="D996">
        <v>16</v>
      </c>
      <c r="E996" t="s">
        <v>15</v>
      </c>
      <c r="F996" t="s">
        <v>16</v>
      </c>
      <c r="G996">
        <v>1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 s="4" cm="1">
        <f t="array" ref="N996">MEDIAN(IF($O$2:$O$2210=O996,$D$2:$D$2210))</f>
        <v>13</v>
      </c>
      <c r="O996" t="str">
        <f t="shared" si="15"/>
        <v>Data Analyst - No stated seniority/mid-levelLeft job</v>
      </c>
    </row>
    <row r="997" spans="1:15" ht="16.8" x14ac:dyDescent="0.45">
      <c r="A997" t="s">
        <v>861</v>
      </c>
      <c r="B997">
        <v>2</v>
      </c>
      <c r="C997" t="s">
        <v>862</v>
      </c>
      <c r="D997">
        <v>27</v>
      </c>
      <c r="E997" t="s">
        <v>15</v>
      </c>
      <c r="F997" t="s">
        <v>16</v>
      </c>
      <c r="G997">
        <v>1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 s="4" cm="1">
        <f t="array" ref="N997">MEDIAN(IF($O$2:$O$2210=O997,$D$2:$D$2210))</f>
        <v>13</v>
      </c>
      <c r="O997" t="str">
        <f t="shared" si="15"/>
        <v>Data Analyst - No stated seniority/mid-levelLeft job</v>
      </c>
    </row>
    <row r="998" spans="1:15" ht="16.8" x14ac:dyDescent="0.45">
      <c r="A998" t="s">
        <v>863</v>
      </c>
      <c r="B998">
        <v>3</v>
      </c>
      <c r="C998" t="s">
        <v>864</v>
      </c>
      <c r="D998">
        <v>52</v>
      </c>
      <c r="E998" t="s">
        <v>15</v>
      </c>
      <c r="F998" t="s">
        <v>16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0</v>
      </c>
      <c r="M998">
        <v>0</v>
      </c>
      <c r="N998" s="4" cm="1">
        <f t="array" ref="N998">MEDIAN(IF($O$2:$O$2210=O998,$D$2:$D$2210))</f>
        <v>13</v>
      </c>
      <c r="O998" t="str">
        <f t="shared" si="15"/>
        <v>Data Analyst - No stated seniority/mid-levelLeft job</v>
      </c>
    </row>
    <row r="999" spans="1:15" ht="16.8" x14ac:dyDescent="0.45">
      <c r="A999" t="s">
        <v>865</v>
      </c>
      <c r="B999">
        <v>0</v>
      </c>
      <c r="C999" t="s">
        <v>866</v>
      </c>
      <c r="D999">
        <v>26</v>
      </c>
      <c r="E999" t="s">
        <v>15</v>
      </c>
      <c r="F999" t="s">
        <v>19</v>
      </c>
      <c r="G999">
        <v>1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 s="4" cm="1">
        <f t="array" ref="N999">MEDIAN(IF($O$2:$O$2210=O999,$D$2:$D$2210))</f>
        <v>12</v>
      </c>
      <c r="O999" t="str">
        <f t="shared" si="15"/>
        <v>Data Analyst - No stated seniority/mid-levelPresent Role</v>
      </c>
    </row>
    <row r="1000" spans="1:15" ht="16.8" x14ac:dyDescent="0.45">
      <c r="A1000" t="s">
        <v>88</v>
      </c>
      <c r="B1000">
        <v>0</v>
      </c>
      <c r="C1000" t="s">
        <v>14</v>
      </c>
      <c r="D1000">
        <v>17</v>
      </c>
      <c r="E1000" t="s">
        <v>15</v>
      </c>
      <c r="F1000" t="s">
        <v>19</v>
      </c>
      <c r="G1000">
        <v>1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 s="4" cm="1">
        <f t="array" ref="N1000">MEDIAN(IF($O$2:$O$2210=O1000,$D$2:$D$2210))</f>
        <v>12</v>
      </c>
      <c r="O1000" t="str">
        <f t="shared" si="15"/>
        <v>Data Analyst - No stated seniority/mid-levelPresent Role</v>
      </c>
    </row>
    <row r="1001" spans="1:15" ht="16.8" x14ac:dyDescent="0.45">
      <c r="A1001" t="s">
        <v>867</v>
      </c>
      <c r="B1001">
        <v>1</v>
      </c>
      <c r="C1001" t="s">
        <v>14</v>
      </c>
      <c r="D1001">
        <v>13</v>
      </c>
      <c r="E1001" t="s">
        <v>15</v>
      </c>
      <c r="F1001" t="s">
        <v>16</v>
      </c>
      <c r="G1001">
        <v>1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 s="4" cm="1">
        <f t="array" ref="N1001">MEDIAN(IF($O$2:$O$2210=O1001,$D$2:$D$2210))</f>
        <v>13</v>
      </c>
      <c r="O1001" t="str">
        <f t="shared" si="15"/>
        <v>Data Analyst - No stated seniority/mid-levelLeft job</v>
      </c>
    </row>
    <row r="1002" spans="1:15" ht="16.8" x14ac:dyDescent="0.45">
      <c r="A1002" t="s">
        <v>868</v>
      </c>
      <c r="B1002">
        <v>3</v>
      </c>
      <c r="C1002" t="s">
        <v>14</v>
      </c>
      <c r="D1002">
        <v>5</v>
      </c>
      <c r="E1002" t="s">
        <v>15</v>
      </c>
      <c r="F1002" t="s">
        <v>16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s="4" cm="1">
        <f t="array" ref="N1002">MEDIAN(IF($O$2:$O$2210=O1002,$D$2:$D$2210))</f>
        <v>13</v>
      </c>
      <c r="O1002" t="str">
        <f t="shared" si="15"/>
        <v>Data Analyst - No stated seniority/mid-levelLeft job</v>
      </c>
    </row>
    <row r="1003" spans="1:15" ht="16.8" x14ac:dyDescent="0.45">
      <c r="A1003" t="s">
        <v>108</v>
      </c>
      <c r="B1003">
        <v>0</v>
      </c>
      <c r="C1003" t="s">
        <v>14</v>
      </c>
      <c r="D1003">
        <v>9</v>
      </c>
      <c r="E1003" t="s">
        <v>15</v>
      </c>
      <c r="F1003" t="s">
        <v>19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s="4" cm="1">
        <f t="array" ref="N1003">MEDIAN(IF($O$2:$O$2210=O1003,$D$2:$D$2210))</f>
        <v>12</v>
      </c>
      <c r="O1003" t="str">
        <f t="shared" si="15"/>
        <v>Data Analyst - No stated seniority/mid-levelPresent Role</v>
      </c>
    </row>
    <row r="1004" spans="1:15" ht="16.8" x14ac:dyDescent="0.45">
      <c r="A1004" t="s">
        <v>592</v>
      </c>
      <c r="B1004">
        <v>0</v>
      </c>
      <c r="C1004" t="s">
        <v>14</v>
      </c>
      <c r="D1004">
        <v>2</v>
      </c>
      <c r="E1004" t="s">
        <v>15</v>
      </c>
      <c r="F1004" t="s">
        <v>19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s="4" cm="1">
        <f t="array" ref="N1004">MEDIAN(IF($O$2:$O$2210=O1004,$D$2:$D$2210))</f>
        <v>12</v>
      </c>
      <c r="O1004" t="str">
        <f t="shared" si="15"/>
        <v>Data Analyst - No stated seniority/mid-levelPresent Role</v>
      </c>
    </row>
    <row r="1005" spans="1:15" ht="16.8" x14ac:dyDescent="0.45">
      <c r="A1005" t="s">
        <v>634</v>
      </c>
      <c r="B1005">
        <v>1</v>
      </c>
      <c r="C1005" t="s">
        <v>14</v>
      </c>
      <c r="D1005">
        <v>5</v>
      </c>
      <c r="E1005" t="s">
        <v>15</v>
      </c>
      <c r="F1005" t="s">
        <v>16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s="4" cm="1">
        <f t="array" ref="N1005">MEDIAN(IF($O$2:$O$2210=O1005,$D$2:$D$2210))</f>
        <v>13</v>
      </c>
      <c r="O1005" t="str">
        <f t="shared" si="15"/>
        <v>Data Analyst - No stated seniority/mid-levelLeft job</v>
      </c>
    </row>
    <row r="1006" spans="1:15" ht="16.8" x14ac:dyDescent="0.45">
      <c r="A1006" t="s">
        <v>869</v>
      </c>
      <c r="B1006">
        <v>2</v>
      </c>
      <c r="C1006" t="s">
        <v>870</v>
      </c>
      <c r="D1006">
        <v>35</v>
      </c>
      <c r="E1006" t="s">
        <v>15</v>
      </c>
      <c r="F1006" t="s">
        <v>16</v>
      </c>
      <c r="G1006">
        <v>1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 s="4" cm="1">
        <f t="array" ref="N1006">MEDIAN(IF($O$2:$O$2210=O1006,$D$2:$D$2210))</f>
        <v>13</v>
      </c>
      <c r="O1006" t="str">
        <f t="shared" si="15"/>
        <v>Data Analyst - No stated seniority/mid-levelLeft job</v>
      </c>
    </row>
    <row r="1007" spans="1:15" ht="16.8" x14ac:dyDescent="0.45">
      <c r="A1007" t="s">
        <v>81</v>
      </c>
      <c r="B1007">
        <v>0</v>
      </c>
      <c r="C1007" t="s">
        <v>871</v>
      </c>
      <c r="D1007">
        <v>7</v>
      </c>
      <c r="E1007" t="s">
        <v>23</v>
      </c>
      <c r="F1007" t="s">
        <v>19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s="4" cm="1">
        <f t="array" ref="N1007">MEDIAN(IF($O$2:$O$2210=O1007,$D$2:$D$2210))</f>
        <v>10</v>
      </c>
      <c r="O1007" t="str">
        <f t="shared" si="15"/>
        <v>Data Analyst - Senior LevelPresent Role</v>
      </c>
    </row>
    <row r="1008" spans="1:15" ht="16.8" x14ac:dyDescent="0.45">
      <c r="A1008" t="s">
        <v>872</v>
      </c>
      <c r="B1008">
        <v>1</v>
      </c>
      <c r="C1008" t="s">
        <v>14</v>
      </c>
      <c r="D1008">
        <v>6</v>
      </c>
      <c r="E1008" t="s">
        <v>15</v>
      </c>
      <c r="F1008" t="s">
        <v>16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s="4" cm="1">
        <f t="array" ref="N1008">MEDIAN(IF($O$2:$O$2210=O1008,$D$2:$D$2210))</f>
        <v>13</v>
      </c>
      <c r="O1008" t="str">
        <f t="shared" si="15"/>
        <v>Data Analyst - No stated seniority/mid-levelLeft job</v>
      </c>
    </row>
    <row r="1009" spans="1:15" ht="16.8" x14ac:dyDescent="0.45">
      <c r="A1009" t="s">
        <v>873</v>
      </c>
      <c r="B1009">
        <v>2</v>
      </c>
      <c r="C1009" t="s">
        <v>874</v>
      </c>
      <c r="D1009">
        <v>1</v>
      </c>
      <c r="E1009" t="s">
        <v>15</v>
      </c>
      <c r="F1009" t="s">
        <v>16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s="4" cm="1">
        <f t="array" ref="N1009">MEDIAN(IF($O$2:$O$2210=O1009,$D$2:$D$2210))</f>
        <v>13</v>
      </c>
      <c r="O1009" t="str">
        <f t="shared" si="15"/>
        <v>Data Analyst - No stated seniority/mid-levelLeft job</v>
      </c>
    </row>
    <row r="1010" spans="1:15" ht="16.8" x14ac:dyDescent="0.45">
      <c r="A1010" t="s">
        <v>875</v>
      </c>
      <c r="B1010">
        <v>2</v>
      </c>
      <c r="C1010" t="s">
        <v>876</v>
      </c>
      <c r="D1010">
        <v>39</v>
      </c>
      <c r="E1010" t="s">
        <v>15</v>
      </c>
      <c r="F1010" t="s">
        <v>16</v>
      </c>
      <c r="G1010">
        <v>1</v>
      </c>
      <c r="H1010">
        <v>1</v>
      </c>
      <c r="I1010">
        <v>1</v>
      </c>
      <c r="J1010">
        <v>1</v>
      </c>
      <c r="K1010">
        <v>0</v>
      </c>
      <c r="L1010">
        <v>0</v>
      </c>
      <c r="M1010">
        <v>0</v>
      </c>
      <c r="N1010" s="4" cm="1">
        <f t="array" ref="N1010">MEDIAN(IF($O$2:$O$2210=O1010,$D$2:$D$2210))</f>
        <v>13</v>
      </c>
      <c r="O1010" t="str">
        <f t="shared" si="15"/>
        <v>Data Analyst - No stated seniority/mid-levelLeft job</v>
      </c>
    </row>
    <row r="1011" spans="1:15" ht="16.8" x14ac:dyDescent="0.45">
      <c r="A1011" t="s">
        <v>94</v>
      </c>
      <c r="B1011">
        <v>0</v>
      </c>
      <c r="C1011" t="s">
        <v>14</v>
      </c>
      <c r="D1011">
        <v>6</v>
      </c>
      <c r="E1011" t="s">
        <v>15</v>
      </c>
      <c r="F1011" t="s">
        <v>19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s="4" cm="1">
        <f t="array" ref="N1011">MEDIAN(IF($O$2:$O$2210=O1011,$D$2:$D$2210))</f>
        <v>12</v>
      </c>
      <c r="O1011" t="str">
        <f t="shared" si="15"/>
        <v>Data Analyst - No stated seniority/mid-levelPresent Role</v>
      </c>
    </row>
    <row r="1012" spans="1:15" ht="16.8" x14ac:dyDescent="0.45">
      <c r="A1012" t="s">
        <v>117</v>
      </c>
      <c r="B1012">
        <v>1</v>
      </c>
      <c r="C1012" t="s">
        <v>14</v>
      </c>
      <c r="D1012">
        <v>22</v>
      </c>
      <c r="E1012" t="s">
        <v>15</v>
      </c>
      <c r="F1012" t="s">
        <v>19</v>
      </c>
      <c r="G1012">
        <v>1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 s="4" cm="1">
        <f t="array" ref="N1012">MEDIAN(IF($O$2:$O$2210=O1012,$D$2:$D$2210))</f>
        <v>12</v>
      </c>
      <c r="O1012" t="str">
        <f t="shared" si="15"/>
        <v>Data Analyst - No stated seniority/mid-levelPresent Role</v>
      </c>
    </row>
    <row r="1013" spans="1:15" ht="16.8" x14ac:dyDescent="0.45">
      <c r="A1013" t="s">
        <v>867</v>
      </c>
      <c r="B1013">
        <v>1</v>
      </c>
      <c r="C1013" t="s">
        <v>107</v>
      </c>
      <c r="D1013">
        <v>13</v>
      </c>
      <c r="E1013" t="s">
        <v>23</v>
      </c>
      <c r="F1013" t="s">
        <v>16</v>
      </c>
      <c r="G1013">
        <v>1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 s="4" cm="1">
        <f t="array" ref="N1013">MEDIAN(IF($O$2:$O$2210=O1013,$D$2:$D$2210))</f>
        <v>17.5</v>
      </c>
      <c r="O1013" t="str">
        <f t="shared" si="15"/>
        <v>Data Analyst - Senior LevelLeft job</v>
      </c>
    </row>
    <row r="1014" spans="1:15" ht="16.8" x14ac:dyDescent="0.45">
      <c r="A1014" t="s">
        <v>30</v>
      </c>
      <c r="B1014">
        <v>0</v>
      </c>
      <c r="C1014" t="s">
        <v>1692</v>
      </c>
      <c r="D1014">
        <v>1</v>
      </c>
      <c r="E1014" t="s">
        <v>1692</v>
      </c>
      <c r="F1014" t="s">
        <v>19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s="4" cm="1">
        <f t="array" ref="N1014">MEDIAN(IF($O$2:$O$2210=O1014,$D$2:$D$2210))</f>
        <v>8.5</v>
      </c>
      <c r="O1014" t="str">
        <f t="shared" si="15"/>
        <v>Data ScientistPresent Role</v>
      </c>
    </row>
    <row r="1015" spans="1:15" ht="16.8" x14ac:dyDescent="0.45">
      <c r="A1015" t="s">
        <v>137</v>
      </c>
      <c r="B1015">
        <v>3</v>
      </c>
      <c r="C1015" t="s">
        <v>14</v>
      </c>
      <c r="D1015">
        <v>14</v>
      </c>
      <c r="E1015" t="s">
        <v>15</v>
      </c>
      <c r="F1015" t="s">
        <v>16</v>
      </c>
      <c r="G1015">
        <v>1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 s="4" cm="1">
        <f t="array" ref="N1015">MEDIAN(IF($O$2:$O$2210=O1015,$D$2:$D$2210))</f>
        <v>13</v>
      </c>
      <c r="O1015" t="str">
        <f t="shared" si="15"/>
        <v>Data Analyst - No stated seniority/mid-levelLeft job</v>
      </c>
    </row>
    <row r="1016" spans="1:15" ht="16.8" x14ac:dyDescent="0.45">
      <c r="A1016" t="s">
        <v>44</v>
      </c>
      <c r="B1016">
        <v>0</v>
      </c>
      <c r="C1016" t="s">
        <v>36</v>
      </c>
      <c r="D1016">
        <v>8</v>
      </c>
      <c r="E1016" t="s">
        <v>23</v>
      </c>
      <c r="F1016" t="s">
        <v>19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s="4" cm="1">
        <f t="array" ref="N1016">MEDIAN(IF($O$2:$O$2210=O1016,$D$2:$D$2210))</f>
        <v>10</v>
      </c>
      <c r="O1016" t="str">
        <f t="shared" si="15"/>
        <v>Data Analyst - Senior LevelPresent Role</v>
      </c>
    </row>
    <row r="1017" spans="1:15" ht="16.8" x14ac:dyDescent="0.45">
      <c r="A1017" t="s">
        <v>830</v>
      </c>
      <c r="B1017">
        <v>1</v>
      </c>
      <c r="C1017" t="s">
        <v>36</v>
      </c>
      <c r="D1017">
        <v>14</v>
      </c>
      <c r="E1017" t="s">
        <v>23</v>
      </c>
      <c r="F1017" t="s">
        <v>16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 s="4" cm="1">
        <f t="array" ref="N1017">MEDIAN(IF($O$2:$O$2210=O1017,$D$2:$D$2210))</f>
        <v>17.5</v>
      </c>
      <c r="O1017" t="str">
        <f t="shared" si="15"/>
        <v>Data Analyst - Senior LevelLeft job</v>
      </c>
    </row>
    <row r="1018" spans="1:15" ht="16.8" x14ac:dyDescent="0.45">
      <c r="A1018" t="s">
        <v>877</v>
      </c>
      <c r="B1018">
        <v>2</v>
      </c>
      <c r="C1018" t="s">
        <v>36</v>
      </c>
      <c r="D1018">
        <v>3</v>
      </c>
      <c r="E1018" t="s">
        <v>23</v>
      </c>
      <c r="F1018" t="s">
        <v>16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s="4" cm="1">
        <f t="array" ref="N1018">MEDIAN(IF($O$2:$O$2210=O1018,$D$2:$D$2210))</f>
        <v>17.5</v>
      </c>
      <c r="O1018" t="str">
        <f t="shared" si="15"/>
        <v>Data Analyst - Senior LevelLeft job</v>
      </c>
    </row>
    <row r="1019" spans="1:15" ht="16.8" x14ac:dyDescent="0.45">
      <c r="A1019" t="s">
        <v>878</v>
      </c>
      <c r="B1019">
        <v>3</v>
      </c>
      <c r="C1019" t="s">
        <v>36</v>
      </c>
      <c r="D1019">
        <v>94</v>
      </c>
      <c r="E1019" t="s">
        <v>23</v>
      </c>
      <c r="F1019" t="s">
        <v>16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0</v>
      </c>
      <c r="N1019" s="4" cm="1">
        <f t="array" ref="N1019">MEDIAN(IF($O$2:$O$2210=O1019,$D$2:$D$2210))</f>
        <v>17.5</v>
      </c>
      <c r="O1019" t="str">
        <f t="shared" si="15"/>
        <v>Data Analyst - Senior LevelLeft job</v>
      </c>
    </row>
    <row r="1020" spans="1:15" ht="16.8" x14ac:dyDescent="0.45">
      <c r="A1020" t="s">
        <v>106</v>
      </c>
      <c r="B1020">
        <v>0</v>
      </c>
      <c r="C1020" t="s">
        <v>78</v>
      </c>
      <c r="D1020">
        <v>4</v>
      </c>
      <c r="E1020" t="s">
        <v>15</v>
      </c>
      <c r="F1020" t="s">
        <v>19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s="4" cm="1">
        <f t="array" ref="N1020">MEDIAN(IF($O$2:$O$2210=O1020,$D$2:$D$2210))</f>
        <v>12</v>
      </c>
      <c r="O1020" t="str">
        <f t="shared" si="15"/>
        <v>Data Analyst - No stated seniority/mid-levelPresent Role</v>
      </c>
    </row>
    <row r="1021" spans="1:15" ht="16.8" x14ac:dyDescent="0.45">
      <c r="A1021" t="s">
        <v>86</v>
      </c>
      <c r="B1021">
        <v>0</v>
      </c>
      <c r="C1021" t="s">
        <v>14</v>
      </c>
      <c r="D1021">
        <v>24</v>
      </c>
      <c r="E1021" t="s">
        <v>15</v>
      </c>
      <c r="F1021" t="s">
        <v>19</v>
      </c>
      <c r="G1021">
        <v>1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 s="4" cm="1">
        <f t="array" ref="N1021">MEDIAN(IF($O$2:$O$2210=O1021,$D$2:$D$2210))</f>
        <v>12</v>
      </c>
      <c r="O1021" t="str">
        <f t="shared" si="15"/>
        <v>Data Analyst - No stated seniority/mid-levelPresent Role</v>
      </c>
    </row>
    <row r="1022" spans="1:15" ht="16.8" x14ac:dyDescent="0.45">
      <c r="A1022" t="s">
        <v>879</v>
      </c>
      <c r="B1022">
        <v>1</v>
      </c>
      <c r="C1022" t="s">
        <v>14</v>
      </c>
      <c r="D1022">
        <v>5</v>
      </c>
      <c r="E1022" t="s">
        <v>15</v>
      </c>
      <c r="F1022" t="s">
        <v>16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s="4" cm="1">
        <f t="array" ref="N1022">MEDIAN(IF($O$2:$O$2210=O1022,$D$2:$D$2210))</f>
        <v>13</v>
      </c>
      <c r="O1022" t="str">
        <f t="shared" si="15"/>
        <v>Data Analyst - No stated seniority/mid-levelLeft job</v>
      </c>
    </row>
    <row r="1023" spans="1:15" ht="16.8" x14ac:dyDescent="0.45">
      <c r="A1023" t="s">
        <v>94</v>
      </c>
      <c r="B1023">
        <v>0</v>
      </c>
      <c r="C1023" t="s">
        <v>14</v>
      </c>
      <c r="D1023">
        <v>6</v>
      </c>
      <c r="E1023" t="s">
        <v>15</v>
      </c>
      <c r="F1023" t="s">
        <v>19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s="4" cm="1">
        <f t="array" ref="N1023">MEDIAN(IF($O$2:$O$2210=O1023,$D$2:$D$2210))</f>
        <v>12</v>
      </c>
      <c r="O1023" t="str">
        <f t="shared" si="15"/>
        <v>Data Analyst - No stated seniority/mid-levelPresent Role</v>
      </c>
    </row>
    <row r="1024" spans="1:15" ht="16.8" x14ac:dyDescent="0.45">
      <c r="A1024" t="s">
        <v>880</v>
      </c>
      <c r="B1024">
        <v>1</v>
      </c>
      <c r="C1024" t="s">
        <v>841</v>
      </c>
      <c r="D1024">
        <v>5</v>
      </c>
      <c r="E1024" t="s">
        <v>15</v>
      </c>
      <c r="F1024" t="s">
        <v>16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s="4" cm="1">
        <f t="array" ref="N1024">MEDIAN(IF($O$2:$O$2210=O1024,$D$2:$D$2210))</f>
        <v>13</v>
      </c>
      <c r="O1024" t="str">
        <f t="shared" si="15"/>
        <v>Data Analyst - No stated seniority/mid-levelLeft job</v>
      </c>
    </row>
    <row r="1025" spans="1:15" ht="16.8" x14ac:dyDescent="0.45">
      <c r="A1025" t="s">
        <v>761</v>
      </c>
      <c r="B1025">
        <v>2</v>
      </c>
      <c r="C1025" t="s">
        <v>1718</v>
      </c>
      <c r="D1025">
        <v>3</v>
      </c>
      <c r="E1025" t="s">
        <v>1692</v>
      </c>
      <c r="F1025" t="s">
        <v>16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s="4" cm="1">
        <f t="array" ref="N1025">MEDIAN(IF($O$2:$O$2210=O1025,$D$2:$D$2210))</f>
        <v>7</v>
      </c>
      <c r="O1025" t="str">
        <f t="shared" si="15"/>
        <v>Data ScientistLeft job</v>
      </c>
    </row>
    <row r="1026" spans="1:15" ht="16.8" x14ac:dyDescent="0.45">
      <c r="A1026" t="s">
        <v>620</v>
      </c>
      <c r="B1026">
        <v>0</v>
      </c>
      <c r="C1026" t="s">
        <v>36</v>
      </c>
      <c r="D1026">
        <v>1</v>
      </c>
      <c r="E1026" t="s">
        <v>23</v>
      </c>
      <c r="F1026" t="s">
        <v>19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s="4" cm="1">
        <f t="array" ref="N1026">MEDIAN(IF($O$2:$O$2210=O1026,$D$2:$D$2210))</f>
        <v>10</v>
      </c>
      <c r="O1026" t="str">
        <f t="shared" si="15"/>
        <v>Data Analyst - Senior LevelPresent Role</v>
      </c>
    </row>
    <row r="1027" spans="1:15" ht="16.8" x14ac:dyDescent="0.45">
      <c r="A1027" t="s">
        <v>881</v>
      </c>
      <c r="B1027">
        <v>3</v>
      </c>
      <c r="C1027" t="s">
        <v>14</v>
      </c>
      <c r="D1027">
        <v>12</v>
      </c>
      <c r="E1027" t="s">
        <v>15</v>
      </c>
      <c r="F1027" t="s">
        <v>16</v>
      </c>
      <c r="G1027">
        <v>1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 s="4" cm="1">
        <f t="array" ref="N1027">MEDIAN(IF($O$2:$O$2210=O1027,$D$2:$D$2210))</f>
        <v>13</v>
      </c>
      <c r="O1027" t="str">
        <f t="shared" ref="O1027:O1090" si="16">E1027&amp;F1027</f>
        <v>Data Analyst - No stated seniority/mid-levelLeft job</v>
      </c>
    </row>
    <row r="1028" spans="1:15" ht="16.8" x14ac:dyDescent="0.45">
      <c r="A1028" t="s">
        <v>882</v>
      </c>
      <c r="B1028">
        <v>3</v>
      </c>
      <c r="C1028" t="s">
        <v>14</v>
      </c>
      <c r="D1028">
        <v>1</v>
      </c>
      <c r="E1028" t="s">
        <v>15</v>
      </c>
      <c r="F1028" t="s">
        <v>16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s="4" cm="1">
        <f t="array" ref="N1028">MEDIAN(IF($O$2:$O$2210=O1028,$D$2:$D$2210))</f>
        <v>13</v>
      </c>
      <c r="O1028" t="str">
        <f t="shared" si="16"/>
        <v>Data Analyst - No stated seniority/mid-levelLeft job</v>
      </c>
    </row>
    <row r="1029" spans="1:15" ht="16.8" x14ac:dyDescent="0.45">
      <c r="A1029" t="s">
        <v>592</v>
      </c>
      <c r="B1029">
        <v>0</v>
      </c>
      <c r="C1029" t="s">
        <v>14</v>
      </c>
      <c r="D1029">
        <v>2</v>
      </c>
      <c r="E1029" t="s">
        <v>15</v>
      </c>
      <c r="F1029" t="s">
        <v>19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s="4" cm="1">
        <f t="array" ref="N1029">MEDIAN(IF($O$2:$O$2210=O1029,$D$2:$D$2210))</f>
        <v>12</v>
      </c>
      <c r="O1029" t="str">
        <f t="shared" si="16"/>
        <v>Data Analyst - No stated seniority/mid-levelPresent Role</v>
      </c>
    </row>
    <row r="1030" spans="1:15" ht="16.8" x14ac:dyDescent="0.45">
      <c r="A1030" t="s">
        <v>104</v>
      </c>
      <c r="B1030">
        <v>0</v>
      </c>
      <c r="C1030" t="s">
        <v>199</v>
      </c>
      <c r="D1030">
        <v>5</v>
      </c>
      <c r="E1030" t="s">
        <v>23</v>
      </c>
      <c r="F1030" t="s">
        <v>19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s="4" cm="1">
        <f t="array" ref="N1030">MEDIAN(IF($O$2:$O$2210=O1030,$D$2:$D$2210))</f>
        <v>10</v>
      </c>
      <c r="O1030" t="str">
        <f t="shared" si="16"/>
        <v>Data Analyst - Senior LevelPresent Role</v>
      </c>
    </row>
    <row r="1031" spans="1:15" ht="16.8" x14ac:dyDescent="0.45">
      <c r="A1031" t="s">
        <v>883</v>
      </c>
      <c r="B1031">
        <v>1</v>
      </c>
      <c r="C1031" t="s">
        <v>14</v>
      </c>
      <c r="D1031">
        <v>19</v>
      </c>
      <c r="E1031" t="s">
        <v>15</v>
      </c>
      <c r="F1031" t="s">
        <v>16</v>
      </c>
      <c r="G1031">
        <v>1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 s="4" cm="1">
        <f t="array" ref="N1031">MEDIAN(IF($O$2:$O$2210=O1031,$D$2:$D$2210))</f>
        <v>13</v>
      </c>
      <c r="O1031" t="str">
        <f t="shared" si="16"/>
        <v>Data Analyst - No stated seniority/mid-levelLeft job</v>
      </c>
    </row>
    <row r="1032" spans="1:15" ht="16.8" x14ac:dyDescent="0.45">
      <c r="A1032" t="s">
        <v>884</v>
      </c>
      <c r="B1032">
        <v>5</v>
      </c>
      <c r="C1032" t="s">
        <v>885</v>
      </c>
      <c r="D1032">
        <v>8</v>
      </c>
      <c r="E1032" t="s">
        <v>15</v>
      </c>
      <c r="F1032" t="s">
        <v>16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s="4" cm="1">
        <f t="array" ref="N1032">MEDIAN(IF($O$2:$O$2210=O1032,$D$2:$D$2210))</f>
        <v>13</v>
      </c>
      <c r="O1032" t="str">
        <f t="shared" si="16"/>
        <v>Data Analyst - No stated seniority/mid-levelLeft job</v>
      </c>
    </row>
    <row r="1033" spans="1:15" ht="16.8" x14ac:dyDescent="0.45">
      <c r="A1033" t="s">
        <v>886</v>
      </c>
      <c r="B1033">
        <v>1</v>
      </c>
      <c r="C1033" t="s">
        <v>14</v>
      </c>
      <c r="D1033">
        <v>13</v>
      </c>
      <c r="E1033" t="s">
        <v>15</v>
      </c>
      <c r="F1033" t="s">
        <v>16</v>
      </c>
      <c r="G1033">
        <v>1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 s="4" cm="1">
        <f t="array" ref="N1033">MEDIAN(IF($O$2:$O$2210=O1033,$D$2:$D$2210))</f>
        <v>13</v>
      </c>
      <c r="O1033" t="str">
        <f t="shared" si="16"/>
        <v>Data Analyst - No stated seniority/mid-levelLeft job</v>
      </c>
    </row>
    <row r="1034" spans="1:15" ht="16.8" x14ac:dyDescent="0.45">
      <c r="A1034" t="s">
        <v>30</v>
      </c>
      <c r="B1034">
        <v>0</v>
      </c>
      <c r="C1034" t="s">
        <v>14</v>
      </c>
      <c r="D1034">
        <v>1</v>
      </c>
      <c r="E1034" t="s">
        <v>15</v>
      </c>
      <c r="F1034" t="s">
        <v>19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s="4" cm="1">
        <f t="array" ref="N1034">MEDIAN(IF($O$2:$O$2210=O1034,$D$2:$D$2210))</f>
        <v>12</v>
      </c>
      <c r="O1034" t="str">
        <f t="shared" si="16"/>
        <v>Data Analyst - No stated seniority/mid-levelPresent Role</v>
      </c>
    </row>
    <row r="1035" spans="1:15" ht="16.8" x14ac:dyDescent="0.45">
      <c r="A1035" t="s">
        <v>362</v>
      </c>
      <c r="B1035">
        <v>0</v>
      </c>
      <c r="C1035" t="s">
        <v>14</v>
      </c>
      <c r="D1035">
        <v>29</v>
      </c>
      <c r="E1035" t="s">
        <v>15</v>
      </c>
      <c r="F1035" t="s">
        <v>19</v>
      </c>
      <c r="G1035">
        <v>1</v>
      </c>
      <c r="H1035">
        <v>1</v>
      </c>
      <c r="I1035">
        <v>1</v>
      </c>
      <c r="J1035">
        <v>0</v>
      </c>
      <c r="K1035">
        <v>0</v>
      </c>
      <c r="L1035">
        <v>0</v>
      </c>
      <c r="M1035">
        <v>0</v>
      </c>
      <c r="N1035" s="4" cm="1">
        <f t="array" ref="N1035">MEDIAN(IF($O$2:$O$2210=O1035,$D$2:$D$2210))</f>
        <v>12</v>
      </c>
      <c r="O1035" t="str">
        <f t="shared" si="16"/>
        <v>Data Analyst - No stated seniority/mid-levelPresent Role</v>
      </c>
    </row>
    <row r="1036" spans="1:15" ht="16.8" x14ac:dyDescent="0.45">
      <c r="A1036" t="s">
        <v>887</v>
      </c>
      <c r="B1036">
        <v>3</v>
      </c>
      <c r="C1036" t="s">
        <v>888</v>
      </c>
      <c r="D1036">
        <v>4</v>
      </c>
      <c r="E1036" t="s">
        <v>15</v>
      </c>
      <c r="F1036" t="s">
        <v>16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s="4" cm="1">
        <f t="array" ref="N1036">MEDIAN(IF($O$2:$O$2210=O1036,$D$2:$D$2210))</f>
        <v>13</v>
      </c>
      <c r="O1036" t="str">
        <f t="shared" si="16"/>
        <v>Data Analyst - No stated seniority/mid-levelLeft job</v>
      </c>
    </row>
    <row r="1037" spans="1:15" ht="16.8" x14ac:dyDescent="0.45">
      <c r="A1037" t="s">
        <v>725</v>
      </c>
      <c r="B1037">
        <v>0</v>
      </c>
      <c r="C1037" t="s">
        <v>14</v>
      </c>
      <c r="D1037">
        <v>3</v>
      </c>
      <c r="E1037" t="s">
        <v>15</v>
      </c>
      <c r="F1037" t="s">
        <v>19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s="4" cm="1">
        <f t="array" ref="N1037">MEDIAN(IF($O$2:$O$2210=O1037,$D$2:$D$2210))</f>
        <v>12</v>
      </c>
      <c r="O1037" t="str">
        <f t="shared" si="16"/>
        <v>Data Analyst - No stated seniority/mid-levelPresent Role</v>
      </c>
    </row>
    <row r="1038" spans="1:15" ht="16.8" x14ac:dyDescent="0.45">
      <c r="A1038" t="s">
        <v>889</v>
      </c>
      <c r="B1038">
        <v>1</v>
      </c>
      <c r="C1038" t="s">
        <v>631</v>
      </c>
      <c r="D1038">
        <v>40</v>
      </c>
      <c r="E1038" t="s">
        <v>15</v>
      </c>
      <c r="F1038" t="s">
        <v>16</v>
      </c>
      <c r="G1038">
        <v>1</v>
      </c>
      <c r="H1038">
        <v>1</v>
      </c>
      <c r="I1038">
        <v>1</v>
      </c>
      <c r="J1038">
        <v>1</v>
      </c>
      <c r="K1038">
        <v>0</v>
      </c>
      <c r="L1038">
        <v>0</v>
      </c>
      <c r="M1038">
        <v>0</v>
      </c>
      <c r="N1038" s="4" cm="1">
        <f t="array" ref="N1038">MEDIAN(IF($O$2:$O$2210=O1038,$D$2:$D$2210))</f>
        <v>13</v>
      </c>
      <c r="O1038" t="str">
        <f t="shared" si="16"/>
        <v>Data Analyst - No stated seniority/mid-levelLeft job</v>
      </c>
    </row>
    <row r="1039" spans="1:15" ht="16.8" x14ac:dyDescent="0.45">
      <c r="A1039" t="s">
        <v>890</v>
      </c>
      <c r="B1039">
        <v>1</v>
      </c>
      <c r="C1039" t="s">
        <v>891</v>
      </c>
      <c r="D1039">
        <v>8</v>
      </c>
      <c r="E1039" t="s">
        <v>15</v>
      </c>
      <c r="F1039" t="s">
        <v>16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s="4" cm="1">
        <f t="array" ref="N1039">MEDIAN(IF($O$2:$O$2210=O1039,$D$2:$D$2210))</f>
        <v>13</v>
      </c>
      <c r="O1039" t="str">
        <f t="shared" si="16"/>
        <v>Data Analyst - No stated seniority/mid-levelLeft job</v>
      </c>
    </row>
    <row r="1040" spans="1:15" ht="16.8" x14ac:dyDescent="0.45">
      <c r="A1040" t="s">
        <v>892</v>
      </c>
      <c r="B1040">
        <v>0</v>
      </c>
      <c r="C1040" t="s">
        <v>14</v>
      </c>
      <c r="D1040">
        <v>27</v>
      </c>
      <c r="E1040" t="s">
        <v>15</v>
      </c>
      <c r="F1040" t="s">
        <v>19</v>
      </c>
      <c r="G1040">
        <v>1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 s="4" cm="1">
        <f t="array" ref="N1040">MEDIAN(IF($O$2:$O$2210=O1040,$D$2:$D$2210))</f>
        <v>12</v>
      </c>
      <c r="O1040" t="str">
        <f t="shared" si="16"/>
        <v>Data Analyst - No stated seniority/mid-levelPresent Role</v>
      </c>
    </row>
    <row r="1041" spans="1:15" ht="16.8" x14ac:dyDescent="0.45">
      <c r="A1041" t="s">
        <v>402</v>
      </c>
      <c r="B1041">
        <v>2</v>
      </c>
      <c r="C1041" t="s">
        <v>893</v>
      </c>
      <c r="D1041">
        <v>1</v>
      </c>
      <c r="E1041" t="s">
        <v>15</v>
      </c>
      <c r="F1041" t="s">
        <v>16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s="4" cm="1">
        <f t="array" ref="N1041">MEDIAN(IF($O$2:$O$2210=O1041,$D$2:$D$2210))</f>
        <v>13</v>
      </c>
      <c r="O1041" t="str">
        <f t="shared" si="16"/>
        <v>Data Analyst - No stated seniority/mid-levelLeft job</v>
      </c>
    </row>
    <row r="1042" spans="1:15" ht="16.8" x14ac:dyDescent="0.45">
      <c r="A1042" t="s">
        <v>182</v>
      </c>
      <c r="B1042">
        <v>0</v>
      </c>
      <c r="C1042" t="s">
        <v>507</v>
      </c>
      <c r="D1042">
        <v>3</v>
      </c>
      <c r="E1042" t="s">
        <v>15</v>
      </c>
      <c r="F1042" t="s">
        <v>19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s="4" cm="1">
        <f t="array" ref="N1042">MEDIAN(IF($O$2:$O$2210=O1042,$D$2:$D$2210))</f>
        <v>12</v>
      </c>
      <c r="O1042" t="str">
        <f t="shared" si="16"/>
        <v>Data Analyst - No stated seniority/mid-levelPresent Role</v>
      </c>
    </row>
    <row r="1043" spans="1:15" ht="16.8" x14ac:dyDescent="0.45">
      <c r="A1043" t="s">
        <v>310</v>
      </c>
      <c r="B1043">
        <v>1</v>
      </c>
      <c r="C1043" t="s">
        <v>14</v>
      </c>
      <c r="D1043">
        <v>4</v>
      </c>
      <c r="E1043" t="s">
        <v>15</v>
      </c>
      <c r="F1043" t="s">
        <v>16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s="4" cm="1">
        <f t="array" ref="N1043">MEDIAN(IF($O$2:$O$2210=O1043,$D$2:$D$2210))</f>
        <v>13</v>
      </c>
      <c r="O1043" t="str">
        <f t="shared" si="16"/>
        <v>Data Analyst - No stated seniority/mid-levelLeft job</v>
      </c>
    </row>
    <row r="1044" spans="1:15" ht="16.8" x14ac:dyDescent="0.45">
      <c r="A1044" t="s">
        <v>49</v>
      </c>
      <c r="B1044">
        <v>0</v>
      </c>
      <c r="C1044" t="s">
        <v>18</v>
      </c>
      <c r="D1044">
        <v>20</v>
      </c>
      <c r="E1044" t="s">
        <v>15</v>
      </c>
      <c r="F1044" t="s">
        <v>19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 s="4" cm="1">
        <f t="array" ref="N1044">MEDIAN(IF($O$2:$O$2210=O1044,$D$2:$D$2210))</f>
        <v>12</v>
      </c>
      <c r="O1044" t="str">
        <f t="shared" si="16"/>
        <v>Data Analyst - No stated seniority/mid-levelPresent Role</v>
      </c>
    </row>
    <row r="1045" spans="1:15" ht="16.8" x14ac:dyDescent="0.45">
      <c r="A1045" t="s">
        <v>550</v>
      </c>
      <c r="B1045">
        <v>1</v>
      </c>
      <c r="C1045" t="s">
        <v>894</v>
      </c>
      <c r="D1045">
        <v>14</v>
      </c>
      <c r="E1045" t="s">
        <v>15</v>
      </c>
      <c r="F1045" t="s">
        <v>16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 s="4" cm="1">
        <f t="array" ref="N1045">MEDIAN(IF($O$2:$O$2210=O1045,$D$2:$D$2210))</f>
        <v>13</v>
      </c>
      <c r="O1045" t="str">
        <f t="shared" si="16"/>
        <v>Data Analyst - No stated seniority/mid-levelLeft job</v>
      </c>
    </row>
    <row r="1046" spans="1:15" ht="16.8" x14ac:dyDescent="0.45">
      <c r="A1046" t="s">
        <v>895</v>
      </c>
      <c r="B1046">
        <v>2</v>
      </c>
      <c r="C1046" t="s">
        <v>560</v>
      </c>
      <c r="D1046">
        <v>36</v>
      </c>
      <c r="E1046" t="s">
        <v>23</v>
      </c>
      <c r="F1046" t="s">
        <v>16</v>
      </c>
      <c r="G1046">
        <v>1</v>
      </c>
      <c r="H1046">
        <v>1</v>
      </c>
      <c r="I1046">
        <v>1</v>
      </c>
      <c r="J1046">
        <v>1</v>
      </c>
      <c r="K1046">
        <v>0</v>
      </c>
      <c r="L1046">
        <v>0</v>
      </c>
      <c r="M1046">
        <v>0</v>
      </c>
      <c r="N1046" s="4" cm="1">
        <f t="array" ref="N1046">MEDIAN(IF($O$2:$O$2210=O1046,$D$2:$D$2210))</f>
        <v>17.5</v>
      </c>
      <c r="O1046" t="str">
        <f t="shared" si="16"/>
        <v>Data Analyst - Senior LevelLeft job</v>
      </c>
    </row>
    <row r="1047" spans="1:15" ht="16.8" x14ac:dyDescent="0.45">
      <c r="A1047" t="s">
        <v>896</v>
      </c>
      <c r="B1047">
        <v>2</v>
      </c>
      <c r="C1047" t="s">
        <v>14</v>
      </c>
      <c r="D1047">
        <v>8</v>
      </c>
      <c r="E1047" t="s">
        <v>15</v>
      </c>
      <c r="F1047" t="s">
        <v>16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s="4" cm="1">
        <f t="array" ref="N1047">MEDIAN(IF($O$2:$O$2210=O1047,$D$2:$D$2210))</f>
        <v>13</v>
      </c>
      <c r="O1047" t="str">
        <f t="shared" si="16"/>
        <v>Data Analyst - No stated seniority/mid-levelLeft job</v>
      </c>
    </row>
    <row r="1048" spans="1:15" ht="16.8" x14ac:dyDescent="0.45">
      <c r="A1048" t="s">
        <v>253</v>
      </c>
      <c r="B1048">
        <v>0</v>
      </c>
      <c r="C1048" t="s">
        <v>371</v>
      </c>
      <c r="D1048">
        <v>28</v>
      </c>
      <c r="E1048" t="s">
        <v>15</v>
      </c>
      <c r="F1048" t="s">
        <v>19</v>
      </c>
      <c r="G1048">
        <v>1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 s="4" cm="1">
        <f t="array" ref="N1048">MEDIAN(IF($O$2:$O$2210=O1048,$D$2:$D$2210))</f>
        <v>12</v>
      </c>
      <c r="O1048" t="str">
        <f t="shared" si="16"/>
        <v>Data Analyst - No stated seniority/mid-levelPresent Role</v>
      </c>
    </row>
    <row r="1049" spans="1:15" ht="16.8" x14ac:dyDescent="0.45">
      <c r="A1049" t="s">
        <v>724</v>
      </c>
      <c r="B1049">
        <v>1</v>
      </c>
      <c r="C1049" t="s">
        <v>897</v>
      </c>
      <c r="D1049">
        <v>12</v>
      </c>
      <c r="E1049" t="s">
        <v>57</v>
      </c>
      <c r="F1049" t="s">
        <v>16</v>
      </c>
      <c r="G1049">
        <v>1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 s="4" cm="1">
        <f t="array" ref="N1049">MEDIAN(IF($O$2:$O$2210=O1049,$D$2:$D$2210))</f>
        <v>8</v>
      </c>
      <c r="O1049" t="str">
        <f t="shared" si="16"/>
        <v>Data Analyst - Junior LevelLeft job</v>
      </c>
    </row>
    <row r="1050" spans="1:15" ht="16.8" x14ac:dyDescent="0.45">
      <c r="A1050" t="s">
        <v>898</v>
      </c>
      <c r="B1050">
        <v>0</v>
      </c>
      <c r="C1050" t="s">
        <v>899</v>
      </c>
      <c r="D1050">
        <v>61</v>
      </c>
      <c r="E1050" t="s">
        <v>23</v>
      </c>
      <c r="F1050" t="s">
        <v>19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0</v>
      </c>
      <c r="N1050" s="4" cm="1">
        <f t="array" ref="N1050">MEDIAN(IF($O$2:$O$2210=O1050,$D$2:$D$2210))</f>
        <v>10</v>
      </c>
      <c r="O1050" t="str">
        <f t="shared" si="16"/>
        <v>Data Analyst - Senior LevelPresent Role</v>
      </c>
    </row>
    <row r="1051" spans="1:15" ht="16.8" x14ac:dyDescent="0.45">
      <c r="A1051" t="s">
        <v>900</v>
      </c>
      <c r="B1051">
        <v>1</v>
      </c>
      <c r="C1051" t="s">
        <v>14</v>
      </c>
      <c r="D1051">
        <v>8</v>
      </c>
      <c r="E1051" t="s">
        <v>15</v>
      </c>
      <c r="F1051" t="s">
        <v>16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s="4" cm="1">
        <f t="array" ref="N1051">MEDIAN(IF($O$2:$O$2210=O1051,$D$2:$D$2210))</f>
        <v>13</v>
      </c>
      <c r="O1051" t="str">
        <f t="shared" si="16"/>
        <v>Data Analyst - No stated seniority/mid-levelLeft job</v>
      </c>
    </row>
    <row r="1052" spans="1:15" ht="16.8" x14ac:dyDescent="0.45">
      <c r="A1052" t="s">
        <v>253</v>
      </c>
      <c r="B1052">
        <v>0</v>
      </c>
      <c r="C1052" t="s">
        <v>14</v>
      </c>
      <c r="D1052">
        <v>28</v>
      </c>
      <c r="E1052" t="s">
        <v>15</v>
      </c>
      <c r="F1052" t="s">
        <v>19</v>
      </c>
      <c r="G1052">
        <v>1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  <c r="N1052" s="4" cm="1">
        <f t="array" ref="N1052">MEDIAN(IF($O$2:$O$2210=O1052,$D$2:$D$2210))</f>
        <v>12</v>
      </c>
      <c r="O1052" t="str">
        <f t="shared" si="16"/>
        <v>Data Analyst - No stated seniority/mid-levelPresent Role</v>
      </c>
    </row>
    <row r="1053" spans="1:15" ht="16.8" x14ac:dyDescent="0.45">
      <c r="A1053" t="s">
        <v>592</v>
      </c>
      <c r="B1053">
        <v>0</v>
      </c>
      <c r="C1053" t="s">
        <v>14</v>
      </c>
      <c r="D1053">
        <v>2</v>
      </c>
      <c r="E1053" t="s">
        <v>15</v>
      </c>
      <c r="F1053" t="s">
        <v>19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s="4" cm="1">
        <f t="array" ref="N1053">MEDIAN(IF($O$2:$O$2210=O1053,$D$2:$D$2210))</f>
        <v>12</v>
      </c>
      <c r="O1053" t="str">
        <f t="shared" si="16"/>
        <v>Data Analyst - No stated seniority/mid-levelPresent Role</v>
      </c>
    </row>
    <row r="1054" spans="1:15" ht="16.8" x14ac:dyDescent="0.45">
      <c r="A1054" t="s">
        <v>43</v>
      </c>
      <c r="B1054">
        <v>0</v>
      </c>
      <c r="C1054" t="s">
        <v>1719</v>
      </c>
      <c r="D1054">
        <v>35</v>
      </c>
      <c r="E1054" t="s">
        <v>1692</v>
      </c>
      <c r="F1054" t="s">
        <v>19</v>
      </c>
      <c r="G1054">
        <v>1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  <c r="N1054" s="4" cm="1">
        <f t="array" ref="N1054">MEDIAN(IF($O$2:$O$2210=O1054,$D$2:$D$2210))</f>
        <v>8.5</v>
      </c>
      <c r="O1054" t="str">
        <f t="shared" si="16"/>
        <v>Data ScientistPresent Role</v>
      </c>
    </row>
    <row r="1055" spans="1:15" ht="16.8" x14ac:dyDescent="0.45">
      <c r="A1055" t="s">
        <v>901</v>
      </c>
      <c r="B1055">
        <v>1</v>
      </c>
      <c r="C1055" t="s">
        <v>199</v>
      </c>
      <c r="D1055">
        <v>12</v>
      </c>
      <c r="E1055" t="s">
        <v>23</v>
      </c>
      <c r="F1055" t="s">
        <v>16</v>
      </c>
      <c r="G1055">
        <v>1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 s="4" cm="1">
        <f t="array" ref="N1055">MEDIAN(IF($O$2:$O$2210=O1055,$D$2:$D$2210))</f>
        <v>17.5</v>
      </c>
      <c r="O1055" t="str">
        <f t="shared" si="16"/>
        <v>Data Analyst - Senior LevelLeft job</v>
      </c>
    </row>
    <row r="1056" spans="1:15" ht="16.8" x14ac:dyDescent="0.45">
      <c r="A1056" t="s">
        <v>902</v>
      </c>
      <c r="B1056">
        <v>2</v>
      </c>
      <c r="C1056" t="s">
        <v>36</v>
      </c>
      <c r="D1056">
        <v>1</v>
      </c>
      <c r="E1056" t="s">
        <v>23</v>
      </c>
      <c r="F1056" t="s">
        <v>16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s="4" cm="1">
        <f t="array" ref="N1056">MEDIAN(IF($O$2:$O$2210=O1056,$D$2:$D$2210))</f>
        <v>17.5</v>
      </c>
      <c r="O1056" t="str">
        <f t="shared" si="16"/>
        <v>Data Analyst - Senior LevelLeft job</v>
      </c>
    </row>
    <row r="1057" spans="1:15" ht="16.8" x14ac:dyDescent="0.45">
      <c r="A1057" t="s">
        <v>1064</v>
      </c>
      <c r="B1057">
        <v>0</v>
      </c>
      <c r="C1057" t="s">
        <v>1720</v>
      </c>
      <c r="D1057">
        <v>44</v>
      </c>
      <c r="E1057" t="s">
        <v>1692</v>
      </c>
      <c r="F1057" t="s">
        <v>19</v>
      </c>
      <c r="G1057">
        <v>1</v>
      </c>
      <c r="H1057">
        <v>1</v>
      </c>
      <c r="I1057">
        <v>1</v>
      </c>
      <c r="J1057">
        <v>1</v>
      </c>
      <c r="K1057">
        <v>0</v>
      </c>
      <c r="L1057">
        <v>0</v>
      </c>
      <c r="M1057">
        <v>0</v>
      </c>
      <c r="N1057" s="4" cm="1">
        <f t="array" ref="N1057">MEDIAN(IF($O$2:$O$2210=O1057,$D$2:$D$2210))</f>
        <v>8.5</v>
      </c>
      <c r="O1057" t="str">
        <f t="shared" si="16"/>
        <v>Data ScientistPresent Role</v>
      </c>
    </row>
    <row r="1058" spans="1:15" ht="16.8" x14ac:dyDescent="0.45">
      <c r="A1058" t="s">
        <v>415</v>
      </c>
      <c r="B1058">
        <v>1</v>
      </c>
      <c r="C1058" t="s">
        <v>903</v>
      </c>
      <c r="D1058">
        <v>12</v>
      </c>
      <c r="E1058" t="s">
        <v>15</v>
      </c>
      <c r="F1058" t="s">
        <v>16</v>
      </c>
      <c r="G1058">
        <v>1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 s="4" cm="1">
        <f t="array" ref="N1058">MEDIAN(IF($O$2:$O$2210=O1058,$D$2:$D$2210))</f>
        <v>13</v>
      </c>
      <c r="O1058" t="str">
        <f t="shared" si="16"/>
        <v>Data Analyst - No stated seniority/mid-levelLeft job</v>
      </c>
    </row>
    <row r="1059" spans="1:15" ht="16.8" x14ac:dyDescent="0.45">
      <c r="A1059" t="s">
        <v>904</v>
      </c>
      <c r="B1059">
        <v>2</v>
      </c>
      <c r="C1059" t="s">
        <v>36</v>
      </c>
      <c r="D1059">
        <v>12</v>
      </c>
      <c r="E1059" t="s">
        <v>23</v>
      </c>
      <c r="F1059" t="s">
        <v>16</v>
      </c>
      <c r="G1059">
        <v>1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 s="4" cm="1">
        <f t="array" ref="N1059">MEDIAN(IF($O$2:$O$2210=O1059,$D$2:$D$2210))</f>
        <v>17.5</v>
      </c>
      <c r="O1059" t="str">
        <f t="shared" si="16"/>
        <v>Data Analyst - Senior LevelLeft job</v>
      </c>
    </row>
    <row r="1060" spans="1:15" ht="16.8" x14ac:dyDescent="0.45">
      <c r="A1060" t="s">
        <v>905</v>
      </c>
      <c r="B1060">
        <v>3</v>
      </c>
      <c r="C1060" t="s">
        <v>906</v>
      </c>
      <c r="D1060">
        <v>62</v>
      </c>
      <c r="E1060" t="s">
        <v>23</v>
      </c>
      <c r="F1060" t="s">
        <v>16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0</v>
      </c>
      <c r="N1060" s="4" cm="1">
        <f t="array" ref="N1060">MEDIAN(IF($O$2:$O$2210=O1060,$D$2:$D$2210))</f>
        <v>17.5</v>
      </c>
      <c r="O1060" t="str">
        <f t="shared" si="16"/>
        <v>Data Analyst - Senior LevelLeft job</v>
      </c>
    </row>
    <row r="1061" spans="1:15" ht="16.8" x14ac:dyDescent="0.45">
      <c r="A1061" t="s">
        <v>907</v>
      </c>
      <c r="B1061">
        <v>5</v>
      </c>
      <c r="C1061" t="s">
        <v>14</v>
      </c>
      <c r="D1061">
        <v>27</v>
      </c>
      <c r="E1061" t="s">
        <v>15</v>
      </c>
      <c r="F1061" t="s">
        <v>16</v>
      </c>
      <c r="G1061">
        <v>1</v>
      </c>
      <c r="H1061">
        <v>1</v>
      </c>
      <c r="I1061">
        <v>1</v>
      </c>
      <c r="J1061">
        <v>0</v>
      </c>
      <c r="K1061">
        <v>0</v>
      </c>
      <c r="L1061">
        <v>0</v>
      </c>
      <c r="M1061">
        <v>0</v>
      </c>
      <c r="N1061" s="4" cm="1">
        <f t="array" ref="N1061">MEDIAN(IF($O$2:$O$2210=O1061,$D$2:$D$2210))</f>
        <v>13</v>
      </c>
      <c r="O1061" t="str">
        <f t="shared" si="16"/>
        <v>Data Analyst - No stated seniority/mid-levelLeft job</v>
      </c>
    </row>
    <row r="1062" spans="1:15" ht="16.8" x14ac:dyDescent="0.45">
      <c r="A1062" t="s">
        <v>908</v>
      </c>
      <c r="B1062">
        <v>1</v>
      </c>
      <c r="C1062" t="s">
        <v>416</v>
      </c>
      <c r="D1062">
        <v>18</v>
      </c>
      <c r="E1062" t="s">
        <v>57</v>
      </c>
      <c r="F1062" t="s">
        <v>16</v>
      </c>
      <c r="G1062">
        <v>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 s="4" cm="1">
        <f t="array" ref="N1062">MEDIAN(IF($O$2:$O$2210=O1062,$D$2:$D$2210))</f>
        <v>8</v>
      </c>
      <c r="O1062" t="str">
        <f t="shared" si="16"/>
        <v>Data Analyst - Junior LevelLeft job</v>
      </c>
    </row>
    <row r="1063" spans="1:15" ht="16.8" x14ac:dyDescent="0.45">
      <c r="A1063" t="s">
        <v>909</v>
      </c>
      <c r="B1063">
        <v>3</v>
      </c>
      <c r="C1063" t="s">
        <v>14</v>
      </c>
      <c r="D1063">
        <v>26</v>
      </c>
      <c r="E1063" t="s">
        <v>15</v>
      </c>
      <c r="F1063" t="s">
        <v>16</v>
      </c>
      <c r="G1063">
        <v>1</v>
      </c>
      <c r="H1063">
        <v>1</v>
      </c>
      <c r="I1063">
        <v>1</v>
      </c>
      <c r="J1063">
        <v>0</v>
      </c>
      <c r="K1063">
        <v>0</v>
      </c>
      <c r="L1063">
        <v>0</v>
      </c>
      <c r="M1063">
        <v>0</v>
      </c>
      <c r="N1063" s="4" cm="1">
        <f t="array" ref="N1063">MEDIAN(IF($O$2:$O$2210=O1063,$D$2:$D$2210))</f>
        <v>13</v>
      </c>
      <c r="O1063" t="str">
        <f t="shared" si="16"/>
        <v>Data Analyst - No stated seniority/mid-levelLeft job</v>
      </c>
    </row>
    <row r="1064" spans="1:15" ht="16.8" x14ac:dyDescent="0.45">
      <c r="A1064" t="s">
        <v>221</v>
      </c>
      <c r="B1064">
        <v>0</v>
      </c>
      <c r="C1064" t="s">
        <v>36</v>
      </c>
      <c r="D1064">
        <v>46</v>
      </c>
      <c r="E1064" t="s">
        <v>23</v>
      </c>
      <c r="F1064" t="s">
        <v>19</v>
      </c>
      <c r="G1064">
        <v>1</v>
      </c>
      <c r="H1064">
        <v>1</v>
      </c>
      <c r="I1064">
        <v>1</v>
      </c>
      <c r="J1064">
        <v>1</v>
      </c>
      <c r="K1064">
        <v>0</v>
      </c>
      <c r="L1064">
        <v>0</v>
      </c>
      <c r="M1064">
        <v>0</v>
      </c>
      <c r="N1064" s="4" cm="1">
        <f t="array" ref="N1064">MEDIAN(IF($O$2:$O$2210=O1064,$D$2:$D$2210))</f>
        <v>10</v>
      </c>
      <c r="O1064" t="str">
        <f t="shared" si="16"/>
        <v>Data Analyst - Senior LevelPresent Role</v>
      </c>
    </row>
    <row r="1065" spans="1:15" ht="16.8" x14ac:dyDescent="0.45">
      <c r="A1065" t="s">
        <v>200</v>
      </c>
      <c r="B1065">
        <v>2</v>
      </c>
      <c r="C1065" t="s">
        <v>910</v>
      </c>
      <c r="D1065">
        <v>5</v>
      </c>
      <c r="E1065" t="s">
        <v>15</v>
      </c>
      <c r="F1065" t="s">
        <v>16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s="4" cm="1">
        <f t="array" ref="N1065">MEDIAN(IF($O$2:$O$2210=O1065,$D$2:$D$2210))</f>
        <v>13</v>
      </c>
      <c r="O1065" t="str">
        <f t="shared" si="16"/>
        <v>Data Analyst - No stated seniority/mid-levelLeft job</v>
      </c>
    </row>
    <row r="1066" spans="1:15" ht="16.8" x14ac:dyDescent="0.45">
      <c r="A1066" t="s">
        <v>233</v>
      </c>
      <c r="B1066">
        <v>3</v>
      </c>
      <c r="C1066" t="s">
        <v>14</v>
      </c>
      <c r="D1066">
        <v>2</v>
      </c>
      <c r="E1066" t="s">
        <v>15</v>
      </c>
      <c r="F1066" t="s">
        <v>16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s="4" cm="1">
        <f t="array" ref="N1066">MEDIAN(IF($O$2:$O$2210=O1066,$D$2:$D$2210))</f>
        <v>13</v>
      </c>
      <c r="O1066" t="str">
        <f t="shared" si="16"/>
        <v>Data Analyst - No stated seniority/mid-levelLeft job</v>
      </c>
    </row>
    <row r="1067" spans="1:15" ht="16.8" x14ac:dyDescent="0.45">
      <c r="A1067" t="s">
        <v>911</v>
      </c>
      <c r="B1067">
        <v>1</v>
      </c>
      <c r="C1067" t="s">
        <v>18</v>
      </c>
      <c r="D1067">
        <v>41</v>
      </c>
      <c r="E1067" t="s">
        <v>15</v>
      </c>
      <c r="F1067" t="s">
        <v>16</v>
      </c>
      <c r="G1067">
        <v>1</v>
      </c>
      <c r="H1067">
        <v>1</v>
      </c>
      <c r="I1067">
        <v>1</v>
      </c>
      <c r="J1067">
        <v>1</v>
      </c>
      <c r="K1067">
        <v>0</v>
      </c>
      <c r="L1067">
        <v>0</v>
      </c>
      <c r="M1067">
        <v>0</v>
      </c>
      <c r="N1067" s="4" cm="1">
        <f t="array" ref="N1067">MEDIAN(IF($O$2:$O$2210=O1067,$D$2:$D$2210))</f>
        <v>13</v>
      </c>
      <c r="O1067" t="str">
        <f t="shared" si="16"/>
        <v>Data Analyst - No stated seniority/mid-levelLeft job</v>
      </c>
    </row>
    <row r="1068" spans="1:15" ht="16.8" x14ac:dyDescent="0.45">
      <c r="A1068" t="s">
        <v>396</v>
      </c>
      <c r="B1068">
        <v>2</v>
      </c>
      <c r="C1068" t="s">
        <v>14</v>
      </c>
      <c r="D1068">
        <v>10</v>
      </c>
      <c r="E1068" t="s">
        <v>15</v>
      </c>
      <c r="F1068" t="s">
        <v>16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s="4" cm="1">
        <f t="array" ref="N1068">MEDIAN(IF($O$2:$O$2210=O1068,$D$2:$D$2210))</f>
        <v>13</v>
      </c>
      <c r="O1068" t="str">
        <f t="shared" si="16"/>
        <v>Data Analyst - No stated seniority/mid-levelLeft job</v>
      </c>
    </row>
    <row r="1069" spans="1:15" ht="16.8" x14ac:dyDescent="0.45">
      <c r="A1069" t="s">
        <v>620</v>
      </c>
      <c r="B1069">
        <v>0</v>
      </c>
      <c r="C1069" t="s">
        <v>912</v>
      </c>
      <c r="D1069">
        <v>1</v>
      </c>
      <c r="E1069" t="s">
        <v>15</v>
      </c>
      <c r="F1069" t="s">
        <v>19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s="4" cm="1">
        <f t="array" ref="N1069">MEDIAN(IF($O$2:$O$2210=O1069,$D$2:$D$2210))</f>
        <v>12</v>
      </c>
      <c r="O1069" t="str">
        <f t="shared" si="16"/>
        <v>Data Analyst - No stated seniority/mid-levelPresent Role</v>
      </c>
    </row>
    <row r="1070" spans="1:15" ht="16.8" x14ac:dyDescent="0.45">
      <c r="A1070" t="s">
        <v>533</v>
      </c>
      <c r="B1070">
        <v>2</v>
      </c>
      <c r="C1070" t="s">
        <v>14</v>
      </c>
      <c r="D1070">
        <v>4</v>
      </c>
      <c r="E1070" t="s">
        <v>15</v>
      </c>
      <c r="F1070" t="s">
        <v>16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s="4" cm="1">
        <f t="array" ref="N1070">MEDIAN(IF($O$2:$O$2210=O1070,$D$2:$D$2210))</f>
        <v>13</v>
      </c>
      <c r="O1070" t="str">
        <f t="shared" si="16"/>
        <v>Data Analyst - No stated seniority/mid-levelLeft job</v>
      </c>
    </row>
    <row r="1071" spans="1:15" ht="16.8" x14ac:dyDescent="0.45">
      <c r="A1071" t="s">
        <v>913</v>
      </c>
      <c r="B1071">
        <v>3</v>
      </c>
      <c r="C1071" t="s">
        <v>14</v>
      </c>
      <c r="D1071">
        <v>3</v>
      </c>
      <c r="E1071" t="s">
        <v>15</v>
      </c>
      <c r="F1071" t="s">
        <v>16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s="4" cm="1">
        <f t="array" ref="N1071">MEDIAN(IF($O$2:$O$2210=O1071,$D$2:$D$2210))</f>
        <v>13</v>
      </c>
      <c r="O1071" t="str">
        <f t="shared" si="16"/>
        <v>Data Analyst - No stated seniority/mid-levelLeft job</v>
      </c>
    </row>
    <row r="1072" spans="1:15" ht="16.8" x14ac:dyDescent="0.45">
      <c r="A1072" t="s">
        <v>28</v>
      </c>
      <c r="B1072">
        <v>0</v>
      </c>
      <c r="C1072" t="s">
        <v>914</v>
      </c>
      <c r="D1072">
        <v>38</v>
      </c>
      <c r="E1072" t="s">
        <v>15</v>
      </c>
      <c r="F1072" t="s">
        <v>19</v>
      </c>
      <c r="G1072">
        <v>1</v>
      </c>
      <c r="H1072">
        <v>1</v>
      </c>
      <c r="I1072">
        <v>1</v>
      </c>
      <c r="J1072">
        <v>1</v>
      </c>
      <c r="K1072">
        <v>0</v>
      </c>
      <c r="L1072">
        <v>0</v>
      </c>
      <c r="M1072">
        <v>0</v>
      </c>
      <c r="N1072" s="4" cm="1">
        <f t="array" ref="N1072">MEDIAN(IF($O$2:$O$2210=O1072,$D$2:$D$2210))</f>
        <v>12</v>
      </c>
      <c r="O1072" t="str">
        <f t="shared" si="16"/>
        <v>Data Analyst - No stated seniority/mid-levelPresent Role</v>
      </c>
    </row>
    <row r="1073" spans="1:15" ht="16.8" x14ac:dyDescent="0.45">
      <c r="A1073" t="s">
        <v>915</v>
      </c>
      <c r="B1073">
        <v>1</v>
      </c>
      <c r="C1073" t="s">
        <v>32</v>
      </c>
      <c r="D1073">
        <v>25</v>
      </c>
      <c r="E1073" t="s">
        <v>15</v>
      </c>
      <c r="F1073" t="s">
        <v>16</v>
      </c>
      <c r="G1073">
        <v>1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0</v>
      </c>
      <c r="N1073" s="4" cm="1">
        <f t="array" ref="N1073">MEDIAN(IF($O$2:$O$2210=O1073,$D$2:$D$2210))</f>
        <v>13</v>
      </c>
      <c r="O1073" t="str">
        <f t="shared" si="16"/>
        <v>Data Analyst - No stated seniority/mid-levelLeft job</v>
      </c>
    </row>
    <row r="1074" spans="1:15" ht="16.8" x14ac:dyDescent="0.45">
      <c r="A1074" t="s">
        <v>331</v>
      </c>
      <c r="B1074">
        <v>0</v>
      </c>
      <c r="C1074" t="s">
        <v>631</v>
      </c>
      <c r="D1074">
        <v>27</v>
      </c>
      <c r="E1074" t="s">
        <v>15</v>
      </c>
      <c r="F1074" t="s">
        <v>19</v>
      </c>
      <c r="G1074">
        <v>1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0</v>
      </c>
      <c r="N1074" s="4" cm="1">
        <f t="array" ref="N1074">MEDIAN(IF($O$2:$O$2210=O1074,$D$2:$D$2210))</f>
        <v>12</v>
      </c>
      <c r="O1074" t="str">
        <f t="shared" si="16"/>
        <v>Data Analyst - No stated seniority/mid-levelPresent Role</v>
      </c>
    </row>
    <row r="1075" spans="1:15" ht="16.8" x14ac:dyDescent="0.45">
      <c r="A1075" t="s">
        <v>916</v>
      </c>
      <c r="B1075">
        <v>1</v>
      </c>
      <c r="C1075" t="s">
        <v>631</v>
      </c>
      <c r="D1075">
        <v>37</v>
      </c>
      <c r="E1075" t="s">
        <v>15</v>
      </c>
      <c r="F1075" t="s">
        <v>19</v>
      </c>
      <c r="G1075">
        <v>1</v>
      </c>
      <c r="H1075">
        <v>1</v>
      </c>
      <c r="I1075">
        <v>1</v>
      </c>
      <c r="J1075">
        <v>1</v>
      </c>
      <c r="K1075">
        <v>0</v>
      </c>
      <c r="L1075">
        <v>0</v>
      </c>
      <c r="M1075">
        <v>0</v>
      </c>
      <c r="N1075" s="4" cm="1">
        <f t="array" ref="N1075">MEDIAN(IF($O$2:$O$2210=O1075,$D$2:$D$2210))</f>
        <v>12</v>
      </c>
      <c r="O1075" t="str">
        <f t="shared" si="16"/>
        <v>Data Analyst - No stated seniority/mid-levelPresent Role</v>
      </c>
    </row>
    <row r="1076" spans="1:15" ht="16.8" x14ac:dyDescent="0.45">
      <c r="A1076" t="s">
        <v>917</v>
      </c>
      <c r="B1076">
        <v>0</v>
      </c>
      <c r="C1076" t="s">
        <v>50</v>
      </c>
      <c r="D1076">
        <v>10</v>
      </c>
      <c r="E1076" t="s">
        <v>15</v>
      </c>
      <c r="F1076" t="s">
        <v>19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s="4" cm="1">
        <f t="array" ref="N1076">MEDIAN(IF($O$2:$O$2210=O1076,$D$2:$D$2210))</f>
        <v>12</v>
      </c>
      <c r="O1076" t="str">
        <f t="shared" si="16"/>
        <v>Data Analyst - No stated seniority/mid-levelPresent Role</v>
      </c>
    </row>
    <row r="1077" spans="1:15" ht="16.8" x14ac:dyDescent="0.45">
      <c r="A1077" t="s">
        <v>918</v>
      </c>
      <c r="B1077">
        <v>1</v>
      </c>
      <c r="C1077" t="s">
        <v>14</v>
      </c>
      <c r="D1077">
        <v>12</v>
      </c>
      <c r="E1077" t="s">
        <v>15</v>
      </c>
      <c r="F1077" t="s">
        <v>16</v>
      </c>
      <c r="G1077">
        <v>1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 s="4" cm="1">
        <f t="array" ref="N1077">MEDIAN(IF($O$2:$O$2210=O1077,$D$2:$D$2210))</f>
        <v>13</v>
      </c>
      <c r="O1077" t="str">
        <f t="shared" si="16"/>
        <v>Data Analyst - No stated seniority/mid-levelLeft job</v>
      </c>
    </row>
    <row r="1078" spans="1:15" ht="16.8" x14ac:dyDescent="0.45">
      <c r="A1078" t="s">
        <v>59</v>
      </c>
      <c r="B1078">
        <v>0</v>
      </c>
      <c r="C1078" t="s">
        <v>14</v>
      </c>
      <c r="D1078">
        <v>15</v>
      </c>
      <c r="E1078" t="s">
        <v>15</v>
      </c>
      <c r="F1078" t="s">
        <v>19</v>
      </c>
      <c r="G1078">
        <v>1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 s="4" cm="1">
        <f t="array" ref="N1078">MEDIAN(IF($O$2:$O$2210=O1078,$D$2:$D$2210))</f>
        <v>12</v>
      </c>
      <c r="O1078" t="str">
        <f t="shared" si="16"/>
        <v>Data Analyst - No stated seniority/mid-levelPresent Role</v>
      </c>
    </row>
    <row r="1079" spans="1:15" ht="16.8" x14ac:dyDescent="0.45">
      <c r="A1079" t="s">
        <v>919</v>
      </c>
      <c r="B1079">
        <v>1</v>
      </c>
      <c r="C1079" t="s">
        <v>14</v>
      </c>
      <c r="D1079">
        <v>24</v>
      </c>
      <c r="E1079" t="s">
        <v>15</v>
      </c>
      <c r="F1079" t="s">
        <v>16</v>
      </c>
      <c r="G1079">
        <v>1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  <c r="N1079" s="4" cm="1">
        <f t="array" ref="N1079">MEDIAN(IF($O$2:$O$2210=O1079,$D$2:$D$2210))</f>
        <v>13</v>
      </c>
      <c r="O1079" t="str">
        <f t="shared" si="16"/>
        <v>Data Analyst - No stated seniority/mid-levelLeft job</v>
      </c>
    </row>
    <row r="1080" spans="1:15" ht="16.8" x14ac:dyDescent="0.45">
      <c r="A1080" t="s">
        <v>920</v>
      </c>
      <c r="B1080">
        <v>2</v>
      </c>
      <c r="C1080" t="s">
        <v>921</v>
      </c>
      <c r="D1080">
        <v>32</v>
      </c>
      <c r="E1080" t="s">
        <v>15</v>
      </c>
      <c r="F1080" t="s">
        <v>16</v>
      </c>
      <c r="G1080">
        <v>1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  <c r="N1080" s="4" cm="1">
        <f t="array" ref="N1080">MEDIAN(IF($O$2:$O$2210=O1080,$D$2:$D$2210))</f>
        <v>13</v>
      </c>
      <c r="O1080" t="str">
        <f t="shared" si="16"/>
        <v>Data Analyst - No stated seniority/mid-levelLeft job</v>
      </c>
    </row>
    <row r="1081" spans="1:15" ht="16.8" x14ac:dyDescent="0.45">
      <c r="A1081" t="s">
        <v>922</v>
      </c>
      <c r="B1081">
        <v>3</v>
      </c>
      <c r="C1081" t="s">
        <v>923</v>
      </c>
      <c r="D1081">
        <v>18</v>
      </c>
      <c r="E1081" t="s">
        <v>15</v>
      </c>
      <c r="F1081" t="s">
        <v>16</v>
      </c>
      <c r="G1081">
        <v>1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 s="4" cm="1">
        <f t="array" ref="N1081">MEDIAN(IF($O$2:$O$2210=O1081,$D$2:$D$2210))</f>
        <v>13</v>
      </c>
      <c r="O1081" t="str">
        <f t="shared" si="16"/>
        <v>Data Analyst - No stated seniority/mid-levelLeft job</v>
      </c>
    </row>
    <row r="1082" spans="1:15" ht="16.8" x14ac:dyDescent="0.45">
      <c r="A1082" t="s">
        <v>182</v>
      </c>
      <c r="B1082">
        <v>0</v>
      </c>
      <c r="C1082" t="s">
        <v>14</v>
      </c>
      <c r="D1082">
        <v>3</v>
      </c>
      <c r="E1082" t="s">
        <v>15</v>
      </c>
      <c r="F1082" t="s">
        <v>19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s="4" cm="1">
        <f t="array" ref="N1082">MEDIAN(IF($O$2:$O$2210=O1082,$D$2:$D$2210))</f>
        <v>12</v>
      </c>
      <c r="O1082" t="str">
        <f t="shared" si="16"/>
        <v>Data Analyst - No stated seniority/mid-levelPresent Role</v>
      </c>
    </row>
    <row r="1083" spans="1:15" ht="16.8" x14ac:dyDescent="0.45">
      <c r="A1083" t="s">
        <v>634</v>
      </c>
      <c r="B1083">
        <v>1</v>
      </c>
      <c r="C1083" t="s">
        <v>1719</v>
      </c>
      <c r="D1083">
        <v>5</v>
      </c>
      <c r="E1083" t="s">
        <v>1692</v>
      </c>
      <c r="F1083" t="s">
        <v>16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s="4" cm="1">
        <f t="array" ref="N1083">MEDIAN(IF($O$2:$O$2210=O1083,$D$2:$D$2210))</f>
        <v>7</v>
      </c>
      <c r="O1083" t="str">
        <f t="shared" si="16"/>
        <v>Data ScientistLeft job</v>
      </c>
    </row>
    <row r="1084" spans="1:15" ht="16.8" x14ac:dyDescent="0.45">
      <c r="A1084" t="s">
        <v>798</v>
      </c>
      <c r="B1084">
        <v>2</v>
      </c>
      <c r="C1084" t="s">
        <v>68</v>
      </c>
      <c r="D1084">
        <v>10</v>
      </c>
      <c r="E1084" t="s">
        <v>23</v>
      </c>
      <c r="F1084" t="s">
        <v>16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s="4" cm="1">
        <f t="array" ref="N1084">MEDIAN(IF($O$2:$O$2210=O1084,$D$2:$D$2210))</f>
        <v>17.5</v>
      </c>
      <c r="O1084" t="str">
        <f t="shared" si="16"/>
        <v>Data Analyst - Senior LevelLeft job</v>
      </c>
    </row>
    <row r="1085" spans="1:15" ht="16.8" x14ac:dyDescent="0.45">
      <c r="A1085" t="s">
        <v>924</v>
      </c>
      <c r="B1085">
        <v>3</v>
      </c>
      <c r="C1085" t="s">
        <v>14</v>
      </c>
      <c r="D1085">
        <v>25</v>
      </c>
      <c r="E1085" t="s">
        <v>15</v>
      </c>
      <c r="F1085" t="s">
        <v>16</v>
      </c>
      <c r="G1085">
        <v>1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  <c r="N1085" s="4" cm="1">
        <f t="array" ref="N1085">MEDIAN(IF($O$2:$O$2210=O1085,$D$2:$D$2210))</f>
        <v>13</v>
      </c>
      <c r="O1085" t="str">
        <f t="shared" si="16"/>
        <v>Data Analyst - No stated seniority/mid-levelLeft job</v>
      </c>
    </row>
    <row r="1086" spans="1:15" ht="16.8" x14ac:dyDescent="0.45">
      <c r="A1086" t="s">
        <v>925</v>
      </c>
      <c r="B1086">
        <v>5</v>
      </c>
      <c r="C1086" t="s">
        <v>926</v>
      </c>
      <c r="D1086">
        <v>39</v>
      </c>
      <c r="E1086" t="s">
        <v>57</v>
      </c>
      <c r="F1086" t="s">
        <v>16</v>
      </c>
      <c r="G1086">
        <v>1</v>
      </c>
      <c r="H1086">
        <v>1</v>
      </c>
      <c r="I1086">
        <v>1</v>
      </c>
      <c r="J1086">
        <v>1</v>
      </c>
      <c r="K1086">
        <v>0</v>
      </c>
      <c r="L1086">
        <v>0</v>
      </c>
      <c r="M1086">
        <v>0</v>
      </c>
      <c r="N1086" s="4" cm="1">
        <f t="array" ref="N1086">MEDIAN(IF($O$2:$O$2210=O1086,$D$2:$D$2210))</f>
        <v>8</v>
      </c>
      <c r="O1086" t="str">
        <f t="shared" si="16"/>
        <v>Data Analyst - Junior LevelLeft job</v>
      </c>
    </row>
    <row r="1087" spans="1:15" ht="16.8" x14ac:dyDescent="0.45">
      <c r="A1087" t="s">
        <v>104</v>
      </c>
      <c r="B1087">
        <v>0</v>
      </c>
      <c r="C1087" t="s">
        <v>927</v>
      </c>
      <c r="D1087">
        <v>5</v>
      </c>
      <c r="E1087" t="s">
        <v>15</v>
      </c>
      <c r="F1087" t="s">
        <v>19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s="4" cm="1">
        <f t="array" ref="N1087">MEDIAN(IF($O$2:$O$2210=O1087,$D$2:$D$2210))</f>
        <v>12</v>
      </c>
      <c r="O1087" t="str">
        <f t="shared" si="16"/>
        <v>Data Analyst - No stated seniority/mid-levelPresent Role</v>
      </c>
    </row>
    <row r="1088" spans="1:15" ht="16.8" x14ac:dyDescent="0.45">
      <c r="A1088" t="s">
        <v>72</v>
      </c>
      <c r="B1088">
        <v>0</v>
      </c>
      <c r="C1088" t="s">
        <v>14</v>
      </c>
      <c r="D1088">
        <v>12</v>
      </c>
      <c r="E1088" t="s">
        <v>15</v>
      </c>
      <c r="F1088" t="s">
        <v>19</v>
      </c>
      <c r="G1088">
        <v>1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 s="4" cm="1">
        <f t="array" ref="N1088">MEDIAN(IF($O$2:$O$2210=O1088,$D$2:$D$2210))</f>
        <v>12</v>
      </c>
      <c r="O1088" t="str">
        <f t="shared" si="16"/>
        <v>Data Analyst - No stated seniority/mid-levelPresent Role</v>
      </c>
    </row>
    <row r="1089" spans="1:15" ht="16.8" x14ac:dyDescent="0.45">
      <c r="A1089" t="s">
        <v>928</v>
      </c>
      <c r="B1089">
        <v>2</v>
      </c>
      <c r="C1089" t="s">
        <v>929</v>
      </c>
      <c r="D1089">
        <v>107</v>
      </c>
      <c r="E1089" t="s">
        <v>75</v>
      </c>
      <c r="F1089" t="s">
        <v>16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0</v>
      </c>
      <c r="N1089" s="4" cm="1">
        <f t="array" ref="N1089">MEDIAN(IF($O$2:$O$2210=O1089,$D$2:$D$2210))</f>
        <v>23.5</v>
      </c>
      <c r="O1089" t="str">
        <f t="shared" si="16"/>
        <v>StatisticianLeft job</v>
      </c>
    </row>
    <row r="1090" spans="1:15" ht="16.8" x14ac:dyDescent="0.45">
      <c r="A1090" t="s">
        <v>930</v>
      </c>
      <c r="B1090">
        <v>3</v>
      </c>
      <c r="C1090" t="s">
        <v>75</v>
      </c>
      <c r="D1090">
        <v>23</v>
      </c>
      <c r="E1090" t="s">
        <v>75</v>
      </c>
      <c r="F1090" t="s">
        <v>16</v>
      </c>
      <c r="G1090">
        <v>1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 s="4" cm="1">
        <f t="array" ref="N1090">MEDIAN(IF($O$2:$O$2210=O1090,$D$2:$D$2210))</f>
        <v>23.5</v>
      </c>
      <c r="O1090" t="str">
        <f t="shared" si="16"/>
        <v>StatisticianLeft job</v>
      </c>
    </row>
    <row r="1091" spans="1:15" ht="16.8" x14ac:dyDescent="0.45">
      <c r="A1091" t="s">
        <v>602</v>
      </c>
      <c r="B1091">
        <v>0</v>
      </c>
      <c r="C1091" t="s">
        <v>14</v>
      </c>
      <c r="D1091">
        <v>13</v>
      </c>
      <c r="E1091" t="s">
        <v>15</v>
      </c>
      <c r="F1091" t="s">
        <v>19</v>
      </c>
      <c r="G1091">
        <v>1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 s="4" cm="1">
        <f t="array" ref="N1091">MEDIAN(IF($O$2:$O$2210=O1091,$D$2:$D$2210))</f>
        <v>12</v>
      </c>
      <c r="O1091" t="str">
        <f t="shared" ref="O1091:O1154" si="17">E1091&amp;F1091</f>
        <v>Data Analyst - No stated seniority/mid-levelPresent Role</v>
      </c>
    </row>
    <row r="1092" spans="1:15" ht="16.8" x14ac:dyDescent="0.45">
      <c r="A1092" t="s">
        <v>59</v>
      </c>
      <c r="B1092">
        <v>0</v>
      </c>
      <c r="C1092" t="s">
        <v>330</v>
      </c>
      <c r="D1092">
        <v>15</v>
      </c>
      <c r="E1092" t="s">
        <v>15</v>
      </c>
      <c r="F1092" t="s">
        <v>19</v>
      </c>
      <c r="G1092">
        <v>1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 s="4" cm="1">
        <f t="array" ref="N1092">MEDIAN(IF($O$2:$O$2210=O1092,$D$2:$D$2210))</f>
        <v>12</v>
      </c>
      <c r="O1092" t="str">
        <f t="shared" si="17"/>
        <v>Data Analyst - No stated seniority/mid-levelPresent Role</v>
      </c>
    </row>
    <row r="1093" spans="1:15" ht="16.8" x14ac:dyDescent="0.45">
      <c r="A1093" t="s">
        <v>35</v>
      </c>
      <c r="B1093">
        <v>0</v>
      </c>
      <c r="C1093" t="s">
        <v>461</v>
      </c>
      <c r="D1093">
        <v>41</v>
      </c>
      <c r="E1093" t="s">
        <v>23</v>
      </c>
      <c r="F1093" t="s">
        <v>19</v>
      </c>
      <c r="G1093">
        <v>1</v>
      </c>
      <c r="H1093">
        <v>1</v>
      </c>
      <c r="I1093">
        <v>1</v>
      </c>
      <c r="J1093">
        <v>1</v>
      </c>
      <c r="K1093">
        <v>0</v>
      </c>
      <c r="L1093">
        <v>0</v>
      </c>
      <c r="M1093">
        <v>0</v>
      </c>
      <c r="N1093" s="4" cm="1">
        <f t="array" ref="N1093">MEDIAN(IF($O$2:$O$2210=O1093,$D$2:$D$2210))</f>
        <v>10</v>
      </c>
      <c r="O1093" t="str">
        <f t="shared" si="17"/>
        <v>Data Analyst - Senior LevelPresent Role</v>
      </c>
    </row>
    <row r="1094" spans="1:15" ht="16.8" x14ac:dyDescent="0.45">
      <c r="A1094" t="s">
        <v>586</v>
      </c>
      <c r="B1094">
        <v>1</v>
      </c>
      <c r="C1094" t="s">
        <v>50</v>
      </c>
      <c r="D1094">
        <v>24</v>
      </c>
      <c r="E1094" t="s">
        <v>15</v>
      </c>
      <c r="F1094" t="s">
        <v>16</v>
      </c>
      <c r="G1094">
        <v>1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  <c r="N1094" s="4" cm="1">
        <f t="array" ref="N1094">MEDIAN(IF($O$2:$O$2210=O1094,$D$2:$D$2210))</f>
        <v>13</v>
      </c>
      <c r="O1094" t="str">
        <f t="shared" si="17"/>
        <v>Data Analyst - No stated seniority/mid-levelLeft job</v>
      </c>
    </row>
    <row r="1095" spans="1:15" ht="16.8" x14ac:dyDescent="0.45">
      <c r="A1095" t="s">
        <v>1137</v>
      </c>
      <c r="B1095">
        <v>1</v>
      </c>
      <c r="C1095" t="s">
        <v>1704</v>
      </c>
      <c r="D1095">
        <v>7</v>
      </c>
      <c r="E1095" t="s">
        <v>1692</v>
      </c>
      <c r="F1095" t="s">
        <v>16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s="4" cm="1">
        <f t="array" ref="N1095">MEDIAN(IF($O$2:$O$2210=O1095,$D$2:$D$2210))</f>
        <v>7</v>
      </c>
      <c r="O1095" t="str">
        <f t="shared" si="17"/>
        <v>Data ScientistLeft job</v>
      </c>
    </row>
    <row r="1096" spans="1:15" ht="16.8" x14ac:dyDescent="0.45">
      <c r="A1096" t="s">
        <v>648</v>
      </c>
      <c r="B1096">
        <v>3</v>
      </c>
      <c r="C1096" t="s">
        <v>1721</v>
      </c>
      <c r="D1096">
        <v>2</v>
      </c>
      <c r="E1096" t="s">
        <v>1692</v>
      </c>
      <c r="F1096" t="s">
        <v>16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s="4" cm="1">
        <f t="array" ref="N1096">MEDIAN(IF($O$2:$O$2210=O1096,$D$2:$D$2210))</f>
        <v>7</v>
      </c>
      <c r="O1096" t="str">
        <f t="shared" si="17"/>
        <v>Data ScientistLeft job</v>
      </c>
    </row>
    <row r="1097" spans="1:15" ht="16.8" x14ac:dyDescent="0.45">
      <c r="A1097" t="s">
        <v>931</v>
      </c>
      <c r="B1097">
        <v>4</v>
      </c>
      <c r="C1097" t="s">
        <v>14</v>
      </c>
      <c r="D1097">
        <v>21</v>
      </c>
      <c r="E1097" t="s">
        <v>15</v>
      </c>
      <c r="F1097" t="s">
        <v>16</v>
      </c>
      <c r="G1097">
        <v>1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 s="4" cm="1">
        <f t="array" ref="N1097">MEDIAN(IF($O$2:$O$2210=O1097,$D$2:$D$2210))</f>
        <v>13</v>
      </c>
      <c r="O1097" t="str">
        <f t="shared" si="17"/>
        <v>Data Analyst - No stated seniority/mid-levelLeft job</v>
      </c>
    </row>
    <row r="1098" spans="1:15" ht="16.8" x14ac:dyDescent="0.45">
      <c r="A1098" t="s">
        <v>932</v>
      </c>
      <c r="B1098">
        <v>3</v>
      </c>
      <c r="C1098" t="s">
        <v>933</v>
      </c>
      <c r="D1098">
        <v>21</v>
      </c>
      <c r="E1098" t="s">
        <v>15</v>
      </c>
      <c r="F1098" t="s">
        <v>16</v>
      </c>
      <c r="G1098">
        <v>1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 s="4" cm="1">
        <f t="array" ref="N1098">MEDIAN(IF($O$2:$O$2210=O1098,$D$2:$D$2210))</f>
        <v>13</v>
      </c>
      <c r="O1098" t="str">
        <f t="shared" si="17"/>
        <v>Data Analyst - No stated seniority/mid-levelLeft job</v>
      </c>
    </row>
    <row r="1099" spans="1:15" ht="16.8" x14ac:dyDescent="0.45">
      <c r="A1099" t="s">
        <v>934</v>
      </c>
      <c r="B1099">
        <v>2</v>
      </c>
      <c r="C1099" t="s">
        <v>14</v>
      </c>
      <c r="D1099">
        <v>27</v>
      </c>
      <c r="E1099" t="s">
        <v>15</v>
      </c>
      <c r="F1099" t="s">
        <v>16</v>
      </c>
      <c r="G1099">
        <v>1</v>
      </c>
      <c r="H1099">
        <v>1</v>
      </c>
      <c r="I1099">
        <v>1</v>
      </c>
      <c r="J1099">
        <v>0</v>
      </c>
      <c r="K1099">
        <v>0</v>
      </c>
      <c r="L1099">
        <v>0</v>
      </c>
      <c r="M1099">
        <v>0</v>
      </c>
      <c r="N1099" s="4" cm="1">
        <f t="array" ref="N1099">MEDIAN(IF($O$2:$O$2210=O1099,$D$2:$D$2210))</f>
        <v>13</v>
      </c>
      <c r="O1099" t="str">
        <f t="shared" si="17"/>
        <v>Data Analyst - No stated seniority/mid-levelLeft job</v>
      </c>
    </row>
    <row r="1100" spans="1:15" ht="16.8" x14ac:dyDescent="0.45">
      <c r="A1100" t="s">
        <v>70</v>
      </c>
      <c r="B1100">
        <v>1</v>
      </c>
      <c r="C1100" t="s">
        <v>935</v>
      </c>
      <c r="D1100">
        <v>10</v>
      </c>
      <c r="E1100" t="s">
        <v>15</v>
      </c>
      <c r="F1100" t="s">
        <v>19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s="4" cm="1">
        <f t="array" ref="N1100">MEDIAN(IF($O$2:$O$2210=O1100,$D$2:$D$2210))</f>
        <v>12</v>
      </c>
      <c r="O1100" t="str">
        <f t="shared" si="17"/>
        <v>Data Analyst - No stated seniority/mid-levelPresent Role</v>
      </c>
    </row>
    <row r="1101" spans="1:15" ht="16.8" x14ac:dyDescent="0.45">
      <c r="A1101" t="s">
        <v>729</v>
      </c>
      <c r="B1101">
        <v>2</v>
      </c>
      <c r="C1101" t="s">
        <v>936</v>
      </c>
      <c r="D1101">
        <v>4</v>
      </c>
      <c r="E1101" t="s">
        <v>15</v>
      </c>
      <c r="F1101" t="s">
        <v>16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s="4" cm="1">
        <f t="array" ref="N1101">MEDIAN(IF($O$2:$O$2210=O1101,$D$2:$D$2210))</f>
        <v>13</v>
      </c>
      <c r="O1101" t="str">
        <f t="shared" si="17"/>
        <v>Data Analyst - No stated seniority/mid-levelLeft job</v>
      </c>
    </row>
    <row r="1102" spans="1:15" ht="16.8" x14ac:dyDescent="0.45">
      <c r="A1102" t="s">
        <v>27</v>
      </c>
      <c r="B1102">
        <v>0</v>
      </c>
      <c r="C1102" t="s">
        <v>14</v>
      </c>
      <c r="D1102">
        <v>18</v>
      </c>
      <c r="E1102" t="s">
        <v>15</v>
      </c>
      <c r="F1102" t="s">
        <v>19</v>
      </c>
      <c r="G1102">
        <v>1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 s="4" cm="1">
        <f t="array" ref="N1102">MEDIAN(IF($O$2:$O$2210=O1102,$D$2:$D$2210))</f>
        <v>12</v>
      </c>
      <c r="O1102" t="str">
        <f t="shared" si="17"/>
        <v>Data Analyst - No stated seniority/mid-levelPresent Role</v>
      </c>
    </row>
    <row r="1103" spans="1:15" ht="16.8" x14ac:dyDescent="0.45">
      <c r="A1103" t="s">
        <v>72</v>
      </c>
      <c r="B1103">
        <v>0</v>
      </c>
      <c r="C1103" t="s">
        <v>1692</v>
      </c>
      <c r="D1103">
        <v>12</v>
      </c>
      <c r="E1103" t="s">
        <v>1692</v>
      </c>
      <c r="F1103" t="s">
        <v>19</v>
      </c>
      <c r="G1103">
        <v>1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 s="4" cm="1">
        <f t="array" ref="N1103">MEDIAN(IF($O$2:$O$2210=O1103,$D$2:$D$2210))</f>
        <v>8.5</v>
      </c>
      <c r="O1103" t="str">
        <f t="shared" si="17"/>
        <v>Data ScientistPresent Role</v>
      </c>
    </row>
    <row r="1104" spans="1:15" ht="16.8" x14ac:dyDescent="0.45">
      <c r="A1104" t="s">
        <v>1722</v>
      </c>
      <c r="B1104">
        <v>1</v>
      </c>
      <c r="C1104" t="s">
        <v>1723</v>
      </c>
      <c r="D1104">
        <v>1</v>
      </c>
      <c r="E1104" t="s">
        <v>1692</v>
      </c>
      <c r="F1104" t="s">
        <v>16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s="4" cm="1">
        <f t="array" ref="N1104">MEDIAN(IF($O$2:$O$2210=O1104,$D$2:$D$2210))</f>
        <v>7</v>
      </c>
      <c r="O1104" t="str">
        <f t="shared" si="17"/>
        <v>Data ScientistLeft job</v>
      </c>
    </row>
    <row r="1105" spans="1:15" ht="16.8" x14ac:dyDescent="0.45">
      <c r="A1105" t="s">
        <v>937</v>
      </c>
      <c r="B1105">
        <v>3</v>
      </c>
      <c r="C1105" t="s">
        <v>14</v>
      </c>
      <c r="D1105">
        <v>2</v>
      </c>
      <c r="E1105" t="s">
        <v>15</v>
      </c>
      <c r="F1105" t="s">
        <v>16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s="4" cm="1">
        <f t="array" ref="N1105">MEDIAN(IF($O$2:$O$2210=O1105,$D$2:$D$2210))</f>
        <v>13</v>
      </c>
      <c r="O1105" t="str">
        <f t="shared" si="17"/>
        <v>Data Analyst - No stated seniority/mid-levelLeft job</v>
      </c>
    </row>
    <row r="1106" spans="1:15" ht="16.8" x14ac:dyDescent="0.45">
      <c r="A1106" t="s">
        <v>938</v>
      </c>
      <c r="B1106">
        <v>4</v>
      </c>
      <c r="C1106" t="s">
        <v>14</v>
      </c>
      <c r="D1106">
        <v>1</v>
      </c>
      <c r="E1106" t="s">
        <v>15</v>
      </c>
      <c r="F1106" t="s">
        <v>16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s="4" cm="1">
        <f t="array" ref="N1106">MEDIAN(IF($O$2:$O$2210=O1106,$D$2:$D$2210))</f>
        <v>13</v>
      </c>
      <c r="O1106" t="str">
        <f t="shared" si="17"/>
        <v>Data Analyst - No stated seniority/mid-levelLeft job</v>
      </c>
    </row>
    <row r="1107" spans="1:15" ht="16.8" x14ac:dyDescent="0.45">
      <c r="A1107" t="s">
        <v>88</v>
      </c>
      <c r="B1107">
        <v>0</v>
      </c>
      <c r="C1107" t="s">
        <v>939</v>
      </c>
      <c r="D1107">
        <v>17</v>
      </c>
      <c r="E1107" t="s">
        <v>15</v>
      </c>
      <c r="F1107" t="s">
        <v>19</v>
      </c>
      <c r="G1107">
        <v>1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 s="4" cm="1">
        <f t="array" ref="N1107">MEDIAN(IF($O$2:$O$2210=O1107,$D$2:$D$2210))</f>
        <v>12</v>
      </c>
      <c r="O1107" t="str">
        <f t="shared" si="17"/>
        <v>Data Analyst - No stated seniority/mid-levelPresent Role</v>
      </c>
    </row>
    <row r="1108" spans="1:15" ht="16.8" x14ac:dyDescent="0.45">
      <c r="A1108" t="s">
        <v>940</v>
      </c>
      <c r="B1108">
        <v>1</v>
      </c>
      <c r="C1108" t="s">
        <v>14</v>
      </c>
      <c r="D1108">
        <v>28</v>
      </c>
      <c r="E1108" t="s">
        <v>15</v>
      </c>
      <c r="F1108" t="s">
        <v>16</v>
      </c>
      <c r="G1108">
        <v>1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0</v>
      </c>
      <c r="N1108" s="4" cm="1">
        <f t="array" ref="N1108">MEDIAN(IF($O$2:$O$2210=O1108,$D$2:$D$2210))</f>
        <v>13</v>
      </c>
      <c r="O1108" t="str">
        <f t="shared" si="17"/>
        <v>Data Analyst - No stated seniority/mid-levelLeft job</v>
      </c>
    </row>
    <row r="1109" spans="1:15" ht="16.8" x14ac:dyDescent="0.45">
      <c r="A1109" t="s">
        <v>94</v>
      </c>
      <c r="B1109">
        <v>0</v>
      </c>
      <c r="C1109" t="s">
        <v>941</v>
      </c>
      <c r="D1109">
        <v>6</v>
      </c>
      <c r="E1109" t="s">
        <v>15</v>
      </c>
      <c r="F1109" t="s">
        <v>19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s="4" cm="1">
        <f t="array" ref="N1109">MEDIAN(IF($O$2:$O$2210=O1109,$D$2:$D$2210))</f>
        <v>12</v>
      </c>
      <c r="O1109" t="str">
        <f t="shared" si="17"/>
        <v>Data Analyst - No stated seniority/mid-levelPresent Role</v>
      </c>
    </row>
    <row r="1110" spans="1:15" ht="16.8" x14ac:dyDescent="0.45">
      <c r="A1110" t="s">
        <v>942</v>
      </c>
      <c r="B1110">
        <v>0</v>
      </c>
      <c r="C1110" t="s">
        <v>14</v>
      </c>
      <c r="D1110">
        <v>5</v>
      </c>
      <c r="E1110" t="s">
        <v>15</v>
      </c>
      <c r="F1110" t="s">
        <v>19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s="4" cm="1">
        <f t="array" ref="N1110">MEDIAN(IF($O$2:$O$2210=O1110,$D$2:$D$2210))</f>
        <v>12</v>
      </c>
      <c r="O1110" t="str">
        <f t="shared" si="17"/>
        <v>Data Analyst - No stated seniority/mid-levelPresent Role</v>
      </c>
    </row>
    <row r="1111" spans="1:15" ht="16.8" x14ac:dyDescent="0.45">
      <c r="A1111" t="s">
        <v>943</v>
      </c>
      <c r="B1111">
        <v>1</v>
      </c>
      <c r="C1111" t="s">
        <v>944</v>
      </c>
      <c r="D1111">
        <v>8</v>
      </c>
      <c r="E1111" t="s">
        <v>15</v>
      </c>
      <c r="F1111" t="s">
        <v>16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s="4" cm="1">
        <f t="array" ref="N1111">MEDIAN(IF($O$2:$O$2210=O1111,$D$2:$D$2210))</f>
        <v>13</v>
      </c>
      <c r="O1111" t="str">
        <f t="shared" si="17"/>
        <v>Data Analyst - No stated seniority/mid-levelLeft job</v>
      </c>
    </row>
    <row r="1112" spans="1:15" ht="16.8" x14ac:dyDescent="0.45">
      <c r="A1112" t="s">
        <v>945</v>
      </c>
      <c r="B1112">
        <v>2</v>
      </c>
      <c r="C1112" t="s">
        <v>944</v>
      </c>
      <c r="D1112">
        <v>19</v>
      </c>
      <c r="E1112" t="s">
        <v>15</v>
      </c>
      <c r="F1112" t="s">
        <v>16</v>
      </c>
      <c r="G1112">
        <v>1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 s="4" cm="1">
        <f t="array" ref="N1112">MEDIAN(IF($O$2:$O$2210=O1112,$D$2:$D$2210))</f>
        <v>13</v>
      </c>
      <c r="O1112" t="str">
        <f t="shared" si="17"/>
        <v>Data Analyst - No stated seniority/mid-levelLeft job</v>
      </c>
    </row>
    <row r="1113" spans="1:15" ht="16.8" x14ac:dyDescent="0.45">
      <c r="A1113" t="s">
        <v>946</v>
      </c>
      <c r="B1113">
        <v>3</v>
      </c>
      <c r="C1113" t="s">
        <v>947</v>
      </c>
      <c r="D1113">
        <v>22</v>
      </c>
      <c r="E1113" t="s">
        <v>15</v>
      </c>
      <c r="F1113" t="s">
        <v>16</v>
      </c>
      <c r="G1113">
        <v>1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 s="4" cm="1">
        <f t="array" ref="N1113">MEDIAN(IF($O$2:$O$2210=O1113,$D$2:$D$2210))</f>
        <v>13</v>
      </c>
      <c r="O1113" t="str">
        <f t="shared" si="17"/>
        <v>Data Analyst - No stated seniority/mid-levelLeft job</v>
      </c>
    </row>
    <row r="1114" spans="1:15" ht="16.8" x14ac:dyDescent="0.45">
      <c r="A1114" t="s">
        <v>948</v>
      </c>
      <c r="B1114">
        <v>1</v>
      </c>
      <c r="C1114" t="s">
        <v>461</v>
      </c>
      <c r="D1114">
        <v>21</v>
      </c>
      <c r="E1114" t="s">
        <v>23</v>
      </c>
      <c r="F1114" t="s">
        <v>16</v>
      </c>
      <c r="G1114">
        <v>1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 s="4" cm="1">
        <f t="array" ref="N1114">MEDIAN(IF($O$2:$O$2210=O1114,$D$2:$D$2210))</f>
        <v>17.5</v>
      </c>
      <c r="O1114" t="str">
        <f t="shared" si="17"/>
        <v>Data Analyst - Senior LevelLeft job</v>
      </c>
    </row>
    <row r="1115" spans="1:15" ht="16.8" x14ac:dyDescent="0.45">
      <c r="A1115" t="s">
        <v>27</v>
      </c>
      <c r="B1115">
        <v>0</v>
      </c>
      <c r="C1115" t="s">
        <v>949</v>
      </c>
      <c r="D1115">
        <v>18</v>
      </c>
      <c r="E1115" t="s">
        <v>15</v>
      </c>
      <c r="F1115" t="s">
        <v>19</v>
      </c>
      <c r="G1115">
        <v>1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 s="4" cm="1">
        <f t="array" ref="N1115">MEDIAN(IF($O$2:$O$2210=O1115,$D$2:$D$2210))</f>
        <v>12</v>
      </c>
      <c r="O1115" t="str">
        <f t="shared" si="17"/>
        <v>Data Analyst - No stated seniority/mid-levelPresent Role</v>
      </c>
    </row>
    <row r="1116" spans="1:15" ht="16.8" x14ac:dyDescent="0.45">
      <c r="A1116" t="s">
        <v>950</v>
      </c>
      <c r="B1116">
        <v>1</v>
      </c>
      <c r="C1116" t="s">
        <v>14</v>
      </c>
      <c r="D1116">
        <v>10</v>
      </c>
      <c r="E1116" t="s">
        <v>15</v>
      </c>
      <c r="F1116" t="s">
        <v>16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s="4" cm="1">
        <f t="array" ref="N1116">MEDIAN(IF($O$2:$O$2210=O1116,$D$2:$D$2210))</f>
        <v>13</v>
      </c>
      <c r="O1116" t="str">
        <f t="shared" si="17"/>
        <v>Data Analyst - No stated seniority/mid-levelLeft job</v>
      </c>
    </row>
    <row r="1117" spans="1:15" ht="16.8" x14ac:dyDescent="0.45">
      <c r="A1117" t="s">
        <v>70</v>
      </c>
      <c r="B1117">
        <v>0</v>
      </c>
      <c r="C1117" t="s">
        <v>1692</v>
      </c>
      <c r="D1117">
        <v>10</v>
      </c>
      <c r="E1117" t="s">
        <v>1692</v>
      </c>
      <c r="F1117" t="s">
        <v>19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s="4" cm="1">
        <f t="array" ref="N1117">MEDIAN(IF($O$2:$O$2210=O1117,$D$2:$D$2210))</f>
        <v>8.5</v>
      </c>
      <c r="O1117" t="str">
        <f t="shared" si="17"/>
        <v>Data ScientistPresent Role</v>
      </c>
    </row>
    <row r="1118" spans="1:15" ht="16.8" x14ac:dyDescent="0.45">
      <c r="A1118" t="s">
        <v>951</v>
      </c>
      <c r="B1118">
        <v>1</v>
      </c>
      <c r="C1118" t="s">
        <v>217</v>
      </c>
      <c r="D1118">
        <v>43</v>
      </c>
      <c r="E1118" t="s">
        <v>15</v>
      </c>
      <c r="F1118" t="s">
        <v>16</v>
      </c>
      <c r="G1118">
        <v>1</v>
      </c>
      <c r="H1118">
        <v>1</v>
      </c>
      <c r="I1118">
        <v>1</v>
      </c>
      <c r="J1118">
        <v>1</v>
      </c>
      <c r="K1118">
        <v>0</v>
      </c>
      <c r="L1118">
        <v>0</v>
      </c>
      <c r="M1118">
        <v>0</v>
      </c>
      <c r="N1118" s="4" cm="1">
        <f t="array" ref="N1118">MEDIAN(IF($O$2:$O$2210=O1118,$D$2:$D$2210))</f>
        <v>13</v>
      </c>
      <c r="O1118" t="str">
        <f t="shared" si="17"/>
        <v>Data Analyst - No stated seniority/mid-levelLeft job</v>
      </c>
    </row>
    <row r="1119" spans="1:15" ht="16.8" x14ac:dyDescent="0.45">
      <c r="A1119" t="s">
        <v>952</v>
      </c>
      <c r="B1119">
        <v>2</v>
      </c>
      <c r="C1119" t="s">
        <v>14</v>
      </c>
      <c r="D1119">
        <v>6</v>
      </c>
      <c r="E1119" t="s">
        <v>15</v>
      </c>
      <c r="F1119" t="s">
        <v>16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s="4" cm="1">
        <f t="array" ref="N1119">MEDIAN(IF($O$2:$O$2210=O1119,$D$2:$D$2210))</f>
        <v>13</v>
      </c>
      <c r="O1119" t="str">
        <f t="shared" si="17"/>
        <v>Data Analyst - No stated seniority/mid-levelLeft job</v>
      </c>
    </row>
    <row r="1120" spans="1:15" ht="16.8" x14ac:dyDescent="0.45">
      <c r="A1120" t="s">
        <v>953</v>
      </c>
      <c r="B1120">
        <v>1</v>
      </c>
      <c r="C1120" t="s">
        <v>14</v>
      </c>
      <c r="D1120">
        <v>10</v>
      </c>
      <c r="E1120" t="s">
        <v>15</v>
      </c>
      <c r="F1120" t="s">
        <v>16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s="4" cm="1">
        <f t="array" ref="N1120">MEDIAN(IF($O$2:$O$2210=O1120,$D$2:$D$2210))</f>
        <v>13</v>
      </c>
      <c r="O1120" t="str">
        <f t="shared" si="17"/>
        <v>Data Analyst - No stated seniority/mid-levelLeft job</v>
      </c>
    </row>
    <row r="1121" spans="1:15" ht="16.8" x14ac:dyDescent="0.45">
      <c r="A1121" t="s">
        <v>916</v>
      </c>
      <c r="B1121">
        <v>0</v>
      </c>
      <c r="C1121" t="s">
        <v>954</v>
      </c>
      <c r="D1121">
        <v>37</v>
      </c>
      <c r="E1121" t="s">
        <v>15</v>
      </c>
      <c r="F1121" t="s">
        <v>19</v>
      </c>
      <c r="G1121">
        <v>1</v>
      </c>
      <c r="H1121">
        <v>1</v>
      </c>
      <c r="I1121">
        <v>1</v>
      </c>
      <c r="J1121">
        <v>1</v>
      </c>
      <c r="K1121">
        <v>0</v>
      </c>
      <c r="L1121">
        <v>0</v>
      </c>
      <c r="M1121">
        <v>0</v>
      </c>
      <c r="N1121" s="4" cm="1">
        <f t="array" ref="N1121">MEDIAN(IF($O$2:$O$2210=O1121,$D$2:$D$2210))</f>
        <v>12</v>
      </c>
      <c r="O1121" t="str">
        <f t="shared" si="17"/>
        <v>Data Analyst - No stated seniority/mid-levelPresent Role</v>
      </c>
    </row>
    <row r="1122" spans="1:15" ht="16.8" x14ac:dyDescent="0.45">
      <c r="A1122" t="s">
        <v>955</v>
      </c>
      <c r="B1122">
        <v>1</v>
      </c>
      <c r="C1122" t="s">
        <v>14</v>
      </c>
      <c r="D1122">
        <v>20</v>
      </c>
      <c r="E1122" t="s">
        <v>15</v>
      </c>
      <c r="F1122" t="s">
        <v>16</v>
      </c>
      <c r="G1122">
        <v>1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 s="4" cm="1">
        <f t="array" ref="N1122">MEDIAN(IF($O$2:$O$2210=O1122,$D$2:$D$2210))</f>
        <v>13</v>
      </c>
      <c r="O1122" t="str">
        <f t="shared" si="17"/>
        <v>Data Analyst - No stated seniority/mid-levelLeft job</v>
      </c>
    </row>
    <row r="1123" spans="1:15" ht="16.8" x14ac:dyDescent="0.45">
      <c r="A1123" t="s">
        <v>27</v>
      </c>
      <c r="B1123">
        <v>0</v>
      </c>
      <c r="C1123" t="s">
        <v>14</v>
      </c>
      <c r="D1123">
        <v>18</v>
      </c>
      <c r="E1123" t="s">
        <v>15</v>
      </c>
      <c r="F1123" t="s">
        <v>19</v>
      </c>
      <c r="G1123">
        <v>1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 s="4" cm="1">
        <f t="array" ref="N1123">MEDIAN(IF($O$2:$O$2210=O1123,$D$2:$D$2210))</f>
        <v>12</v>
      </c>
      <c r="O1123" t="str">
        <f t="shared" si="17"/>
        <v>Data Analyst - No stated seniority/mid-levelPresent Role</v>
      </c>
    </row>
    <row r="1124" spans="1:15" ht="16.8" x14ac:dyDescent="0.45">
      <c r="A1124" t="s">
        <v>154</v>
      </c>
      <c r="B1124">
        <v>2</v>
      </c>
      <c r="C1124" t="s">
        <v>14</v>
      </c>
      <c r="D1124">
        <v>40</v>
      </c>
      <c r="E1124" t="s">
        <v>15</v>
      </c>
      <c r="F1124" t="s">
        <v>19</v>
      </c>
      <c r="G1124">
        <v>1</v>
      </c>
      <c r="H1124">
        <v>1</v>
      </c>
      <c r="I1124">
        <v>1</v>
      </c>
      <c r="J1124">
        <v>1</v>
      </c>
      <c r="K1124">
        <v>0</v>
      </c>
      <c r="L1124">
        <v>0</v>
      </c>
      <c r="M1124">
        <v>0</v>
      </c>
      <c r="N1124" s="4" cm="1">
        <f t="array" ref="N1124">MEDIAN(IF($O$2:$O$2210=O1124,$D$2:$D$2210))</f>
        <v>12</v>
      </c>
      <c r="O1124" t="str">
        <f t="shared" si="17"/>
        <v>Data Analyst - No stated seniority/mid-levelPresent Role</v>
      </c>
    </row>
    <row r="1125" spans="1:15" ht="16.8" x14ac:dyDescent="0.45">
      <c r="A1125" t="s">
        <v>53</v>
      </c>
      <c r="B1125">
        <v>3</v>
      </c>
      <c r="C1125" t="s">
        <v>14</v>
      </c>
      <c r="D1125">
        <v>16</v>
      </c>
      <c r="E1125" t="s">
        <v>15</v>
      </c>
      <c r="F1125" t="s">
        <v>19</v>
      </c>
      <c r="G1125">
        <v>1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 s="4" cm="1">
        <f t="array" ref="N1125">MEDIAN(IF($O$2:$O$2210=O1125,$D$2:$D$2210))</f>
        <v>12</v>
      </c>
      <c r="O1125" t="str">
        <f t="shared" si="17"/>
        <v>Data Analyst - No stated seniority/mid-levelPresent Role</v>
      </c>
    </row>
    <row r="1126" spans="1:15" ht="16.8" x14ac:dyDescent="0.45">
      <c r="A1126" t="s">
        <v>70</v>
      </c>
      <c r="B1126">
        <v>0</v>
      </c>
      <c r="C1126" t="s">
        <v>956</v>
      </c>
      <c r="D1126">
        <v>10</v>
      </c>
      <c r="E1126" t="s">
        <v>15</v>
      </c>
      <c r="F1126" t="s">
        <v>19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s="4" cm="1">
        <f t="array" ref="N1126">MEDIAN(IF($O$2:$O$2210=O1126,$D$2:$D$2210))</f>
        <v>12</v>
      </c>
      <c r="O1126" t="str">
        <f t="shared" si="17"/>
        <v>Data Analyst - No stated seniority/mid-levelPresent Role</v>
      </c>
    </row>
    <row r="1127" spans="1:15" ht="16.8" x14ac:dyDescent="0.45">
      <c r="A1127" t="s">
        <v>620</v>
      </c>
      <c r="B1127">
        <v>0</v>
      </c>
      <c r="C1127" t="s">
        <v>957</v>
      </c>
      <c r="D1127">
        <v>1</v>
      </c>
      <c r="E1127" t="s">
        <v>23</v>
      </c>
      <c r="F1127" t="s">
        <v>19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s="4" cm="1">
        <f t="array" ref="N1127">MEDIAN(IF($O$2:$O$2210=O1127,$D$2:$D$2210))</f>
        <v>10</v>
      </c>
      <c r="O1127" t="str">
        <f t="shared" si="17"/>
        <v>Data Analyst - Senior LevelPresent Role</v>
      </c>
    </row>
    <row r="1128" spans="1:15" ht="16.8" x14ac:dyDescent="0.45">
      <c r="A1128" t="s">
        <v>958</v>
      </c>
      <c r="B1128">
        <v>2</v>
      </c>
      <c r="C1128" t="s">
        <v>959</v>
      </c>
      <c r="D1128">
        <v>20</v>
      </c>
      <c r="E1128" t="s">
        <v>23</v>
      </c>
      <c r="F1128" t="s">
        <v>16</v>
      </c>
      <c r="G1128">
        <v>1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 s="4" cm="1">
        <f t="array" ref="N1128">MEDIAN(IF($O$2:$O$2210=O1128,$D$2:$D$2210))</f>
        <v>17.5</v>
      </c>
      <c r="O1128" t="str">
        <f t="shared" si="17"/>
        <v>Data Analyst - Senior LevelLeft job</v>
      </c>
    </row>
    <row r="1129" spans="1:15" ht="16.8" x14ac:dyDescent="0.45">
      <c r="A1129" t="s">
        <v>960</v>
      </c>
      <c r="B1129">
        <v>4</v>
      </c>
      <c r="C1129" t="s">
        <v>343</v>
      </c>
      <c r="D1129">
        <v>2</v>
      </c>
      <c r="E1129" t="s">
        <v>57</v>
      </c>
      <c r="F1129" t="s">
        <v>16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s="4" cm="1">
        <f t="array" ref="N1129">MEDIAN(IF($O$2:$O$2210=O1129,$D$2:$D$2210))</f>
        <v>8</v>
      </c>
      <c r="O1129" t="str">
        <f t="shared" si="17"/>
        <v>Data Analyst - Junior LevelLeft job</v>
      </c>
    </row>
    <row r="1130" spans="1:15" ht="16.8" x14ac:dyDescent="0.45">
      <c r="A1130" t="s">
        <v>104</v>
      </c>
      <c r="B1130">
        <v>0</v>
      </c>
      <c r="C1130" t="s">
        <v>18</v>
      </c>
      <c r="D1130">
        <v>5</v>
      </c>
      <c r="E1130" t="s">
        <v>15</v>
      </c>
      <c r="F1130" t="s">
        <v>19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s="4" cm="1">
        <f t="array" ref="N1130">MEDIAN(IF($O$2:$O$2210=O1130,$D$2:$D$2210))</f>
        <v>12</v>
      </c>
      <c r="O1130" t="str">
        <f t="shared" si="17"/>
        <v>Data Analyst - No stated seniority/mid-levelPresent Role</v>
      </c>
    </row>
    <row r="1131" spans="1:15" ht="16.8" x14ac:dyDescent="0.45">
      <c r="A1131" t="s">
        <v>666</v>
      </c>
      <c r="B1131">
        <v>2</v>
      </c>
      <c r="C1131" t="s">
        <v>14</v>
      </c>
      <c r="D1131">
        <v>5</v>
      </c>
      <c r="E1131" t="s">
        <v>15</v>
      </c>
      <c r="F1131" t="s">
        <v>16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s="4" cm="1">
        <f t="array" ref="N1131">MEDIAN(IF($O$2:$O$2210=O1131,$D$2:$D$2210))</f>
        <v>13</v>
      </c>
      <c r="O1131" t="str">
        <f t="shared" si="17"/>
        <v>Data Analyst - No stated seniority/mid-levelLeft job</v>
      </c>
    </row>
    <row r="1132" spans="1:15" ht="16.8" x14ac:dyDescent="0.45">
      <c r="A1132" t="s">
        <v>81</v>
      </c>
      <c r="B1132">
        <v>0</v>
      </c>
      <c r="C1132" t="s">
        <v>507</v>
      </c>
      <c r="D1132">
        <v>7</v>
      </c>
      <c r="E1132" t="s">
        <v>15</v>
      </c>
      <c r="F1132" t="s">
        <v>19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s="4" cm="1">
        <f t="array" ref="N1132">MEDIAN(IF($O$2:$O$2210=O1132,$D$2:$D$2210))</f>
        <v>12</v>
      </c>
      <c r="O1132" t="str">
        <f t="shared" si="17"/>
        <v>Data Analyst - No stated seniority/mid-levelPresent Role</v>
      </c>
    </row>
    <row r="1133" spans="1:15" ht="16.8" x14ac:dyDescent="0.45">
      <c r="A1133" t="s">
        <v>61</v>
      </c>
      <c r="B1133">
        <v>0</v>
      </c>
      <c r="C1133" t="s">
        <v>14</v>
      </c>
      <c r="D1133">
        <v>14</v>
      </c>
      <c r="E1133" t="s">
        <v>15</v>
      </c>
      <c r="F1133" t="s">
        <v>19</v>
      </c>
      <c r="G1133">
        <v>1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 s="4" cm="1">
        <f t="array" ref="N1133">MEDIAN(IF($O$2:$O$2210=O1133,$D$2:$D$2210))</f>
        <v>12</v>
      </c>
      <c r="O1133" t="str">
        <f t="shared" si="17"/>
        <v>Data Analyst - No stated seniority/mid-levelPresent Role</v>
      </c>
    </row>
    <row r="1134" spans="1:15" ht="16.8" x14ac:dyDescent="0.45">
      <c r="A1134" t="s">
        <v>961</v>
      </c>
      <c r="B1134">
        <v>1</v>
      </c>
      <c r="C1134" t="s">
        <v>14</v>
      </c>
      <c r="D1134">
        <v>9</v>
      </c>
      <c r="E1134" t="s">
        <v>15</v>
      </c>
      <c r="F1134" t="s">
        <v>16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s="4" cm="1">
        <f t="array" ref="N1134">MEDIAN(IF($O$2:$O$2210=O1134,$D$2:$D$2210))</f>
        <v>13</v>
      </c>
      <c r="O1134" t="str">
        <f t="shared" si="17"/>
        <v>Data Analyst - No stated seniority/mid-levelLeft job</v>
      </c>
    </row>
    <row r="1135" spans="1:15" ht="16.8" x14ac:dyDescent="0.45">
      <c r="A1135" t="s">
        <v>59</v>
      </c>
      <c r="B1135">
        <v>0</v>
      </c>
      <c r="C1135" t="s">
        <v>416</v>
      </c>
      <c r="D1135">
        <v>15</v>
      </c>
      <c r="E1135" t="s">
        <v>57</v>
      </c>
      <c r="F1135" t="s">
        <v>19</v>
      </c>
      <c r="G1135">
        <v>1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 s="4" cm="1">
        <f t="array" ref="N1135">MEDIAN(IF($O$2:$O$2210=O1135,$D$2:$D$2210))</f>
        <v>5</v>
      </c>
      <c r="O1135" t="str">
        <f t="shared" si="17"/>
        <v>Data Analyst - Junior LevelPresent Role</v>
      </c>
    </row>
    <row r="1136" spans="1:15" ht="16.8" x14ac:dyDescent="0.45">
      <c r="A1136" t="s">
        <v>962</v>
      </c>
      <c r="B1136">
        <v>0</v>
      </c>
      <c r="C1136" t="s">
        <v>14</v>
      </c>
      <c r="D1136">
        <v>2</v>
      </c>
      <c r="E1136" t="s">
        <v>15</v>
      </c>
      <c r="F1136" t="s">
        <v>19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s="4" cm="1">
        <f t="array" ref="N1136">MEDIAN(IF($O$2:$O$2210=O1136,$D$2:$D$2210))</f>
        <v>12</v>
      </c>
      <c r="O1136" t="str">
        <f t="shared" si="17"/>
        <v>Data Analyst - No stated seniority/mid-levelPresent Role</v>
      </c>
    </row>
    <row r="1137" spans="1:15" ht="16.8" x14ac:dyDescent="0.45">
      <c r="A1137" t="s">
        <v>963</v>
      </c>
      <c r="B1137">
        <v>1</v>
      </c>
      <c r="C1137" t="s">
        <v>14</v>
      </c>
      <c r="D1137">
        <v>2</v>
      </c>
      <c r="E1137" t="s">
        <v>15</v>
      </c>
      <c r="F1137" t="s">
        <v>16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s="4" cm="1">
        <f t="array" ref="N1137">MEDIAN(IF($O$2:$O$2210=O1137,$D$2:$D$2210))</f>
        <v>13</v>
      </c>
      <c r="O1137" t="str">
        <f t="shared" si="17"/>
        <v>Data Analyst - No stated seniority/mid-levelLeft job</v>
      </c>
    </row>
    <row r="1138" spans="1:15" ht="16.8" x14ac:dyDescent="0.45">
      <c r="A1138" t="s">
        <v>17</v>
      </c>
      <c r="B1138">
        <v>0</v>
      </c>
      <c r="C1138" t="s">
        <v>36</v>
      </c>
      <c r="D1138">
        <v>23</v>
      </c>
      <c r="E1138" t="s">
        <v>23</v>
      </c>
      <c r="F1138" t="s">
        <v>19</v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 s="4" cm="1">
        <f t="array" ref="N1138">MEDIAN(IF($O$2:$O$2210=O1138,$D$2:$D$2210))</f>
        <v>10</v>
      </c>
      <c r="O1138" t="str">
        <f t="shared" si="17"/>
        <v>Data Analyst - Senior LevelPresent Role</v>
      </c>
    </row>
    <row r="1139" spans="1:15" ht="16.8" x14ac:dyDescent="0.45">
      <c r="A1139" t="s">
        <v>525</v>
      </c>
      <c r="B1139">
        <v>0</v>
      </c>
      <c r="C1139" t="s">
        <v>964</v>
      </c>
      <c r="D1139">
        <v>5</v>
      </c>
      <c r="E1139" t="s">
        <v>15</v>
      </c>
      <c r="F1139" t="s">
        <v>19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s="4" cm="1">
        <f t="array" ref="N1139">MEDIAN(IF($O$2:$O$2210=O1139,$D$2:$D$2210))</f>
        <v>12</v>
      </c>
      <c r="O1139" t="str">
        <f t="shared" si="17"/>
        <v>Data Analyst - No stated seniority/mid-levelPresent Role</v>
      </c>
    </row>
    <row r="1140" spans="1:15" ht="16.8" x14ac:dyDescent="0.45">
      <c r="A1140" t="s">
        <v>965</v>
      </c>
      <c r="B1140">
        <v>2</v>
      </c>
      <c r="C1140" t="s">
        <v>14</v>
      </c>
      <c r="D1140">
        <v>47</v>
      </c>
      <c r="E1140" t="s">
        <v>15</v>
      </c>
      <c r="F1140" t="s">
        <v>16</v>
      </c>
      <c r="G1140">
        <v>1</v>
      </c>
      <c r="H1140">
        <v>1</v>
      </c>
      <c r="I1140">
        <v>1</v>
      </c>
      <c r="J1140">
        <v>1</v>
      </c>
      <c r="K1140">
        <v>0</v>
      </c>
      <c r="L1140">
        <v>0</v>
      </c>
      <c r="M1140">
        <v>0</v>
      </c>
      <c r="N1140" s="4" cm="1">
        <f t="array" ref="N1140">MEDIAN(IF($O$2:$O$2210=O1140,$D$2:$D$2210))</f>
        <v>13</v>
      </c>
      <c r="O1140" t="str">
        <f t="shared" si="17"/>
        <v>Data Analyst - No stated seniority/mid-levelLeft job</v>
      </c>
    </row>
    <row r="1141" spans="1:15" ht="16.8" x14ac:dyDescent="0.45">
      <c r="A1141" t="s">
        <v>966</v>
      </c>
      <c r="B1141">
        <v>3</v>
      </c>
      <c r="C1141" t="s">
        <v>967</v>
      </c>
      <c r="D1141">
        <v>38</v>
      </c>
      <c r="E1141" t="s">
        <v>15</v>
      </c>
      <c r="F1141" t="s">
        <v>16</v>
      </c>
      <c r="G1141">
        <v>1</v>
      </c>
      <c r="H1141">
        <v>1</v>
      </c>
      <c r="I1141">
        <v>1</v>
      </c>
      <c r="J1141">
        <v>1</v>
      </c>
      <c r="K1141">
        <v>0</v>
      </c>
      <c r="L1141">
        <v>0</v>
      </c>
      <c r="M1141">
        <v>0</v>
      </c>
      <c r="N1141" s="4" cm="1">
        <f t="array" ref="N1141">MEDIAN(IF($O$2:$O$2210=O1141,$D$2:$D$2210))</f>
        <v>13</v>
      </c>
      <c r="O1141" t="str">
        <f t="shared" si="17"/>
        <v>Data Analyst - No stated seniority/mid-levelLeft job</v>
      </c>
    </row>
    <row r="1142" spans="1:15" ht="16.8" x14ac:dyDescent="0.45">
      <c r="A1142" t="s">
        <v>314</v>
      </c>
      <c r="B1142">
        <v>0</v>
      </c>
      <c r="C1142" t="s">
        <v>14</v>
      </c>
      <c r="D1142">
        <v>21</v>
      </c>
      <c r="E1142" t="s">
        <v>15</v>
      </c>
      <c r="F1142" t="s">
        <v>19</v>
      </c>
      <c r="G1142">
        <v>1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 s="4" cm="1">
        <f t="array" ref="N1142">MEDIAN(IF($O$2:$O$2210=O1142,$D$2:$D$2210))</f>
        <v>12</v>
      </c>
      <c r="O1142" t="str">
        <f t="shared" si="17"/>
        <v>Data Analyst - No stated seniority/mid-levelPresent Role</v>
      </c>
    </row>
    <row r="1143" spans="1:15" ht="16.8" x14ac:dyDescent="0.45">
      <c r="A1143" t="s">
        <v>845</v>
      </c>
      <c r="B1143">
        <v>0</v>
      </c>
      <c r="C1143" t="s">
        <v>36</v>
      </c>
      <c r="D1143">
        <v>1</v>
      </c>
      <c r="E1143" t="s">
        <v>23</v>
      </c>
      <c r="F1143" t="s">
        <v>19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s="4" cm="1">
        <f t="array" ref="N1143">MEDIAN(IF($O$2:$O$2210=O1143,$D$2:$D$2210))</f>
        <v>10</v>
      </c>
      <c r="O1143" t="str">
        <f t="shared" si="17"/>
        <v>Data Analyst - Senior LevelPresent Role</v>
      </c>
    </row>
    <row r="1144" spans="1:15" ht="16.8" x14ac:dyDescent="0.45">
      <c r="A1144" t="s">
        <v>968</v>
      </c>
      <c r="B1144">
        <v>3</v>
      </c>
      <c r="C1144" t="s">
        <v>14</v>
      </c>
      <c r="D1144">
        <v>6</v>
      </c>
      <c r="E1144" t="s">
        <v>15</v>
      </c>
      <c r="F1144" t="s">
        <v>16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s="4" cm="1">
        <f t="array" ref="N1144">MEDIAN(IF($O$2:$O$2210=O1144,$D$2:$D$2210))</f>
        <v>13</v>
      </c>
      <c r="O1144" t="str">
        <f t="shared" si="17"/>
        <v>Data Analyst - No stated seniority/mid-levelLeft job</v>
      </c>
    </row>
    <row r="1145" spans="1:15" ht="16.8" x14ac:dyDescent="0.45">
      <c r="A1145" t="s">
        <v>46</v>
      </c>
      <c r="B1145">
        <v>0</v>
      </c>
      <c r="C1145" t="s">
        <v>36</v>
      </c>
      <c r="D1145">
        <v>32</v>
      </c>
      <c r="E1145" t="s">
        <v>23</v>
      </c>
      <c r="F1145" t="s">
        <v>19</v>
      </c>
      <c r="G1145">
        <v>1</v>
      </c>
      <c r="H1145">
        <v>1</v>
      </c>
      <c r="I1145">
        <v>1</v>
      </c>
      <c r="J1145">
        <v>0</v>
      </c>
      <c r="K1145">
        <v>0</v>
      </c>
      <c r="L1145">
        <v>0</v>
      </c>
      <c r="M1145">
        <v>0</v>
      </c>
      <c r="N1145" s="4" cm="1">
        <f t="array" ref="N1145">MEDIAN(IF($O$2:$O$2210=O1145,$D$2:$D$2210))</f>
        <v>10</v>
      </c>
      <c r="O1145" t="str">
        <f t="shared" si="17"/>
        <v>Data Analyst - Senior LevelPresent Role</v>
      </c>
    </row>
    <row r="1146" spans="1:15" ht="16.8" x14ac:dyDescent="0.45">
      <c r="A1146" t="s">
        <v>501</v>
      </c>
      <c r="B1146">
        <v>3</v>
      </c>
      <c r="C1146" t="s">
        <v>36</v>
      </c>
      <c r="D1146">
        <v>14</v>
      </c>
      <c r="E1146" t="s">
        <v>23</v>
      </c>
      <c r="F1146" t="s">
        <v>16</v>
      </c>
      <c r="G1146">
        <v>1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 s="4" cm="1">
        <f t="array" ref="N1146">MEDIAN(IF($O$2:$O$2210=O1146,$D$2:$D$2210))</f>
        <v>17.5</v>
      </c>
      <c r="O1146" t="str">
        <f t="shared" si="17"/>
        <v>Data Analyst - Senior LevelLeft job</v>
      </c>
    </row>
    <row r="1147" spans="1:15" ht="16.8" x14ac:dyDescent="0.45">
      <c r="A1147" t="s">
        <v>474</v>
      </c>
      <c r="B1147">
        <v>4</v>
      </c>
      <c r="C1147" t="s">
        <v>36</v>
      </c>
      <c r="D1147">
        <v>3</v>
      </c>
      <c r="E1147" t="s">
        <v>23</v>
      </c>
      <c r="F1147" t="s">
        <v>16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s="4" cm="1">
        <f t="array" ref="N1147">MEDIAN(IF($O$2:$O$2210=O1147,$D$2:$D$2210))</f>
        <v>17.5</v>
      </c>
      <c r="O1147" t="str">
        <f t="shared" si="17"/>
        <v>Data Analyst - Senior LevelLeft job</v>
      </c>
    </row>
    <row r="1148" spans="1:15" ht="16.8" x14ac:dyDescent="0.45">
      <c r="A1148" t="s">
        <v>969</v>
      </c>
      <c r="B1148">
        <v>5</v>
      </c>
      <c r="C1148" t="s">
        <v>14</v>
      </c>
      <c r="D1148">
        <v>34</v>
      </c>
      <c r="E1148" t="s">
        <v>15</v>
      </c>
      <c r="F1148" t="s">
        <v>16</v>
      </c>
      <c r="G1148">
        <v>1</v>
      </c>
      <c r="H1148">
        <v>1</v>
      </c>
      <c r="I1148">
        <v>1</v>
      </c>
      <c r="J1148">
        <v>0</v>
      </c>
      <c r="K1148">
        <v>0</v>
      </c>
      <c r="L1148">
        <v>0</v>
      </c>
      <c r="M1148">
        <v>0</v>
      </c>
      <c r="N1148" s="4" cm="1">
        <f t="array" ref="N1148">MEDIAN(IF($O$2:$O$2210=O1148,$D$2:$D$2210))</f>
        <v>13</v>
      </c>
      <c r="O1148" t="str">
        <f t="shared" si="17"/>
        <v>Data Analyst - No stated seniority/mid-levelLeft job</v>
      </c>
    </row>
    <row r="1149" spans="1:15" ht="16.8" x14ac:dyDescent="0.45">
      <c r="A1149" t="s">
        <v>154</v>
      </c>
      <c r="B1149">
        <v>0</v>
      </c>
      <c r="C1149" t="s">
        <v>14</v>
      </c>
      <c r="D1149">
        <v>40</v>
      </c>
      <c r="E1149" t="s">
        <v>15</v>
      </c>
      <c r="F1149" t="s">
        <v>19</v>
      </c>
      <c r="G1149">
        <v>1</v>
      </c>
      <c r="H1149">
        <v>1</v>
      </c>
      <c r="I1149">
        <v>1</v>
      </c>
      <c r="J1149">
        <v>1</v>
      </c>
      <c r="K1149">
        <v>0</v>
      </c>
      <c r="L1149">
        <v>0</v>
      </c>
      <c r="M1149">
        <v>0</v>
      </c>
      <c r="N1149" s="4" cm="1">
        <f t="array" ref="N1149">MEDIAN(IF($O$2:$O$2210=O1149,$D$2:$D$2210))</f>
        <v>12</v>
      </c>
      <c r="O1149" t="str">
        <f t="shared" si="17"/>
        <v>Data Analyst - No stated seniority/mid-levelPresent Role</v>
      </c>
    </row>
    <row r="1150" spans="1:15" ht="16.8" x14ac:dyDescent="0.45">
      <c r="A1150" t="s">
        <v>970</v>
      </c>
      <c r="B1150">
        <v>1</v>
      </c>
      <c r="C1150" t="s">
        <v>36</v>
      </c>
      <c r="D1150">
        <v>15</v>
      </c>
      <c r="E1150" t="s">
        <v>23</v>
      </c>
      <c r="F1150" t="s">
        <v>16</v>
      </c>
      <c r="G1150">
        <v>1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 s="4" cm="1">
        <f t="array" ref="N1150">MEDIAN(IF($O$2:$O$2210=O1150,$D$2:$D$2210))</f>
        <v>17.5</v>
      </c>
      <c r="O1150" t="str">
        <f t="shared" si="17"/>
        <v>Data Analyst - Senior LevelLeft job</v>
      </c>
    </row>
    <row r="1151" spans="1:15" ht="16.8" x14ac:dyDescent="0.45">
      <c r="A1151" t="s">
        <v>971</v>
      </c>
      <c r="B1151">
        <v>2</v>
      </c>
      <c r="C1151" t="s">
        <v>14</v>
      </c>
      <c r="D1151">
        <v>35</v>
      </c>
      <c r="E1151" t="s">
        <v>15</v>
      </c>
      <c r="F1151" t="s">
        <v>16</v>
      </c>
      <c r="G1151">
        <v>1</v>
      </c>
      <c r="H1151">
        <v>1</v>
      </c>
      <c r="I1151">
        <v>1</v>
      </c>
      <c r="J1151">
        <v>0</v>
      </c>
      <c r="K1151">
        <v>0</v>
      </c>
      <c r="L1151">
        <v>0</v>
      </c>
      <c r="M1151">
        <v>0</v>
      </c>
      <c r="N1151" s="4" cm="1">
        <f t="array" ref="N1151">MEDIAN(IF($O$2:$O$2210=O1151,$D$2:$D$2210))</f>
        <v>13</v>
      </c>
      <c r="O1151" t="str">
        <f t="shared" si="17"/>
        <v>Data Analyst - No stated seniority/mid-levelLeft job</v>
      </c>
    </row>
    <row r="1152" spans="1:15" ht="16.8" x14ac:dyDescent="0.45">
      <c r="A1152" t="s">
        <v>972</v>
      </c>
      <c r="B1152">
        <v>1</v>
      </c>
      <c r="C1152" t="s">
        <v>14</v>
      </c>
      <c r="D1152">
        <v>18</v>
      </c>
      <c r="E1152" t="s">
        <v>15</v>
      </c>
      <c r="F1152" t="s">
        <v>16</v>
      </c>
      <c r="G1152">
        <v>1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 s="4" cm="1">
        <f t="array" ref="N1152">MEDIAN(IF($O$2:$O$2210=O1152,$D$2:$D$2210))</f>
        <v>13</v>
      </c>
      <c r="O1152" t="str">
        <f t="shared" si="17"/>
        <v>Data Analyst - No stated seniority/mid-levelLeft job</v>
      </c>
    </row>
    <row r="1153" spans="1:15" ht="16.8" x14ac:dyDescent="0.45">
      <c r="A1153" t="s">
        <v>973</v>
      </c>
      <c r="B1153">
        <v>2</v>
      </c>
      <c r="C1153" t="s">
        <v>416</v>
      </c>
      <c r="D1153">
        <v>14</v>
      </c>
      <c r="E1153" t="s">
        <v>57</v>
      </c>
      <c r="F1153" t="s">
        <v>16</v>
      </c>
      <c r="G1153">
        <v>1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 s="4" cm="1">
        <f t="array" ref="N1153">MEDIAN(IF($O$2:$O$2210=O1153,$D$2:$D$2210))</f>
        <v>8</v>
      </c>
      <c r="O1153" t="str">
        <f t="shared" si="17"/>
        <v>Data Analyst - Junior LevelLeft job</v>
      </c>
    </row>
    <row r="1154" spans="1:15" ht="16.8" x14ac:dyDescent="0.45">
      <c r="A1154" t="s">
        <v>81</v>
      </c>
      <c r="B1154">
        <v>0</v>
      </c>
      <c r="C1154" t="s">
        <v>14</v>
      </c>
      <c r="D1154">
        <v>7</v>
      </c>
      <c r="E1154" t="s">
        <v>15</v>
      </c>
      <c r="F1154" t="s">
        <v>19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s="4" cm="1">
        <f t="array" ref="N1154">MEDIAN(IF($O$2:$O$2210=O1154,$D$2:$D$2210))</f>
        <v>12</v>
      </c>
      <c r="O1154" t="str">
        <f t="shared" si="17"/>
        <v>Data Analyst - No stated seniority/mid-levelPresent Role</v>
      </c>
    </row>
    <row r="1155" spans="1:15" ht="16.8" x14ac:dyDescent="0.45">
      <c r="A1155" t="s">
        <v>974</v>
      </c>
      <c r="B1155">
        <v>2</v>
      </c>
      <c r="C1155" t="s">
        <v>14</v>
      </c>
      <c r="D1155">
        <v>24</v>
      </c>
      <c r="E1155" t="s">
        <v>15</v>
      </c>
      <c r="F1155" t="s">
        <v>16</v>
      </c>
      <c r="G1155">
        <v>1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  <c r="N1155" s="4" cm="1">
        <f t="array" ref="N1155">MEDIAN(IF($O$2:$O$2210=O1155,$D$2:$D$2210))</f>
        <v>13</v>
      </c>
      <c r="O1155" t="str">
        <f t="shared" ref="O1155:O1218" si="18">E1155&amp;F1155</f>
        <v>Data Analyst - No stated seniority/mid-levelLeft job</v>
      </c>
    </row>
    <row r="1156" spans="1:15" ht="16.8" x14ac:dyDescent="0.45">
      <c r="A1156" t="s">
        <v>975</v>
      </c>
      <c r="B1156">
        <v>3</v>
      </c>
      <c r="C1156" t="s">
        <v>14</v>
      </c>
      <c r="D1156">
        <v>7</v>
      </c>
      <c r="E1156" t="s">
        <v>15</v>
      </c>
      <c r="F1156" t="s">
        <v>16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s="4" cm="1">
        <f t="array" ref="N1156">MEDIAN(IF($O$2:$O$2210=O1156,$D$2:$D$2210))</f>
        <v>13</v>
      </c>
      <c r="O1156" t="str">
        <f t="shared" si="18"/>
        <v>Data Analyst - No stated seniority/mid-levelLeft job</v>
      </c>
    </row>
    <row r="1157" spans="1:15" ht="16.8" x14ac:dyDescent="0.45">
      <c r="A1157" t="s">
        <v>440</v>
      </c>
      <c r="B1157">
        <v>0</v>
      </c>
      <c r="C1157" t="s">
        <v>976</v>
      </c>
      <c r="D1157">
        <v>8</v>
      </c>
      <c r="E1157" t="s">
        <v>15</v>
      </c>
      <c r="F1157" t="s">
        <v>19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s="4" cm="1">
        <f t="array" ref="N1157">MEDIAN(IF($O$2:$O$2210=O1157,$D$2:$D$2210))</f>
        <v>12</v>
      </c>
      <c r="O1157" t="str">
        <f t="shared" si="18"/>
        <v>Data Analyst - No stated seniority/mid-levelPresent Role</v>
      </c>
    </row>
    <row r="1158" spans="1:15" ht="16.8" x14ac:dyDescent="0.45">
      <c r="A1158" t="s">
        <v>977</v>
      </c>
      <c r="B1158">
        <v>1</v>
      </c>
      <c r="C1158" t="s">
        <v>978</v>
      </c>
      <c r="D1158">
        <v>4</v>
      </c>
      <c r="E1158" t="s">
        <v>15</v>
      </c>
      <c r="F1158" t="s">
        <v>16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s="4" cm="1">
        <f t="array" ref="N1158">MEDIAN(IF($O$2:$O$2210=O1158,$D$2:$D$2210))</f>
        <v>13</v>
      </c>
      <c r="O1158" t="str">
        <f t="shared" si="18"/>
        <v>Data Analyst - No stated seniority/mid-levelLeft job</v>
      </c>
    </row>
    <row r="1159" spans="1:15" ht="16.8" x14ac:dyDescent="0.45">
      <c r="A1159" t="s">
        <v>117</v>
      </c>
      <c r="B1159">
        <v>0</v>
      </c>
      <c r="C1159" t="s">
        <v>14</v>
      </c>
      <c r="D1159">
        <v>22</v>
      </c>
      <c r="E1159" t="s">
        <v>15</v>
      </c>
      <c r="F1159" t="s">
        <v>19</v>
      </c>
      <c r="G1159">
        <v>1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 s="4" cm="1">
        <f t="array" ref="N1159">MEDIAN(IF($O$2:$O$2210=O1159,$D$2:$D$2210))</f>
        <v>12</v>
      </c>
      <c r="O1159" t="str">
        <f t="shared" si="18"/>
        <v>Data Analyst - No stated seniority/mid-levelPresent Role</v>
      </c>
    </row>
    <row r="1160" spans="1:15" ht="16.8" x14ac:dyDescent="0.45">
      <c r="A1160" t="s">
        <v>979</v>
      </c>
      <c r="B1160">
        <v>1</v>
      </c>
      <c r="C1160" t="s">
        <v>14</v>
      </c>
      <c r="D1160">
        <v>34</v>
      </c>
      <c r="E1160" t="s">
        <v>15</v>
      </c>
      <c r="F1160" t="s">
        <v>16</v>
      </c>
      <c r="G1160">
        <v>1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  <c r="N1160" s="4" cm="1">
        <f t="array" ref="N1160">MEDIAN(IF($O$2:$O$2210=O1160,$D$2:$D$2210))</f>
        <v>13</v>
      </c>
      <c r="O1160" t="str">
        <f t="shared" si="18"/>
        <v>Data Analyst - No stated seniority/mid-levelLeft job</v>
      </c>
    </row>
    <row r="1161" spans="1:15" ht="16.8" x14ac:dyDescent="0.45">
      <c r="A1161" t="s">
        <v>877</v>
      </c>
      <c r="B1161">
        <v>3</v>
      </c>
      <c r="C1161" t="s">
        <v>14</v>
      </c>
      <c r="D1161">
        <v>3</v>
      </c>
      <c r="E1161" t="s">
        <v>15</v>
      </c>
      <c r="F1161" t="s">
        <v>16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s="4" cm="1">
        <f t="array" ref="N1161">MEDIAN(IF($O$2:$O$2210=O1161,$D$2:$D$2210))</f>
        <v>13</v>
      </c>
      <c r="O1161" t="str">
        <f t="shared" si="18"/>
        <v>Data Analyst - No stated seniority/mid-levelLeft job</v>
      </c>
    </row>
    <row r="1162" spans="1:15" ht="16.8" x14ac:dyDescent="0.45">
      <c r="A1162" t="s">
        <v>980</v>
      </c>
      <c r="B1162">
        <v>2</v>
      </c>
      <c r="C1162" t="s">
        <v>14</v>
      </c>
      <c r="D1162">
        <v>20</v>
      </c>
      <c r="E1162" t="s">
        <v>15</v>
      </c>
      <c r="F1162" t="s">
        <v>16</v>
      </c>
      <c r="G1162">
        <v>1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 s="4" cm="1">
        <f t="array" ref="N1162">MEDIAN(IF($O$2:$O$2210=O1162,$D$2:$D$2210))</f>
        <v>13</v>
      </c>
      <c r="O1162" t="str">
        <f t="shared" si="18"/>
        <v>Data Analyst - No stated seniority/mid-levelLeft job</v>
      </c>
    </row>
    <row r="1163" spans="1:15" ht="16.8" x14ac:dyDescent="0.45">
      <c r="A1163" t="s">
        <v>981</v>
      </c>
      <c r="B1163">
        <v>2</v>
      </c>
      <c r="C1163" t="s">
        <v>982</v>
      </c>
      <c r="D1163">
        <v>22</v>
      </c>
      <c r="E1163" t="s">
        <v>23</v>
      </c>
      <c r="F1163" t="s">
        <v>16</v>
      </c>
      <c r="G1163">
        <v>1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 s="4" cm="1">
        <f t="array" ref="N1163">MEDIAN(IF($O$2:$O$2210=O1163,$D$2:$D$2210))</f>
        <v>17.5</v>
      </c>
      <c r="O1163" t="str">
        <f t="shared" si="18"/>
        <v>Data Analyst - Senior LevelLeft job</v>
      </c>
    </row>
    <row r="1164" spans="1:15" ht="16.8" x14ac:dyDescent="0.45">
      <c r="A1164" t="s">
        <v>314</v>
      </c>
      <c r="B1164">
        <v>0</v>
      </c>
      <c r="C1164" t="s">
        <v>983</v>
      </c>
      <c r="D1164">
        <v>21</v>
      </c>
      <c r="E1164" t="s">
        <v>23</v>
      </c>
      <c r="F1164" t="s">
        <v>19</v>
      </c>
      <c r="G1164">
        <v>1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 s="4" cm="1">
        <f t="array" ref="N1164">MEDIAN(IF($O$2:$O$2210=O1164,$D$2:$D$2210))</f>
        <v>10</v>
      </c>
      <c r="O1164" t="str">
        <f t="shared" si="18"/>
        <v>Data Analyst - Senior LevelPresent Role</v>
      </c>
    </row>
    <row r="1165" spans="1:15" ht="16.8" x14ac:dyDescent="0.45">
      <c r="A1165" t="s">
        <v>1724</v>
      </c>
      <c r="B1165">
        <v>1</v>
      </c>
      <c r="C1165" t="s">
        <v>1725</v>
      </c>
      <c r="D1165">
        <v>20</v>
      </c>
      <c r="E1165" t="s">
        <v>1692</v>
      </c>
      <c r="F1165" t="s">
        <v>16</v>
      </c>
      <c r="G1165">
        <v>1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 s="4" cm="1">
        <f t="array" ref="N1165">MEDIAN(IF($O$2:$O$2210=O1165,$D$2:$D$2210))</f>
        <v>7</v>
      </c>
      <c r="O1165" t="str">
        <f t="shared" si="18"/>
        <v>Data ScientistLeft job</v>
      </c>
    </row>
    <row r="1166" spans="1:15" ht="16.8" x14ac:dyDescent="0.45">
      <c r="A1166" t="s">
        <v>44</v>
      </c>
      <c r="B1166">
        <v>0</v>
      </c>
      <c r="C1166" t="s">
        <v>14</v>
      </c>
      <c r="D1166">
        <v>8</v>
      </c>
      <c r="E1166" t="s">
        <v>15</v>
      </c>
      <c r="F1166" t="s">
        <v>19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s="4" cm="1">
        <f t="array" ref="N1166">MEDIAN(IF($O$2:$O$2210=O1166,$D$2:$D$2210))</f>
        <v>12</v>
      </c>
      <c r="O1166" t="str">
        <f t="shared" si="18"/>
        <v>Data Analyst - No stated seniority/mid-levelPresent Role</v>
      </c>
    </row>
    <row r="1167" spans="1:15" ht="16.8" x14ac:dyDescent="0.45">
      <c r="A1167" t="s">
        <v>984</v>
      </c>
      <c r="B1167">
        <v>1</v>
      </c>
      <c r="C1167" t="s">
        <v>14</v>
      </c>
      <c r="D1167">
        <v>8</v>
      </c>
      <c r="E1167" t="s">
        <v>15</v>
      </c>
      <c r="F1167" t="s">
        <v>16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s="4" cm="1">
        <f t="array" ref="N1167">MEDIAN(IF($O$2:$O$2210=O1167,$D$2:$D$2210))</f>
        <v>13</v>
      </c>
      <c r="O1167" t="str">
        <f t="shared" si="18"/>
        <v>Data Analyst - No stated seniority/mid-levelLeft job</v>
      </c>
    </row>
    <row r="1168" spans="1:15" ht="16.8" x14ac:dyDescent="0.45">
      <c r="A1168" t="s">
        <v>359</v>
      </c>
      <c r="B1168">
        <v>0</v>
      </c>
      <c r="C1168" t="s">
        <v>670</v>
      </c>
      <c r="D1168">
        <v>19</v>
      </c>
      <c r="E1168" t="s">
        <v>23</v>
      </c>
      <c r="F1168" t="s">
        <v>19</v>
      </c>
      <c r="G1168">
        <v>1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 s="4" cm="1">
        <f t="array" ref="N1168">MEDIAN(IF($O$2:$O$2210=O1168,$D$2:$D$2210))</f>
        <v>10</v>
      </c>
      <c r="O1168" t="str">
        <f t="shared" si="18"/>
        <v>Data Analyst - Senior LevelPresent Role</v>
      </c>
    </row>
    <row r="1169" spans="1:15" ht="16.8" x14ac:dyDescent="0.45">
      <c r="A1169" t="s">
        <v>985</v>
      </c>
      <c r="B1169">
        <v>1</v>
      </c>
      <c r="C1169" t="s">
        <v>50</v>
      </c>
      <c r="D1169">
        <v>2</v>
      </c>
      <c r="E1169" t="s">
        <v>15</v>
      </c>
      <c r="F1169" t="s">
        <v>16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s="4" cm="1">
        <f t="array" ref="N1169">MEDIAN(IF($O$2:$O$2210=O1169,$D$2:$D$2210))</f>
        <v>13</v>
      </c>
      <c r="O1169" t="str">
        <f t="shared" si="18"/>
        <v>Data Analyst - No stated seniority/mid-levelLeft job</v>
      </c>
    </row>
    <row r="1170" spans="1:15" ht="16.8" x14ac:dyDescent="0.45">
      <c r="A1170" t="s">
        <v>986</v>
      </c>
      <c r="B1170">
        <v>2</v>
      </c>
      <c r="C1170" t="s">
        <v>18</v>
      </c>
      <c r="D1170">
        <v>12</v>
      </c>
      <c r="E1170" t="s">
        <v>15</v>
      </c>
      <c r="F1170" t="s">
        <v>16</v>
      </c>
      <c r="G1170">
        <v>1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 s="4" cm="1">
        <f t="array" ref="N1170">MEDIAN(IF($O$2:$O$2210=O1170,$D$2:$D$2210))</f>
        <v>13</v>
      </c>
      <c r="O1170" t="str">
        <f t="shared" si="18"/>
        <v>Data Analyst - No stated seniority/mid-levelLeft job</v>
      </c>
    </row>
    <row r="1171" spans="1:15" ht="16.8" x14ac:dyDescent="0.45">
      <c r="A1171" t="s">
        <v>1726</v>
      </c>
      <c r="B1171">
        <v>1</v>
      </c>
      <c r="C1171" t="s">
        <v>1695</v>
      </c>
      <c r="D1171">
        <v>16</v>
      </c>
      <c r="E1171" t="s">
        <v>1692</v>
      </c>
      <c r="F1171" t="s">
        <v>16</v>
      </c>
      <c r="G1171">
        <v>1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 s="4" cm="1">
        <f t="array" ref="N1171">MEDIAN(IF($O$2:$O$2210=O1171,$D$2:$D$2210))</f>
        <v>7</v>
      </c>
      <c r="O1171" t="str">
        <f t="shared" si="18"/>
        <v>Data ScientistLeft job</v>
      </c>
    </row>
    <row r="1172" spans="1:15" ht="16.8" x14ac:dyDescent="0.45">
      <c r="A1172" t="s">
        <v>987</v>
      </c>
      <c r="B1172">
        <v>2</v>
      </c>
      <c r="C1172" t="s">
        <v>988</v>
      </c>
      <c r="D1172">
        <v>25</v>
      </c>
      <c r="E1172" t="s">
        <v>15</v>
      </c>
      <c r="F1172" t="s">
        <v>16</v>
      </c>
      <c r="G1172">
        <v>1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  <c r="N1172" s="4" cm="1">
        <f t="array" ref="N1172">MEDIAN(IF($O$2:$O$2210=O1172,$D$2:$D$2210))</f>
        <v>13</v>
      </c>
      <c r="O1172" t="str">
        <f t="shared" si="18"/>
        <v>Data Analyst - No stated seniority/mid-levelLeft job</v>
      </c>
    </row>
    <row r="1173" spans="1:15" ht="16.8" x14ac:dyDescent="0.45">
      <c r="A1173" t="s">
        <v>104</v>
      </c>
      <c r="B1173">
        <v>0</v>
      </c>
      <c r="C1173" t="s">
        <v>989</v>
      </c>
      <c r="D1173">
        <v>5</v>
      </c>
      <c r="E1173" t="s">
        <v>57</v>
      </c>
      <c r="F1173" t="s">
        <v>19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s="4" cm="1">
        <f t="array" ref="N1173">MEDIAN(IF($O$2:$O$2210=O1173,$D$2:$D$2210))</f>
        <v>5</v>
      </c>
      <c r="O1173" t="str">
        <f t="shared" si="18"/>
        <v>Data Analyst - Junior LevelPresent Role</v>
      </c>
    </row>
    <row r="1174" spans="1:15" ht="16.8" x14ac:dyDescent="0.45">
      <c r="A1174" t="s">
        <v>990</v>
      </c>
      <c r="B1174">
        <v>2</v>
      </c>
      <c r="C1174" t="s">
        <v>991</v>
      </c>
      <c r="D1174">
        <v>7</v>
      </c>
      <c r="E1174" t="s">
        <v>57</v>
      </c>
      <c r="F1174" t="s">
        <v>16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s="4" cm="1">
        <f t="array" ref="N1174">MEDIAN(IF($O$2:$O$2210=O1174,$D$2:$D$2210))</f>
        <v>8</v>
      </c>
      <c r="O1174" t="str">
        <f t="shared" si="18"/>
        <v>Data Analyst - Junior LevelLeft job</v>
      </c>
    </row>
    <row r="1175" spans="1:15" ht="16.8" x14ac:dyDescent="0.45">
      <c r="A1175" t="s">
        <v>70</v>
      </c>
      <c r="B1175">
        <v>0</v>
      </c>
      <c r="C1175" t="s">
        <v>50</v>
      </c>
      <c r="D1175">
        <v>10</v>
      </c>
      <c r="E1175" t="s">
        <v>15</v>
      </c>
      <c r="F1175" t="s">
        <v>19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s="4" cm="1">
        <f t="array" ref="N1175">MEDIAN(IF($O$2:$O$2210=O1175,$D$2:$D$2210))</f>
        <v>12</v>
      </c>
      <c r="O1175" t="str">
        <f t="shared" si="18"/>
        <v>Data Analyst - No stated seniority/mid-levelPresent Role</v>
      </c>
    </row>
    <row r="1176" spans="1:15" ht="16.8" x14ac:dyDescent="0.45">
      <c r="A1176" t="s">
        <v>992</v>
      </c>
      <c r="B1176">
        <v>2</v>
      </c>
      <c r="C1176" t="s">
        <v>50</v>
      </c>
      <c r="D1176">
        <v>13</v>
      </c>
      <c r="E1176" t="s">
        <v>15</v>
      </c>
      <c r="F1176" t="s">
        <v>16</v>
      </c>
      <c r="G1176">
        <v>1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 s="4" cm="1">
        <f t="array" ref="N1176">MEDIAN(IF($O$2:$O$2210=O1176,$D$2:$D$2210))</f>
        <v>13</v>
      </c>
      <c r="O1176" t="str">
        <f t="shared" si="18"/>
        <v>Data Analyst - No stated seniority/mid-levelLeft job</v>
      </c>
    </row>
    <row r="1177" spans="1:15" ht="16.8" x14ac:dyDescent="0.45">
      <c r="A1177" t="s">
        <v>993</v>
      </c>
      <c r="B1177">
        <v>3</v>
      </c>
      <c r="C1177" t="s">
        <v>50</v>
      </c>
      <c r="D1177">
        <v>23</v>
      </c>
      <c r="E1177" t="s">
        <v>15</v>
      </c>
      <c r="F1177" t="s">
        <v>16</v>
      </c>
      <c r="G1177">
        <v>1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 s="4" cm="1">
        <f t="array" ref="N1177">MEDIAN(IF($O$2:$O$2210=O1177,$D$2:$D$2210))</f>
        <v>13</v>
      </c>
      <c r="O1177" t="str">
        <f t="shared" si="18"/>
        <v>Data Analyst - No stated seniority/mid-levelLeft job</v>
      </c>
    </row>
    <row r="1178" spans="1:15" ht="16.8" x14ac:dyDescent="0.45">
      <c r="A1178" t="s">
        <v>27</v>
      </c>
      <c r="B1178">
        <v>0</v>
      </c>
      <c r="C1178" t="s">
        <v>14</v>
      </c>
      <c r="D1178">
        <v>18</v>
      </c>
      <c r="E1178" t="s">
        <v>15</v>
      </c>
      <c r="F1178" t="s">
        <v>19</v>
      </c>
      <c r="G1178">
        <v>1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 s="4" cm="1">
        <f t="array" ref="N1178">MEDIAN(IF($O$2:$O$2210=O1178,$D$2:$D$2210))</f>
        <v>12</v>
      </c>
      <c r="O1178" t="str">
        <f t="shared" si="18"/>
        <v>Data Analyst - No stated seniority/mid-levelPresent Role</v>
      </c>
    </row>
    <row r="1179" spans="1:15" ht="16.8" x14ac:dyDescent="0.45">
      <c r="A1179" t="s">
        <v>994</v>
      </c>
      <c r="B1179">
        <v>1</v>
      </c>
      <c r="C1179" t="s">
        <v>50</v>
      </c>
      <c r="D1179">
        <v>48</v>
      </c>
      <c r="E1179" t="s">
        <v>15</v>
      </c>
      <c r="F1179" t="s">
        <v>16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0</v>
      </c>
      <c r="M1179">
        <v>0</v>
      </c>
      <c r="N1179" s="4" cm="1">
        <f t="array" ref="N1179">MEDIAN(IF($O$2:$O$2210=O1179,$D$2:$D$2210))</f>
        <v>13</v>
      </c>
      <c r="O1179" t="str">
        <f t="shared" si="18"/>
        <v>Data Analyst - No stated seniority/mid-levelLeft job</v>
      </c>
    </row>
    <row r="1180" spans="1:15" ht="16.8" x14ac:dyDescent="0.45">
      <c r="A1180" t="s">
        <v>995</v>
      </c>
      <c r="B1180">
        <v>5</v>
      </c>
      <c r="C1180" t="s">
        <v>14</v>
      </c>
      <c r="D1180">
        <v>63</v>
      </c>
      <c r="E1180" t="s">
        <v>15</v>
      </c>
      <c r="F1180" t="s">
        <v>16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0</v>
      </c>
      <c r="N1180" s="4" cm="1">
        <f t="array" ref="N1180">MEDIAN(IF($O$2:$O$2210=O1180,$D$2:$D$2210))</f>
        <v>13</v>
      </c>
      <c r="O1180" t="str">
        <f t="shared" si="18"/>
        <v>Data Analyst - No stated seniority/mid-levelLeft job</v>
      </c>
    </row>
    <row r="1181" spans="1:15" ht="16.8" x14ac:dyDescent="0.45">
      <c r="A1181" t="s">
        <v>592</v>
      </c>
      <c r="B1181">
        <v>0</v>
      </c>
      <c r="C1181" t="s">
        <v>14</v>
      </c>
      <c r="D1181">
        <v>2</v>
      </c>
      <c r="E1181" t="s">
        <v>15</v>
      </c>
      <c r="F1181" t="s">
        <v>19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s="4" cm="1">
        <f t="array" ref="N1181">MEDIAN(IF($O$2:$O$2210=O1181,$D$2:$D$2210))</f>
        <v>12</v>
      </c>
      <c r="O1181" t="str">
        <f t="shared" si="18"/>
        <v>Data Analyst - No stated seniority/mid-levelPresent Role</v>
      </c>
    </row>
    <row r="1182" spans="1:15" ht="16.8" x14ac:dyDescent="0.45">
      <c r="A1182" t="s">
        <v>592</v>
      </c>
      <c r="B1182">
        <v>0</v>
      </c>
      <c r="C1182" t="s">
        <v>14</v>
      </c>
      <c r="D1182">
        <v>2</v>
      </c>
      <c r="E1182" t="s">
        <v>15</v>
      </c>
      <c r="F1182" t="s">
        <v>19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s="4" cm="1">
        <f t="array" ref="N1182">MEDIAN(IF($O$2:$O$2210=O1182,$D$2:$D$2210))</f>
        <v>12</v>
      </c>
      <c r="O1182" t="str">
        <f t="shared" si="18"/>
        <v>Data Analyst - No stated seniority/mid-levelPresent Role</v>
      </c>
    </row>
    <row r="1183" spans="1:15" ht="16.8" x14ac:dyDescent="0.45">
      <c r="A1183" t="s">
        <v>996</v>
      </c>
      <c r="B1183">
        <v>0</v>
      </c>
      <c r="C1183" t="s">
        <v>997</v>
      </c>
      <c r="D1183">
        <v>9</v>
      </c>
      <c r="E1183" t="s">
        <v>15</v>
      </c>
      <c r="F1183" t="s">
        <v>19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s="4" cm="1">
        <f t="array" ref="N1183">MEDIAN(IF($O$2:$O$2210=O1183,$D$2:$D$2210))</f>
        <v>12</v>
      </c>
      <c r="O1183" t="str">
        <f t="shared" si="18"/>
        <v>Data Analyst - No stated seniority/mid-levelPresent Role</v>
      </c>
    </row>
    <row r="1184" spans="1:15" ht="16.8" x14ac:dyDescent="0.45">
      <c r="A1184" t="s">
        <v>998</v>
      </c>
      <c r="B1184">
        <v>2</v>
      </c>
      <c r="C1184" t="s">
        <v>999</v>
      </c>
      <c r="D1184">
        <v>71</v>
      </c>
      <c r="E1184" t="s">
        <v>15</v>
      </c>
      <c r="F1184" t="s">
        <v>16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0</v>
      </c>
      <c r="N1184" s="4" cm="1">
        <f t="array" ref="N1184">MEDIAN(IF($O$2:$O$2210=O1184,$D$2:$D$2210))</f>
        <v>13</v>
      </c>
      <c r="O1184" t="str">
        <f t="shared" si="18"/>
        <v>Data Analyst - No stated seniority/mid-levelLeft job</v>
      </c>
    </row>
    <row r="1185" spans="1:15" ht="16.8" x14ac:dyDescent="0.45">
      <c r="A1185" t="s">
        <v>100</v>
      </c>
      <c r="B1185">
        <v>0</v>
      </c>
      <c r="C1185" t="s">
        <v>14</v>
      </c>
      <c r="D1185">
        <v>31</v>
      </c>
      <c r="E1185" t="s">
        <v>15</v>
      </c>
      <c r="F1185" t="s">
        <v>19</v>
      </c>
      <c r="G1185">
        <v>1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  <c r="N1185" s="4" cm="1">
        <f t="array" ref="N1185">MEDIAN(IF($O$2:$O$2210=O1185,$D$2:$D$2210))</f>
        <v>12</v>
      </c>
      <c r="O1185" t="str">
        <f t="shared" si="18"/>
        <v>Data Analyst - No stated seniority/mid-levelPresent Role</v>
      </c>
    </row>
    <row r="1186" spans="1:15" ht="16.8" x14ac:dyDescent="0.45">
      <c r="A1186" t="s">
        <v>1000</v>
      </c>
      <c r="B1186">
        <v>1</v>
      </c>
      <c r="C1186" t="s">
        <v>14</v>
      </c>
      <c r="D1186">
        <v>5</v>
      </c>
      <c r="E1186" t="s">
        <v>15</v>
      </c>
      <c r="F1186" t="s">
        <v>16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s="4" cm="1">
        <f t="array" ref="N1186">MEDIAN(IF($O$2:$O$2210=O1186,$D$2:$D$2210))</f>
        <v>13</v>
      </c>
      <c r="O1186" t="str">
        <f t="shared" si="18"/>
        <v>Data Analyst - No stated seniority/mid-levelLeft job</v>
      </c>
    </row>
    <row r="1187" spans="1:15" ht="16.8" x14ac:dyDescent="0.45">
      <c r="A1187" t="s">
        <v>81</v>
      </c>
      <c r="B1187">
        <v>0</v>
      </c>
      <c r="C1187" t="s">
        <v>18</v>
      </c>
      <c r="D1187">
        <v>7</v>
      </c>
      <c r="E1187" t="s">
        <v>15</v>
      </c>
      <c r="F1187" t="s">
        <v>19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s="4" cm="1">
        <f t="array" ref="N1187">MEDIAN(IF($O$2:$O$2210=O1187,$D$2:$D$2210))</f>
        <v>12</v>
      </c>
      <c r="O1187" t="str">
        <f t="shared" si="18"/>
        <v>Data Analyst - No stated seniority/mid-levelPresent Role</v>
      </c>
    </row>
    <row r="1188" spans="1:15" ht="16.8" x14ac:dyDescent="0.45">
      <c r="A1188" t="s">
        <v>1001</v>
      </c>
      <c r="B1188">
        <v>1</v>
      </c>
      <c r="C1188" t="s">
        <v>1002</v>
      </c>
      <c r="D1188">
        <v>35</v>
      </c>
      <c r="E1188" t="s">
        <v>23</v>
      </c>
      <c r="F1188" t="s">
        <v>16</v>
      </c>
      <c r="G1188">
        <v>1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  <c r="N1188" s="4" cm="1">
        <f t="array" ref="N1188">MEDIAN(IF($O$2:$O$2210=O1188,$D$2:$D$2210))</f>
        <v>17.5</v>
      </c>
      <c r="O1188" t="str">
        <f t="shared" si="18"/>
        <v>Data Analyst - Senior LevelLeft job</v>
      </c>
    </row>
    <row r="1189" spans="1:15" ht="16.8" x14ac:dyDescent="0.45">
      <c r="A1189" t="s">
        <v>1003</v>
      </c>
      <c r="B1189">
        <v>4</v>
      </c>
      <c r="C1189" t="s">
        <v>1004</v>
      </c>
      <c r="D1189">
        <v>54</v>
      </c>
      <c r="E1189" t="s">
        <v>15</v>
      </c>
      <c r="F1189" t="s">
        <v>16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0</v>
      </c>
      <c r="M1189">
        <v>0</v>
      </c>
      <c r="N1189" s="4" cm="1">
        <f t="array" ref="N1189">MEDIAN(IF($O$2:$O$2210=O1189,$D$2:$D$2210))</f>
        <v>13</v>
      </c>
      <c r="O1189" t="str">
        <f t="shared" si="18"/>
        <v>Data Analyst - No stated seniority/mid-levelLeft job</v>
      </c>
    </row>
    <row r="1190" spans="1:15" ht="16.8" x14ac:dyDescent="0.45">
      <c r="A1190" t="s">
        <v>59</v>
      </c>
      <c r="B1190">
        <v>1</v>
      </c>
      <c r="C1190" t="s">
        <v>14</v>
      </c>
      <c r="D1190">
        <v>15</v>
      </c>
      <c r="E1190" t="s">
        <v>15</v>
      </c>
      <c r="F1190" t="s">
        <v>19</v>
      </c>
      <c r="G1190">
        <v>1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 s="4" cm="1">
        <f t="array" ref="N1190">MEDIAN(IF($O$2:$O$2210=O1190,$D$2:$D$2210))</f>
        <v>12</v>
      </c>
      <c r="O1190" t="str">
        <f t="shared" si="18"/>
        <v>Data Analyst - No stated seniority/mid-levelPresent Role</v>
      </c>
    </row>
    <row r="1191" spans="1:15" ht="16.8" x14ac:dyDescent="0.45">
      <c r="A1191" t="s">
        <v>1005</v>
      </c>
      <c r="B1191">
        <v>3</v>
      </c>
      <c r="C1191" t="s">
        <v>14</v>
      </c>
      <c r="D1191">
        <v>16</v>
      </c>
      <c r="E1191" t="s">
        <v>15</v>
      </c>
      <c r="F1191" t="s">
        <v>16</v>
      </c>
      <c r="G1191">
        <v>1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 s="4" cm="1">
        <f t="array" ref="N1191">MEDIAN(IF($O$2:$O$2210=O1191,$D$2:$D$2210))</f>
        <v>13</v>
      </c>
      <c r="O1191" t="str">
        <f t="shared" si="18"/>
        <v>Data Analyst - No stated seniority/mid-levelLeft job</v>
      </c>
    </row>
    <row r="1192" spans="1:15" ht="16.8" x14ac:dyDescent="0.45">
      <c r="A1192" t="s">
        <v>1006</v>
      </c>
      <c r="B1192">
        <v>2</v>
      </c>
      <c r="C1192" t="s">
        <v>14</v>
      </c>
      <c r="D1192">
        <v>12</v>
      </c>
      <c r="E1192" t="s">
        <v>15</v>
      </c>
      <c r="F1192" t="s">
        <v>16</v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 s="4" cm="1">
        <f t="array" ref="N1192">MEDIAN(IF($O$2:$O$2210=O1192,$D$2:$D$2210))</f>
        <v>13</v>
      </c>
      <c r="O1192" t="str">
        <f t="shared" si="18"/>
        <v>Data Analyst - No stated seniority/mid-levelLeft job</v>
      </c>
    </row>
    <row r="1193" spans="1:15" ht="16.8" x14ac:dyDescent="0.45">
      <c r="A1193" t="s">
        <v>186</v>
      </c>
      <c r="B1193">
        <v>3</v>
      </c>
      <c r="C1193" t="s">
        <v>631</v>
      </c>
      <c r="D1193">
        <v>7</v>
      </c>
      <c r="E1193" t="s">
        <v>15</v>
      </c>
      <c r="F1193" t="s">
        <v>16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s="4" cm="1">
        <f t="array" ref="N1193">MEDIAN(IF($O$2:$O$2210=O1193,$D$2:$D$2210))</f>
        <v>13</v>
      </c>
      <c r="O1193" t="str">
        <f t="shared" si="18"/>
        <v>Data Analyst - No stated seniority/mid-levelLeft job</v>
      </c>
    </row>
    <row r="1194" spans="1:15" ht="16.8" x14ac:dyDescent="0.45">
      <c r="A1194" t="s">
        <v>845</v>
      </c>
      <c r="B1194">
        <v>0</v>
      </c>
      <c r="C1194" t="s">
        <v>14</v>
      </c>
      <c r="D1194">
        <v>1</v>
      </c>
      <c r="E1194" t="s">
        <v>15</v>
      </c>
      <c r="F1194" t="s">
        <v>19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s="4" cm="1">
        <f t="array" ref="N1194">MEDIAN(IF($O$2:$O$2210=O1194,$D$2:$D$2210))</f>
        <v>12</v>
      </c>
      <c r="O1194" t="str">
        <f t="shared" si="18"/>
        <v>Data Analyst - No stated seniority/mid-levelPresent Role</v>
      </c>
    </row>
    <row r="1195" spans="1:15" ht="16.8" x14ac:dyDescent="0.45">
      <c r="A1195" t="s">
        <v>774</v>
      </c>
      <c r="B1195">
        <v>1</v>
      </c>
      <c r="C1195" t="s">
        <v>1007</v>
      </c>
      <c r="D1195">
        <v>16</v>
      </c>
      <c r="E1195" t="s">
        <v>15</v>
      </c>
      <c r="F1195" t="s">
        <v>16</v>
      </c>
      <c r="G1195">
        <v>1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 s="4" cm="1">
        <f t="array" ref="N1195">MEDIAN(IF($O$2:$O$2210=O1195,$D$2:$D$2210))</f>
        <v>13</v>
      </c>
      <c r="O1195" t="str">
        <f t="shared" si="18"/>
        <v>Data Analyst - No stated seniority/mid-levelLeft job</v>
      </c>
    </row>
    <row r="1196" spans="1:15" ht="16.8" x14ac:dyDescent="0.45">
      <c r="A1196" t="s">
        <v>1008</v>
      </c>
      <c r="B1196">
        <v>2</v>
      </c>
      <c r="C1196" t="s">
        <v>1009</v>
      </c>
      <c r="D1196">
        <v>9</v>
      </c>
      <c r="E1196" t="s">
        <v>15</v>
      </c>
      <c r="F1196" t="s">
        <v>16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s="4" cm="1">
        <f t="array" ref="N1196">MEDIAN(IF($O$2:$O$2210=O1196,$D$2:$D$2210))</f>
        <v>13</v>
      </c>
      <c r="O1196" t="str">
        <f t="shared" si="18"/>
        <v>Data Analyst - No stated seniority/mid-levelLeft job</v>
      </c>
    </row>
    <row r="1197" spans="1:15" ht="16.8" x14ac:dyDescent="0.45">
      <c r="A1197" t="s">
        <v>203</v>
      </c>
      <c r="B1197">
        <v>0</v>
      </c>
      <c r="C1197" t="s">
        <v>14</v>
      </c>
      <c r="D1197">
        <v>25</v>
      </c>
      <c r="E1197" t="s">
        <v>15</v>
      </c>
      <c r="F1197" t="s">
        <v>19</v>
      </c>
      <c r="G1197">
        <v>1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  <c r="N1197" s="4" cm="1">
        <f t="array" ref="N1197">MEDIAN(IF($O$2:$O$2210=O1197,$D$2:$D$2210))</f>
        <v>12</v>
      </c>
      <c r="O1197" t="str">
        <f t="shared" si="18"/>
        <v>Data Analyst - No stated seniority/mid-levelPresent Role</v>
      </c>
    </row>
    <row r="1198" spans="1:15" ht="16.8" x14ac:dyDescent="0.45">
      <c r="A1198" t="s">
        <v>1010</v>
      </c>
      <c r="B1198">
        <v>1</v>
      </c>
      <c r="C1198" t="s">
        <v>14</v>
      </c>
      <c r="D1198">
        <v>14</v>
      </c>
      <c r="E1198" t="s">
        <v>15</v>
      </c>
      <c r="F1198" t="s">
        <v>16</v>
      </c>
      <c r="G1198">
        <v>1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 s="4" cm="1">
        <f t="array" ref="N1198">MEDIAN(IF($O$2:$O$2210=O1198,$D$2:$D$2210))</f>
        <v>13</v>
      </c>
      <c r="O1198" t="str">
        <f t="shared" si="18"/>
        <v>Data Analyst - No stated seniority/mid-levelLeft job</v>
      </c>
    </row>
    <row r="1199" spans="1:15" ht="16.8" x14ac:dyDescent="0.45">
      <c r="A1199" t="s">
        <v>81</v>
      </c>
      <c r="B1199">
        <v>0</v>
      </c>
      <c r="C1199" t="s">
        <v>36</v>
      </c>
      <c r="D1199">
        <v>7</v>
      </c>
      <c r="E1199" t="s">
        <v>23</v>
      </c>
      <c r="F1199" t="s">
        <v>19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s="4" cm="1">
        <f t="array" ref="N1199">MEDIAN(IF($O$2:$O$2210=O1199,$D$2:$D$2210))</f>
        <v>10</v>
      </c>
      <c r="O1199" t="str">
        <f t="shared" si="18"/>
        <v>Data Analyst - Senior LevelPresent Role</v>
      </c>
    </row>
    <row r="1200" spans="1:15" ht="16.8" x14ac:dyDescent="0.45">
      <c r="A1200" t="s">
        <v>1011</v>
      </c>
      <c r="B1200">
        <v>0</v>
      </c>
      <c r="C1200" t="s">
        <v>14</v>
      </c>
      <c r="D1200">
        <v>6</v>
      </c>
      <c r="E1200" t="s">
        <v>15</v>
      </c>
      <c r="F1200" t="s">
        <v>19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s="4" cm="1">
        <f t="array" ref="N1200">MEDIAN(IF($O$2:$O$2210=O1200,$D$2:$D$2210))</f>
        <v>12</v>
      </c>
      <c r="O1200" t="str">
        <f t="shared" si="18"/>
        <v>Data Analyst - No stated seniority/mid-levelPresent Role</v>
      </c>
    </row>
    <row r="1201" spans="1:15" ht="16.8" x14ac:dyDescent="0.45">
      <c r="A1201" t="s">
        <v>30</v>
      </c>
      <c r="B1201">
        <v>0</v>
      </c>
      <c r="C1201" t="s">
        <v>50</v>
      </c>
      <c r="D1201">
        <v>1</v>
      </c>
      <c r="E1201" t="s">
        <v>15</v>
      </c>
      <c r="F1201" t="s">
        <v>19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s="4" cm="1">
        <f t="array" ref="N1201">MEDIAN(IF($O$2:$O$2210=O1201,$D$2:$D$2210))</f>
        <v>12</v>
      </c>
      <c r="O1201" t="str">
        <f t="shared" si="18"/>
        <v>Data Analyst - No stated seniority/mid-levelPresent Role</v>
      </c>
    </row>
    <row r="1202" spans="1:15" ht="16.8" x14ac:dyDescent="0.45">
      <c r="A1202" t="s">
        <v>1012</v>
      </c>
      <c r="B1202">
        <v>1</v>
      </c>
      <c r="C1202" t="s">
        <v>1013</v>
      </c>
      <c r="D1202">
        <v>14</v>
      </c>
      <c r="E1202" t="s">
        <v>23</v>
      </c>
      <c r="F1202" t="s">
        <v>16</v>
      </c>
      <c r="G1202">
        <v>1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 s="4" cm="1">
        <f t="array" ref="N1202">MEDIAN(IF($O$2:$O$2210=O1202,$D$2:$D$2210))</f>
        <v>17.5</v>
      </c>
      <c r="O1202" t="str">
        <f t="shared" si="18"/>
        <v>Data Analyst - Senior LevelLeft job</v>
      </c>
    </row>
    <row r="1203" spans="1:15" ht="16.8" x14ac:dyDescent="0.45">
      <c r="A1203" t="s">
        <v>1014</v>
      </c>
      <c r="B1203">
        <v>2</v>
      </c>
      <c r="C1203" t="s">
        <v>1015</v>
      </c>
      <c r="D1203">
        <v>119</v>
      </c>
      <c r="E1203" t="s">
        <v>15</v>
      </c>
      <c r="F1203" t="s">
        <v>16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0</v>
      </c>
      <c r="N1203" s="4" cm="1">
        <f t="array" ref="N1203">MEDIAN(IF($O$2:$O$2210=O1203,$D$2:$D$2210))</f>
        <v>13</v>
      </c>
      <c r="O1203" t="str">
        <f t="shared" si="18"/>
        <v>Data Analyst - No stated seniority/mid-levelLeft job</v>
      </c>
    </row>
    <row r="1204" spans="1:15" ht="16.8" x14ac:dyDescent="0.45">
      <c r="A1204" t="s">
        <v>108</v>
      </c>
      <c r="B1204">
        <v>0</v>
      </c>
      <c r="C1204" t="s">
        <v>1016</v>
      </c>
      <c r="D1204">
        <v>9</v>
      </c>
      <c r="E1204" t="s">
        <v>15</v>
      </c>
      <c r="F1204" t="s">
        <v>19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s="4" cm="1">
        <f t="array" ref="N1204">MEDIAN(IF($O$2:$O$2210=O1204,$D$2:$D$2210))</f>
        <v>12</v>
      </c>
      <c r="O1204" t="str">
        <f t="shared" si="18"/>
        <v>Data Analyst - No stated seniority/mid-levelPresent Role</v>
      </c>
    </row>
    <row r="1205" spans="1:15" ht="16.8" x14ac:dyDescent="0.45">
      <c r="A1205" t="s">
        <v>1727</v>
      </c>
      <c r="B1205">
        <v>1</v>
      </c>
      <c r="C1205" t="s">
        <v>1692</v>
      </c>
      <c r="D1205">
        <v>44</v>
      </c>
      <c r="E1205" t="s">
        <v>1692</v>
      </c>
      <c r="F1205" t="s">
        <v>19</v>
      </c>
      <c r="G1205">
        <v>1</v>
      </c>
      <c r="H1205">
        <v>1</v>
      </c>
      <c r="I1205">
        <v>1</v>
      </c>
      <c r="J1205">
        <v>1</v>
      </c>
      <c r="K1205">
        <v>0</v>
      </c>
      <c r="L1205">
        <v>0</v>
      </c>
      <c r="M1205">
        <v>0</v>
      </c>
      <c r="N1205" s="4" cm="1">
        <f t="array" ref="N1205">MEDIAN(IF($O$2:$O$2210=O1205,$D$2:$D$2210))</f>
        <v>8.5</v>
      </c>
      <c r="O1205" t="str">
        <f t="shared" si="18"/>
        <v>Data ScientistPresent Role</v>
      </c>
    </row>
    <row r="1206" spans="1:15" ht="16.8" x14ac:dyDescent="0.45">
      <c r="A1206" t="s">
        <v>1017</v>
      </c>
      <c r="B1206">
        <v>2</v>
      </c>
      <c r="C1206" t="s">
        <v>68</v>
      </c>
      <c r="D1206">
        <v>71</v>
      </c>
      <c r="E1206" t="s">
        <v>23</v>
      </c>
      <c r="F1206" t="s">
        <v>16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0</v>
      </c>
      <c r="N1206" s="4" cm="1">
        <f t="array" ref="N1206">MEDIAN(IF($O$2:$O$2210=O1206,$D$2:$D$2210))</f>
        <v>17.5</v>
      </c>
      <c r="O1206" t="str">
        <f t="shared" si="18"/>
        <v>Data Analyst - Senior LevelLeft job</v>
      </c>
    </row>
    <row r="1207" spans="1:15" ht="16.8" x14ac:dyDescent="0.45">
      <c r="A1207" t="s">
        <v>1018</v>
      </c>
      <c r="B1207">
        <v>3</v>
      </c>
      <c r="C1207" t="s">
        <v>14</v>
      </c>
      <c r="D1207">
        <v>59</v>
      </c>
      <c r="E1207" t="s">
        <v>15</v>
      </c>
      <c r="F1207" t="s">
        <v>16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0</v>
      </c>
      <c r="M1207">
        <v>0</v>
      </c>
      <c r="N1207" s="4" cm="1">
        <f t="array" ref="N1207">MEDIAN(IF($O$2:$O$2210=O1207,$D$2:$D$2210))</f>
        <v>13</v>
      </c>
      <c r="O1207" t="str">
        <f t="shared" si="18"/>
        <v>Data Analyst - No stated seniority/mid-levelLeft job</v>
      </c>
    </row>
    <row r="1208" spans="1:15" ht="16.8" x14ac:dyDescent="0.45">
      <c r="A1208" t="s">
        <v>1019</v>
      </c>
      <c r="B1208">
        <v>3</v>
      </c>
      <c r="C1208" t="s">
        <v>50</v>
      </c>
      <c r="D1208">
        <v>7</v>
      </c>
      <c r="E1208" t="s">
        <v>15</v>
      </c>
      <c r="F1208" t="s">
        <v>16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s="4" cm="1">
        <f t="array" ref="N1208">MEDIAN(IF($O$2:$O$2210=O1208,$D$2:$D$2210))</f>
        <v>13</v>
      </c>
      <c r="O1208" t="str">
        <f t="shared" si="18"/>
        <v>Data Analyst - No stated seniority/mid-levelLeft job</v>
      </c>
    </row>
    <row r="1209" spans="1:15" ht="16.8" x14ac:dyDescent="0.45">
      <c r="A1209" t="s">
        <v>1020</v>
      </c>
      <c r="B1209">
        <v>0</v>
      </c>
      <c r="C1209" t="s">
        <v>14</v>
      </c>
      <c r="D1209">
        <v>64</v>
      </c>
      <c r="E1209" t="s">
        <v>15</v>
      </c>
      <c r="F1209" t="s">
        <v>19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0</v>
      </c>
      <c r="N1209" s="4" cm="1">
        <f t="array" ref="N1209">MEDIAN(IF($O$2:$O$2210=O1209,$D$2:$D$2210))</f>
        <v>12</v>
      </c>
      <c r="O1209" t="str">
        <f t="shared" si="18"/>
        <v>Data Analyst - No stated seniority/mid-levelPresent Role</v>
      </c>
    </row>
    <row r="1210" spans="1:15" ht="16.8" x14ac:dyDescent="0.45">
      <c r="A1210" t="s">
        <v>1021</v>
      </c>
      <c r="B1210">
        <v>1</v>
      </c>
      <c r="C1210" t="s">
        <v>14</v>
      </c>
      <c r="D1210">
        <v>12</v>
      </c>
      <c r="E1210" t="s">
        <v>15</v>
      </c>
      <c r="F1210" t="s">
        <v>16</v>
      </c>
      <c r="G1210">
        <v>1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 s="4" cm="1">
        <f t="array" ref="N1210">MEDIAN(IF($O$2:$O$2210=O1210,$D$2:$D$2210))</f>
        <v>13</v>
      </c>
      <c r="O1210" t="str">
        <f t="shared" si="18"/>
        <v>Data Analyst - No stated seniority/mid-levelLeft job</v>
      </c>
    </row>
    <row r="1211" spans="1:15" ht="16.8" x14ac:dyDescent="0.45">
      <c r="A1211" t="s">
        <v>592</v>
      </c>
      <c r="B1211">
        <v>0</v>
      </c>
      <c r="C1211" t="s">
        <v>14</v>
      </c>
      <c r="D1211">
        <v>2</v>
      </c>
      <c r="E1211" t="s">
        <v>15</v>
      </c>
      <c r="F1211" t="s">
        <v>19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s="4" cm="1">
        <f t="array" ref="N1211">MEDIAN(IF($O$2:$O$2210=O1211,$D$2:$D$2210))</f>
        <v>12</v>
      </c>
      <c r="O1211" t="str">
        <f t="shared" si="18"/>
        <v>Data Analyst - No stated seniority/mid-levelPresent Role</v>
      </c>
    </row>
    <row r="1212" spans="1:15" ht="16.8" x14ac:dyDescent="0.45">
      <c r="A1212" t="s">
        <v>1022</v>
      </c>
      <c r="B1212">
        <v>2</v>
      </c>
      <c r="C1212" t="s">
        <v>14</v>
      </c>
      <c r="D1212">
        <v>39</v>
      </c>
      <c r="E1212" t="s">
        <v>15</v>
      </c>
      <c r="F1212" t="s">
        <v>16</v>
      </c>
      <c r="G1212">
        <v>1</v>
      </c>
      <c r="H1212">
        <v>1</v>
      </c>
      <c r="I1212">
        <v>1</v>
      </c>
      <c r="J1212">
        <v>1</v>
      </c>
      <c r="K1212">
        <v>0</v>
      </c>
      <c r="L1212">
        <v>0</v>
      </c>
      <c r="M1212">
        <v>0</v>
      </c>
      <c r="N1212" s="4" cm="1">
        <f t="array" ref="N1212">MEDIAN(IF($O$2:$O$2210=O1212,$D$2:$D$2210))</f>
        <v>13</v>
      </c>
      <c r="O1212" t="str">
        <f t="shared" si="18"/>
        <v>Data Analyst - No stated seniority/mid-levelLeft job</v>
      </c>
    </row>
    <row r="1213" spans="1:15" ht="16.8" x14ac:dyDescent="0.45">
      <c r="A1213" t="s">
        <v>1023</v>
      </c>
      <c r="B1213">
        <v>3</v>
      </c>
      <c r="C1213" t="s">
        <v>36</v>
      </c>
      <c r="D1213">
        <v>82</v>
      </c>
      <c r="E1213" t="s">
        <v>23</v>
      </c>
      <c r="F1213" t="s">
        <v>16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0</v>
      </c>
      <c r="N1213" s="4" cm="1">
        <f t="array" ref="N1213">MEDIAN(IF($O$2:$O$2210=O1213,$D$2:$D$2210))</f>
        <v>17.5</v>
      </c>
      <c r="O1213" t="str">
        <f t="shared" si="18"/>
        <v>Data Analyst - Senior LevelLeft job</v>
      </c>
    </row>
    <row r="1214" spans="1:15" ht="16.8" x14ac:dyDescent="0.45">
      <c r="A1214" t="s">
        <v>1024</v>
      </c>
      <c r="B1214">
        <v>0</v>
      </c>
      <c r="C1214" t="s">
        <v>14</v>
      </c>
      <c r="D1214">
        <v>13</v>
      </c>
      <c r="E1214" t="s">
        <v>15</v>
      </c>
      <c r="F1214" t="s">
        <v>19</v>
      </c>
      <c r="G1214">
        <v>1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 s="4" cm="1">
        <f t="array" ref="N1214">MEDIAN(IF($O$2:$O$2210=O1214,$D$2:$D$2210))</f>
        <v>12</v>
      </c>
      <c r="O1214" t="str">
        <f t="shared" si="18"/>
        <v>Data Analyst - No stated seniority/mid-levelPresent Role</v>
      </c>
    </row>
    <row r="1215" spans="1:15" ht="16.8" x14ac:dyDescent="0.45">
      <c r="A1215" t="s">
        <v>54</v>
      </c>
      <c r="B1215">
        <v>0</v>
      </c>
      <c r="C1215" t="s">
        <v>36</v>
      </c>
      <c r="D1215">
        <v>13</v>
      </c>
      <c r="E1215" t="s">
        <v>23</v>
      </c>
      <c r="F1215" t="s">
        <v>19</v>
      </c>
      <c r="G1215">
        <v>1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 s="4" cm="1">
        <f t="array" ref="N1215">MEDIAN(IF($O$2:$O$2210=O1215,$D$2:$D$2210))</f>
        <v>10</v>
      </c>
      <c r="O1215" t="str">
        <f t="shared" si="18"/>
        <v>Data Analyst - Senior LevelPresent Role</v>
      </c>
    </row>
    <row r="1216" spans="1:15" ht="16.8" x14ac:dyDescent="0.45">
      <c r="A1216" t="s">
        <v>53</v>
      </c>
      <c r="B1216">
        <v>0</v>
      </c>
      <c r="C1216" t="s">
        <v>14</v>
      </c>
      <c r="D1216">
        <v>16</v>
      </c>
      <c r="E1216" t="s">
        <v>15</v>
      </c>
      <c r="F1216" t="s">
        <v>19</v>
      </c>
      <c r="G1216">
        <v>1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 s="4" cm="1">
        <f t="array" ref="N1216">MEDIAN(IF($O$2:$O$2210=O1216,$D$2:$D$2210))</f>
        <v>12</v>
      </c>
      <c r="O1216" t="str">
        <f t="shared" si="18"/>
        <v>Data Analyst - No stated seniority/mid-levelPresent Role</v>
      </c>
    </row>
    <row r="1217" spans="1:15" ht="16.8" x14ac:dyDescent="0.45">
      <c r="A1217" t="s">
        <v>924</v>
      </c>
      <c r="B1217">
        <v>1</v>
      </c>
      <c r="C1217" t="s">
        <v>14</v>
      </c>
      <c r="D1217">
        <v>25</v>
      </c>
      <c r="E1217" t="s">
        <v>15</v>
      </c>
      <c r="F1217" t="s">
        <v>16</v>
      </c>
      <c r="G1217">
        <v>1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  <c r="N1217" s="4" cm="1">
        <f t="array" ref="N1217">MEDIAN(IF($O$2:$O$2210=O1217,$D$2:$D$2210))</f>
        <v>13</v>
      </c>
      <c r="O1217" t="str">
        <f t="shared" si="18"/>
        <v>Data Analyst - No stated seniority/mid-levelLeft job</v>
      </c>
    </row>
    <row r="1218" spans="1:15" ht="16.8" x14ac:dyDescent="0.45">
      <c r="A1218" t="s">
        <v>1000</v>
      </c>
      <c r="B1218">
        <v>1</v>
      </c>
      <c r="C1218" t="s">
        <v>1025</v>
      </c>
      <c r="D1218">
        <v>5</v>
      </c>
      <c r="E1218" t="s">
        <v>15</v>
      </c>
      <c r="F1218" t="s">
        <v>16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s="4" cm="1">
        <f t="array" ref="N1218">MEDIAN(IF($O$2:$O$2210=O1218,$D$2:$D$2210))</f>
        <v>13</v>
      </c>
      <c r="O1218" t="str">
        <f t="shared" si="18"/>
        <v>Data Analyst - No stated seniority/mid-levelLeft job</v>
      </c>
    </row>
    <row r="1219" spans="1:15" ht="16.8" x14ac:dyDescent="0.45">
      <c r="A1219" t="s">
        <v>1026</v>
      </c>
      <c r="B1219">
        <v>2</v>
      </c>
      <c r="C1219" t="s">
        <v>14</v>
      </c>
      <c r="D1219">
        <v>12</v>
      </c>
      <c r="E1219" t="s">
        <v>15</v>
      </c>
      <c r="F1219" t="s">
        <v>16</v>
      </c>
      <c r="G1219">
        <v>1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 s="4" cm="1">
        <f t="array" ref="N1219">MEDIAN(IF($O$2:$O$2210=O1219,$D$2:$D$2210))</f>
        <v>13</v>
      </c>
      <c r="O1219" t="str">
        <f t="shared" ref="O1219:O1282" si="19">E1219&amp;F1219</f>
        <v>Data Analyst - No stated seniority/mid-levelLeft job</v>
      </c>
    </row>
    <row r="1220" spans="1:15" ht="16.8" x14ac:dyDescent="0.45">
      <c r="A1220" t="s">
        <v>1027</v>
      </c>
      <c r="B1220">
        <v>4</v>
      </c>
      <c r="C1220" t="s">
        <v>14</v>
      </c>
      <c r="D1220">
        <v>23</v>
      </c>
      <c r="E1220" t="s">
        <v>15</v>
      </c>
      <c r="F1220" t="s">
        <v>16</v>
      </c>
      <c r="G1220">
        <v>1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 s="4" cm="1">
        <f t="array" ref="N1220">MEDIAN(IF($O$2:$O$2210=O1220,$D$2:$D$2210))</f>
        <v>13</v>
      </c>
      <c r="O1220" t="str">
        <f t="shared" si="19"/>
        <v>Data Analyst - No stated seniority/mid-levelLeft job</v>
      </c>
    </row>
    <row r="1221" spans="1:15" ht="16.8" x14ac:dyDescent="0.45">
      <c r="A1221" t="s">
        <v>182</v>
      </c>
      <c r="B1221">
        <v>0</v>
      </c>
      <c r="C1221" t="s">
        <v>1695</v>
      </c>
      <c r="D1221">
        <v>3</v>
      </c>
      <c r="E1221" t="s">
        <v>1692</v>
      </c>
      <c r="F1221" t="s">
        <v>19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s="4" cm="1">
        <f t="array" ref="N1221">MEDIAN(IF($O$2:$O$2210=O1221,$D$2:$D$2210))</f>
        <v>8.5</v>
      </c>
      <c r="O1221" t="str">
        <f t="shared" si="19"/>
        <v>Data ScientistPresent Role</v>
      </c>
    </row>
    <row r="1222" spans="1:15" ht="16.8" x14ac:dyDescent="0.45">
      <c r="A1222" t="s">
        <v>104</v>
      </c>
      <c r="B1222">
        <v>2</v>
      </c>
      <c r="C1222" t="s">
        <v>14</v>
      </c>
      <c r="D1222">
        <v>5</v>
      </c>
      <c r="E1222" t="s">
        <v>15</v>
      </c>
      <c r="F1222" t="s">
        <v>19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s="4" cm="1">
        <f t="array" ref="N1222">MEDIAN(IF($O$2:$O$2210=O1222,$D$2:$D$2210))</f>
        <v>12</v>
      </c>
      <c r="O1222" t="str">
        <f t="shared" si="19"/>
        <v>Data Analyst - No stated seniority/mid-levelPresent Role</v>
      </c>
    </row>
    <row r="1223" spans="1:15" ht="16.8" x14ac:dyDescent="0.45">
      <c r="A1223" t="s">
        <v>1728</v>
      </c>
      <c r="B1223">
        <v>3</v>
      </c>
      <c r="C1223" t="s">
        <v>1702</v>
      </c>
      <c r="D1223">
        <v>2</v>
      </c>
      <c r="E1223" t="s">
        <v>1692</v>
      </c>
      <c r="F1223" t="s">
        <v>16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s="4" cm="1">
        <f t="array" ref="N1223">MEDIAN(IF($O$2:$O$2210=O1223,$D$2:$D$2210))</f>
        <v>7</v>
      </c>
      <c r="O1223" t="str">
        <f t="shared" si="19"/>
        <v>Data ScientistLeft job</v>
      </c>
    </row>
    <row r="1224" spans="1:15" ht="16.8" x14ac:dyDescent="0.45">
      <c r="A1224" t="s">
        <v>73</v>
      </c>
      <c r="B1224">
        <v>3</v>
      </c>
      <c r="C1224" t="s">
        <v>14</v>
      </c>
      <c r="D1224">
        <v>6</v>
      </c>
      <c r="E1224" t="s">
        <v>15</v>
      </c>
      <c r="F1224" t="s">
        <v>16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s="4" cm="1">
        <f t="array" ref="N1224">MEDIAN(IF($O$2:$O$2210=O1224,$D$2:$D$2210))</f>
        <v>13</v>
      </c>
      <c r="O1224" t="str">
        <f t="shared" si="19"/>
        <v>Data Analyst - No stated seniority/mid-levelLeft job</v>
      </c>
    </row>
    <row r="1225" spans="1:15" ht="16.8" x14ac:dyDescent="0.45">
      <c r="A1225" t="s">
        <v>666</v>
      </c>
      <c r="B1225">
        <v>1</v>
      </c>
      <c r="C1225" t="s">
        <v>1028</v>
      </c>
      <c r="D1225">
        <v>5</v>
      </c>
      <c r="E1225" t="s">
        <v>15</v>
      </c>
      <c r="F1225" t="s">
        <v>16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s="4" cm="1">
        <f t="array" ref="N1225">MEDIAN(IF($O$2:$O$2210=O1225,$D$2:$D$2210))</f>
        <v>13</v>
      </c>
      <c r="O1225" t="str">
        <f t="shared" si="19"/>
        <v>Data Analyst - No stated seniority/mid-levelLeft job</v>
      </c>
    </row>
    <row r="1226" spans="1:15" ht="16.8" x14ac:dyDescent="0.45">
      <c r="A1226" t="s">
        <v>1029</v>
      </c>
      <c r="B1226">
        <v>4</v>
      </c>
      <c r="C1226" t="s">
        <v>75</v>
      </c>
      <c r="D1226">
        <v>6</v>
      </c>
      <c r="E1226" t="s">
        <v>75</v>
      </c>
      <c r="F1226" t="s">
        <v>16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s="4" cm="1">
        <f t="array" ref="N1226">MEDIAN(IF($O$2:$O$2210=O1226,$D$2:$D$2210))</f>
        <v>23.5</v>
      </c>
      <c r="O1226" t="str">
        <f t="shared" si="19"/>
        <v>StatisticianLeft job</v>
      </c>
    </row>
    <row r="1227" spans="1:15" ht="16.8" x14ac:dyDescent="0.45">
      <c r="A1227" t="s">
        <v>106</v>
      </c>
      <c r="B1227">
        <v>0</v>
      </c>
      <c r="C1227" t="s">
        <v>1030</v>
      </c>
      <c r="D1227">
        <v>4</v>
      </c>
      <c r="E1227" t="s">
        <v>15</v>
      </c>
      <c r="F1227" t="s">
        <v>19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s="4" cm="1">
        <f t="array" ref="N1227">MEDIAN(IF($O$2:$O$2210=O1227,$D$2:$D$2210))</f>
        <v>12</v>
      </c>
      <c r="O1227" t="str">
        <f t="shared" si="19"/>
        <v>Data Analyst - No stated seniority/mid-levelPresent Role</v>
      </c>
    </row>
    <row r="1228" spans="1:15" ht="16.8" x14ac:dyDescent="0.45">
      <c r="A1228" t="s">
        <v>1031</v>
      </c>
      <c r="B1228">
        <v>0</v>
      </c>
      <c r="C1228" t="s">
        <v>14</v>
      </c>
      <c r="D1228">
        <v>5</v>
      </c>
      <c r="E1228" t="s">
        <v>15</v>
      </c>
      <c r="F1228" t="s">
        <v>19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s="4" cm="1">
        <f t="array" ref="N1228">MEDIAN(IF($O$2:$O$2210=O1228,$D$2:$D$2210))</f>
        <v>12</v>
      </c>
      <c r="O1228" t="str">
        <f t="shared" si="19"/>
        <v>Data Analyst - No stated seniority/mid-levelPresent Role</v>
      </c>
    </row>
    <row r="1229" spans="1:15" ht="16.8" x14ac:dyDescent="0.45">
      <c r="A1229" t="s">
        <v>30</v>
      </c>
      <c r="B1229">
        <v>0</v>
      </c>
      <c r="C1229" t="s">
        <v>1032</v>
      </c>
      <c r="D1229">
        <v>1</v>
      </c>
      <c r="E1229" t="s">
        <v>15</v>
      </c>
      <c r="F1229" t="s">
        <v>19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s="4" cm="1">
        <f t="array" ref="N1229">MEDIAN(IF($O$2:$O$2210=O1229,$D$2:$D$2210))</f>
        <v>12</v>
      </c>
      <c r="O1229" t="str">
        <f t="shared" si="19"/>
        <v>Data Analyst - No stated seniority/mid-levelPresent Role</v>
      </c>
    </row>
    <row r="1230" spans="1:15" ht="16.8" x14ac:dyDescent="0.45">
      <c r="A1230" t="s">
        <v>1033</v>
      </c>
      <c r="B1230">
        <v>1</v>
      </c>
      <c r="C1230" t="s">
        <v>18</v>
      </c>
      <c r="D1230">
        <v>9</v>
      </c>
      <c r="E1230" t="s">
        <v>15</v>
      </c>
      <c r="F1230" t="s">
        <v>16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s="4" cm="1">
        <f t="array" ref="N1230">MEDIAN(IF($O$2:$O$2210=O1230,$D$2:$D$2210))</f>
        <v>13</v>
      </c>
      <c r="O1230" t="str">
        <f t="shared" si="19"/>
        <v>Data Analyst - No stated seniority/mid-levelLeft job</v>
      </c>
    </row>
    <row r="1231" spans="1:15" ht="16.8" x14ac:dyDescent="0.45">
      <c r="A1231" t="s">
        <v>762</v>
      </c>
      <c r="B1231">
        <v>2</v>
      </c>
      <c r="C1231" t="s">
        <v>1034</v>
      </c>
      <c r="D1231">
        <v>23</v>
      </c>
      <c r="E1231" t="s">
        <v>15</v>
      </c>
      <c r="F1231" t="s">
        <v>16</v>
      </c>
      <c r="G1231">
        <v>1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 s="4" cm="1">
        <f t="array" ref="N1231">MEDIAN(IF($O$2:$O$2210=O1231,$D$2:$D$2210))</f>
        <v>13</v>
      </c>
      <c r="O1231" t="str">
        <f t="shared" si="19"/>
        <v>Data Analyst - No stated seniority/mid-levelLeft job</v>
      </c>
    </row>
    <row r="1232" spans="1:15" ht="16.8" x14ac:dyDescent="0.45">
      <c r="A1232" t="s">
        <v>233</v>
      </c>
      <c r="B1232">
        <v>3</v>
      </c>
      <c r="C1232" t="s">
        <v>1035</v>
      </c>
      <c r="D1232">
        <v>2</v>
      </c>
      <c r="E1232" t="s">
        <v>15</v>
      </c>
      <c r="F1232" t="s">
        <v>16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s="4" cm="1">
        <f t="array" ref="N1232">MEDIAN(IF($O$2:$O$2210=O1232,$D$2:$D$2210))</f>
        <v>13</v>
      </c>
      <c r="O1232" t="str">
        <f t="shared" si="19"/>
        <v>Data Analyst - No stated seniority/mid-levelLeft job</v>
      </c>
    </row>
    <row r="1233" spans="1:15" ht="16.8" x14ac:dyDescent="0.45">
      <c r="A1233" t="s">
        <v>845</v>
      </c>
      <c r="B1233">
        <v>0</v>
      </c>
      <c r="C1233" t="s">
        <v>330</v>
      </c>
      <c r="D1233">
        <v>1</v>
      </c>
      <c r="E1233" t="s">
        <v>15</v>
      </c>
      <c r="F1233" t="s">
        <v>19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s="4" cm="1">
        <f t="array" ref="N1233">MEDIAN(IF($O$2:$O$2210=O1233,$D$2:$D$2210))</f>
        <v>12</v>
      </c>
      <c r="O1233" t="str">
        <f t="shared" si="19"/>
        <v>Data Analyst - No stated seniority/mid-levelPresent Role</v>
      </c>
    </row>
    <row r="1234" spans="1:15" ht="16.8" x14ac:dyDescent="0.45">
      <c r="A1234" t="s">
        <v>1036</v>
      </c>
      <c r="B1234">
        <v>1</v>
      </c>
      <c r="C1234" t="s">
        <v>14</v>
      </c>
      <c r="D1234">
        <v>7</v>
      </c>
      <c r="E1234" t="s">
        <v>15</v>
      </c>
      <c r="F1234" t="s">
        <v>16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s="4" cm="1">
        <f t="array" ref="N1234">MEDIAN(IF($O$2:$O$2210=O1234,$D$2:$D$2210))</f>
        <v>13</v>
      </c>
      <c r="O1234" t="str">
        <f t="shared" si="19"/>
        <v>Data Analyst - No stated seniority/mid-levelLeft job</v>
      </c>
    </row>
    <row r="1235" spans="1:15" ht="16.8" x14ac:dyDescent="0.45">
      <c r="A1235" t="s">
        <v>1037</v>
      </c>
      <c r="B1235">
        <v>1</v>
      </c>
      <c r="C1235" t="s">
        <v>50</v>
      </c>
      <c r="D1235">
        <v>66</v>
      </c>
      <c r="E1235" t="s">
        <v>15</v>
      </c>
      <c r="F1235" t="s">
        <v>19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0</v>
      </c>
      <c r="N1235" s="4" cm="1">
        <f t="array" ref="N1235">MEDIAN(IF($O$2:$O$2210=O1235,$D$2:$D$2210))</f>
        <v>12</v>
      </c>
      <c r="O1235" t="str">
        <f t="shared" si="19"/>
        <v>Data Analyst - No stated seniority/mid-levelPresent Role</v>
      </c>
    </row>
    <row r="1236" spans="1:15" ht="16.8" x14ac:dyDescent="0.45">
      <c r="A1236" t="s">
        <v>1038</v>
      </c>
      <c r="B1236">
        <v>2</v>
      </c>
      <c r="C1236" t="s">
        <v>519</v>
      </c>
      <c r="D1236">
        <v>16</v>
      </c>
      <c r="E1236" t="s">
        <v>57</v>
      </c>
      <c r="F1236" t="s">
        <v>16</v>
      </c>
      <c r="G1236">
        <v>1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 s="4" cm="1">
        <f t="array" ref="N1236">MEDIAN(IF($O$2:$O$2210=O1236,$D$2:$D$2210))</f>
        <v>8</v>
      </c>
      <c r="O1236" t="str">
        <f t="shared" si="19"/>
        <v>Data Analyst - Junior LevelLeft job</v>
      </c>
    </row>
    <row r="1237" spans="1:15" ht="16.8" x14ac:dyDescent="0.45">
      <c r="A1237" t="s">
        <v>675</v>
      </c>
      <c r="B1237">
        <v>2</v>
      </c>
      <c r="C1237" t="s">
        <v>14</v>
      </c>
      <c r="D1237">
        <v>17</v>
      </c>
      <c r="E1237" t="s">
        <v>15</v>
      </c>
      <c r="F1237" t="s">
        <v>16</v>
      </c>
      <c r="G1237">
        <v>1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 s="4" cm="1">
        <f t="array" ref="N1237">MEDIAN(IF($O$2:$O$2210=O1237,$D$2:$D$2210))</f>
        <v>13</v>
      </c>
      <c r="O1237" t="str">
        <f t="shared" si="19"/>
        <v>Data Analyst - No stated seniority/mid-levelLeft job</v>
      </c>
    </row>
    <row r="1238" spans="1:15" ht="16.8" x14ac:dyDescent="0.45">
      <c r="A1238" t="s">
        <v>1039</v>
      </c>
      <c r="B1238">
        <v>1</v>
      </c>
      <c r="C1238" t="s">
        <v>1040</v>
      </c>
      <c r="D1238">
        <v>1</v>
      </c>
      <c r="E1238" t="s">
        <v>15</v>
      </c>
      <c r="F1238" t="s">
        <v>16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s="4" cm="1">
        <f t="array" ref="N1238">MEDIAN(IF($O$2:$O$2210=O1238,$D$2:$D$2210))</f>
        <v>13</v>
      </c>
      <c r="O1238" t="str">
        <f t="shared" si="19"/>
        <v>Data Analyst - No stated seniority/mid-levelLeft job</v>
      </c>
    </row>
    <row r="1239" spans="1:15" ht="16.8" x14ac:dyDescent="0.45">
      <c r="A1239" t="s">
        <v>1729</v>
      </c>
      <c r="B1239">
        <v>3</v>
      </c>
      <c r="C1239" t="s">
        <v>1730</v>
      </c>
      <c r="D1239">
        <v>78</v>
      </c>
      <c r="E1239" t="s">
        <v>1692</v>
      </c>
      <c r="F1239" t="s">
        <v>16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0</v>
      </c>
      <c r="N1239" s="4" cm="1">
        <f t="array" ref="N1239">MEDIAN(IF($O$2:$O$2210=O1239,$D$2:$D$2210))</f>
        <v>7</v>
      </c>
      <c r="O1239" t="str">
        <f t="shared" si="19"/>
        <v>Data ScientistLeft job</v>
      </c>
    </row>
    <row r="1240" spans="1:15" ht="16.8" x14ac:dyDescent="0.45">
      <c r="A1240" t="s">
        <v>1041</v>
      </c>
      <c r="B1240">
        <v>1</v>
      </c>
      <c r="C1240" t="s">
        <v>1042</v>
      </c>
      <c r="D1240">
        <v>30</v>
      </c>
      <c r="E1240" t="s">
        <v>15</v>
      </c>
      <c r="F1240" t="s">
        <v>16</v>
      </c>
      <c r="G1240">
        <v>1</v>
      </c>
      <c r="H1240">
        <v>1</v>
      </c>
      <c r="I1240">
        <v>1</v>
      </c>
      <c r="J1240">
        <v>0</v>
      </c>
      <c r="K1240">
        <v>0</v>
      </c>
      <c r="L1240">
        <v>0</v>
      </c>
      <c r="M1240">
        <v>0</v>
      </c>
      <c r="N1240" s="4" cm="1">
        <f t="array" ref="N1240">MEDIAN(IF($O$2:$O$2210=O1240,$D$2:$D$2210))</f>
        <v>13</v>
      </c>
      <c r="O1240" t="str">
        <f t="shared" si="19"/>
        <v>Data Analyst - No stated seniority/mid-levelLeft job</v>
      </c>
    </row>
    <row r="1241" spans="1:15" ht="16.8" x14ac:dyDescent="0.45">
      <c r="A1241" t="s">
        <v>1043</v>
      </c>
      <c r="B1241">
        <v>4</v>
      </c>
      <c r="C1241" t="s">
        <v>14</v>
      </c>
      <c r="D1241">
        <v>12</v>
      </c>
      <c r="E1241" t="s">
        <v>15</v>
      </c>
      <c r="F1241" t="s">
        <v>16</v>
      </c>
      <c r="G1241">
        <v>1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 s="4" cm="1">
        <f t="array" ref="N1241">MEDIAN(IF($O$2:$O$2210=O1241,$D$2:$D$2210))</f>
        <v>13</v>
      </c>
      <c r="O1241" t="str">
        <f t="shared" si="19"/>
        <v>Data Analyst - No stated seniority/mid-levelLeft job</v>
      </c>
    </row>
    <row r="1242" spans="1:15" ht="16.8" x14ac:dyDescent="0.45">
      <c r="A1242" t="s">
        <v>845</v>
      </c>
      <c r="B1242">
        <v>0</v>
      </c>
      <c r="C1242" t="s">
        <v>14</v>
      </c>
      <c r="D1242">
        <v>1</v>
      </c>
      <c r="E1242" t="s">
        <v>15</v>
      </c>
      <c r="F1242" t="s">
        <v>19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s="4" cm="1">
        <f t="array" ref="N1242">MEDIAN(IF($O$2:$O$2210=O1242,$D$2:$D$2210))</f>
        <v>12</v>
      </c>
      <c r="O1242" t="str">
        <f t="shared" si="19"/>
        <v>Data Analyst - No stated seniority/mid-levelPresent Role</v>
      </c>
    </row>
    <row r="1243" spans="1:15" ht="16.8" x14ac:dyDescent="0.45">
      <c r="A1243" t="s">
        <v>620</v>
      </c>
      <c r="B1243">
        <v>1</v>
      </c>
      <c r="C1243" t="s">
        <v>14</v>
      </c>
      <c r="D1243">
        <v>1</v>
      </c>
      <c r="E1243" t="s">
        <v>15</v>
      </c>
      <c r="F1243" t="s">
        <v>19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s="4" cm="1">
        <f t="array" ref="N1243">MEDIAN(IF($O$2:$O$2210=O1243,$D$2:$D$2210))</f>
        <v>12</v>
      </c>
      <c r="O1243" t="str">
        <f t="shared" si="19"/>
        <v>Data Analyst - No stated seniority/mid-levelPresent Role</v>
      </c>
    </row>
    <row r="1244" spans="1:15" ht="16.8" x14ac:dyDescent="0.45">
      <c r="A1244" t="s">
        <v>1044</v>
      </c>
      <c r="B1244">
        <v>3</v>
      </c>
      <c r="C1244" t="s">
        <v>14</v>
      </c>
      <c r="D1244">
        <v>1</v>
      </c>
      <c r="E1244" t="s">
        <v>15</v>
      </c>
      <c r="F1244" t="s">
        <v>16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s="4" cm="1">
        <f t="array" ref="N1244">MEDIAN(IF($O$2:$O$2210=O1244,$D$2:$D$2210))</f>
        <v>13</v>
      </c>
      <c r="O1244" t="str">
        <f t="shared" si="19"/>
        <v>Data Analyst - No stated seniority/mid-levelLeft job</v>
      </c>
    </row>
    <row r="1245" spans="1:15" ht="16.8" x14ac:dyDescent="0.45">
      <c r="A1245" t="s">
        <v>1045</v>
      </c>
      <c r="B1245">
        <v>3</v>
      </c>
      <c r="C1245" t="s">
        <v>14</v>
      </c>
      <c r="D1245">
        <v>22</v>
      </c>
      <c r="E1245" t="s">
        <v>15</v>
      </c>
      <c r="F1245" t="s">
        <v>16</v>
      </c>
      <c r="G1245">
        <v>1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 s="4" cm="1">
        <f t="array" ref="N1245">MEDIAN(IF($O$2:$O$2210=O1245,$D$2:$D$2210))</f>
        <v>13</v>
      </c>
      <c r="O1245" t="str">
        <f t="shared" si="19"/>
        <v>Data Analyst - No stated seniority/mid-levelLeft job</v>
      </c>
    </row>
    <row r="1246" spans="1:15" ht="16.8" x14ac:dyDescent="0.45">
      <c r="A1246" t="s">
        <v>59</v>
      </c>
      <c r="B1246">
        <v>0</v>
      </c>
      <c r="C1246" t="s">
        <v>1046</v>
      </c>
      <c r="D1246">
        <v>15</v>
      </c>
      <c r="E1246" t="s">
        <v>15</v>
      </c>
      <c r="F1246" t="s">
        <v>19</v>
      </c>
      <c r="G1246">
        <v>1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 s="4" cm="1">
        <f t="array" ref="N1246">MEDIAN(IF($O$2:$O$2210=O1246,$D$2:$D$2210))</f>
        <v>12</v>
      </c>
      <c r="O1246" t="str">
        <f t="shared" si="19"/>
        <v>Data Analyst - No stated seniority/mid-levelPresent Role</v>
      </c>
    </row>
    <row r="1247" spans="1:15" ht="16.8" x14ac:dyDescent="0.45">
      <c r="A1247" t="s">
        <v>1047</v>
      </c>
      <c r="B1247">
        <v>2</v>
      </c>
      <c r="C1247" t="s">
        <v>1048</v>
      </c>
      <c r="D1247">
        <v>10</v>
      </c>
      <c r="E1247" t="s">
        <v>15</v>
      </c>
      <c r="F1247" t="s">
        <v>16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s="4" cm="1">
        <f t="array" ref="N1247">MEDIAN(IF($O$2:$O$2210=O1247,$D$2:$D$2210))</f>
        <v>13</v>
      </c>
      <c r="O1247" t="str">
        <f t="shared" si="19"/>
        <v>Data Analyst - No stated seniority/mid-levelLeft job</v>
      </c>
    </row>
    <row r="1248" spans="1:15" ht="16.8" x14ac:dyDescent="0.45">
      <c r="A1248" t="s">
        <v>1049</v>
      </c>
      <c r="B1248">
        <v>3</v>
      </c>
      <c r="C1248" t="s">
        <v>1050</v>
      </c>
      <c r="D1248">
        <v>22</v>
      </c>
      <c r="E1248" t="s">
        <v>15</v>
      </c>
      <c r="F1248" t="s">
        <v>16</v>
      </c>
      <c r="G1248">
        <v>1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 s="4" cm="1">
        <f t="array" ref="N1248">MEDIAN(IF($O$2:$O$2210=O1248,$D$2:$D$2210))</f>
        <v>13</v>
      </c>
      <c r="O1248" t="str">
        <f t="shared" si="19"/>
        <v>Data Analyst - No stated seniority/mid-levelLeft job</v>
      </c>
    </row>
    <row r="1249" spans="1:15" ht="16.8" x14ac:dyDescent="0.45">
      <c r="A1249" t="s">
        <v>1051</v>
      </c>
      <c r="B1249">
        <v>3</v>
      </c>
      <c r="C1249" t="s">
        <v>646</v>
      </c>
      <c r="D1249">
        <v>33</v>
      </c>
      <c r="E1249" t="s">
        <v>15</v>
      </c>
      <c r="F1249" t="s">
        <v>16</v>
      </c>
      <c r="G1249">
        <v>1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  <c r="N1249" s="4" cm="1">
        <f t="array" ref="N1249">MEDIAN(IF($O$2:$O$2210=O1249,$D$2:$D$2210))</f>
        <v>13</v>
      </c>
      <c r="O1249" t="str">
        <f t="shared" si="19"/>
        <v>Data Analyst - No stated seniority/mid-levelLeft job</v>
      </c>
    </row>
    <row r="1250" spans="1:15" ht="16.8" x14ac:dyDescent="0.45">
      <c r="A1250" t="s">
        <v>1052</v>
      </c>
      <c r="B1250">
        <v>4</v>
      </c>
      <c r="C1250" t="s">
        <v>1053</v>
      </c>
      <c r="D1250">
        <v>39</v>
      </c>
      <c r="E1250" t="s">
        <v>57</v>
      </c>
      <c r="F1250" t="s">
        <v>16</v>
      </c>
      <c r="G1250">
        <v>1</v>
      </c>
      <c r="H1250">
        <v>1</v>
      </c>
      <c r="I1250">
        <v>1</v>
      </c>
      <c r="J1250">
        <v>1</v>
      </c>
      <c r="K1250">
        <v>0</v>
      </c>
      <c r="L1250">
        <v>0</v>
      </c>
      <c r="M1250">
        <v>0</v>
      </c>
      <c r="N1250" s="4" cm="1">
        <f t="array" ref="N1250">MEDIAN(IF($O$2:$O$2210=O1250,$D$2:$D$2210))</f>
        <v>8</v>
      </c>
      <c r="O1250" t="str">
        <f t="shared" si="19"/>
        <v>Data Analyst - Junior LevelLeft job</v>
      </c>
    </row>
    <row r="1251" spans="1:15" ht="16.8" x14ac:dyDescent="0.45">
      <c r="A1251" t="s">
        <v>1054</v>
      </c>
      <c r="B1251">
        <v>1</v>
      </c>
      <c r="C1251" t="s">
        <v>1055</v>
      </c>
      <c r="D1251">
        <v>17</v>
      </c>
      <c r="E1251" t="s">
        <v>23</v>
      </c>
      <c r="F1251" t="s">
        <v>16</v>
      </c>
      <c r="G1251">
        <v>1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 s="4" cm="1">
        <f t="array" ref="N1251">MEDIAN(IF($O$2:$O$2210=O1251,$D$2:$D$2210))</f>
        <v>17.5</v>
      </c>
      <c r="O1251" t="str">
        <f t="shared" si="19"/>
        <v>Data Analyst - Senior LevelLeft job</v>
      </c>
    </row>
    <row r="1252" spans="1:15" ht="16.8" x14ac:dyDescent="0.45">
      <c r="A1252" t="s">
        <v>314</v>
      </c>
      <c r="B1252">
        <v>0</v>
      </c>
      <c r="C1252" t="s">
        <v>14</v>
      </c>
      <c r="D1252">
        <v>21</v>
      </c>
      <c r="E1252" t="s">
        <v>15</v>
      </c>
      <c r="F1252" t="s">
        <v>19</v>
      </c>
      <c r="G1252">
        <v>1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 s="4" cm="1">
        <f t="array" ref="N1252">MEDIAN(IF($O$2:$O$2210=O1252,$D$2:$D$2210))</f>
        <v>12</v>
      </c>
      <c r="O1252" t="str">
        <f t="shared" si="19"/>
        <v>Data Analyst - No stated seniority/mid-levelPresent Role</v>
      </c>
    </row>
    <row r="1253" spans="1:15" ht="16.8" x14ac:dyDescent="0.45">
      <c r="A1253" t="s">
        <v>251</v>
      </c>
      <c r="B1253">
        <v>1</v>
      </c>
      <c r="C1253" t="s">
        <v>14</v>
      </c>
      <c r="D1253">
        <v>15</v>
      </c>
      <c r="E1253" t="s">
        <v>15</v>
      </c>
      <c r="F1253" t="s">
        <v>16</v>
      </c>
      <c r="G1253">
        <v>1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 s="4" cm="1">
        <f t="array" ref="N1253">MEDIAN(IF($O$2:$O$2210=O1253,$D$2:$D$2210))</f>
        <v>13</v>
      </c>
      <c r="O1253" t="str">
        <f t="shared" si="19"/>
        <v>Data Analyst - No stated seniority/mid-levelLeft job</v>
      </c>
    </row>
    <row r="1254" spans="1:15" ht="16.8" x14ac:dyDescent="0.45">
      <c r="A1254" t="s">
        <v>203</v>
      </c>
      <c r="B1254">
        <v>0</v>
      </c>
      <c r="C1254" t="s">
        <v>1056</v>
      </c>
      <c r="D1254">
        <v>25</v>
      </c>
      <c r="E1254" t="s">
        <v>15</v>
      </c>
      <c r="F1254" t="s">
        <v>19</v>
      </c>
      <c r="G1254">
        <v>1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  <c r="N1254" s="4" cm="1">
        <f t="array" ref="N1254">MEDIAN(IF($O$2:$O$2210=O1254,$D$2:$D$2210))</f>
        <v>12</v>
      </c>
      <c r="O1254" t="str">
        <f t="shared" si="19"/>
        <v>Data Analyst - No stated seniority/mid-levelPresent Role</v>
      </c>
    </row>
    <row r="1255" spans="1:15" ht="16.8" x14ac:dyDescent="0.45">
      <c r="A1255" t="s">
        <v>1057</v>
      </c>
      <c r="B1255">
        <v>1</v>
      </c>
      <c r="C1255" t="s">
        <v>14</v>
      </c>
      <c r="D1255">
        <v>4</v>
      </c>
      <c r="E1255" t="s">
        <v>15</v>
      </c>
      <c r="F1255" t="s">
        <v>16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s="4" cm="1">
        <f t="array" ref="N1255">MEDIAN(IF($O$2:$O$2210=O1255,$D$2:$D$2210))</f>
        <v>13</v>
      </c>
      <c r="O1255" t="str">
        <f t="shared" si="19"/>
        <v>Data Analyst - No stated seniority/mid-levelLeft job</v>
      </c>
    </row>
    <row r="1256" spans="1:15" ht="16.8" x14ac:dyDescent="0.45">
      <c r="A1256" t="s">
        <v>1005</v>
      </c>
      <c r="B1256">
        <v>2</v>
      </c>
      <c r="C1256" t="s">
        <v>18</v>
      </c>
      <c r="D1256">
        <v>16</v>
      </c>
      <c r="E1256" t="s">
        <v>15</v>
      </c>
      <c r="F1256" t="s">
        <v>16</v>
      </c>
      <c r="G1256">
        <v>1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 s="4" cm="1">
        <f t="array" ref="N1256">MEDIAN(IF($O$2:$O$2210=O1256,$D$2:$D$2210))</f>
        <v>13</v>
      </c>
      <c r="O1256" t="str">
        <f t="shared" si="19"/>
        <v>Data Analyst - No stated seniority/mid-levelLeft job</v>
      </c>
    </row>
    <row r="1257" spans="1:15" ht="16.8" x14ac:dyDescent="0.45">
      <c r="A1257" t="s">
        <v>1058</v>
      </c>
      <c r="B1257">
        <v>3</v>
      </c>
      <c r="C1257" t="s">
        <v>14</v>
      </c>
      <c r="D1257">
        <v>17</v>
      </c>
      <c r="E1257" t="s">
        <v>15</v>
      </c>
      <c r="F1257" t="s">
        <v>16</v>
      </c>
      <c r="G1257">
        <v>1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 s="4" cm="1">
        <f t="array" ref="N1257">MEDIAN(IF($O$2:$O$2210=O1257,$D$2:$D$2210))</f>
        <v>13</v>
      </c>
      <c r="O1257" t="str">
        <f t="shared" si="19"/>
        <v>Data Analyst - No stated seniority/mid-levelLeft job</v>
      </c>
    </row>
    <row r="1258" spans="1:15" ht="16.8" x14ac:dyDescent="0.45">
      <c r="A1258" t="s">
        <v>1059</v>
      </c>
      <c r="B1258">
        <v>1</v>
      </c>
      <c r="C1258" t="s">
        <v>14</v>
      </c>
      <c r="D1258">
        <v>27</v>
      </c>
      <c r="E1258" t="s">
        <v>15</v>
      </c>
      <c r="F1258" t="s">
        <v>16</v>
      </c>
      <c r="G1258">
        <v>1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  <c r="N1258" s="4" cm="1">
        <f t="array" ref="N1258">MEDIAN(IF($O$2:$O$2210=O1258,$D$2:$D$2210))</f>
        <v>13</v>
      </c>
      <c r="O1258" t="str">
        <f t="shared" si="19"/>
        <v>Data Analyst - No stated seniority/mid-levelLeft job</v>
      </c>
    </row>
    <row r="1259" spans="1:15" ht="16.8" x14ac:dyDescent="0.45">
      <c r="A1259" t="s">
        <v>182</v>
      </c>
      <c r="B1259">
        <v>0</v>
      </c>
      <c r="C1259" t="s">
        <v>1060</v>
      </c>
      <c r="D1259">
        <v>3</v>
      </c>
      <c r="E1259" t="s">
        <v>15</v>
      </c>
      <c r="F1259" t="s">
        <v>19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s="4" cm="1">
        <f t="array" ref="N1259">MEDIAN(IF($O$2:$O$2210=O1259,$D$2:$D$2210))</f>
        <v>12</v>
      </c>
      <c r="O1259" t="str">
        <f t="shared" si="19"/>
        <v>Data Analyst - No stated seniority/mid-levelPresent Role</v>
      </c>
    </row>
    <row r="1260" spans="1:15" ht="16.8" x14ac:dyDescent="0.45">
      <c r="A1260" t="s">
        <v>1061</v>
      </c>
      <c r="B1260">
        <v>2</v>
      </c>
      <c r="C1260" t="s">
        <v>14</v>
      </c>
      <c r="D1260">
        <v>51</v>
      </c>
      <c r="E1260" t="s">
        <v>15</v>
      </c>
      <c r="F1260" t="s">
        <v>16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0</v>
      </c>
      <c r="M1260">
        <v>0</v>
      </c>
      <c r="N1260" s="4" cm="1">
        <f t="array" ref="N1260">MEDIAN(IF($O$2:$O$2210=O1260,$D$2:$D$2210))</f>
        <v>13</v>
      </c>
      <c r="O1260" t="str">
        <f t="shared" si="19"/>
        <v>Data Analyst - No stated seniority/mid-levelLeft job</v>
      </c>
    </row>
    <row r="1261" spans="1:15" ht="16.8" x14ac:dyDescent="0.45">
      <c r="A1261" t="s">
        <v>1062</v>
      </c>
      <c r="B1261">
        <v>2</v>
      </c>
      <c r="C1261" t="s">
        <v>1063</v>
      </c>
      <c r="D1261">
        <v>29</v>
      </c>
      <c r="E1261" t="s">
        <v>15</v>
      </c>
      <c r="F1261" t="s">
        <v>16</v>
      </c>
      <c r="G1261">
        <v>1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  <c r="N1261" s="4" cm="1">
        <f t="array" ref="N1261">MEDIAN(IF($O$2:$O$2210=O1261,$D$2:$D$2210))</f>
        <v>13</v>
      </c>
      <c r="O1261" t="str">
        <f t="shared" si="19"/>
        <v>Data Analyst - No stated seniority/mid-levelLeft job</v>
      </c>
    </row>
    <row r="1262" spans="1:15" ht="16.8" x14ac:dyDescent="0.45">
      <c r="A1262" t="s">
        <v>550</v>
      </c>
      <c r="B1262">
        <v>2</v>
      </c>
      <c r="C1262" t="s">
        <v>14</v>
      </c>
      <c r="D1262">
        <v>14</v>
      </c>
      <c r="E1262" t="s">
        <v>15</v>
      </c>
      <c r="F1262" t="s">
        <v>16</v>
      </c>
      <c r="G1262">
        <v>1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 s="4" cm="1">
        <f t="array" ref="N1262">MEDIAN(IF($O$2:$O$2210=O1262,$D$2:$D$2210))</f>
        <v>13</v>
      </c>
      <c r="O1262" t="str">
        <f t="shared" si="19"/>
        <v>Data Analyst - No stated seniority/mid-levelLeft job</v>
      </c>
    </row>
    <row r="1263" spans="1:15" ht="16.8" x14ac:dyDescent="0.45">
      <c r="A1263" t="s">
        <v>106</v>
      </c>
      <c r="B1263">
        <v>0</v>
      </c>
      <c r="C1263" t="s">
        <v>18</v>
      </c>
      <c r="D1263">
        <v>4</v>
      </c>
      <c r="E1263" t="s">
        <v>15</v>
      </c>
      <c r="F1263" t="s">
        <v>19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s="4" cm="1">
        <f t="array" ref="N1263">MEDIAN(IF($O$2:$O$2210=O1263,$D$2:$D$2210))</f>
        <v>12</v>
      </c>
      <c r="O1263" t="str">
        <f t="shared" si="19"/>
        <v>Data Analyst - No stated seniority/mid-levelPresent Role</v>
      </c>
    </row>
    <row r="1264" spans="1:15" ht="16.8" x14ac:dyDescent="0.45">
      <c r="A1264" t="s">
        <v>94</v>
      </c>
      <c r="B1264">
        <v>0</v>
      </c>
      <c r="C1264" t="s">
        <v>461</v>
      </c>
      <c r="D1264">
        <v>6</v>
      </c>
      <c r="E1264" t="s">
        <v>23</v>
      </c>
      <c r="F1264" t="s">
        <v>19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s="4" cm="1">
        <f t="array" ref="N1264">MEDIAN(IF($O$2:$O$2210=O1264,$D$2:$D$2210))</f>
        <v>10</v>
      </c>
      <c r="O1264" t="str">
        <f t="shared" si="19"/>
        <v>Data Analyst - Senior LevelPresent Role</v>
      </c>
    </row>
    <row r="1265" spans="1:15" ht="16.8" x14ac:dyDescent="0.45">
      <c r="A1265" t="s">
        <v>1064</v>
      </c>
      <c r="B1265">
        <v>1</v>
      </c>
      <c r="C1265" t="s">
        <v>461</v>
      </c>
      <c r="D1265">
        <v>44</v>
      </c>
      <c r="E1265" t="s">
        <v>23</v>
      </c>
      <c r="F1265" t="s">
        <v>19</v>
      </c>
      <c r="G1265">
        <v>1</v>
      </c>
      <c r="H1265">
        <v>1</v>
      </c>
      <c r="I1265">
        <v>1</v>
      </c>
      <c r="J1265">
        <v>1</v>
      </c>
      <c r="K1265">
        <v>0</v>
      </c>
      <c r="L1265">
        <v>0</v>
      </c>
      <c r="M1265">
        <v>0</v>
      </c>
      <c r="N1265" s="4" cm="1">
        <f t="array" ref="N1265">MEDIAN(IF($O$2:$O$2210=O1265,$D$2:$D$2210))</f>
        <v>10</v>
      </c>
      <c r="O1265" t="str">
        <f t="shared" si="19"/>
        <v>Data Analyst - Senior LevelPresent Role</v>
      </c>
    </row>
    <row r="1266" spans="1:15" ht="16.8" x14ac:dyDescent="0.45">
      <c r="A1266" t="s">
        <v>1065</v>
      </c>
      <c r="B1266">
        <v>2</v>
      </c>
      <c r="C1266" t="s">
        <v>14</v>
      </c>
      <c r="D1266">
        <v>21</v>
      </c>
      <c r="E1266" t="s">
        <v>15</v>
      </c>
      <c r="F1266" t="s">
        <v>16</v>
      </c>
      <c r="G1266">
        <v>1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 s="4" cm="1">
        <f t="array" ref="N1266">MEDIAN(IF($O$2:$O$2210=O1266,$D$2:$D$2210))</f>
        <v>13</v>
      </c>
      <c r="O1266" t="str">
        <f t="shared" si="19"/>
        <v>Data Analyst - No stated seniority/mid-levelLeft job</v>
      </c>
    </row>
    <row r="1267" spans="1:15" ht="16.8" x14ac:dyDescent="0.45">
      <c r="A1267" t="s">
        <v>1066</v>
      </c>
      <c r="B1267">
        <v>3</v>
      </c>
      <c r="C1267" t="s">
        <v>1067</v>
      </c>
      <c r="D1267">
        <v>83</v>
      </c>
      <c r="E1267" t="s">
        <v>15</v>
      </c>
      <c r="F1267" t="s">
        <v>16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0</v>
      </c>
      <c r="N1267" s="4" cm="1">
        <f t="array" ref="N1267">MEDIAN(IF($O$2:$O$2210=O1267,$D$2:$D$2210))</f>
        <v>13</v>
      </c>
      <c r="O1267" t="str">
        <f t="shared" si="19"/>
        <v>Data Analyst - No stated seniority/mid-levelLeft job</v>
      </c>
    </row>
    <row r="1268" spans="1:15" ht="16.8" x14ac:dyDescent="0.45">
      <c r="A1268" t="s">
        <v>1064</v>
      </c>
      <c r="B1268">
        <v>0</v>
      </c>
      <c r="C1268" t="s">
        <v>14</v>
      </c>
      <c r="D1268">
        <v>44</v>
      </c>
      <c r="E1268" t="s">
        <v>15</v>
      </c>
      <c r="F1268" t="s">
        <v>19</v>
      </c>
      <c r="G1268">
        <v>1</v>
      </c>
      <c r="H1268">
        <v>1</v>
      </c>
      <c r="I1268">
        <v>1</v>
      </c>
      <c r="J1268">
        <v>1</v>
      </c>
      <c r="K1268">
        <v>0</v>
      </c>
      <c r="L1268">
        <v>0</v>
      </c>
      <c r="M1268">
        <v>0</v>
      </c>
      <c r="N1268" s="4" cm="1">
        <f t="array" ref="N1268">MEDIAN(IF($O$2:$O$2210=O1268,$D$2:$D$2210))</f>
        <v>12</v>
      </c>
      <c r="O1268" t="str">
        <f t="shared" si="19"/>
        <v>Data Analyst - No stated seniority/mid-levelPresent Role</v>
      </c>
    </row>
    <row r="1269" spans="1:15" ht="16.8" x14ac:dyDescent="0.45">
      <c r="A1269" t="s">
        <v>27</v>
      </c>
      <c r="B1269">
        <v>0</v>
      </c>
      <c r="C1269" t="s">
        <v>14</v>
      </c>
      <c r="D1269">
        <v>18</v>
      </c>
      <c r="E1269" t="s">
        <v>15</v>
      </c>
      <c r="F1269" t="s">
        <v>19</v>
      </c>
      <c r="G1269">
        <v>1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 s="4" cm="1">
        <f t="array" ref="N1269">MEDIAN(IF($O$2:$O$2210=O1269,$D$2:$D$2210))</f>
        <v>12</v>
      </c>
      <c r="O1269" t="str">
        <f t="shared" si="19"/>
        <v>Data Analyst - No stated seniority/mid-levelPresent Role</v>
      </c>
    </row>
    <row r="1270" spans="1:15" ht="16.8" x14ac:dyDescent="0.45">
      <c r="A1270" t="s">
        <v>106</v>
      </c>
      <c r="B1270">
        <v>0</v>
      </c>
      <c r="C1270" t="s">
        <v>1068</v>
      </c>
      <c r="D1270">
        <v>4</v>
      </c>
      <c r="E1270" t="s">
        <v>15</v>
      </c>
      <c r="F1270" t="s">
        <v>19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s="4" cm="1">
        <f t="array" ref="N1270">MEDIAN(IF($O$2:$O$2210=O1270,$D$2:$D$2210))</f>
        <v>12</v>
      </c>
      <c r="O1270" t="str">
        <f t="shared" si="19"/>
        <v>Data Analyst - No stated seniority/mid-levelPresent Role</v>
      </c>
    </row>
    <row r="1271" spans="1:15" ht="16.8" x14ac:dyDescent="0.45">
      <c r="A1271" t="s">
        <v>206</v>
      </c>
      <c r="B1271">
        <v>1</v>
      </c>
      <c r="C1271" t="s">
        <v>14</v>
      </c>
      <c r="D1271">
        <v>1</v>
      </c>
      <c r="E1271" t="s">
        <v>15</v>
      </c>
      <c r="F1271" t="s">
        <v>16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s="4" cm="1">
        <f t="array" ref="N1271">MEDIAN(IF($O$2:$O$2210=O1271,$D$2:$D$2210))</f>
        <v>13</v>
      </c>
      <c r="O1271" t="str">
        <f t="shared" si="19"/>
        <v>Data Analyst - No stated seniority/mid-levelLeft job</v>
      </c>
    </row>
    <row r="1272" spans="1:15" ht="16.8" x14ac:dyDescent="0.45">
      <c r="A1272" t="s">
        <v>1069</v>
      </c>
      <c r="B1272">
        <v>1</v>
      </c>
      <c r="C1272" t="s">
        <v>1070</v>
      </c>
      <c r="D1272">
        <v>14</v>
      </c>
      <c r="E1272" t="s">
        <v>15</v>
      </c>
      <c r="F1272" t="s">
        <v>16</v>
      </c>
      <c r="G1272">
        <v>1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 s="4" cm="1">
        <f t="array" ref="N1272">MEDIAN(IF($O$2:$O$2210=O1272,$D$2:$D$2210))</f>
        <v>13</v>
      </c>
      <c r="O1272" t="str">
        <f t="shared" si="19"/>
        <v>Data Analyst - No stated seniority/mid-levelLeft job</v>
      </c>
    </row>
    <row r="1273" spans="1:15" ht="16.8" x14ac:dyDescent="0.45">
      <c r="A1273" t="s">
        <v>1071</v>
      </c>
      <c r="B1273">
        <v>2</v>
      </c>
      <c r="C1273" t="s">
        <v>1072</v>
      </c>
      <c r="D1273">
        <v>48</v>
      </c>
      <c r="E1273" t="s">
        <v>23</v>
      </c>
      <c r="F1273" t="s">
        <v>16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0</v>
      </c>
      <c r="M1273">
        <v>0</v>
      </c>
      <c r="N1273" s="4" cm="1">
        <f t="array" ref="N1273">MEDIAN(IF($O$2:$O$2210=O1273,$D$2:$D$2210))</f>
        <v>17.5</v>
      </c>
      <c r="O1273" t="str">
        <f t="shared" si="19"/>
        <v>Data Analyst - Senior LevelLeft job</v>
      </c>
    </row>
    <row r="1274" spans="1:15" ht="16.8" x14ac:dyDescent="0.45">
      <c r="A1274" t="s">
        <v>106</v>
      </c>
      <c r="B1274">
        <v>0</v>
      </c>
      <c r="C1274" t="s">
        <v>457</v>
      </c>
      <c r="D1274">
        <v>4</v>
      </c>
      <c r="E1274" t="s">
        <v>23</v>
      </c>
      <c r="F1274" t="s">
        <v>19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s="4" cm="1">
        <f t="array" ref="N1274">MEDIAN(IF($O$2:$O$2210=O1274,$D$2:$D$2210))</f>
        <v>10</v>
      </c>
      <c r="O1274" t="str">
        <f t="shared" si="19"/>
        <v>Data Analyst - Senior LevelPresent Role</v>
      </c>
    </row>
    <row r="1275" spans="1:15" ht="16.8" x14ac:dyDescent="0.45">
      <c r="A1275" t="s">
        <v>1731</v>
      </c>
      <c r="B1275">
        <v>2</v>
      </c>
      <c r="C1275" t="s">
        <v>1692</v>
      </c>
      <c r="D1275">
        <v>10</v>
      </c>
      <c r="E1275" t="s">
        <v>1692</v>
      </c>
      <c r="F1275" t="s">
        <v>16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s="4" cm="1">
        <f t="array" ref="N1275">MEDIAN(IF($O$2:$O$2210=O1275,$D$2:$D$2210))</f>
        <v>7</v>
      </c>
      <c r="O1275" t="str">
        <f t="shared" si="19"/>
        <v>Data ScientistLeft job</v>
      </c>
    </row>
    <row r="1276" spans="1:15" ht="16.8" x14ac:dyDescent="0.45">
      <c r="A1276" t="s">
        <v>1073</v>
      </c>
      <c r="B1276">
        <v>3</v>
      </c>
      <c r="C1276" t="s">
        <v>1074</v>
      </c>
      <c r="D1276">
        <v>44</v>
      </c>
      <c r="E1276" t="s">
        <v>23</v>
      </c>
      <c r="F1276" t="s">
        <v>16</v>
      </c>
      <c r="G1276">
        <v>1</v>
      </c>
      <c r="H1276">
        <v>1</v>
      </c>
      <c r="I1276">
        <v>1</v>
      </c>
      <c r="J1276">
        <v>1</v>
      </c>
      <c r="K1276">
        <v>0</v>
      </c>
      <c r="L1276">
        <v>0</v>
      </c>
      <c r="M1276">
        <v>0</v>
      </c>
      <c r="N1276" s="4" cm="1">
        <f t="array" ref="N1276">MEDIAN(IF($O$2:$O$2210=O1276,$D$2:$D$2210))</f>
        <v>17.5</v>
      </c>
      <c r="O1276" t="str">
        <f t="shared" si="19"/>
        <v>Data Analyst - Senior LevelLeft job</v>
      </c>
    </row>
    <row r="1277" spans="1:15" ht="16.8" x14ac:dyDescent="0.45">
      <c r="A1277" t="s">
        <v>59</v>
      </c>
      <c r="B1277">
        <v>0</v>
      </c>
      <c r="C1277" t="s">
        <v>14</v>
      </c>
      <c r="D1277">
        <v>15</v>
      </c>
      <c r="E1277" t="s">
        <v>15</v>
      </c>
      <c r="F1277" t="s">
        <v>19</v>
      </c>
      <c r="G1277">
        <v>1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 s="4" cm="1">
        <f t="array" ref="N1277">MEDIAN(IF($O$2:$O$2210=O1277,$D$2:$D$2210))</f>
        <v>12</v>
      </c>
      <c r="O1277" t="str">
        <f t="shared" si="19"/>
        <v>Data Analyst - No stated seniority/mid-levelPresent Role</v>
      </c>
    </row>
    <row r="1278" spans="1:15" ht="16.8" x14ac:dyDescent="0.45">
      <c r="A1278" t="s">
        <v>1075</v>
      </c>
      <c r="B1278">
        <v>2</v>
      </c>
      <c r="C1278" t="s">
        <v>589</v>
      </c>
      <c r="D1278">
        <v>31</v>
      </c>
      <c r="E1278" t="s">
        <v>15</v>
      </c>
      <c r="F1278" t="s">
        <v>16</v>
      </c>
      <c r="G1278">
        <v>1</v>
      </c>
      <c r="H1278">
        <v>1</v>
      </c>
      <c r="I1278">
        <v>1</v>
      </c>
      <c r="J1278">
        <v>0</v>
      </c>
      <c r="K1278">
        <v>0</v>
      </c>
      <c r="L1278">
        <v>0</v>
      </c>
      <c r="M1278">
        <v>0</v>
      </c>
      <c r="N1278" s="4" cm="1">
        <f t="array" ref="N1278">MEDIAN(IF($O$2:$O$2210=O1278,$D$2:$D$2210))</f>
        <v>13</v>
      </c>
      <c r="O1278" t="str">
        <f t="shared" si="19"/>
        <v>Data Analyst - No stated seniority/mid-levelLeft job</v>
      </c>
    </row>
    <row r="1279" spans="1:15" ht="16.8" x14ac:dyDescent="0.45">
      <c r="A1279" t="s">
        <v>1076</v>
      </c>
      <c r="B1279">
        <v>3</v>
      </c>
      <c r="C1279" t="s">
        <v>14</v>
      </c>
      <c r="D1279">
        <v>7</v>
      </c>
      <c r="E1279" t="s">
        <v>15</v>
      </c>
      <c r="F1279" t="s">
        <v>16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s="4" cm="1">
        <f t="array" ref="N1279">MEDIAN(IF($O$2:$O$2210=O1279,$D$2:$D$2210))</f>
        <v>13</v>
      </c>
      <c r="O1279" t="str">
        <f t="shared" si="19"/>
        <v>Data Analyst - No stated seniority/mid-levelLeft job</v>
      </c>
    </row>
    <row r="1280" spans="1:15" ht="16.8" x14ac:dyDescent="0.45">
      <c r="A1280" t="s">
        <v>44</v>
      </c>
      <c r="B1280">
        <v>0</v>
      </c>
      <c r="C1280" t="s">
        <v>14</v>
      </c>
      <c r="D1280">
        <v>8</v>
      </c>
      <c r="E1280" t="s">
        <v>15</v>
      </c>
      <c r="F1280" t="s">
        <v>19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s="4" cm="1">
        <f t="array" ref="N1280">MEDIAN(IF($O$2:$O$2210=O1280,$D$2:$D$2210))</f>
        <v>12</v>
      </c>
      <c r="O1280" t="str">
        <f t="shared" si="19"/>
        <v>Data Analyst - No stated seniority/mid-levelPresent Role</v>
      </c>
    </row>
    <row r="1281" spans="1:15" ht="16.8" x14ac:dyDescent="0.45">
      <c r="A1281" t="s">
        <v>140</v>
      </c>
      <c r="B1281">
        <v>3</v>
      </c>
      <c r="C1281" t="s">
        <v>1077</v>
      </c>
      <c r="D1281">
        <v>18</v>
      </c>
      <c r="E1281" t="s">
        <v>15</v>
      </c>
      <c r="F1281" t="s">
        <v>16</v>
      </c>
      <c r="G1281">
        <v>1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 s="4" cm="1">
        <f t="array" ref="N1281">MEDIAN(IF($O$2:$O$2210=O1281,$D$2:$D$2210))</f>
        <v>13</v>
      </c>
      <c r="O1281" t="str">
        <f t="shared" si="19"/>
        <v>Data Analyst - No stated seniority/mid-levelLeft job</v>
      </c>
    </row>
    <row r="1282" spans="1:15" ht="16.8" x14ac:dyDescent="0.45">
      <c r="A1282" t="s">
        <v>219</v>
      </c>
      <c r="B1282">
        <v>1</v>
      </c>
      <c r="C1282" t="s">
        <v>14</v>
      </c>
      <c r="D1282">
        <v>19</v>
      </c>
      <c r="E1282" t="s">
        <v>15</v>
      </c>
      <c r="F1282" t="s">
        <v>16</v>
      </c>
      <c r="G1282">
        <v>1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 s="4" cm="1">
        <f t="array" ref="N1282">MEDIAN(IF($O$2:$O$2210=O1282,$D$2:$D$2210))</f>
        <v>13</v>
      </c>
      <c r="O1282" t="str">
        <f t="shared" si="19"/>
        <v>Data Analyst - No stated seniority/mid-levelLeft job</v>
      </c>
    </row>
    <row r="1283" spans="1:15" ht="16.8" x14ac:dyDescent="0.45">
      <c r="A1283" t="s">
        <v>408</v>
      </c>
      <c r="B1283">
        <v>3</v>
      </c>
      <c r="C1283" t="s">
        <v>1078</v>
      </c>
      <c r="D1283">
        <v>1</v>
      </c>
      <c r="E1283" t="s">
        <v>15</v>
      </c>
      <c r="F1283" t="s">
        <v>16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s="4" cm="1">
        <f t="array" ref="N1283">MEDIAN(IF($O$2:$O$2210=O1283,$D$2:$D$2210))</f>
        <v>13</v>
      </c>
      <c r="O1283" t="str">
        <f t="shared" ref="O1283:O1346" si="20">E1283&amp;F1283</f>
        <v>Data Analyst - No stated seniority/mid-levelLeft job</v>
      </c>
    </row>
    <row r="1284" spans="1:15" ht="16.8" x14ac:dyDescent="0.45">
      <c r="A1284" t="s">
        <v>44</v>
      </c>
      <c r="B1284">
        <v>0</v>
      </c>
      <c r="C1284" t="s">
        <v>14</v>
      </c>
      <c r="D1284">
        <v>8</v>
      </c>
      <c r="E1284" t="s">
        <v>15</v>
      </c>
      <c r="F1284" t="s">
        <v>19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s="4" cm="1">
        <f t="array" ref="N1284">MEDIAN(IF($O$2:$O$2210=O1284,$D$2:$D$2210))</f>
        <v>12</v>
      </c>
      <c r="O1284" t="str">
        <f t="shared" si="20"/>
        <v>Data Analyst - No stated seniority/mid-levelPresent Role</v>
      </c>
    </row>
    <row r="1285" spans="1:15" ht="16.8" x14ac:dyDescent="0.45">
      <c r="A1285" t="s">
        <v>1079</v>
      </c>
      <c r="B1285">
        <v>2</v>
      </c>
      <c r="C1285" t="s">
        <v>14</v>
      </c>
      <c r="D1285">
        <v>10</v>
      </c>
      <c r="E1285" t="s">
        <v>15</v>
      </c>
      <c r="F1285" t="s">
        <v>16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s="4" cm="1">
        <f t="array" ref="N1285">MEDIAN(IF($O$2:$O$2210=O1285,$D$2:$D$2210))</f>
        <v>13</v>
      </c>
      <c r="O1285" t="str">
        <f t="shared" si="20"/>
        <v>Data Analyst - No stated seniority/mid-levelLeft job</v>
      </c>
    </row>
    <row r="1286" spans="1:15" ht="16.8" x14ac:dyDescent="0.45">
      <c r="A1286" t="s">
        <v>81</v>
      </c>
      <c r="B1286">
        <v>0</v>
      </c>
      <c r="C1286" t="s">
        <v>14</v>
      </c>
      <c r="D1286">
        <v>7</v>
      </c>
      <c r="E1286" t="s">
        <v>15</v>
      </c>
      <c r="F1286" t="s">
        <v>19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s="4" cm="1">
        <f t="array" ref="N1286">MEDIAN(IF($O$2:$O$2210=O1286,$D$2:$D$2210))</f>
        <v>12</v>
      </c>
      <c r="O1286" t="str">
        <f t="shared" si="20"/>
        <v>Data Analyst - No stated seniority/mid-levelPresent Role</v>
      </c>
    </row>
    <row r="1287" spans="1:15" ht="16.8" x14ac:dyDescent="0.45">
      <c r="A1287" t="s">
        <v>436</v>
      </c>
      <c r="B1287">
        <v>0</v>
      </c>
      <c r="C1287" t="s">
        <v>14</v>
      </c>
      <c r="D1287">
        <v>1</v>
      </c>
      <c r="E1287" t="s">
        <v>15</v>
      </c>
      <c r="F1287" t="s">
        <v>19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s="4" cm="1">
        <f t="array" ref="N1287">MEDIAN(IF($O$2:$O$2210=O1287,$D$2:$D$2210))</f>
        <v>12</v>
      </c>
      <c r="O1287" t="str">
        <f t="shared" si="20"/>
        <v>Data Analyst - No stated seniority/mid-levelPresent Role</v>
      </c>
    </row>
    <row r="1288" spans="1:15" ht="16.8" x14ac:dyDescent="0.45">
      <c r="A1288" t="s">
        <v>209</v>
      </c>
      <c r="B1288">
        <v>3</v>
      </c>
      <c r="C1288" t="s">
        <v>14</v>
      </c>
      <c r="D1288">
        <v>1</v>
      </c>
      <c r="E1288" t="s">
        <v>15</v>
      </c>
      <c r="F1288" t="s">
        <v>16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s="4" cm="1">
        <f t="array" ref="N1288">MEDIAN(IF($O$2:$O$2210=O1288,$D$2:$D$2210))</f>
        <v>13</v>
      </c>
      <c r="O1288" t="str">
        <f t="shared" si="20"/>
        <v>Data Analyst - No stated seniority/mid-levelLeft job</v>
      </c>
    </row>
    <row r="1289" spans="1:15" ht="16.8" x14ac:dyDescent="0.45">
      <c r="A1289" t="s">
        <v>1080</v>
      </c>
      <c r="B1289">
        <v>1</v>
      </c>
      <c r="C1289" t="s">
        <v>14</v>
      </c>
      <c r="D1289">
        <v>12</v>
      </c>
      <c r="E1289" t="s">
        <v>15</v>
      </c>
      <c r="F1289" t="s">
        <v>16</v>
      </c>
      <c r="G1289">
        <v>1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 s="4" cm="1">
        <f t="array" ref="N1289">MEDIAN(IF($O$2:$O$2210=O1289,$D$2:$D$2210))</f>
        <v>13</v>
      </c>
      <c r="O1289" t="str">
        <f t="shared" si="20"/>
        <v>Data Analyst - No stated seniority/mid-levelLeft job</v>
      </c>
    </row>
    <row r="1290" spans="1:15" ht="16.8" x14ac:dyDescent="0.45">
      <c r="A1290" t="s">
        <v>1064</v>
      </c>
      <c r="B1290">
        <v>0</v>
      </c>
      <c r="C1290" t="s">
        <v>14</v>
      </c>
      <c r="D1290">
        <v>44</v>
      </c>
      <c r="E1290" t="s">
        <v>15</v>
      </c>
      <c r="F1290" t="s">
        <v>19</v>
      </c>
      <c r="G1290">
        <v>1</v>
      </c>
      <c r="H1290">
        <v>1</v>
      </c>
      <c r="I1290">
        <v>1</v>
      </c>
      <c r="J1290">
        <v>1</v>
      </c>
      <c r="K1290">
        <v>0</v>
      </c>
      <c r="L1290">
        <v>0</v>
      </c>
      <c r="M1290">
        <v>0</v>
      </c>
      <c r="N1290" s="4" cm="1">
        <f t="array" ref="N1290">MEDIAN(IF($O$2:$O$2210=O1290,$D$2:$D$2210))</f>
        <v>12</v>
      </c>
      <c r="O1290" t="str">
        <f t="shared" si="20"/>
        <v>Data Analyst - No stated seniority/mid-levelPresent Role</v>
      </c>
    </row>
    <row r="1291" spans="1:15" ht="16.8" x14ac:dyDescent="0.45">
      <c r="A1291" t="s">
        <v>30</v>
      </c>
      <c r="B1291">
        <v>0</v>
      </c>
      <c r="C1291" t="s">
        <v>388</v>
      </c>
      <c r="D1291">
        <v>1</v>
      </c>
      <c r="E1291" t="s">
        <v>15</v>
      </c>
      <c r="F1291" t="s">
        <v>19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s="4" cm="1">
        <f t="array" ref="N1291">MEDIAN(IF($O$2:$O$2210=O1291,$D$2:$D$2210))</f>
        <v>12</v>
      </c>
      <c r="O1291" t="str">
        <f t="shared" si="20"/>
        <v>Data Analyst - No stated seniority/mid-levelPresent Role</v>
      </c>
    </row>
    <row r="1292" spans="1:15" ht="16.8" x14ac:dyDescent="0.45">
      <c r="A1292" t="s">
        <v>1081</v>
      </c>
      <c r="B1292">
        <v>2</v>
      </c>
      <c r="C1292" t="s">
        <v>343</v>
      </c>
      <c r="D1292">
        <v>12</v>
      </c>
      <c r="E1292" t="s">
        <v>57</v>
      </c>
      <c r="F1292" t="s">
        <v>16</v>
      </c>
      <c r="G1292">
        <v>1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 s="4" cm="1">
        <f t="array" ref="N1292">MEDIAN(IF($O$2:$O$2210=O1292,$D$2:$D$2210))</f>
        <v>8</v>
      </c>
      <c r="O1292" t="str">
        <f t="shared" si="20"/>
        <v>Data Analyst - Junior LevelLeft job</v>
      </c>
    </row>
    <row r="1293" spans="1:15" ht="16.8" x14ac:dyDescent="0.45">
      <c r="A1293" t="s">
        <v>106</v>
      </c>
      <c r="B1293">
        <v>0</v>
      </c>
      <c r="C1293" t="s">
        <v>371</v>
      </c>
      <c r="D1293">
        <v>4</v>
      </c>
      <c r="E1293" t="s">
        <v>15</v>
      </c>
      <c r="F1293" t="s">
        <v>19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s="4" cm="1">
        <f t="array" ref="N1293">MEDIAN(IF($O$2:$O$2210=O1293,$D$2:$D$2210))</f>
        <v>12</v>
      </c>
      <c r="O1293" t="str">
        <f t="shared" si="20"/>
        <v>Data Analyst - No stated seniority/mid-levelPresent Role</v>
      </c>
    </row>
    <row r="1294" spans="1:15" ht="16.8" x14ac:dyDescent="0.45">
      <c r="A1294" t="s">
        <v>1082</v>
      </c>
      <c r="B1294">
        <v>1</v>
      </c>
      <c r="C1294" t="s">
        <v>1083</v>
      </c>
      <c r="D1294">
        <v>9</v>
      </c>
      <c r="E1294" t="s">
        <v>15</v>
      </c>
      <c r="F1294" t="s">
        <v>16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s="4" cm="1">
        <f t="array" ref="N1294">MEDIAN(IF($O$2:$O$2210=O1294,$D$2:$D$2210))</f>
        <v>13</v>
      </c>
      <c r="O1294" t="str">
        <f t="shared" si="20"/>
        <v>Data Analyst - No stated seniority/mid-levelLeft job</v>
      </c>
    </row>
    <row r="1295" spans="1:15" ht="16.8" x14ac:dyDescent="0.45">
      <c r="A1295" t="s">
        <v>1084</v>
      </c>
      <c r="B1295">
        <v>2</v>
      </c>
      <c r="C1295" t="s">
        <v>14</v>
      </c>
      <c r="D1295">
        <v>7</v>
      </c>
      <c r="E1295" t="s">
        <v>15</v>
      </c>
      <c r="F1295" t="s">
        <v>16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s="4" cm="1">
        <f t="array" ref="N1295">MEDIAN(IF($O$2:$O$2210=O1295,$D$2:$D$2210))</f>
        <v>13</v>
      </c>
      <c r="O1295" t="str">
        <f t="shared" si="20"/>
        <v>Data Analyst - No stated seniority/mid-levelLeft job</v>
      </c>
    </row>
    <row r="1296" spans="1:15" ht="16.8" x14ac:dyDescent="0.45">
      <c r="A1296" t="s">
        <v>1085</v>
      </c>
      <c r="B1296">
        <v>1</v>
      </c>
      <c r="C1296" t="s">
        <v>14</v>
      </c>
      <c r="D1296">
        <v>6</v>
      </c>
      <c r="E1296" t="s">
        <v>15</v>
      </c>
      <c r="F1296" t="s">
        <v>16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s="4" cm="1">
        <f t="array" ref="N1296">MEDIAN(IF($O$2:$O$2210=O1296,$D$2:$D$2210))</f>
        <v>13</v>
      </c>
      <c r="O1296" t="str">
        <f t="shared" si="20"/>
        <v>Data Analyst - No stated seniority/mid-levelLeft job</v>
      </c>
    </row>
    <row r="1297" spans="1:15" ht="16.8" x14ac:dyDescent="0.45">
      <c r="A1297" t="s">
        <v>329</v>
      </c>
      <c r="B1297">
        <v>0</v>
      </c>
      <c r="C1297" t="s">
        <v>463</v>
      </c>
      <c r="D1297">
        <v>42</v>
      </c>
      <c r="E1297" t="s">
        <v>15</v>
      </c>
      <c r="F1297" t="s">
        <v>19</v>
      </c>
      <c r="G1297">
        <v>1</v>
      </c>
      <c r="H1297">
        <v>1</v>
      </c>
      <c r="I1297">
        <v>1</v>
      </c>
      <c r="J1297">
        <v>1</v>
      </c>
      <c r="K1297">
        <v>0</v>
      </c>
      <c r="L1297">
        <v>0</v>
      </c>
      <c r="M1297">
        <v>0</v>
      </c>
      <c r="N1297" s="4" cm="1">
        <f t="array" ref="N1297">MEDIAN(IF($O$2:$O$2210=O1297,$D$2:$D$2210))</f>
        <v>12</v>
      </c>
      <c r="O1297" t="str">
        <f t="shared" si="20"/>
        <v>Data Analyst - No stated seniority/mid-levelPresent Role</v>
      </c>
    </row>
    <row r="1298" spans="1:15" ht="16.8" x14ac:dyDescent="0.45">
      <c r="A1298" t="s">
        <v>1086</v>
      </c>
      <c r="B1298">
        <v>2</v>
      </c>
      <c r="C1298" t="s">
        <v>1087</v>
      </c>
      <c r="D1298">
        <v>38</v>
      </c>
      <c r="E1298" t="s">
        <v>23</v>
      </c>
      <c r="F1298" t="s">
        <v>16</v>
      </c>
      <c r="G1298">
        <v>1</v>
      </c>
      <c r="H1298">
        <v>1</v>
      </c>
      <c r="I1298">
        <v>1</v>
      </c>
      <c r="J1298">
        <v>1</v>
      </c>
      <c r="K1298">
        <v>0</v>
      </c>
      <c r="L1298">
        <v>0</v>
      </c>
      <c r="M1298">
        <v>0</v>
      </c>
      <c r="N1298" s="4" cm="1">
        <f t="array" ref="N1298">MEDIAN(IF($O$2:$O$2210=O1298,$D$2:$D$2210))</f>
        <v>17.5</v>
      </c>
      <c r="O1298" t="str">
        <f t="shared" si="20"/>
        <v>Data Analyst - Senior LevelLeft job</v>
      </c>
    </row>
    <row r="1299" spans="1:15" ht="16.8" x14ac:dyDescent="0.45">
      <c r="A1299" t="s">
        <v>1088</v>
      </c>
      <c r="B1299">
        <v>1</v>
      </c>
      <c r="C1299" t="s">
        <v>1089</v>
      </c>
      <c r="D1299">
        <v>4</v>
      </c>
      <c r="E1299" t="s">
        <v>23</v>
      </c>
      <c r="F1299" t="s">
        <v>16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s="4" cm="1">
        <f t="array" ref="N1299">MEDIAN(IF($O$2:$O$2210=O1299,$D$2:$D$2210))</f>
        <v>17.5</v>
      </c>
      <c r="O1299" t="str">
        <f t="shared" si="20"/>
        <v>Data Analyst - Senior LevelLeft job</v>
      </c>
    </row>
    <row r="1300" spans="1:15" ht="16.8" x14ac:dyDescent="0.45">
      <c r="A1300" t="s">
        <v>1090</v>
      </c>
      <c r="B1300">
        <v>2</v>
      </c>
      <c r="C1300" t="s">
        <v>1091</v>
      </c>
      <c r="D1300">
        <v>29</v>
      </c>
      <c r="E1300" t="s">
        <v>15</v>
      </c>
      <c r="F1300" t="s">
        <v>16</v>
      </c>
      <c r="G1300">
        <v>1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  <c r="N1300" s="4" cm="1">
        <f t="array" ref="N1300">MEDIAN(IF($O$2:$O$2210=O1300,$D$2:$D$2210))</f>
        <v>13</v>
      </c>
      <c r="O1300" t="str">
        <f t="shared" si="20"/>
        <v>Data Analyst - No stated seniority/mid-levelLeft job</v>
      </c>
    </row>
    <row r="1301" spans="1:15" ht="16.8" x14ac:dyDescent="0.45">
      <c r="A1301" t="s">
        <v>1092</v>
      </c>
      <c r="B1301">
        <v>3</v>
      </c>
      <c r="C1301" t="s">
        <v>14</v>
      </c>
      <c r="D1301">
        <v>6</v>
      </c>
      <c r="E1301" t="s">
        <v>15</v>
      </c>
      <c r="F1301" t="s">
        <v>16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s="4" cm="1">
        <f t="array" ref="N1301">MEDIAN(IF($O$2:$O$2210=O1301,$D$2:$D$2210))</f>
        <v>13</v>
      </c>
      <c r="O1301" t="str">
        <f t="shared" si="20"/>
        <v>Data Analyst - No stated seniority/mid-levelLeft job</v>
      </c>
    </row>
    <row r="1302" spans="1:15" ht="16.8" x14ac:dyDescent="0.45">
      <c r="A1302" t="s">
        <v>1093</v>
      </c>
      <c r="B1302">
        <v>0</v>
      </c>
      <c r="C1302" t="s">
        <v>14</v>
      </c>
      <c r="D1302">
        <v>41</v>
      </c>
      <c r="E1302" t="s">
        <v>15</v>
      </c>
      <c r="F1302" t="s">
        <v>19</v>
      </c>
      <c r="G1302">
        <v>1</v>
      </c>
      <c r="H1302">
        <v>1</v>
      </c>
      <c r="I1302">
        <v>1</v>
      </c>
      <c r="J1302">
        <v>1</v>
      </c>
      <c r="K1302">
        <v>0</v>
      </c>
      <c r="L1302">
        <v>0</v>
      </c>
      <c r="M1302">
        <v>0</v>
      </c>
      <c r="N1302" s="4" cm="1">
        <f t="array" ref="N1302">MEDIAN(IF($O$2:$O$2210=O1302,$D$2:$D$2210))</f>
        <v>12</v>
      </c>
      <c r="O1302" t="str">
        <f t="shared" si="20"/>
        <v>Data Analyst - No stated seniority/mid-levelPresent Role</v>
      </c>
    </row>
    <row r="1303" spans="1:15" ht="16.8" x14ac:dyDescent="0.45">
      <c r="A1303" t="s">
        <v>1094</v>
      </c>
      <c r="B1303">
        <v>2</v>
      </c>
      <c r="C1303" t="s">
        <v>14</v>
      </c>
      <c r="D1303">
        <v>9</v>
      </c>
      <c r="E1303" t="s">
        <v>15</v>
      </c>
      <c r="F1303" t="s">
        <v>16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s="4" cm="1">
        <f t="array" ref="N1303">MEDIAN(IF($O$2:$O$2210=O1303,$D$2:$D$2210))</f>
        <v>13</v>
      </c>
      <c r="O1303" t="str">
        <f t="shared" si="20"/>
        <v>Data Analyst - No stated seniority/mid-levelLeft job</v>
      </c>
    </row>
    <row r="1304" spans="1:15" ht="16.8" x14ac:dyDescent="0.45">
      <c r="A1304" t="s">
        <v>44</v>
      </c>
      <c r="B1304">
        <v>2</v>
      </c>
      <c r="C1304" t="s">
        <v>1095</v>
      </c>
      <c r="D1304">
        <v>8</v>
      </c>
      <c r="E1304" t="s">
        <v>15</v>
      </c>
      <c r="F1304" t="s">
        <v>19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s="4" cm="1">
        <f t="array" ref="N1304">MEDIAN(IF($O$2:$O$2210=O1304,$D$2:$D$2210))</f>
        <v>12</v>
      </c>
      <c r="O1304" t="str">
        <f t="shared" si="20"/>
        <v>Data Analyst - No stated seniority/mid-levelPresent Role</v>
      </c>
    </row>
    <row r="1305" spans="1:15" ht="16.8" x14ac:dyDescent="0.45">
      <c r="A1305" t="s">
        <v>104</v>
      </c>
      <c r="B1305">
        <v>0</v>
      </c>
      <c r="C1305" t="s">
        <v>14</v>
      </c>
      <c r="D1305">
        <v>5</v>
      </c>
      <c r="E1305" t="s">
        <v>15</v>
      </c>
      <c r="F1305" t="s">
        <v>19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s="4" cm="1">
        <f t="array" ref="N1305">MEDIAN(IF($O$2:$O$2210=O1305,$D$2:$D$2210))</f>
        <v>12</v>
      </c>
      <c r="O1305" t="str">
        <f t="shared" si="20"/>
        <v>Data Analyst - No stated seniority/mid-levelPresent Role</v>
      </c>
    </row>
    <row r="1306" spans="1:15" ht="16.8" x14ac:dyDescent="0.45">
      <c r="A1306" t="s">
        <v>221</v>
      </c>
      <c r="B1306">
        <v>0</v>
      </c>
      <c r="C1306" t="s">
        <v>1096</v>
      </c>
      <c r="D1306">
        <v>46</v>
      </c>
      <c r="E1306" t="s">
        <v>15</v>
      </c>
      <c r="F1306" t="s">
        <v>19</v>
      </c>
      <c r="G1306">
        <v>1</v>
      </c>
      <c r="H1306">
        <v>1</v>
      </c>
      <c r="I1306">
        <v>1</v>
      </c>
      <c r="J1306">
        <v>1</v>
      </c>
      <c r="K1306">
        <v>0</v>
      </c>
      <c r="L1306">
        <v>0</v>
      </c>
      <c r="M1306">
        <v>0</v>
      </c>
      <c r="N1306" s="4" cm="1">
        <f t="array" ref="N1306">MEDIAN(IF($O$2:$O$2210=O1306,$D$2:$D$2210))</f>
        <v>12</v>
      </c>
      <c r="O1306" t="str">
        <f t="shared" si="20"/>
        <v>Data Analyst - No stated seniority/mid-levelPresent Role</v>
      </c>
    </row>
    <row r="1307" spans="1:15" ht="16.8" x14ac:dyDescent="0.45">
      <c r="A1307" t="s">
        <v>1097</v>
      </c>
      <c r="B1307">
        <v>1</v>
      </c>
      <c r="C1307" t="s">
        <v>18</v>
      </c>
      <c r="D1307">
        <v>70</v>
      </c>
      <c r="E1307" t="s">
        <v>15</v>
      </c>
      <c r="F1307" t="s">
        <v>16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0</v>
      </c>
      <c r="N1307" s="4" cm="1">
        <f t="array" ref="N1307">MEDIAN(IF($O$2:$O$2210=O1307,$D$2:$D$2210))</f>
        <v>13</v>
      </c>
      <c r="O1307" t="str">
        <f t="shared" si="20"/>
        <v>Data Analyst - No stated seniority/mid-levelLeft job</v>
      </c>
    </row>
    <row r="1308" spans="1:15" ht="16.8" x14ac:dyDescent="0.45">
      <c r="A1308" t="s">
        <v>1098</v>
      </c>
      <c r="B1308">
        <v>2</v>
      </c>
      <c r="C1308" t="s">
        <v>32</v>
      </c>
      <c r="D1308">
        <v>16</v>
      </c>
      <c r="E1308" t="s">
        <v>15</v>
      </c>
      <c r="F1308" t="s">
        <v>16</v>
      </c>
      <c r="G1308">
        <v>1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 s="4" cm="1">
        <f t="array" ref="N1308">MEDIAN(IF($O$2:$O$2210=O1308,$D$2:$D$2210))</f>
        <v>13</v>
      </c>
      <c r="O1308" t="str">
        <f t="shared" si="20"/>
        <v>Data Analyst - No stated seniority/mid-levelLeft job</v>
      </c>
    </row>
    <row r="1309" spans="1:15" ht="16.8" x14ac:dyDescent="0.45">
      <c r="A1309" t="s">
        <v>154</v>
      </c>
      <c r="B1309">
        <v>0</v>
      </c>
      <c r="C1309" t="s">
        <v>1099</v>
      </c>
      <c r="D1309">
        <v>40</v>
      </c>
      <c r="E1309" t="s">
        <v>15</v>
      </c>
      <c r="F1309" t="s">
        <v>19</v>
      </c>
      <c r="G1309">
        <v>1</v>
      </c>
      <c r="H1309">
        <v>1</v>
      </c>
      <c r="I1309">
        <v>1</v>
      </c>
      <c r="J1309">
        <v>1</v>
      </c>
      <c r="K1309">
        <v>0</v>
      </c>
      <c r="L1309">
        <v>0</v>
      </c>
      <c r="M1309">
        <v>0</v>
      </c>
      <c r="N1309" s="4" cm="1">
        <f t="array" ref="N1309">MEDIAN(IF($O$2:$O$2210=O1309,$D$2:$D$2210))</f>
        <v>12</v>
      </c>
      <c r="O1309" t="str">
        <f t="shared" si="20"/>
        <v>Data Analyst - No stated seniority/mid-levelPresent Role</v>
      </c>
    </row>
    <row r="1310" spans="1:15" ht="16.8" x14ac:dyDescent="0.45">
      <c r="A1310" t="s">
        <v>265</v>
      </c>
      <c r="B1310">
        <v>2</v>
      </c>
      <c r="C1310" t="s">
        <v>14</v>
      </c>
      <c r="D1310">
        <v>12</v>
      </c>
      <c r="E1310" t="s">
        <v>15</v>
      </c>
      <c r="F1310" t="s">
        <v>16</v>
      </c>
      <c r="G1310">
        <v>1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 s="4" cm="1">
        <f t="array" ref="N1310">MEDIAN(IF($O$2:$O$2210=O1310,$D$2:$D$2210))</f>
        <v>13</v>
      </c>
      <c r="O1310" t="str">
        <f t="shared" si="20"/>
        <v>Data Analyst - No stated seniority/mid-levelLeft job</v>
      </c>
    </row>
    <row r="1311" spans="1:15" ht="16.8" x14ac:dyDescent="0.45">
      <c r="A1311" t="s">
        <v>881</v>
      </c>
      <c r="B1311">
        <v>3</v>
      </c>
      <c r="C1311" t="s">
        <v>1100</v>
      </c>
      <c r="D1311">
        <v>12</v>
      </c>
      <c r="E1311" t="s">
        <v>15</v>
      </c>
      <c r="F1311" t="s">
        <v>16</v>
      </c>
      <c r="G1311">
        <v>1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 s="4" cm="1">
        <f t="array" ref="N1311">MEDIAN(IF($O$2:$O$2210=O1311,$D$2:$D$2210))</f>
        <v>13</v>
      </c>
      <c r="O1311" t="str">
        <f t="shared" si="20"/>
        <v>Data Analyst - No stated seniority/mid-levelLeft job</v>
      </c>
    </row>
    <row r="1312" spans="1:15" ht="16.8" x14ac:dyDescent="0.45">
      <c r="A1312" t="s">
        <v>203</v>
      </c>
      <c r="B1312">
        <v>0</v>
      </c>
      <c r="C1312" t="s">
        <v>1101</v>
      </c>
      <c r="D1312">
        <v>25</v>
      </c>
      <c r="E1312" t="s">
        <v>23</v>
      </c>
      <c r="F1312" t="s">
        <v>19</v>
      </c>
      <c r="G1312">
        <v>1</v>
      </c>
      <c r="H1312">
        <v>1</v>
      </c>
      <c r="I1312">
        <v>1</v>
      </c>
      <c r="J1312">
        <v>0</v>
      </c>
      <c r="K1312">
        <v>0</v>
      </c>
      <c r="L1312">
        <v>0</v>
      </c>
      <c r="M1312">
        <v>0</v>
      </c>
      <c r="N1312" s="4" cm="1">
        <f t="array" ref="N1312">MEDIAN(IF($O$2:$O$2210=O1312,$D$2:$D$2210))</f>
        <v>10</v>
      </c>
      <c r="O1312" t="str">
        <f t="shared" si="20"/>
        <v>Data Analyst - Senior LevelPresent Role</v>
      </c>
    </row>
    <row r="1313" spans="1:15" ht="16.8" x14ac:dyDescent="0.45">
      <c r="A1313" t="s">
        <v>1102</v>
      </c>
      <c r="B1313">
        <v>2</v>
      </c>
      <c r="C1313" t="s">
        <v>50</v>
      </c>
      <c r="D1313">
        <v>20</v>
      </c>
      <c r="E1313" t="s">
        <v>15</v>
      </c>
      <c r="F1313" t="s">
        <v>16</v>
      </c>
      <c r="G1313">
        <v>1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 s="4" cm="1">
        <f t="array" ref="N1313">MEDIAN(IF($O$2:$O$2210=O1313,$D$2:$D$2210))</f>
        <v>13</v>
      </c>
      <c r="O1313" t="str">
        <f t="shared" si="20"/>
        <v>Data Analyst - No stated seniority/mid-levelLeft job</v>
      </c>
    </row>
    <row r="1314" spans="1:15" ht="16.8" x14ac:dyDescent="0.45">
      <c r="A1314" t="s">
        <v>1103</v>
      </c>
      <c r="B1314">
        <v>4</v>
      </c>
      <c r="C1314" t="s">
        <v>32</v>
      </c>
      <c r="D1314">
        <v>21</v>
      </c>
      <c r="E1314" t="s">
        <v>15</v>
      </c>
      <c r="F1314" t="s">
        <v>16</v>
      </c>
      <c r="G1314">
        <v>1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 s="4" cm="1">
        <f t="array" ref="N1314">MEDIAN(IF($O$2:$O$2210=O1314,$D$2:$D$2210))</f>
        <v>13</v>
      </c>
      <c r="O1314" t="str">
        <f t="shared" si="20"/>
        <v>Data Analyst - No stated seniority/mid-levelLeft job</v>
      </c>
    </row>
    <row r="1315" spans="1:15" ht="16.8" x14ac:dyDescent="0.45">
      <c r="A1315" t="s">
        <v>1104</v>
      </c>
      <c r="B1315">
        <v>1</v>
      </c>
      <c r="C1315" t="s">
        <v>50</v>
      </c>
      <c r="D1315">
        <v>74</v>
      </c>
      <c r="E1315" t="s">
        <v>15</v>
      </c>
      <c r="F1315" t="s">
        <v>16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0</v>
      </c>
      <c r="N1315" s="4" cm="1">
        <f t="array" ref="N1315">MEDIAN(IF($O$2:$O$2210=O1315,$D$2:$D$2210))</f>
        <v>13</v>
      </c>
      <c r="O1315" t="str">
        <f t="shared" si="20"/>
        <v>Data Analyst - No stated seniority/mid-levelLeft job</v>
      </c>
    </row>
    <row r="1316" spans="1:15" ht="16.8" x14ac:dyDescent="0.45">
      <c r="A1316" t="s">
        <v>851</v>
      </c>
      <c r="B1316">
        <v>3</v>
      </c>
      <c r="C1316" t="s">
        <v>14</v>
      </c>
      <c r="D1316">
        <v>16</v>
      </c>
      <c r="E1316" t="s">
        <v>15</v>
      </c>
      <c r="F1316" t="s">
        <v>16</v>
      </c>
      <c r="G1316">
        <v>1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 s="4" cm="1">
        <f t="array" ref="N1316">MEDIAN(IF($O$2:$O$2210=O1316,$D$2:$D$2210))</f>
        <v>13</v>
      </c>
      <c r="O1316" t="str">
        <f t="shared" si="20"/>
        <v>Data Analyst - No stated seniority/mid-levelLeft job</v>
      </c>
    </row>
    <row r="1317" spans="1:15" ht="16.8" x14ac:dyDescent="0.45">
      <c r="A1317" t="s">
        <v>942</v>
      </c>
      <c r="B1317">
        <v>0</v>
      </c>
      <c r="C1317" t="s">
        <v>14</v>
      </c>
      <c r="D1317">
        <v>5</v>
      </c>
      <c r="E1317" t="s">
        <v>15</v>
      </c>
      <c r="F1317" t="s">
        <v>19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s="4" cm="1">
        <f t="array" ref="N1317">MEDIAN(IF($O$2:$O$2210=O1317,$D$2:$D$2210))</f>
        <v>12</v>
      </c>
      <c r="O1317" t="str">
        <f t="shared" si="20"/>
        <v>Data Analyst - No stated seniority/mid-levelPresent Role</v>
      </c>
    </row>
    <row r="1318" spans="1:15" ht="16.8" x14ac:dyDescent="0.45">
      <c r="A1318" t="s">
        <v>1105</v>
      </c>
      <c r="B1318">
        <v>0</v>
      </c>
      <c r="C1318" t="s">
        <v>217</v>
      </c>
      <c r="D1318">
        <v>20</v>
      </c>
      <c r="E1318" t="s">
        <v>15</v>
      </c>
      <c r="F1318" t="s">
        <v>19</v>
      </c>
      <c r="G1318">
        <v>1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 s="4" cm="1">
        <f t="array" ref="N1318">MEDIAN(IF($O$2:$O$2210=O1318,$D$2:$D$2210))</f>
        <v>12</v>
      </c>
      <c r="O1318" t="str">
        <f t="shared" si="20"/>
        <v>Data Analyst - No stated seniority/mid-levelPresent Role</v>
      </c>
    </row>
    <row r="1319" spans="1:15" ht="16.8" x14ac:dyDescent="0.45">
      <c r="A1319" t="s">
        <v>617</v>
      </c>
      <c r="B1319">
        <v>1</v>
      </c>
      <c r="C1319" t="s">
        <v>14</v>
      </c>
      <c r="D1319">
        <v>1</v>
      </c>
      <c r="E1319" t="s">
        <v>15</v>
      </c>
      <c r="F1319" t="s">
        <v>16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s="4" cm="1">
        <f t="array" ref="N1319">MEDIAN(IF($O$2:$O$2210=O1319,$D$2:$D$2210))</f>
        <v>13</v>
      </c>
      <c r="O1319" t="str">
        <f t="shared" si="20"/>
        <v>Data Analyst - No stated seniority/mid-levelLeft job</v>
      </c>
    </row>
    <row r="1320" spans="1:15" ht="16.8" x14ac:dyDescent="0.45">
      <c r="A1320" t="s">
        <v>658</v>
      </c>
      <c r="B1320">
        <v>2</v>
      </c>
      <c r="C1320" t="s">
        <v>14</v>
      </c>
      <c r="D1320">
        <v>1</v>
      </c>
      <c r="E1320" t="s">
        <v>15</v>
      </c>
      <c r="F1320" t="s">
        <v>16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s="4" cm="1">
        <f t="array" ref="N1320">MEDIAN(IF($O$2:$O$2210=O1320,$D$2:$D$2210))</f>
        <v>13</v>
      </c>
      <c r="O1320" t="str">
        <f t="shared" si="20"/>
        <v>Data Analyst - No stated seniority/mid-levelLeft job</v>
      </c>
    </row>
    <row r="1321" spans="1:15" ht="16.8" x14ac:dyDescent="0.45">
      <c r="A1321" t="s">
        <v>126</v>
      </c>
      <c r="B1321">
        <v>1</v>
      </c>
      <c r="C1321" t="s">
        <v>14</v>
      </c>
      <c r="D1321">
        <v>7</v>
      </c>
      <c r="E1321" t="s">
        <v>15</v>
      </c>
      <c r="F1321" t="s">
        <v>16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s="4" cm="1">
        <f t="array" ref="N1321">MEDIAN(IF($O$2:$O$2210=O1321,$D$2:$D$2210))</f>
        <v>13</v>
      </c>
      <c r="O1321" t="str">
        <f t="shared" si="20"/>
        <v>Data Analyst - No stated seniority/mid-levelLeft job</v>
      </c>
    </row>
    <row r="1322" spans="1:15" ht="16.8" x14ac:dyDescent="0.45">
      <c r="A1322" t="s">
        <v>27</v>
      </c>
      <c r="B1322">
        <v>0</v>
      </c>
      <c r="C1322" t="s">
        <v>14</v>
      </c>
      <c r="D1322">
        <v>18</v>
      </c>
      <c r="E1322" t="s">
        <v>15</v>
      </c>
      <c r="F1322" t="s">
        <v>19</v>
      </c>
      <c r="G1322">
        <v>1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 s="4" cm="1">
        <f t="array" ref="N1322">MEDIAN(IF($O$2:$O$2210=O1322,$D$2:$D$2210))</f>
        <v>12</v>
      </c>
      <c r="O1322" t="str">
        <f t="shared" si="20"/>
        <v>Data Analyst - No stated seniority/mid-levelPresent Role</v>
      </c>
    </row>
    <row r="1323" spans="1:15" ht="16.8" x14ac:dyDescent="0.45">
      <c r="A1323" t="s">
        <v>734</v>
      </c>
      <c r="B1323">
        <v>1</v>
      </c>
      <c r="C1323" t="s">
        <v>14</v>
      </c>
      <c r="D1323">
        <v>5</v>
      </c>
      <c r="E1323" t="s">
        <v>15</v>
      </c>
      <c r="F1323" t="s">
        <v>16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s="4" cm="1">
        <f t="array" ref="N1323">MEDIAN(IF($O$2:$O$2210=O1323,$D$2:$D$2210))</f>
        <v>13</v>
      </c>
      <c r="O1323" t="str">
        <f t="shared" si="20"/>
        <v>Data Analyst - No stated seniority/mid-levelLeft job</v>
      </c>
    </row>
    <row r="1324" spans="1:15" ht="16.8" x14ac:dyDescent="0.45">
      <c r="A1324" t="s">
        <v>700</v>
      </c>
      <c r="B1324">
        <v>2</v>
      </c>
      <c r="C1324" t="s">
        <v>1106</v>
      </c>
      <c r="D1324">
        <v>2</v>
      </c>
      <c r="E1324" t="s">
        <v>15</v>
      </c>
      <c r="F1324" t="s">
        <v>16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s="4" cm="1">
        <f t="array" ref="N1324">MEDIAN(IF($O$2:$O$2210=O1324,$D$2:$D$2210))</f>
        <v>13</v>
      </c>
      <c r="O1324" t="str">
        <f t="shared" si="20"/>
        <v>Data Analyst - No stated seniority/mid-levelLeft job</v>
      </c>
    </row>
    <row r="1325" spans="1:15" ht="16.8" x14ac:dyDescent="0.45">
      <c r="A1325" t="s">
        <v>30</v>
      </c>
      <c r="B1325">
        <v>0</v>
      </c>
      <c r="C1325" t="s">
        <v>14</v>
      </c>
      <c r="D1325">
        <v>1</v>
      </c>
      <c r="E1325" t="s">
        <v>15</v>
      </c>
      <c r="F1325" t="s">
        <v>19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s="4" cm="1">
        <f t="array" ref="N1325">MEDIAN(IF($O$2:$O$2210=O1325,$D$2:$D$2210))</f>
        <v>12</v>
      </c>
      <c r="O1325" t="str">
        <f t="shared" si="20"/>
        <v>Data Analyst - No stated seniority/mid-levelPresent Role</v>
      </c>
    </row>
    <row r="1326" spans="1:15" ht="16.8" x14ac:dyDescent="0.45">
      <c r="A1326" t="s">
        <v>898</v>
      </c>
      <c r="B1326">
        <v>0</v>
      </c>
      <c r="C1326" t="s">
        <v>14</v>
      </c>
      <c r="D1326">
        <v>61</v>
      </c>
      <c r="E1326" t="s">
        <v>15</v>
      </c>
      <c r="F1326" t="s">
        <v>19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0</v>
      </c>
      <c r="N1326" s="4" cm="1">
        <f t="array" ref="N1326">MEDIAN(IF($O$2:$O$2210=O1326,$D$2:$D$2210))</f>
        <v>12</v>
      </c>
      <c r="O1326" t="str">
        <f t="shared" si="20"/>
        <v>Data Analyst - No stated seniority/mid-levelPresent Role</v>
      </c>
    </row>
    <row r="1327" spans="1:15" ht="16.8" x14ac:dyDescent="0.45">
      <c r="A1327" t="s">
        <v>1088</v>
      </c>
      <c r="B1327">
        <v>1</v>
      </c>
      <c r="C1327" t="s">
        <v>32</v>
      </c>
      <c r="D1327">
        <v>4</v>
      </c>
      <c r="E1327" t="s">
        <v>15</v>
      </c>
      <c r="F1327" t="s">
        <v>16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s="4" cm="1">
        <f t="array" ref="N1327">MEDIAN(IF($O$2:$O$2210=O1327,$D$2:$D$2210))</f>
        <v>13</v>
      </c>
      <c r="O1327" t="str">
        <f t="shared" si="20"/>
        <v>Data Analyst - No stated seniority/mid-levelLeft job</v>
      </c>
    </row>
    <row r="1328" spans="1:15" ht="16.8" x14ac:dyDescent="0.45">
      <c r="A1328" t="s">
        <v>54</v>
      </c>
      <c r="B1328">
        <v>0</v>
      </c>
      <c r="C1328" t="s">
        <v>14</v>
      </c>
      <c r="D1328">
        <v>13</v>
      </c>
      <c r="E1328" t="s">
        <v>15</v>
      </c>
      <c r="F1328" t="s">
        <v>19</v>
      </c>
      <c r="G1328">
        <v>1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 s="4" cm="1">
        <f t="array" ref="N1328">MEDIAN(IF($O$2:$O$2210=O1328,$D$2:$D$2210))</f>
        <v>12</v>
      </c>
      <c r="O1328" t="str">
        <f t="shared" si="20"/>
        <v>Data Analyst - No stated seniority/mid-levelPresent Role</v>
      </c>
    </row>
    <row r="1329" spans="1:15" ht="16.8" x14ac:dyDescent="0.45">
      <c r="A1329" t="s">
        <v>1107</v>
      </c>
      <c r="B1329">
        <v>1</v>
      </c>
      <c r="C1329" t="s">
        <v>14</v>
      </c>
      <c r="D1329">
        <v>7</v>
      </c>
      <c r="E1329" t="s">
        <v>15</v>
      </c>
      <c r="F1329" t="s">
        <v>16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s="4" cm="1">
        <f t="array" ref="N1329">MEDIAN(IF($O$2:$O$2210=O1329,$D$2:$D$2210))</f>
        <v>13</v>
      </c>
      <c r="O1329" t="str">
        <f t="shared" si="20"/>
        <v>Data Analyst - No stated seniority/mid-levelLeft job</v>
      </c>
    </row>
    <row r="1330" spans="1:15" ht="16.8" x14ac:dyDescent="0.45">
      <c r="A1330" t="s">
        <v>1108</v>
      </c>
      <c r="B1330">
        <v>2</v>
      </c>
      <c r="C1330" t="s">
        <v>1109</v>
      </c>
      <c r="D1330">
        <v>41</v>
      </c>
      <c r="E1330" t="s">
        <v>15</v>
      </c>
      <c r="F1330" t="s">
        <v>16</v>
      </c>
      <c r="G1330">
        <v>1</v>
      </c>
      <c r="H1330">
        <v>1</v>
      </c>
      <c r="I1330">
        <v>1</v>
      </c>
      <c r="J1330">
        <v>1</v>
      </c>
      <c r="K1330">
        <v>0</v>
      </c>
      <c r="L1330">
        <v>0</v>
      </c>
      <c r="M1330">
        <v>0</v>
      </c>
      <c r="N1330" s="4" cm="1">
        <f t="array" ref="N1330">MEDIAN(IF($O$2:$O$2210=O1330,$D$2:$D$2210))</f>
        <v>13</v>
      </c>
      <c r="O1330" t="str">
        <f t="shared" si="20"/>
        <v>Data Analyst - No stated seniority/mid-levelLeft job</v>
      </c>
    </row>
    <row r="1331" spans="1:15" ht="16.8" x14ac:dyDescent="0.45">
      <c r="A1331" t="s">
        <v>104</v>
      </c>
      <c r="B1331">
        <v>0</v>
      </c>
      <c r="C1331" t="s">
        <v>14</v>
      </c>
      <c r="D1331">
        <v>5</v>
      </c>
      <c r="E1331" t="s">
        <v>15</v>
      </c>
      <c r="F1331" t="s">
        <v>19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s="4" cm="1">
        <f t="array" ref="N1331">MEDIAN(IF($O$2:$O$2210=O1331,$D$2:$D$2210))</f>
        <v>12</v>
      </c>
      <c r="O1331" t="str">
        <f t="shared" si="20"/>
        <v>Data Analyst - No stated seniority/mid-levelPresent Role</v>
      </c>
    </row>
    <row r="1332" spans="1:15" ht="16.8" x14ac:dyDescent="0.45">
      <c r="A1332" t="s">
        <v>320</v>
      </c>
      <c r="B1332">
        <v>1</v>
      </c>
      <c r="C1332" t="s">
        <v>416</v>
      </c>
      <c r="D1332">
        <v>1</v>
      </c>
      <c r="E1332" t="s">
        <v>57</v>
      </c>
      <c r="F1332" t="s">
        <v>16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s="4" cm="1">
        <f t="array" ref="N1332">MEDIAN(IF($O$2:$O$2210=O1332,$D$2:$D$2210))</f>
        <v>8</v>
      </c>
      <c r="O1332" t="str">
        <f t="shared" si="20"/>
        <v>Data Analyst - Junior LevelLeft job</v>
      </c>
    </row>
    <row r="1333" spans="1:15" ht="16.8" x14ac:dyDescent="0.45">
      <c r="A1333" t="s">
        <v>700</v>
      </c>
      <c r="B1333">
        <v>2</v>
      </c>
      <c r="C1333" t="s">
        <v>1732</v>
      </c>
      <c r="D1333">
        <v>2</v>
      </c>
      <c r="E1333" t="s">
        <v>1692</v>
      </c>
      <c r="F1333" t="s">
        <v>16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s="4" cm="1">
        <f t="array" ref="N1333">MEDIAN(IF($O$2:$O$2210=O1333,$D$2:$D$2210))</f>
        <v>7</v>
      </c>
      <c r="O1333" t="str">
        <f t="shared" si="20"/>
        <v>Data ScientistLeft job</v>
      </c>
    </row>
    <row r="1334" spans="1:15" ht="16.8" x14ac:dyDescent="0.45">
      <c r="A1334" t="s">
        <v>1110</v>
      </c>
      <c r="B1334">
        <v>1</v>
      </c>
      <c r="C1334" t="s">
        <v>333</v>
      </c>
      <c r="D1334">
        <v>89</v>
      </c>
      <c r="E1334" t="s">
        <v>15</v>
      </c>
      <c r="F1334" t="s">
        <v>19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0</v>
      </c>
      <c r="N1334" s="4" cm="1">
        <f t="array" ref="N1334">MEDIAN(IF($O$2:$O$2210=O1334,$D$2:$D$2210))</f>
        <v>12</v>
      </c>
      <c r="O1334" t="str">
        <f t="shared" si="20"/>
        <v>Data Analyst - No stated seniority/mid-levelPresent Role</v>
      </c>
    </row>
    <row r="1335" spans="1:15" ht="16.8" x14ac:dyDescent="0.45">
      <c r="A1335" t="s">
        <v>320</v>
      </c>
      <c r="B1335">
        <v>1</v>
      </c>
      <c r="C1335" t="s">
        <v>1111</v>
      </c>
      <c r="D1335">
        <v>1</v>
      </c>
      <c r="E1335" t="s">
        <v>15</v>
      </c>
      <c r="F1335" t="s">
        <v>16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s="4" cm="1">
        <f t="array" ref="N1335">MEDIAN(IF($O$2:$O$2210=O1335,$D$2:$D$2210))</f>
        <v>13</v>
      </c>
      <c r="O1335" t="str">
        <f t="shared" si="20"/>
        <v>Data Analyst - No stated seniority/mid-levelLeft job</v>
      </c>
    </row>
    <row r="1336" spans="1:15" ht="16.8" x14ac:dyDescent="0.45">
      <c r="A1336" t="s">
        <v>887</v>
      </c>
      <c r="B1336">
        <v>5</v>
      </c>
      <c r="C1336" t="s">
        <v>1112</v>
      </c>
      <c r="D1336">
        <v>4</v>
      </c>
      <c r="E1336" t="s">
        <v>15</v>
      </c>
      <c r="F1336" t="s">
        <v>16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s="4" cm="1">
        <f t="array" ref="N1336">MEDIAN(IF($O$2:$O$2210=O1336,$D$2:$D$2210))</f>
        <v>13</v>
      </c>
      <c r="O1336" t="str">
        <f t="shared" si="20"/>
        <v>Data Analyst - No stated seniority/mid-levelLeft job</v>
      </c>
    </row>
    <row r="1337" spans="1:15" ht="16.8" x14ac:dyDescent="0.45">
      <c r="A1337" t="s">
        <v>272</v>
      </c>
      <c r="B1337">
        <v>2</v>
      </c>
      <c r="C1337" t="s">
        <v>631</v>
      </c>
      <c r="D1337">
        <v>24</v>
      </c>
      <c r="E1337" t="s">
        <v>15</v>
      </c>
      <c r="F1337" t="s">
        <v>16</v>
      </c>
      <c r="G1337">
        <v>1</v>
      </c>
      <c r="H1337">
        <v>1</v>
      </c>
      <c r="I1337">
        <v>1</v>
      </c>
      <c r="J1337">
        <v>0</v>
      </c>
      <c r="K1337">
        <v>0</v>
      </c>
      <c r="L1337">
        <v>0</v>
      </c>
      <c r="M1337">
        <v>0</v>
      </c>
      <c r="N1337" s="4" cm="1">
        <f t="array" ref="N1337">MEDIAN(IF($O$2:$O$2210=O1337,$D$2:$D$2210))</f>
        <v>13</v>
      </c>
      <c r="O1337" t="str">
        <f t="shared" si="20"/>
        <v>Data Analyst - No stated seniority/mid-levelLeft job</v>
      </c>
    </row>
    <row r="1338" spans="1:15" ht="16.8" x14ac:dyDescent="0.45">
      <c r="A1338" t="s">
        <v>536</v>
      </c>
      <c r="B1338">
        <v>1</v>
      </c>
      <c r="C1338" t="s">
        <v>944</v>
      </c>
      <c r="D1338">
        <v>2</v>
      </c>
      <c r="E1338" t="s">
        <v>15</v>
      </c>
      <c r="F1338" t="s">
        <v>16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s="4" cm="1">
        <f t="array" ref="N1338">MEDIAN(IF($O$2:$O$2210=O1338,$D$2:$D$2210))</f>
        <v>13</v>
      </c>
      <c r="O1338" t="str">
        <f t="shared" si="20"/>
        <v>Data Analyst - No stated seniority/mid-levelLeft job</v>
      </c>
    </row>
    <row r="1339" spans="1:15" ht="16.8" x14ac:dyDescent="0.45">
      <c r="A1339" t="s">
        <v>182</v>
      </c>
      <c r="B1339">
        <v>0</v>
      </c>
      <c r="C1339" t="s">
        <v>14</v>
      </c>
      <c r="D1339">
        <v>3</v>
      </c>
      <c r="E1339" t="s">
        <v>15</v>
      </c>
      <c r="F1339" t="s">
        <v>19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s="4" cm="1">
        <f t="array" ref="N1339">MEDIAN(IF($O$2:$O$2210=O1339,$D$2:$D$2210))</f>
        <v>12</v>
      </c>
      <c r="O1339" t="str">
        <f t="shared" si="20"/>
        <v>Data Analyst - No stated seniority/mid-levelPresent Role</v>
      </c>
    </row>
    <row r="1340" spans="1:15" ht="16.8" x14ac:dyDescent="0.45">
      <c r="A1340" t="s">
        <v>494</v>
      </c>
      <c r="B1340">
        <v>1</v>
      </c>
      <c r="C1340" t="s">
        <v>32</v>
      </c>
      <c r="D1340">
        <v>18</v>
      </c>
      <c r="E1340" t="s">
        <v>15</v>
      </c>
      <c r="F1340" t="s">
        <v>16</v>
      </c>
      <c r="G1340">
        <v>1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 s="4" cm="1">
        <f t="array" ref="N1340">MEDIAN(IF($O$2:$O$2210=O1340,$D$2:$D$2210))</f>
        <v>13</v>
      </c>
      <c r="O1340" t="str">
        <f t="shared" si="20"/>
        <v>Data Analyst - No stated seniority/mid-levelLeft job</v>
      </c>
    </row>
    <row r="1341" spans="1:15" ht="16.8" x14ac:dyDescent="0.45">
      <c r="A1341" t="s">
        <v>1113</v>
      </c>
      <c r="B1341">
        <v>2</v>
      </c>
      <c r="C1341" t="s">
        <v>1114</v>
      </c>
      <c r="D1341">
        <v>17</v>
      </c>
      <c r="E1341" t="s">
        <v>57</v>
      </c>
      <c r="F1341" t="s">
        <v>16</v>
      </c>
      <c r="G1341">
        <v>1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 s="4" cm="1">
        <f t="array" ref="N1341">MEDIAN(IF($O$2:$O$2210=O1341,$D$2:$D$2210))</f>
        <v>8</v>
      </c>
      <c r="O1341" t="str">
        <f t="shared" si="20"/>
        <v>Data Analyst - Junior LevelLeft job</v>
      </c>
    </row>
    <row r="1342" spans="1:15" ht="16.8" x14ac:dyDescent="0.45">
      <c r="A1342" t="s">
        <v>696</v>
      </c>
      <c r="B1342">
        <v>1</v>
      </c>
      <c r="C1342" t="s">
        <v>14</v>
      </c>
      <c r="D1342">
        <v>1</v>
      </c>
      <c r="E1342" t="s">
        <v>15</v>
      </c>
      <c r="F1342" t="s">
        <v>16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s="4" cm="1">
        <f t="array" ref="N1342">MEDIAN(IF($O$2:$O$2210=O1342,$D$2:$D$2210))</f>
        <v>13</v>
      </c>
      <c r="O1342" t="str">
        <f t="shared" si="20"/>
        <v>Data Analyst - No stated seniority/mid-levelLeft job</v>
      </c>
    </row>
    <row r="1343" spans="1:15" ht="16.8" x14ac:dyDescent="0.45">
      <c r="A1343" t="s">
        <v>1085</v>
      </c>
      <c r="B1343">
        <v>2</v>
      </c>
      <c r="C1343" t="s">
        <v>1115</v>
      </c>
      <c r="D1343">
        <v>6</v>
      </c>
      <c r="E1343" t="s">
        <v>15</v>
      </c>
      <c r="F1343" t="s">
        <v>16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s="4" cm="1">
        <f t="array" ref="N1343">MEDIAN(IF($O$2:$O$2210=O1343,$D$2:$D$2210))</f>
        <v>13</v>
      </c>
      <c r="O1343" t="str">
        <f t="shared" si="20"/>
        <v>Data Analyst - No stated seniority/mid-levelLeft job</v>
      </c>
    </row>
    <row r="1344" spans="1:15" ht="16.8" x14ac:dyDescent="0.45">
      <c r="A1344" t="s">
        <v>1116</v>
      </c>
      <c r="B1344">
        <v>3</v>
      </c>
      <c r="C1344" t="s">
        <v>14</v>
      </c>
      <c r="D1344">
        <v>9</v>
      </c>
      <c r="E1344" t="s">
        <v>15</v>
      </c>
      <c r="F1344" t="s">
        <v>16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s="4" cm="1">
        <f t="array" ref="N1344">MEDIAN(IF($O$2:$O$2210=O1344,$D$2:$D$2210))</f>
        <v>13</v>
      </c>
      <c r="O1344" t="str">
        <f t="shared" si="20"/>
        <v>Data Analyst - No stated seniority/mid-levelLeft job</v>
      </c>
    </row>
    <row r="1345" spans="1:15" ht="16.8" x14ac:dyDescent="0.45">
      <c r="A1345" t="s">
        <v>1117</v>
      </c>
      <c r="B1345">
        <v>2</v>
      </c>
      <c r="C1345" t="s">
        <v>416</v>
      </c>
      <c r="D1345">
        <v>22</v>
      </c>
      <c r="E1345" t="s">
        <v>57</v>
      </c>
      <c r="F1345" t="s">
        <v>16</v>
      </c>
      <c r="G1345">
        <v>1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 s="4" cm="1">
        <f t="array" ref="N1345">MEDIAN(IF($O$2:$O$2210=O1345,$D$2:$D$2210))</f>
        <v>8</v>
      </c>
      <c r="O1345" t="str">
        <f t="shared" si="20"/>
        <v>Data Analyst - Junior LevelLeft job</v>
      </c>
    </row>
    <row r="1346" spans="1:15" ht="16.8" x14ac:dyDescent="0.45">
      <c r="A1346" t="s">
        <v>43</v>
      </c>
      <c r="B1346">
        <v>0</v>
      </c>
      <c r="C1346" t="s">
        <v>14</v>
      </c>
      <c r="D1346">
        <v>35</v>
      </c>
      <c r="E1346" t="s">
        <v>15</v>
      </c>
      <c r="F1346" t="s">
        <v>19</v>
      </c>
      <c r="G1346">
        <v>1</v>
      </c>
      <c r="H1346">
        <v>1</v>
      </c>
      <c r="I1346">
        <v>1</v>
      </c>
      <c r="J1346">
        <v>0</v>
      </c>
      <c r="K1346">
        <v>0</v>
      </c>
      <c r="L1346">
        <v>0</v>
      </c>
      <c r="M1346">
        <v>0</v>
      </c>
      <c r="N1346" s="4" cm="1">
        <f t="array" ref="N1346">MEDIAN(IF($O$2:$O$2210=O1346,$D$2:$D$2210))</f>
        <v>12</v>
      </c>
      <c r="O1346" t="str">
        <f t="shared" si="20"/>
        <v>Data Analyst - No stated seniority/mid-levelPresent Role</v>
      </c>
    </row>
    <row r="1347" spans="1:15" ht="16.8" x14ac:dyDescent="0.45">
      <c r="A1347" t="s">
        <v>1118</v>
      </c>
      <c r="B1347">
        <v>1</v>
      </c>
      <c r="C1347" t="s">
        <v>14</v>
      </c>
      <c r="D1347">
        <v>1</v>
      </c>
      <c r="E1347" t="s">
        <v>15</v>
      </c>
      <c r="F1347" t="s">
        <v>16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s="4" cm="1">
        <f t="array" ref="N1347">MEDIAN(IF($O$2:$O$2210=O1347,$D$2:$D$2210))</f>
        <v>13</v>
      </c>
      <c r="O1347" t="str">
        <f t="shared" ref="O1347:O1410" si="21">E1347&amp;F1347</f>
        <v>Data Analyst - No stated seniority/mid-levelLeft job</v>
      </c>
    </row>
    <row r="1348" spans="1:15" ht="16.8" x14ac:dyDescent="0.45">
      <c r="A1348" t="s">
        <v>1119</v>
      </c>
      <c r="B1348">
        <v>2</v>
      </c>
      <c r="C1348" t="s">
        <v>1120</v>
      </c>
      <c r="D1348">
        <v>1</v>
      </c>
      <c r="E1348" t="s">
        <v>23</v>
      </c>
      <c r="F1348" t="s">
        <v>16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s="4" cm="1">
        <f t="array" ref="N1348">MEDIAN(IF($O$2:$O$2210=O1348,$D$2:$D$2210))</f>
        <v>17.5</v>
      </c>
      <c r="O1348" t="str">
        <f t="shared" si="21"/>
        <v>Data Analyst - Senior LevelLeft job</v>
      </c>
    </row>
    <row r="1349" spans="1:15" ht="16.8" x14ac:dyDescent="0.45">
      <c r="A1349" t="s">
        <v>1121</v>
      </c>
      <c r="B1349">
        <v>1</v>
      </c>
      <c r="C1349" t="s">
        <v>14</v>
      </c>
      <c r="D1349">
        <v>7</v>
      </c>
      <c r="E1349" t="s">
        <v>15</v>
      </c>
      <c r="F1349" t="s">
        <v>16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s="4" cm="1">
        <f t="array" ref="N1349">MEDIAN(IF($O$2:$O$2210=O1349,$D$2:$D$2210))</f>
        <v>13</v>
      </c>
      <c r="O1349" t="str">
        <f t="shared" si="21"/>
        <v>Data Analyst - No stated seniority/mid-levelLeft job</v>
      </c>
    </row>
    <row r="1350" spans="1:15" ht="16.8" x14ac:dyDescent="0.45">
      <c r="A1350" t="s">
        <v>1122</v>
      </c>
      <c r="B1350">
        <v>1</v>
      </c>
      <c r="C1350" t="s">
        <v>1123</v>
      </c>
      <c r="D1350">
        <v>20</v>
      </c>
      <c r="E1350" t="s">
        <v>15</v>
      </c>
      <c r="F1350" t="s">
        <v>16</v>
      </c>
      <c r="G1350">
        <v>1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 s="4" cm="1">
        <f t="array" ref="N1350">MEDIAN(IF($O$2:$O$2210=O1350,$D$2:$D$2210))</f>
        <v>13</v>
      </c>
      <c r="O1350" t="str">
        <f t="shared" si="21"/>
        <v>Data Analyst - No stated seniority/mid-levelLeft job</v>
      </c>
    </row>
    <row r="1351" spans="1:15" ht="16.8" x14ac:dyDescent="0.45">
      <c r="A1351" t="s">
        <v>88</v>
      </c>
      <c r="B1351">
        <v>0</v>
      </c>
      <c r="C1351" t="s">
        <v>14</v>
      </c>
      <c r="D1351">
        <v>17</v>
      </c>
      <c r="E1351" t="s">
        <v>15</v>
      </c>
      <c r="F1351" t="s">
        <v>19</v>
      </c>
      <c r="G1351">
        <v>1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 s="4" cm="1">
        <f t="array" ref="N1351">MEDIAN(IF($O$2:$O$2210=O1351,$D$2:$D$2210))</f>
        <v>12</v>
      </c>
      <c r="O1351" t="str">
        <f t="shared" si="21"/>
        <v>Data Analyst - No stated seniority/mid-levelPresent Role</v>
      </c>
    </row>
    <row r="1352" spans="1:15" ht="16.8" x14ac:dyDescent="0.45">
      <c r="A1352" t="s">
        <v>1124</v>
      </c>
      <c r="B1352">
        <v>2</v>
      </c>
      <c r="C1352" t="s">
        <v>14</v>
      </c>
      <c r="D1352">
        <v>41</v>
      </c>
      <c r="E1352" t="s">
        <v>15</v>
      </c>
      <c r="F1352" t="s">
        <v>16</v>
      </c>
      <c r="G1352">
        <v>1</v>
      </c>
      <c r="H1352">
        <v>1</v>
      </c>
      <c r="I1352">
        <v>1</v>
      </c>
      <c r="J1352">
        <v>1</v>
      </c>
      <c r="K1352">
        <v>0</v>
      </c>
      <c r="L1352">
        <v>0</v>
      </c>
      <c r="M1352">
        <v>0</v>
      </c>
      <c r="N1352" s="4" cm="1">
        <f t="array" ref="N1352">MEDIAN(IF($O$2:$O$2210=O1352,$D$2:$D$2210))</f>
        <v>13</v>
      </c>
      <c r="O1352" t="str">
        <f t="shared" si="21"/>
        <v>Data Analyst - No stated seniority/mid-levelLeft job</v>
      </c>
    </row>
    <row r="1353" spans="1:15" ht="16.8" x14ac:dyDescent="0.45">
      <c r="A1353" t="s">
        <v>592</v>
      </c>
      <c r="B1353">
        <v>0</v>
      </c>
      <c r="C1353" t="s">
        <v>14</v>
      </c>
      <c r="D1353">
        <v>2</v>
      </c>
      <c r="E1353" t="s">
        <v>15</v>
      </c>
      <c r="F1353" t="s">
        <v>19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s="4" cm="1">
        <f t="array" ref="N1353">MEDIAN(IF($O$2:$O$2210=O1353,$D$2:$D$2210))</f>
        <v>12</v>
      </c>
      <c r="O1353" t="str">
        <f t="shared" si="21"/>
        <v>Data Analyst - No stated seniority/mid-levelPresent Role</v>
      </c>
    </row>
    <row r="1354" spans="1:15" ht="16.8" x14ac:dyDescent="0.45">
      <c r="A1354" t="s">
        <v>1125</v>
      </c>
      <c r="B1354">
        <v>4</v>
      </c>
      <c r="C1354" t="s">
        <v>1126</v>
      </c>
      <c r="D1354">
        <v>23</v>
      </c>
      <c r="E1354" t="s">
        <v>15</v>
      </c>
      <c r="F1354" t="s">
        <v>16</v>
      </c>
      <c r="G1354">
        <v>1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 s="4" cm="1">
        <f t="array" ref="N1354">MEDIAN(IF($O$2:$O$2210=O1354,$D$2:$D$2210))</f>
        <v>13</v>
      </c>
      <c r="O1354" t="str">
        <f t="shared" si="21"/>
        <v>Data Analyst - No stated seniority/mid-levelLeft job</v>
      </c>
    </row>
    <row r="1355" spans="1:15" ht="16.8" x14ac:dyDescent="0.45">
      <c r="A1355" t="s">
        <v>106</v>
      </c>
      <c r="B1355">
        <v>0</v>
      </c>
      <c r="C1355" t="s">
        <v>14</v>
      </c>
      <c r="D1355">
        <v>4</v>
      </c>
      <c r="E1355" t="s">
        <v>15</v>
      </c>
      <c r="F1355" t="s">
        <v>19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s="4" cm="1">
        <f t="array" ref="N1355">MEDIAN(IF($O$2:$O$2210=O1355,$D$2:$D$2210))</f>
        <v>12</v>
      </c>
      <c r="O1355" t="str">
        <f t="shared" si="21"/>
        <v>Data Analyst - No stated seniority/mid-levelPresent Role</v>
      </c>
    </row>
    <row r="1356" spans="1:15" ht="16.8" x14ac:dyDescent="0.45">
      <c r="A1356" t="s">
        <v>1000</v>
      </c>
      <c r="B1356">
        <v>0</v>
      </c>
      <c r="C1356" t="s">
        <v>14</v>
      </c>
      <c r="D1356">
        <v>5</v>
      </c>
      <c r="E1356" t="s">
        <v>15</v>
      </c>
      <c r="F1356" t="s">
        <v>19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s="4" cm="1">
        <f t="array" ref="N1356">MEDIAN(IF($O$2:$O$2210=O1356,$D$2:$D$2210))</f>
        <v>12</v>
      </c>
      <c r="O1356" t="str">
        <f t="shared" si="21"/>
        <v>Data Analyst - No stated seniority/mid-levelPresent Role</v>
      </c>
    </row>
    <row r="1357" spans="1:15" ht="16.8" x14ac:dyDescent="0.45">
      <c r="A1357" t="s">
        <v>1127</v>
      </c>
      <c r="B1357">
        <v>4</v>
      </c>
      <c r="C1357" t="s">
        <v>1128</v>
      </c>
      <c r="D1357">
        <v>16</v>
      </c>
      <c r="E1357" t="s">
        <v>23</v>
      </c>
      <c r="F1357" t="s">
        <v>16</v>
      </c>
      <c r="G1357">
        <v>1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 s="4" cm="1">
        <f t="array" ref="N1357">MEDIAN(IF($O$2:$O$2210=O1357,$D$2:$D$2210))</f>
        <v>17.5</v>
      </c>
      <c r="O1357" t="str">
        <f t="shared" si="21"/>
        <v>Data Analyst - Senior LevelLeft job</v>
      </c>
    </row>
    <row r="1358" spans="1:15" ht="16.8" x14ac:dyDescent="0.45">
      <c r="A1358" t="s">
        <v>1129</v>
      </c>
      <c r="B1358">
        <v>5</v>
      </c>
      <c r="C1358" t="s">
        <v>1130</v>
      </c>
      <c r="D1358">
        <v>20</v>
      </c>
      <c r="E1358" t="s">
        <v>15</v>
      </c>
      <c r="F1358" t="s">
        <v>16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 s="4" cm="1">
        <f t="array" ref="N1358">MEDIAN(IF($O$2:$O$2210=O1358,$D$2:$D$2210))</f>
        <v>13</v>
      </c>
      <c r="O1358" t="str">
        <f t="shared" si="21"/>
        <v>Data Analyst - No stated seniority/mid-levelLeft job</v>
      </c>
    </row>
    <row r="1359" spans="1:15" ht="16.8" x14ac:dyDescent="0.45">
      <c r="A1359" t="s">
        <v>94</v>
      </c>
      <c r="B1359">
        <v>0</v>
      </c>
      <c r="C1359" t="s">
        <v>416</v>
      </c>
      <c r="D1359">
        <v>6</v>
      </c>
      <c r="E1359" t="s">
        <v>57</v>
      </c>
      <c r="F1359" t="s">
        <v>19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s="4" cm="1">
        <f t="array" ref="N1359">MEDIAN(IF($O$2:$O$2210=O1359,$D$2:$D$2210))</f>
        <v>5</v>
      </c>
      <c r="O1359" t="str">
        <f t="shared" si="21"/>
        <v>Data Analyst - Junior LevelPresent Role</v>
      </c>
    </row>
    <row r="1360" spans="1:15" ht="16.8" x14ac:dyDescent="0.45">
      <c r="A1360" t="s">
        <v>620</v>
      </c>
      <c r="B1360">
        <v>0</v>
      </c>
      <c r="C1360" t="s">
        <v>665</v>
      </c>
      <c r="D1360">
        <v>1</v>
      </c>
      <c r="E1360" t="s">
        <v>57</v>
      </c>
      <c r="F1360" t="s">
        <v>19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s="4" cm="1">
        <f t="array" ref="N1360">MEDIAN(IF($O$2:$O$2210=O1360,$D$2:$D$2210))</f>
        <v>5</v>
      </c>
      <c r="O1360" t="str">
        <f t="shared" si="21"/>
        <v>Data Analyst - Junior LevelPresent Role</v>
      </c>
    </row>
    <row r="1361" spans="1:15" ht="16.8" x14ac:dyDescent="0.45">
      <c r="A1361" t="s">
        <v>1131</v>
      </c>
      <c r="B1361">
        <v>1</v>
      </c>
      <c r="C1361" t="s">
        <v>14</v>
      </c>
      <c r="D1361">
        <v>19</v>
      </c>
      <c r="E1361" t="s">
        <v>15</v>
      </c>
      <c r="F1361" t="s">
        <v>16</v>
      </c>
      <c r="G1361">
        <v>1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 s="4" cm="1">
        <f t="array" ref="N1361">MEDIAN(IF($O$2:$O$2210=O1361,$D$2:$D$2210))</f>
        <v>13</v>
      </c>
      <c r="O1361" t="str">
        <f t="shared" si="21"/>
        <v>Data Analyst - No stated seniority/mid-levelLeft job</v>
      </c>
    </row>
    <row r="1362" spans="1:15" ht="16.8" x14ac:dyDescent="0.45">
      <c r="A1362" t="s">
        <v>1132</v>
      </c>
      <c r="B1362">
        <v>2</v>
      </c>
      <c r="C1362" t="s">
        <v>50</v>
      </c>
      <c r="D1362">
        <v>15</v>
      </c>
      <c r="E1362" t="s">
        <v>15</v>
      </c>
      <c r="F1362" t="s">
        <v>16</v>
      </c>
      <c r="G1362">
        <v>1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 s="4" cm="1">
        <f t="array" ref="N1362">MEDIAN(IF($O$2:$O$2210=O1362,$D$2:$D$2210))</f>
        <v>13</v>
      </c>
      <c r="O1362" t="str">
        <f t="shared" si="21"/>
        <v>Data Analyst - No stated seniority/mid-levelLeft job</v>
      </c>
    </row>
    <row r="1363" spans="1:15" ht="16.8" x14ac:dyDescent="0.45">
      <c r="A1363" t="s">
        <v>399</v>
      </c>
      <c r="B1363">
        <v>4</v>
      </c>
      <c r="C1363" t="s">
        <v>1133</v>
      </c>
      <c r="D1363">
        <v>17</v>
      </c>
      <c r="E1363" t="s">
        <v>23</v>
      </c>
      <c r="F1363" t="s">
        <v>16</v>
      </c>
      <c r="G1363">
        <v>1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 s="4" cm="1">
        <f t="array" ref="N1363">MEDIAN(IF($O$2:$O$2210=O1363,$D$2:$D$2210))</f>
        <v>17.5</v>
      </c>
      <c r="O1363" t="str">
        <f t="shared" si="21"/>
        <v>Data Analyst - Senior LevelLeft job</v>
      </c>
    </row>
    <row r="1364" spans="1:15" ht="16.8" x14ac:dyDescent="0.45">
      <c r="A1364" t="s">
        <v>1134</v>
      </c>
      <c r="B1364">
        <v>1</v>
      </c>
      <c r="C1364" t="s">
        <v>1135</v>
      </c>
      <c r="D1364">
        <v>71</v>
      </c>
      <c r="E1364" t="s">
        <v>75</v>
      </c>
      <c r="F1364" t="s">
        <v>16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0</v>
      </c>
      <c r="N1364" s="4" cm="1">
        <f t="array" ref="N1364">MEDIAN(IF($O$2:$O$2210=O1364,$D$2:$D$2210))</f>
        <v>23.5</v>
      </c>
      <c r="O1364" t="str">
        <f t="shared" si="21"/>
        <v>StatisticianLeft job</v>
      </c>
    </row>
    <row r="1365" spans="1:15" ht="16.8" x14ac:dyDescent="0.45">
      <c r="A1365" t="s">
        <v>1136</v>
      </c>
      <c r="B1365">
        <v>2</v>
      </c>
      <c r="C1365" t="s">
        <v>14</v>
      </c>
      <c r="D1365">
        <v>21</v>
      </c>
      <c r="E1365" t="s">
        <v>15</v>
      </c>
      <c r="F1365" t="s">
        <v>16</v>
      </c>
      <c r="G1365">
        <v>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 s="4" cm="1">
        <f t="array" ref="N1365">MEDIAN(IF($O$2:$O$2210=O1365,$D$2:$D$2210))</f>
        <v>13</v>
      </c>
      <c r="O1365" t="str">
        <f t="shared" si="21"/>
        <v>Data Analyst - No stated seniority/mid-levelLeft job</v>
      </c>
    </row>
    <row r="1366" spans="1:15" ht="16.8" x14ac:dyDescent="0.45">
      <c r="A1366" t="s">
        <v>81</v>
      </c>
      <c r="B1366">
        <v>0</v>
      </c>
      <c r="C1366" t="s">
        <v>14</v>
      </c>
      <c r="D1366">
        <v>7</v>
      </c>
      <c r="E1366" t="s">
        <v>15</v>
      </c>
      <c r="F1366" t="s">
        <v>19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s="4" cm="1">
        <f t="array" ref="N1366">MEDIAN(IF($O$2:$O$2210=O1366,$D$2:$D$2210))</f>
        <v>12</v>
      </c>
      <c r="O1366" t="str">
        <f t="shared" si="21"/>
        <v>Data Analyst - No stated seniority/mid-levelPresent Role</v>
      </c>
    </row>
    <row r="1367" spans="1:15" ht="16.8" x14ac:dyDescent="0.45">
      <c r="A1367" t="s">
        <v>1137</v>
      </c>
      <c r="B1367">
        <v>1</v>
      </c>
      <c r="C1367" t="s">
        <v>14</v>
      </c>
      <c r="D1367">
        <v>7</v>
      </c>
      <c r="E1367" t="s">
        <v>15</v>
      </c>
      <c r="F1367" t="s">
        <v>16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s="4" cm="1">
        <f t="array" ref="N1367">MEDIAN(IF($O$2:$O$2210=O1367,$D$2:$D$2210))</f>
        <v>13</v>
      </c>
      <c r="O1367" t="str">
        <f t="shared" si="21"/>
        <v>Data Analyst - No stated seniority/mid-levelLeft job</v>
      </c>
    </row>
    <row r="1368" spans="1:15" ht="16.8" x14ac:dyDescent="0.45">
      <c r="A1368" t="s">
        <v>1138</v>
      </c>
      <c r="B1368">
        <v>2</v>
      </c>
      <c r="C1368" t="s">
        <v>14</v>
      </c>
      <c r="D1368">
        <v>6</v>
      </c>
      <c r="E1368" t="s">
        <v>15</v>
      </c>
      <c r="F1368" t="s">
        <v>16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s="4" cm="1">
        <f t="array" ref="N1368">MEDIAN(IF($O$2:$O$2210=O1368,$D$2:$D$2210))</f>
        <v>13</v>
      </c>
      <c r="O1368" t="str">
        <f t="shared" si="21"/>
        <v>Data Analyst - No stated seniority/mid-levelLeft job</v>
      </c>
    </row>
    <row r="1369" spans="1:15" ht="16.8" x14ac:dyDescent="0.45">
      <c r="A1369" t="s">
        <v>61</v>
      </c>
      <c r="B1369">
        <v>0</v>
      </c>
      <c r="C1369" t="s">
        <v>1139</v>
      </c>
      <c r="D1369">
        <v>14</v>
      </c>
      <c r="E1369" t="s">
        <v>15</v>
      </c>
      <c r="F1369" t="s">
        <v>19</v>
      </c>
      <c r="G1369">
        <v>1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 s="4" cm="1">
        <f t="array" ref="N1369">MEDIAN(IF($O$2:$O$2210=O1369,$D$2:$D$2210))</f>
        <v>12</v>
      </c>
      <c r="O1369" t="str">
        <f t="shared" si="21"/>
        <v>Data Analyst - No stated seniority/mid-levelPresent Role</v>
      </c>
    </row>
    <row r="1370" spans="1:15" ht="16.8" x14ac:dyDescent="0.45">
      <c r="A1370" t="s">
        <v>72</v>
      </c>
      <c r="B1370">
        <v>0</v>
      </c>
      <c r="C1370" t="s">
        <v>18</v>
      </c>
      <c r="D1370">
        <v>12</v>
      </c>
      <c r="E1370" t="s">
        <v>15</v>
      </c>
      <c r="F1370" t="s">
        <v>19</v>
      </c>
      <c r="G1370">
        <v>1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 s="4" cm="1">
        <f t="array" ref="N1370">MEDIAN(IF($O$2:$O$2210=O1370,$D$2:$D$2210))</f>
        <v>12</v>
      </c>
      <c r="O1370" t="str">
        <f t="shared" si="21"/>
        <v>Data Analyst - No stated seniority/mid-levelPresent Role</v>
      </c>
    </row>
    <row r="1371" spans="1:15" ht="16.8" x14ac:dyDescent="0.45">
      <c r="A1371" t="s">
        <v>592</v>
      </c>
      <c r="B1371">
        <v>0</v>
      </c>
      <c r="C1371" t="s">
        <v>14</v>
      </c>
      <c r="D1371">
        <v>2</v>
      </c>
      <c r="E1371" t="s">
        <v>15</v>
      </c>
      <c r="F1371" t="s">
        <v>19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s="4" cm="1">
        <f t="array" ref="N1371">MEDIAN(IF($O$2:$O$2210=O1371,$D$2:$D$2210))</f>
        <v>12</v>
      </c>
      <c r="O1371" t="str">
        <f t="shared" si="21"/>
        <v>Data Analyst - No stated seniority/mid-levelPresent Role</v>
      </c>
    </row>
    <row r="1372" spans="1:15" ht="16.8" x14ac:dyDescent="0.45">
      <c r="A1372" t="s">
        <v>182</v>
      </c>
      <c r="B1372">
        <v>0</v>
      </c>
      <c r="C1372" t="s">
        <v>14</v>
      </c>
      <c r="D1372">
        <v>3</v>
      </c>
      <c r="E1372" t="s">
        <v>15</v>
      </c>
      <c r="F1372" t="s">
        <v>19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s="4" cm="1">
        <f t="array" ref="N1372">MEDIAN(IF($O$2:$O$2210=O1372,$D$2:$D$2210))</f>
        <v>12</v>
      </c>
      <c r="O1372" t="str">
        <f t="shared" si="21"/>
        <v>Data Analyst - No stated seniority/mid-levelPresent Role</v>
      </c>
    </row>
    <row r="1373" spans="1:15" ht="16.8" x14ac:dyDescent="0.45">
      <c r="A1373" t="s">
        <v>53</v>
      </c>
      <c r="B1373">
        <v>1</v>
      </c>
      <c r="C1373" t="s">
        <v>14</v>
      </c>
      <c r="D1373">
        <v>16</v>
      </c>
      <c r="E1373" t="s">
        <v>15</v>
      </c>
      <c r="F1373" t="s">
        <v>19</v>
      </c>
      <c r="G1373">
        <v>1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 s="4" cm="1">
        <f t="array" ref="N1373">MEDIAN(IF($O$2:$O$2210=O1373,$D$2:$D$2210))</f>
        <v>12</v>
      </c>
      <c r="O1373" t="str">
        <f t="shared" si="21"/>
        <v>Data Analyst - No stated seniority/mid-levelPresent Role</v>
      </c>
    </row>
    <row r="1374" spans="1:15" ht="16.8" x14ac:dyDescent="0.45">
      <c r="A1374" t="s">
        <v>1140</v>
      </c>
      <c r="B1374">
        <v>2</v>
      </c>
      <c r="C1374" t="s">
        <v>14</v>
      </c>
      <c r="D1374">
        <v>8</v>
      </c>
      <c r="E1374" t="s">
        <v>15</v>
      </c>
      <c r="F1374" t="s">
        <v>16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s="4" cm="1">
        <f t="array" ref="N1374">MEDIAN(IF($O$2:$O$2210=O1374,$D$2:$D$2210))</f>
        <v>13</v>
      </c>
      <c r="O1374" t="str">
        <f t="shared" si="21"/>
        <v>Data Analyst - No stated seniority/mid-levelLeft job</v>
      </c>
    </row>
    <row r="1375" spans="1:15" ht="16.8" x14ac:dyDescent="0.45">
      <c r="A1375" t="s">
        <v>592</v>
      </c>
      <c r="B1375">
        <v>0</v>
      </c>
      <c r="C1375" t="s">
        <v>1077</v>
      </c>
      <c r="D1375">
        <v>2</v>
      </c>
      <c r="E1375" t="s">
        <v>15</v>
      </c>
      <c r="F1375" t="s">
        <v>19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s="4" cm="1">
        <f t="array" ref="N1375">MEDIAN(IF($O$2:$O$2210=O1375,$D$2:$D$2210))</f>
        <v>12</v>
      </c>
      <c r="O1375" t="str">
        <f t="shared" si="21"/>
        <v>Data Analyst - No stated seniority/mid-levelPresent Role</v>
      </c>
    </row>
    <row r="1376" spans="1:15" ht="16.8" x14ac:dyDescent="0.45">
      <c r="A1376" t="s">
        <v>182</v>
      </c>
      <c r="B1376">
        <v>0</v>
      </c>
      <c r="C1376" t="s">
        <v>416</v>
      </c>
      <c r="D1376">
        <v>3</v>
      </c>
      <c r="E1376" t="s">
        <v>57</v>
      </c>
      <c r="F1376" t="s">
        <v>19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s="4" cm="1">
        <f t="array" ref="N1376">MEDIAN(IF($O$2:$O$2210=O1376,$D$2:$D$2210))</f>
        <v>5</v>
      </c>
      <c r="O1376" t="str">
        <f t="shared" si="21"/>
        <v>Data Analyst - Junior LevelPresent Role</v>
      </c>
    </row>
    <row r="1377" spans="1:15" ht="16.8" x14ac:dyDescent="0.45">
      <c r="A1377" t="s">
        <v>534</v>
      </c>
      <c r="B1377">
        <v>1</v>
      </c>
      <c r="C1377" t="s">
        <v>1141</v>
      </c>
      <c r="D1377">
        <v>7</v>
      </c>
      <c r="E1377" t="s">
        <v>15</v>
      </c>
      <c r="F1377" t="s">
        <v>16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s="4" cm="1">
        <f t="array" ref="N1377">MEDIAN(IF($O$2:$O$2210=O1377,$D$2:$D$2210))</f>
        <v>13</v>
      </c>
      <c r="O1377" t="str">
        <f t="shared" si="21"/>
        <v>Data Analyst - No stated seniority/mid-levelLeft job</v>
      </c>
    </row>
    <row r="1378" spans="1:15" ht="16.8" x14ac:dyDescent="0.45">
      <c r="A1378" t="s">
        <v>28</v>
      </c>
      <c r="B1378">
        <v>0</v>
      </c>
      <c r="C1378" t="s">
        <v>14</v>
      </c>
      <c r="D1378">
        <v>38</v>
      </c>
      <c r="E1378" t="s">
        <v>15</v>
      </c>
      <c r="F1378" t="s">
        <v>19</v>
      </c>
      <c r="G1378">
        <v>1</v>
      </c>
      <c r="H1378">
        <v>1</v>
      </c>
      <c r="I1378">
        <v>1</v>
      </c>
      <c r="J1378">
        <v>1</v>
      </c>
      <c r="K1378">
        <v>0</v>
      </c>
      <c r="L1378">
        <v>0</v>
      </c>
      <c r="M1378">
        <v>0</v>
      </c>
      <c r="N1378" s="4" cm="1">
        <f t="array" ref="N1378">MEDIAN(IF($O$2:$O$2210=O1378,$D$2:$D$2210))</f>
        <v>12</v>
      </c>
      <c r="O1378" t="str">
        <f t="shared" si="21"/>
        <v>Data Analyst - No stated seniority/mid-levelPresent Role</v>
      </c>
    </row>
    <row r="1379" spans="1:15" ht="16.8" x14ac:dyDescent="0.45">
      <c r="A1379" t="s">
        <v>786</v>
      </c>
      <c r="B1379">
        <v>2</v>
      </c>
      <c r="C1379" t="s">
        <v>14</v>
      </c>
      <c r="D1379">
        <v>15</v>
      </c>
      <c r="E1379" t="s">
        <v>15</v>
      </c>
      <c r="F1379" t="s">
        <v>16</v>
      </c>
      <c r="G1379">
        <v>1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 s="4" cm="1">
        <f t="array" ref="N1379">MEDIAN(IF($O$2:$O$2210=O1379,$D$2:$D$2210))</f>
        <v>13</v>
      </c>
      <c r="O1379" t="str">
        <f t="shared" si="21"/>
        <v>Data Analyst - No stated seniority/mid-levelLeft job</v>
      </c>
    </row>
    <row r="1380" spans="1:15" ht="16.8" x14ac:dyDescent="0.45">
      <c r="A1380" t="s">
        <v>276</v>
      </c>
      <c r="B1380">
        <v>1</v>
      </c>
      <c r="C1380" t="s">
        <v>1142</v>
      </c>
      <c r="D1380">
        <v>51</v>
      </c>
      <c r="E1380" t="s">
        <v>15</v>
      </c>
      <c r="F1380" t="s">
        <v>19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0</v>
      </c>
      <c r="M1380">
        <v>0</v>
      </c>
      <c r="N1380" s="4" cm="1">
        <f t="array" ref="N1380">MEDIAN(IF($O$2:$O$2210=O1380,$D$2:$D$2210))</f>
        <v>12</v>
      </c>
      <c r="O1380" t="str">
        <f t="shared" si="21"/>
        <v>Data Analyst - No stated seniority/mid-levelPresent Role</v>
      </c>
    </row>
    <row r="1381" spans="1:15" ht="16.8" x14ac:dyDescent="0.45">
      <c r="A1381" t="s">
        <v>1143</v>
      </c>
      <c r="B1381">
        <v>3</v>
      </c>
      <c r="C1381" t="s">
        <v>502</v>
      </c>
      <c r="D1381">
        <v>8</v>
      </c>
      <c r="E1381" t="s">
        <v>15</v>
      </c>
      <c r="F1381" t="s">
        <v>16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s="4" cm="1">
        <f t="array" ref="N1381">MEDIAN(IF($O$2:$O$2210=O1381,$D$2:$D$2210))</f>
        <v>13</v>
      </c>
      <c r="O1381" t="str">
        <f t="shared" si="21"/>
        <v>Data Analyst - No stated seniority/mid-levelLeft job</v>
      </c>
    </row>
    <row r="1382" spans="1:15" ht="16.8" x14ac:dyDescent="0.45">
      <c r="A1382" t="s">
        <v>359</v>
      </c>
      <c r="B1382">
        <v>0</v>
      </c>
      <c r="C1382" t="s">
        <v>1144</v>
      </c>
      <c r="D1382">
        <v>19</v>
      </c>
      <c r="E1382" t="s">
        <v>15</v>
      </c>
      <c r="F1382" t="s">
        <v>19</v>
      </c>
      <c r="G1382">
        <v>1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 s="4" cm="1">
        <f t="array" ref="N1382">MEDIAN(IF($O$2:$O$2210=O1382,$D$2:$D$2210))</f>
        <v>12</v>
      </c>
      <c r="O1382" t="str">
        <f t="shared" si="21"/>
        <v>Data Analyst - No stated seniority/mid-levelPresent Role</v>
      </c>
    </row>
    <row r="1383" spans="1:15" ht="16.8" x14ac:dyDescent="0.45">
      <c r="A1383" t="s">
        <v>111</v>
      </c>
      <c r="B1383">
        <v>1</v>
      </c>
      <c r="C1383" t="s">
        <v>1145</v>
      </c>
      <c r="D1383">
        <v>88</v>
      </c>
      <c r="E1383" t="s">
        <v>15</v>
      </c>
      <c r="F1383" t="s">
        <v>19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0</v>
      </c>
      <c r="N1383" s="4" cm="1">
        <f t="array" ref="N1383">MEDIAN(IF($O$2:$O$2210=O1383,$D$2:$D$2210))</f>
        <v>12</v>
      </c>
      <c r="O1383" t="str">
        <f t="shared" si="21"/>
        <v>Data Analyst - No stated seniority/mid-levelPresent Role</v>
      </c>
    </row>
    <row r="1384" spans="1:15" ht="16.8" x14ac:dyDescent="0.45">
      <c r="A1384" t="s">
        <v>94</v>
      </c>
      <c r="B1384">
        <v>0</v>
      </c>
      <c r="C1384" t="s">
        <v>14</v>
      </c>
      <c r="D1384">
        <v>6</v>
      </c>
      <c r="E1384" t="s">
        <v>15</v>
      </c>
      <c r="F1384" t="s">
        <v>19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s="4" cm="1">
        <f t="array" ref="N1384">MEDIAN(IF($O$2:$O$2210=O1384,$D$2:$D$2210))</f>
        <v>12</v>
      </c>
      <c r="O1384" t="str">
        <f t="shared" si="21"/>
        <v>Data Analyst - No stated seniority/mid-levelPresent Role</v>
      </c>
    </row>
    <row r="1385" spans="1:15" ht="16.8" x14ac:dyDescent="0.45">
      <c r="A1385" t="s">
        <v>182</v>
      </c>
      <c r="B1385">
        <v>0</v>
      </c>
      <c r="C1385" t="s">
        <v>14</v>
      </c>
      <c r="D1385">
        <v>3</v>
      </c>
      <c r="E1385" t="s">
        <v>15</v>
      </c>
      <c r="F1385" t="s">
        <v>19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s="4" cm="1">
        <f t="array" ref="N1385">MEDIAN(IF($O$2:$O$2210=O1385,$D$2:$D$2210))</f>
        <v>12</v>
      </c>
      <c r="O1385" t="str">
        <f t="shared" si="21"/>
        <v>Data Analyst - No stated seniority/mid-levelPresent Role</v>
      </c>
    </row>
    <row r="1386" spans="1:15" ht="16.8" x14ac:dyDescent="0.45">
      <c r="A1386" t="s">
        <v>1146</v>
      </c>
      <c r="B1386">
        <v>2</v>
      </c>
      <c r="C1386" t="s">
        <v>14</v>
      </c>
      <c r="D1386">
        <v>24</v>
      </c>
      <c r="E1386" t="s">
        <v>15</v>
      </c>
      <c r="F1386" t="s">
        <v>16</v>
      </c>
      <c r="G1386">
        <v>1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  <c r="N1386" s="4" cm="1">
        <f t="array" ref="N1386">MEDIAN(IF($O$2:$O$2210=O1386,$D$2:$D$2210))</f>
        <v>13</v>
      </c>
      <c r="O1386" t="str">
        <f t="shared" si="21"/>
        <v>Data Analyst - No stated seniority/mid-levelLeft job</v>
      </c>
    </row>
    <row r="1387" spans="1:15" ht="16.8" x14ac:dyDescent="0.45">
      <c r="A1387" t="s">
        <v>1147</v>
      </c>
      <c r="B1387">
        <v>1</v>
      </c>
      <c r="C1387" t="s">
        <v>1148</v>
      </c>
      <c r="D1387">
        <v>17</v>
      </c>
      <c r="E1387" t="s">
        <v>15</v>
      </c>
      <c r="F1387" t="s">
        <v>16</v>
      </c>
      <c r="G1387">
        <v>1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 s="4" cm="1">
        <f t="array" ref="N1387">MEDIAN(IF($O$2:$O$2210=O1387,$D$2:$D$2210))</f>
        <v>13</v>
      </c>
      <c r="O1387" t="str">
        <f t="shared" si="21"/>
        <v>Data Analyst - No stated seniority/mid-levelLeft job</v>
      </c>
    </row>
    <row r="1388" spans="1:15" ht="16.8" x14ac:dyDescent="0.45">
      <c r="A1388" t="s">
        <v>1149</v>
      </c>
      <c r="B1388">
        <v>1</v>
      </c>
      <c r="C1388" t="s">
        <v>14</v>
      </c>
      <c r="D1388">
        <v>4</v>
      </c>
      <c r="E1388" t="s">
        <v>15</v>
      </c>
      <c r="F1388" t="s">
        <v>16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s="4" cm="1">
        <f t="array" ref="N1388">MEDIAN(IF($O$2:$O$2210=O1388,$D$2:$D$2210))</f>
        <v>13</v>
      </c>
      <c r="O1388" t="str">
        <f t="shared" si="21"/>
        <v>Data Analyst - No stated seniority/mid-levelLeft job</v>
      </c>
    </row>
    <row r="1389" spans="1:15" ht="16.8" x14ac:dyDescent="0.45">
      <c r="A1389" t="s">
        <v>1150</v>
      </c>
      <c r="B1389">
        <v>2</v>
      </c>
      <c r="C1389" t="s">
        <v>1151</v>
      </c>
      <c r="D1389">
        <v>1</v>
      </c>
      <c r="E1389" t="s">
        <v>15</v>
      </c>
      <c r="F1389" t="s">
        <v>16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s="4" cm="1">
        <f t="array" ref="N1389">MEDIAN(IF($O$2:$O$2210=O1389,$D$2:$D$2210))</f>
        <v>13</v>
      </c>
      <c r="O1389" t="str">
        <f t="shared" si="21"/>
        <v>Data Analyst - No stated seniority/mid-levelLeft job</v>
      </c>
    </row>
    <row r="1390" spans="1:15" ht="16.8" x14ac:dyDescent="0.45">
      <c r="A1390" t="s">
        <v>1152</v>
      </c>
      <c r="B1390">
        <v>1</v>
      </c>
      <c r="C1390" t="s">
        <v>14</v>
      </c>
      <c r="D1390">
        <v>17</v>
      </c>
      <c r="E1390" t="s">
        <v>15</v>
      </c>
      <c r="F1390" t="s">
        <v>16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 s="4" cm="1">
        <f t="array" ref="N1390">MEDIAN(IF($O$2:$O$2210=O1390,$D$2:$D$2210))</f>
        <v>13</v>
      </c>
      <c r="O1390" t="str">
        <f t="shared" si="21"/>
        <v>Data Analyst - No stated seniority/mid-levelLeft job</v>
      </c>
    </row>
    <row r="1391" spans="1:15" ht="16.8" x14ac:dyDescent="0.45">
      <c r="A1391" t="s">
        <v>200</v>
      </c>
      <c r="B1391">
        <v>2</v>
      </c>
      <c r="C1391" t="s">
        <v>14</v>
      </c>
      <c r="D1391">
        <v>5</v>
      </c>
      <c r="E1391" t="s">
        <v>15</v>
      </c>
      <c r="F1391" t="s">
        <v>16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s="4" cm="1">
        <f t="array" ref="N1391">MEDIAN(IF($O$2:$O$2210=O1391,$D$2:$D$2210))</f>
        <v>13</v>
      </c>
      <c r="O1391" t="str">
        <f t="shared" si="21"/>
        <v>Data Analyst - No stated seniority/mid-levelLeft job</v>
      </c>
    </row>
    <row r="1392" spans="1:15" ht="16.8" x14ac:dyDescent="0.45">
      <c r="A1392" t="s">
        <v>1153</v>
      </c>
      <c r="B1392">
        <v>0</v>
      </c>
      <c r="C1392" t="s">
        <v>36</v>
      </c>
      <c r="D1392">
        <v>60</v>
      </c>
      <c r="E1392" t="s">
        <v>23</v>
      </c>
      <c r="F1392" t="s">
        <v>19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0</v>
      </c>
      <c r="N1392" s="4" cm="1">
        <f t="array" ref="N1392">MEDIAN(IF($O$2:$O$2210=O1392,$D$2:$D$2210))</f>
        <v>10</v>
      </c>
      <c r="O1392" t="str">
        <f t="shared" si="21"/>
        <v>Data Analyst - Senior LevelPresent Role</v>
      </c>
    </row>
    <row r="1393" spans="1:15" ht="16.8" x14ac:dyDescent="0.45">
      <c r="A1393" t="s">
        <v>146</v>
      </c>
      <c r="B1393">
        <v>1</v>
      </c>
      <c r="C1393" t="s">
        <v>1154</v>
      </c>
      <c r="D1393">
        <v>16</v>
      </c>
      <c r="E1393" t="s">
        <v>15</v>
      </c>
      <c r="F1393" t="s">
        <v>16</v>
      </c>
      <c r="G1393">
        <v>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 s="4" cm="1">
        <f t="array" ref="N1393">MEDIAN(IF($O$2:$O$2210=O1393,$D$2:$D$2210))</f>
        <v>13</v>
      </c>
      <c r="O1393" t="str">
        <f t="shared" si="21"/>
        <v>Data Analyst - No stated seniority/mid-levelLeft job</v>
      </c>
    </row>
    <row r="1394" spans="1:15" ht="16.8" x14ac:dyDescent="0.45">
      <c r="A1394" t="s">
        <v>1155</v>
      </c>
      <c r="B1394">
        <v>2</v>
      </c>
      <c r="C1394" t="s">
        <v>14</v>
      </c>
      <c r="D1394">
        <v>12</v>
      </c>
      <c r="E1394" t="s">
        <v>15</v>
      </c>
      <c r="F1394" t="s">
        <v>16</v>
      </c>
      <c r="G1394">
        <v>1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 s="4" cm="1">
        <f t="array" ref="N1394">MEDIAN(IF($O$2:$O$2210=O1394,$D$2:$D$2210))</f>
        <v>13</v>
      </c>
      <c r="O1394" t="str">
        <f t="shared" si="21"/>
        <v>Data Analyst - No stated seniority/mid-levelLeft job</v>
      </c>
    </row>
    <row r="1395" spans="1:15" ht="16.8" x14ac:dyDescent="0.45">
      <c r="A1395" t="s">
        <v>86</v>
      </c>
      <c r="B1395">
        <v>0</v>
      </c>
      <c r="C1395" t="s">
        <v>1156</v>
      </c>
      <c r="D1395">
        <v>24</v>
      </c>
      <c r="E1395" t="s">
        <v>23</v>
      </c>
      <c r="F1395" t="s">
        <v>19</v>
      </c>
      <c r="G1395">
        <v>1</v>
      </c>
      <c r="H1395">
        <v>1</v>
      </c>
      <c r="I1395">
        <v>1</v>
      </c>
      <c r="J1395">
        <v>0</v>
      </c>
      <c r="K1395">
        <v>0</v>
      </c>
      <c r="L1395">
        <v>0</v>
      </c>
      <c r="M1395">
        <v>0</v>
      </c>
      <c r="N1395" s="4" cm="1">
        <f t="array" ref="N1395">MEDIAN(IF($O$2:$O$2210=O1395,$D$2:$D$2210))</f>
        <v>10</v>
      </c>
      <c r="O1395" t="str">
        <f t="shared" si="21"/>
        <v>Data Analyst - Senior LevelPresent Role</v>
      </c>
    </row>
    <row r="1396" spans="1:15" ht="16.8" x14ac:dyDescent="0.45">
      <c r="A1396" t="s">
        <v>1157</v>
      </c>
      <c r="B1396">
        <v>4</v>
      </c>
      <c r="C1396" t="s">
        <v>1158</v>
      </c>
      <c r="D1396">
        <v>35</v>
      </c>
      <c r="E1396" t="s">
        <v>15</v>
      </c>
      <c r="F1396" t="s">
        <v>16</v>
      </c>
      <c r="G1396">
        <v>1</v>
      </c>
      <c r="H1396">
        <v>1</v>
      </c>
      <c r="I1396">
        <v>1</v>
      </c>
      <c r="J1396">
        <v>0</v>
      </c>
      <c r="K1396">
        <v>0</v>
      </c>
      <c r="L1396">
        <v>0</v>
      </c>
      <c r="M1396">
        <v>0</v>
      </c>
      <c r="N1396" s="4" cm="1">
        <f t="array" ref="N1396">MEDIAN(IF($O$2:$O$2210=O1396,$D$2:$D$2210))</f>
        <v>13</v>
      </c>
      <c r="O1396" t="str">
        <f t="shared" si="21"/>
        <v>Data Analyst - No stated seniority/mid-levelLeft job</v>
      </c>
    </row>
    <row r="1397" spans="1:15" ht="16.8" x14ac:dyDescent="0.45">
      <c r="A1397" t="s">
        <v>1159</v>
      </c>
      <c r="B1397">
        <v>1</v>
      </c>
      <c r="C1397" t="s">
        <v>199</v>
      </c>
      <c r="D1397">
        <v>32</v>
      </c>
      <c r="E1397" t="s">
        <v>23</v>
      </c>
      <c r="F1397" t="s">
        <v>16</v>
      </c>
      <c r="G1397">
        <v>1</v>
      </c>
      <c r="H1397">
        <v>1</v>
      </c>
      <c r="I1397">
        <v>1</v>
      </c>
      <c r="J1397">
        <v>0</v>
      </c>
      <c r="K1397">
        <v>0</v>
      </c>
      <c r="L1397">
        <v>0</v>
      </c>
      <c r="M1397">
        <v>0</v>
      </c>
      <c r="N1397" s="4" cm="1">
        <f t="array" ref="N1397">MEDIAN(IF($O$2:$O$2210=O1397,$D$2:$D$2210))</f>
        <v>17.5</v>
      </c>
      <c r="O1397" t="str">
        <f t="shared" si="21"/>
        <v>Data Analyst - Senior LevelLeft job</v>
      </c>
    </row>
    <row r="1398" spans="1:15" ht="16.8" x14ac:dyDescent="0.45">
      <c r="A1398" t="s">
        <v>1160</v>
      </c>
      <c r="B1398">
        <v>3</v>
      </c>
      <c r="C1398" t="s">
        <v>1161</v>
      </c>
      <c r="D1398">
        <v>21</v>
      </c>
      <c r="E1398" t="s">
        <v>23</v>
      </c>
      <c r="F1398" t="s">
        <v>16</v>
      </c>
      <c r="G1398">
        <v>1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 s="4" cm="1">
        <f t="array" ref="N1398">MEDIAN(IF($O$2:$O$2210=O1398,$D$2:$D$2210))</f>
        <v>17.5</v>
      </c>
      <c r="O1398" t="str">
        <f t="shared" si="21"/>
        <v>Data Analyst - Senior LevelLeft job</v>
      </c>
    </row>
    <row r="1399" spans="1:15" ht="16.8" x14ac:dyDescent="0.45">
      <c r="A1399" t="s">
        <v>1162</v>
      </c>
      <c r="B1399">
        <v>4</v>
      </c>
      <c r="C1399" t="s">
        <v>36</v>
      </c>
      <c r="D1399">
        <v>35</v>
      </c>
      <c r="E1399" t="s">
        <v>23</v>
      </c>
      <c r="F1399" t="s">
        <v>16</v>
      </c>
      <c r="G1399">
        <v>1</v>
      </c>
      <c r="H1399">
        <v>1</v>
      </c>
      <c r="I1399">
        <v>1</v>
      </c>
      <c r="J1399">
        <v>0</v>
      </c>
      <c r="K1399">
        <v>0</v>
      </c>
      <c r="L1399">
        <v>0</v>
      </c>
      <c r="M1399">
        <v>0</v>
      </c>
      <c r="N1399" s="4" cm="1">
        <f t="array" ref="N1399">MEDIAN(IF($O$2:$O$2210=O1399,$D$2:$D$2210))</f>
        <v>17.5</v>
      </c>
      <c r="O1399" t="str">
        <f t="shared" si="21"/>
        <v>Data Analyst - Senior LevelLeft job</v>
      </c>
    </row>
    <row r="1400" spans="1:15" ht="16.8" x14ac:dyDescent="0.45">
      <c r="A1400" t="s">
        <v>1163</v>
      </c>
      <c r="B1400">
        <v>5</v>
      </c>
      <c r="C1400" t="s">
        <v>14</v>
      </c>
      <c r="D1400">
        <v>8</v>
      </c>
      <c r="E1400" t="s">
        <v>15</v>
      </c>
      <c r="F1400" t="s">
        <v>16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s="4" cm="1">
        <f t="array" ref="N1400">MEDIAN(IF($O$2:$O$2210=O1400,$D$2:$D$2210))</f>
        <v>13</v>
      </c>
      <c r="O1400" t="str">
        <f t="shared" si="21"/>
        <v>Data Analyst - No stated seniority/mid-levelLeft job</v>
      </c>
    </row>
    <row r="1401" spans="1:15" ht="16.8" x14ac:dyDescent="0.45">
      <c r="A1401" t="s">
        <v>1164</v>
      </c>
      <c r="B1401">
        <v>3</v>
      </c>
      <c r="C1401" t="s">
        <v>14</v>
      </c>
      <c r="D1401">
        <v>12</v>
      </c>
      <c r="E1401" t="s">
        <v>15</v>
      </c>
      <c r="F1401" t="s">
        <v>16</v>
      </c>
      <c r="G1401">
        <v>1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 s="4" cm="1">
        <f t="array" ref="N1401">MEDIAN(IF($O$2:$O$2210=O1401,$D$2:$D$2210))</f>
        <v>13</v>
      </c>
      <c r="O1401" t="str">
        <f t="shared" si="21"/>
        <v>Data Analyst - No stated seniority/mid-levelLeft job</v>
      </c>
    </row>
    <row r="1402" spans="1:15" ht="16.8" x14ac:dyDescent="0.45">
      <c r="A1402" t="s">
        <v>1165</v>
      </c>
      <c r="B1402">
        <v>2</v>
      </c>
      <c r="C1402" t="s">
        <v>1166</v>
      </c>
      <c r="D1402">
        <v>9</v>
      </c>
      <c r="E1402" t="s">
        <v>15</v>
      </c>
      <c r="F1402" t="s">
        <v>16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s="4" cm="1">
        <f t="array" ref="N1402">MEDIAN(IF($O$2:$O$2210=O1402,$D$2:$D$2210))</f>
        <v>13</v>
      </c>
      <c r="O1402" t="str">
        <f t="shared" si="21"/>
        <v>Data Analyst - No stated seniority/mid-levelLeft job</v>
      </c>
    </row>
    <row r="1403" spans="1:15" ht="16.8" x14ac:dyDescent="0.45">
      <c r="A1403" t="s">
        <v>1167</v>
      </c>
      <c r="B1403">
        <v>2</v>
      </c>
      <c r="C1403" t="s">
        <v>1168</v>
      </c>
      <c r="D1403">
        <v>18</v>
      </c>
      <c r="E1403" t="s">
        <v>23</v>
      </c>
      <c r="F1403" t="s">
        <v>16</v>
      </c>
      <c r="G1403">
        <v>1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 s="4" cm="1">
        <f t="array" ref="N1403">MEDIAN(IF($O$2:$O$2210=O1403,$D$2:$D$2210))</f>
        <v>17.5</v>
      </c>
      <c r="O1403" t="str">
        <f t="shared" si="21"/>
        <v>Data Analyst - Senior LevelLeft job</v>
      </c>
    </row>
    <row r="1404" spans="1:15" ht="16.8" x14ac:dyDescent="0.45">
      <c r="A1404" t="s">
        <v>30</v>
      </c>
      <c r="B1404">
        <v>0</v>
      </c>
      <c r="C1404" t="s">
        <v>18</v>
      </c>
      <c r="D1404">
        <v>1</v>
      </c>
      <c r="E1404" t="s">
        <v>15</v>
      </c>
      <c r="F1404" t="s">
        <v>19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s="4" cm="1">
        <f t="array" ref="N1404">MEDIAN(IF($O$2:$O$2210=O1404,$D$2:$D$2210))</f>
        <v>12</v>
      </c>
      <c r="O1404" t="str">
        <f t="shared" si="21"/>
        <v>Data Analyst - No stated seniority/mid-levelPresent Role</v>
      </c>
    </row>
    <row r="1405" spans="1:15" ht="16.8" x14ac:dyDescent="0.45">
      <c r="A1405" t="s">
        <v>1169</v>
      </c>
      <c r="B1405">
        <v>0</v>
      </c>
      <c r="C1405" t="s">
        <v>36</v>
      </c>
      <c r="D1405">
        <v>14</v>
      </c>
      <c r="E1405" t="s">
        <v>23</v>
      </c>
      <c r="F1405" t="s">
        <v>19</v>
      </c>
      <c r="G1405">
        <v>1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 s="4" cm="1">
        <f t="array" ref="N1405">MEDIAN(IF($O$2:$O$2210=O1405,$D$2:$D$2210))</f>
        <v>10</v>
      </c>
      <c r="O1405" t="str">
        <f t="shared" si="21"/>
        <v>Data Analyst - Senior LevelPresent Role</v>
      </c>
    </row>
    <row r="1406" spans="1:15" ht="16.8" x14ac:dyDescent="0.45">
      <c r="A1406" t="s">
        <v>104</v>
      </c>
      <c r="B1406">
        <v>0</v>
      </c>
      <c r="C1406" t="s">
        <v>1693</v>
      </c>
      <c r="D1406">
        <v>5</v>
      </c>
      <c r="E1406" t="s">
        <v>1692</v>
      </c>
      <c r="F1406" t="s">
        <v>19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s="4" cm="1">
        <f t="array" ref="N1406">MEDIAN(IF($O$2:$O$2210=O1406,$D$2:$D$2210))</f>
        <v>8.5</v>
      </c>
      <c r="O1406" t="str">
        <f t="shared" si="21"/>
        <v>Data ScientistPresent Role</v>
      </c>
    </row>
    <row r="1407" spans="1:15" ht="16.8" x14ac:dyDescent="0.45">
      <c r="A1407" t="s">
        <v>1170</v>
      </c>
      <c r="B1407">
        <v>1</v>
      </c>
      <c r="C1407" t="s">
        <v>939</v>
      </c>
      <c r="D1407">
        <v>3</v>
      </c>
      <c r="E1407" t="s">
        <v>15</v>
      </c>
      <c r="F1407" t="s">
        <v>16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s="4" cm="1">
        <f t="array" ref="N1407">MEDIAN(IF($O$2:$O$2210=O1407,$D$2:$D$2210))</f>
        <v>13</v>
      </c>
      <c r="O1407" t="str">
        <f t="shared" si="21"/>
        <v>Data Analyst - No stated seniority/mid-levelLeft job</v>
      </c>
    </row>
    <row r="1408" spans="1:15" ht="16.8" x14ac:dyDescent="0.45">
      <c r="A1408" t="s">
        <v>1171</v>
      </c>
      <c r="B1408">
        <v>6</v>
      </c>
      <c r="C1408" t="s">
        <v>14</v>
      </c>
      <c r="D1408">
        <v>27</v>
      </c>
      <c r="E1408" t="s">
        <v>15</v>
      </c>
      <c r="F1408" t="s">
        <v>16</v>
      </c>
      <c r="G1408">
        <v>1</v>
      </c>
      <c r="H1408">
        <v>1</v>
      </c>
      <c r="I1408">
        <v>1</v>
      </c>
      <c r="J1408">
        <v>0</v>
      </c>
      <c r="K1408">
        <v>0</v>
      </c>
      <c r="L1408">
        <v>0</v>
      </c>
      <c r="M1408">
        <v>0</v>
      </c>
      <c r="N1408" s="4" cm="1">
        <f t="array" ref="N1408">MEDIAN(IF($O$2:$O$2210=O1408,$D$2:$D$2210))</f>
        <v>13</v>
      </c>
      <c r="O1408" t="str">
        <f t="shared" si="21"/>
        <v>Data Analyst - No stated seniority/mid-levelLeft job</v>
      </c>
    </row>
    <row r="1409" spans="1:15" ht="16.8" x14ac:dyDescent="0.45">
      <c r="A1409" t="s">
        <v>1172</v>
      </c>
      <c r="B1409">
        <v>1</v>
      </c>
      <c r="C1409" t="s">
        <v>14</v>
      </c>
      <c r="D1409">
        <v>13</v>
      </c>
      <c r="E1409" t="s">
        <v>15</v>
      </c>
      <c r="F1409" t="s">
        <v>16</v>
      </c>
      <c r="G1409">
        <v>1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 s="4" cm="1">
        <f t="array" ref="N1409">MEDIAN(IF($O$2:$O$2210=O1409,$D$2:$D$2210))</f>
        <v>13</v>
      </c>
      <c r="O1409" t="str">
        <f t="shared" si="21"/>
        <v>Data Analyst - No stated seniority/mid-levelLeft job</v>
      </c>
    </row>
    <row r="1410" spans="1:15" ht="16.8" x14ac:dyDescent="0.45">
      <c r="A1410" t="s">
        <v>1173</v>
      </c>
      <c r="B1410">
        <v>2</v>
      </c>
      <c r="C1410" t="s">
        <v>14</v>
      </c>
      <c r="D1410">
        <v>39</v>
      </c>
      <c r="E1410" t="s">
        <v>15</v>
      </c>
      <c r="F1410" t="s">
        <v>16</v>
      </c>
      <c r="G1410">
        <v>1</v>
      </c>
      <c r="H1410">
        <v>1</v>
      </c>
      <c r="I1410">
        <v>1</v>
      </c>
      <c r="J1410">
        <v>1</v>
      </c>
      <c r="K1410">
        <v>0</v>
      </c>
      <c r="L1410">
        <v>0</v>
      </c>
      <c r="M1410">
        <v>0</v>
      </c>
      <c r="N1410" s="4" cm="1">
        <f t="array" ref="N1410">MEDIAN(IF($O$2:$O$2210=O1410,$D$2:$D$2210))</f>
        <v>13</v>
      </c>
      <c r="O1410" t="str">
        <f t="shared" si="21"/>
        <v>Data Analyst - No stated seniority/mid-levelLeft job</v>
      </c>
    </row>
    <row r="1411" spans="1:15" ht="16.8" x14ac:dyDescent="0.45">
      <c r="A1411" t="s">
        <v>1174</v>
      </c>
      <c r="B1411">
        <v>2</v>
      </c>
      <c r="C1411" t="s">
        <v>14</v>
      </c>
      <c r="D1411">
        <v>2</v>
      </c>
      <c r="E1411" t="s">
        <v>15</v>
      </c>
      <c r="F1411" t="s">
        <v>16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s="4" cm="1">
        <f t="array" ref="N1411">MEDIAN(IF($O$2:$O$2210=O1411,$D$2:$D$2210))</f>
        <v>13</v>
      </c>
      <c r="O1411" t="str">
        <f t="shared" ref="O1411:O1474" si="22">E1411&amp;F1411</f>
        <v>Data Analyst - No stated seniority/mid-levelLeft job</v>
      </c>
    </row>
    <row r="1412" spans="1:15" ht="16.8" x14ac:dyDescent="0.45">
      <c r="A1412" t="s">
        <v>1175</v>
      </c>
      <c r="B1412">
        <v>2</v>
      </c>
      <c r="C1412" t="s">
        <v>36</v>
      </c>
      <c r="D1412">
        <v>29</v>
      </c>
      <c r="E1412" t="s">
        <v>23</v>
      </c>
      <c r="F1412" t="s">
        <v>16</v>
      </c>
      <c r="G1412">
        <v>1</v>
      </c>
      <c r="H1412">
        <v>1</v>
      </c>
      <c r="I1412">
        <v>1</v>
      </c>
      <c r="J1412">
        <v>0</v>
      </c>
      <c r="K1412">
        <v>0</v>
      </c>
      <c r="L1412">
        <v>0</v>
      </c>
      <c r="M1412">
        <v>0</v>
      </c>
      <c r="N1412" s="4" cm="1">
        <f t="array" ref="N1412">MEDIAN(IF($O$2:$O$2210=O1412,$D$2:$D$2210))</f>
        <v>17.5</v>
      </c>
      <c r="O1412" t="str">
        <f t="shared" si="22"/>
        <v>Data Analyst - Senior LevelLeft job</v>
      </c>
    </row>
    <row r="1413" spans="1:15" ht="16.8" x14ac:dyDescent="0.45">
      <c r="A1413" t="s">
        <v>81</v>
      </c>
      <c r="B1413">
        <v>1</v>
      </c>
      <c r="C1413" t="s">
        <v>482</v>
      </c>
      <c r="D1413">
        <v>8</v>
      </c>
      <c r="E1413" t="s">
        <v>15</v>
      </c>
      <c r="F1413" t="s">
        <v>19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s="4" cm="1">
        <f t="array" ref="N1413">MEDIAN(IF($O$2:$O$2210=O1413,$D$2:$D$2210))</f>
        <v>12</v>
      </c>
      <c r="O1413" t="str">
        <f t="shared" si="22"/>
        <v>Data Analyst - No stated seniority/mid-levelPresent Role</v>
      </c>
    </row>
    <row r="1414" spans="1:15" ht="16.8" x14ac:dyDescent="0.45">
      <c r="A1414" t="s">
        <v>620</v>
      </c>
      <c r="B1414">
        <v>0</v>
      </c>
      <c r="C1414" t="s">
        <v>14</v>
      </c>
      <c r="D1414">
        <v>2</v>
      </c>
      <c r="E1414" t="s">
        <v>15</v>
      </c>
      <c r="F1414" t="s">
        <v>19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s="4" cm="1">
        <f t="array" ref="N1414">MEDIAN(IF($O$2:$O$2210=O1414,$D$2:$D$2210))</f>
        <v>12</v>
      </c>
      <c r="O1414" t="str">
        <f t="shared" si="22"/>
        <v>Data Analyst - No stated seniority/mid-levelPresent Role</v>
      </c>
    </row>
    <row r="1415" spans="1:15" ht="16.8" x14ac:dyDescent="0.45">
      <c r="A1415" t="s">
        <v>671</v>
      </c>
      <c r="B1415">
        <v>1</v>
      </c>
      <c r="C1415" t="s">
        <v>14</v>
      </c>
      <c r="D1415">
        <v>10</v>
      </c>
      <c r="E1415" t="s">
        <v>15</v>
      </c>
      <c r="F1415" t="s">
        <v>16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s="4" cm="1">
        <f t="array" ref="N1415">MEDIAN(IF($O$2:$O$2210=O1415,$D$2:$D$2210))</f>
        <v>13</v>
      </c>
      <c r="O1415" t="str">
        <f t="shared" si="22"/>
        <v>Data Analyst - No stated seniority/mid-levelLeft job</v>
      </c>
    </row>
    <row r="1416" spans="1:15" ht="16.8" x14ac:dyDescent="0.45">
      <c r="A1416" t="s">
        <v>328</v>
      </c>
      <c r="B1416">
        <v>0</v>
      </c>
      <c r="C1416" t="s">
        <v>665</v>
      </c>
      <c r="D1416">
        <v>1</v>
      </c>
      <c r="E1416" t="s">
        <v>57</v>
      </c>
      <c r="F1416" t="s">
        <v>19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s="4" cm="1">
        <f t="array" ref="N1416">MEDIAN(IF($O$2:$O$2210=O1416,$D$2:$D$2210))</f>
        <v>5</v>
      </c>
      <c r="O1416" t="str">
        <f t="shared" si="22"/>
        <v>Data Analyst - Junior LevelPresent Role</v>
      </c>
    </row>
    <row r="1417" spans="1:15" ht="16.8" x14ac:dyDescent="0.45">
      <c r="A1417" t="s">
        <v>329</v>
      </c>
      <c r="B1417">
        <v>0</v>
      </c>
      <c r="C1417" t="s">
        <v>14</v>
      </c>
      <c r="D1417">
        <v>43</v>
      </c>
      <c r="E1417" t="s">
        <v>15</v>
      </c>
      <c r="F1417" t="s">
        <v>19</v>
      </c>
      <c r="G1417">
        <v>1</v>
      </c>
      <c r="H1417">
        <v>1</v>
      </c>
      <c r="I1417">
        <v>1</v>
      </c>
      <c r="J1417">
        <v>1</v>
      </c>
      <c r="K1417">
        <v>0</v>
      </c>
      <c r="L1417">
        <v>0</v>
      </c>
      <c r="M1417">
        <v>0</v>
      </c>
      <c r="N1417" s="4" cm="1">
        <f t="array" ref="N1417">MEDIAN(IF($O$2:$O$2210=O1417,$D$2:$D$2210))</f>
        <v>12</v>
      </c>
      <c r="O1417" t="str">
        <f t="shared" si="22"/>
        <v>Data Analyst - No stated seniority/mid-levelPresent Role</v>
      </c>
    </row>
    <row r="1418" spans="1:15" ht="16.8" x14ac:dyDescent="0.45">
      <c r="A1418" t="s">
        <v>359</v>
      </c>
      <c r="B1418">
        <v>0</v>
      </c>
      <c r="C1418" t="s">
        <v>14</v>
      </c>
      <c r="D1418">
        <v>20</v>
      </c>
      <c r="E1418" t="s">
        <v>15</v>
      </c>
      <c r="F1418" t="s">
        <v>19</v>
      </c>
      <c r="G1418">
        <v>1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 s="4" cm="1">
        <f t="array" ref="N1418">MEDIAN(IF($O$2:$O$2210=O1418,$D$2:$D$2210))</f>
        <v>12</v>
      </c>
      <c r="O1418" t="str">
        <f t="shared" si="22"/>
        <v>Data Analyst - No stated seniority/mid-levelPresent Role</v>
      </c>
    </row>
    <row r="1419" spans="1:15" ht="16.8" x14ac:dyDescent="0.45">
      <c r="A1419" t="s">
        <v>1176</v>
      </c>
      <c r="B1419">
        <v>0</v>
      </c>
      <c r="C1419" t="s">
        <v>14</v>
      </c>
      <c r="D1419">
        <v>63</v>
      </c>
      <c r="E1419" t="s">
        <v>15</v>
      </c>
      <c r="F1419" t="s">
        <v>19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0</v>
      </c>
      <c r="N1419" s="4" cm="1">
        <f t="array" ref="N1419">MEDIAN(IF($O$2:$O$2210=O1419,$D$2:$D$2210))</f>
        <v>12</v>
      </c>
      <c r="O1419" t="str">
        <f t="shared" si="22"/>
        <v>Data Analyst - No stated seniority/mid-levelPresent Role</v>
      </c>
    </row>
    <row r="1420" spans="1:15" ht="16.8" x14ac:dyDescent="0.45">
      <c r="A1420" t="s">
        <v>916</v>
      </c>
      <c r="B1420">
        <v>0</v>
      </c>
      <c r="C1420" t="s">
        <v>14</v>
      </c>
      <c r="D1420">
        <v>38</v>
      </c>
      <c r="E1420" t="s">
        <v>15</v>
      </c>
      <c r="F1420" t="s">
        <v>19</v>
      </c>
      <c r="G1420">
        <v>1</v>
      </c>
      <c r="H1420">
        <v>1</v>
      </c>
      <c r="I1420">
        <v>1</v>
      </c>
      <c r="J1420">
        <v>1</v>
      </c>
      <c r="K1420">
        <v>0</v>
      </c>
      <c r="L1420">
        <v>0</v>
      </c>
      <c r="M1420">
        <v>0</v>
      </c>
      <c r="N1420" s="4" cm="1">
        <f t="array" ref="N1420">MEDIAN(IF($O$2:$O$2210=O1420,$D$2:$D$2210))</f>
        <v>12</v>
      </c>
      <c r="O1420" t="str">
        <f t="shared" si="22"/>
        <v>Data Analyst - No stated seniority/mid-levelPresent Role</v>
      </c>
    </row>
    <row r="1421" spans="1:15" ht="16.8" x14ac:dyDescent="0.45">
      <c r="A1421" t="s">
        <v>81</v>
      </c>
      <c r="B1421">
        <v>0</v>
      </c>
      <c r="C1421" t="s">
        <v>14</v>
      </c>
      <c r="D1421">
        <v>8</v>
      </c>
      <c r="E1421" t="s">
        <v>15</v>
      </c>
      <c r="F1421" t="s">
        <v>19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s="4" cm="1">
        <f t="array" ref="N1421">MEDIAN(IF($O$2:$O$2210=O1421,$D$2:$D$2210))</f>
        <v>12</v>
      </c>
      <c r="O1421" t="str">
        <f t="shared" si="22"/>
        <v>Data Analyst - No stated seniority/mid-levelPresent Role</v>
      </c>
    </row>
    <row r="1422" spans="1:15" ht="16.8" x14ac:dyDescent="0.45">
      <c r="A1422" t="s">
        <v>94</v>
      </c>
      <c r="B1422">
        <v>0</v>
      </c>
      <c r="C1422" t="s">
        <v>1692</v>
      </c>
      <c r="D1422">
        <v>7</v>
      </c>
      <c r="E1422" t="s">
        <v>1692</v>
      </c>
      <c r="F1422" t="s">
        <v>19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s="4" cm="1">
        <f t="array" ref="N1422">MEDIAN(IF($O$2:$O$2210=O1422,$D$2:$D$2210))</f>
        <v>8.5</v>
      </c>
      <c r="O1422" t="str">
        <f t="shared" si="22"/>
        <v>Data ScientistPresent Role</v>
      </c>
    </row>
    <row r="1423" spans="1:15" ht="16.8" x14ac:dyDescent="0.45">
      <c r="A1423" t="s">
        <v>378</v>
      </c>
      <c r="B1423">
        <v>1</v>
      </c>
      <c r="C1423" t="s">
        <v>14</v>
      </c>
      <c r="D1423">
        <v>1</v>
      </c>
      <c r="E1423" t="s">
        <v>15</v>
      </c>
      <c r="F1423" t="s">
        <v>16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s="4" cm="1">
        <f t="array" ref="N1423">MEDIAN(IF($O$2:$O$2210=O1423,$D$2:$D$2210))</f>
        <v>13</v>
      </c>
      <c r="O1423" t="str">
        <f t="shared" si="22"/>
        <v>Data Analyst - No stated seniority/mid-levelLeft job</v>
      </c>
    </row>
    <row r="1424" spans="1:15" ht="16.8" x14ac:dyDescent="0.45">
      <c r="A1424" t="s">
        <v>182</v>
      </c>
      <c r="B1424">
        <v>1</v>
      </c>
      <c r="C1424" t="s">
        <v>50</v>
      </c>
      <c r="D1424">
        <v>4</v>
      </c>
      <c r="E1424" t="s">
        <v>15</v>
      </c>
      <c r="F1424" t="s">
        <v>19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s="4" cm="1">
        <f t="array" ref="N1424">MEDIAN(IF($O$2:$O$2210=O1424,$D$2:$D$2210))</f>
        <v>12</v>
      </c>
      <c r="O1424" t="str">
        <f t="shared" si="22"/>
        <v>Data Analyst - No stated seniority/mid-levelPresent Role</v>
      </c>
    </row>
    <row r="1425" spans="1:15" ht="16.8" x14ac:dyDescent="0.45">
      <c r="A1425" t="s">
        <v>1177</v>
      </c>
      <c r="B1425">
        <v>2</v>
      </c>
      <c r="C1425" t="s">
        <v>14</v>
      </c>
      <c r="D1425">
        <v>14</v>
      </c>
      <c r="E1425" t="s">
        <v>15</v>
      </c>
      <c r="F1425" t="s">
        <v>16</v>
      </c>
      <c r="G1425">
        <v>1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 s="4" cm="1">
        <f t="array" ref="N1425">MEDIAN(IF($O$2:$O$2210=O1425,$D$2:$D$2210))</f>
        <v>13</v>
      </c>
      <c r="O1425" t="str">
        <f t="shared" si="22"/>
        <v>Data Analyst - No stated seniority/mid-levelLeft job</v>
      </c>
    </row>
    <row r="1426" spans="1:15" ht="16.8" x14ac:dyDescent="0.45">
      <c r="A1426" t="s">
        <v>1178</v>
      </c>
      <c r="B1426">
        <v>3</v>
      </c>
      <c r="C1426" t="s">
        <v>416</v>
      </c>
      <c r="D1426">
        <v>8</v>
      </c>
      <c r="E1426" t="s">
        <v>57</v>
      </c>
      <c r="F1426" t="s">
        <v>16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s="4" cm="1">
        <f t="array" ref="N1426">MEDIAN(IF($O$2:$O$2210=O1426,$D$2:$D$2210))</f>
        <v>8</v>
      </c>
      <c r="O1426" t="str">
        <f t="shared" si="22"/>
        <v>Data Analyst - Junior LevelLeft job</v>
      </c>
    </row>
    <row r="1427" spans="1:15" ht="16.8" x14ac:dyDescent="0.45">
      <c r="A1427" t="s">
        <v>620</v>
      </c>
      <c r="B1427">
        <v>0</v>
      </c>
      <c r="C1427" t="s">
        <v>1692</v>
      </c>
      <c r="D1427">
        <v>2</v>
      </c>
      <c r="E1427" t="s">
        <v>1692</v>
      </c>
      <c r="F1427" t="s">
        <v>19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s="4" cm="1">
        <f t="array" ref="N1427">MEDIAN(IF($O$2:$O$2210=O1427,$D$2:$D$2210))</f>
        <v>8.5</v>
      </c>
      <c r="O1427" t="str">
        <f t="shared" si="22"/>
        <v>Data ScientistPresent Role</v>
      </c>
    </row>
    <row r="1428" spans="1:15" ht="16.8" x14ac:dyDescent="0.45">
      <c r="A1428" t="s">
        <v>1179</v>
      </c>
      <c r="B1428">
        <v>1</v>
      </c>
      <c r="C1428" t="s">
        <v>36</v>
      </c>
      <c r="D1428">
        <v>42</v>
      </c>
      <c r="E1428" t="s">
        <v>23</v>
      </c>
      <c r="F1428" t="s">
        <v>16</v>
      </c>
      <c r="G1428">
        <v>1</v>
      </c>
      <c r="H1428">
        <v>1</v>
      </c>
      <c r="I1428">
        <v>1</v>
      </c>
      <c r="J1428">
        <v>1</v>
      </c>
      <c r="K1428">
        <v>0</v>
      </c>
      <c r="L1428">
        <v>0</v>
      </c>
      <c r="M1428">
        <v>0</v>
      </c>
      <c r="N1428" s="4" cm="1">
        <f t="array" ref="N1428">MEDIAN(IF($O$2:$O$2210=O1428,$D$2:$D$2210))</f>
        <v>17.5</v>
      </c>
      <c r="O1428" t="str">
        <f t="shared" si="22"/>
        <v>Data Analyst - Senior LevelLeft job</v>
      </c>
    </row>
    <row r="1429" spans="1:15" ht="16.8" x14ac:dyDescent="0.45">
      <c r="A1429" t="s">
        <v>218</v>
      </c>
      <c r="B1429">
        <v>2</v>
      </c>
      <c r="C1429" t="s">
        <v>50</v>
      </c>
      <c r="D1429">
        <v>25</v>
      </c>
      <c r="E1429" t="s">
        <v>15</v>
      </c>
      <c r="F1429" t="s">
        <v>16</v>
      </c>
      <c r="G1429">
        <v>1</v>
      </c>
      <c r="H1429">
        <v>1</v>
      </c>
      <c r="I1429">
        <v>1</v>
      </c>
      <c r="J1429">
        <v>0</v>
      </c>
      <c r="K1429">
        <v>0</v>
      </c>
      <c r="L1429">
        <v>0</v>
      </c>
      <c r="M1429">
        <v>0</v>
      </c>
      <c r="N1429" s="4" cm="1">
        <f t="array" ref="N1429">MEDIAN(IF($O$2:$O$2210=O1429,$D$2:$D$2210))</f>
        <v>13</v>
      </c>
      <c r="O1429" t="str">
        <f t="shared" si="22"/>
        <v>Data Analyst - No stated seniority/mid-levelLeft job</v>
      </c>
    </row>
    <row r="1430" spans="1:15" ht="16.8" x14ac:dyDescent="0.45">
      <c r="A1430" t="s">
        <v>329</v>
      </c>
      <c r="B1430">
        <v>0</v>
      </c>
      <c r="C1430" t="s">
        <v>14</v>
      </c>
      <c r="D1430">
        <v>43</v>
      </c>
      <c r="E1430" t="s">
        <v>15</v>
      </c>
      <c r="F1430" t="s">
        <v>19</v>
      </c>
      <c r="G1430">
        <v>1</v>
      </c>
      <c r="H1430">
        <v>1</v>
      </c>
      <c r="I1430">
        <v>1</v>
      </c>
      <c r="J1430">
        <v>1</v>
      </c>
      <c r="K1430">
        <v>0</v>
      </c>
      <c r="L1430">
        <v>0</v>
      </c>
      <c r="M1430">
        <v>0</v>
      </c>
      <c r="N1430" s="4" cm="1">
        <f t="array" ref="N1430">MEDIAN(IF($O$2:$O$2210=O1430,$D$2:$D$2210))</f>
        <v>12</v>
      </c>
      <c r="O1430" t="str">
        <f t="shared" si="22"/>
        <v>Data Analyst - No stated seniority/mid-levelPresent Role</v>
      </c>
    </row>
    <row r="1431" spans="1:15" ht="16.8" x14ac:dyDescent="0.45">
      <c r="A1431" t="s">
        <v>916</v>
      </c>
      <c r="B1431">
        <v>0</v>
      </c>
      <c r="C1431" t="s">
        <v>1180</v>
      </c>
      <c r="D1431">
        <v>38</v>
      </c>
      <c r="E1431" t="s">
        <v>23</v>
      </c>
      <c r="F1431" t="s">
        <v>19</v>
      </c>
      <c r="G1431">
        <v>1</v>
      </c>
      <c r="H1431">
        <v>1</v>
      </c>
      <c r="I1431">
        <v>1</v>
      </c>
      <c r="J1431">
        <v>1</v>
      </c>
      <c r="K1431">
        <v>0</v>
      </c>
      <c r="L1431">
        <v>0</v>
      </c>
      <c r="M1431">
        <v>0</v>
      </c>
      <c r="N1431" s="4" cm="1">
        <f t="array" ref="N1431">MEDIAN(IF($O$2:$O$2210=O1431,$D$2:$D$2210))</f>
        <v>10</v>
      </c>
      <c r="O1431" t="str">
        <f t="shared" si="22"/>
        <v>Data Analyst - Senior LevelPresent Role</v>
      </c>
    </row>
    <row r="1432" spans="1:15" ht="16.8" x14ac:dyDescent="0.45">
      <c r="A1432" t="s">
        <v>33</v>
      </c>
      <c r="B1432">
        <v>0</v>
      </c>
      <c r="C1432" t="s">
        <v>1692</v>
      </c>
      <c r="D1432">
        <v>27</v>
      </c>
      <c r="E1432" t="s">
        <v>1692</v>
      </c>
      <c r="F1432" t="s">
        <v>19</v>
      </c>
      <c r="G1432">
        <v>1</v>
      </c>
      <c r="H1432">
        <v>1</v>
      </c>
      <c r="I1432">
        <v>1</v>
      </c>
      <c r="J1432">
        <v>0</v>
      </c>
      <c r="K1432">
        <v>0</v>
      </c>
      <c r="L1432">
        <v>0</v>
      </c>
      <c r="M1432">
        <v>0</v>
      </c>
      <c r="N1432" s="4" cm="1">
        <f t="array" ref="N1432">MEDIAN(IF($O$2:$O$2210=O1432,$D$2:$D$2210))</f>
        <v>8.5</v>
      </c>
      <c r="O1432" t="str">
        <f t="shared" si="22"/>
        <v>Data ScientistPresent Role</v>
      </c>
    </row>
    <row r="1433" spans="1:15" ht="16.8" x14ac:dyDescent="0.45">
      <c r="A1433" t="s">
        <v>1181</v>
      </c>
      <c r="B1433">
        <v>1</v>
      </c>
      <c r="C1433" t="s">
        <v>14</v>
      </c>
      <c r="D1433">
        <v>31</v>
      </c>
      <c r="E1433" t="s">
        <v>15</v>
      </c>
      <c r="F1433" t="s">
        <v>16</v>
      </c>
      <c r="G1433">
        <v>1</v>
      </c>
      <c r="H1433">
        <v>1</v>
      </c>
      <c r="I1433">
        <v>1</v>
      </c>
      <c r="J1433">
        <v>0</v>
      </c>
      <c r="K1433">
        <v>0</v>
      </c>
      <c r="L1433">
        <v>0</v>
      </c>
      <c r="M1433">
        <v>0</v>
      </c>
      <c r="N1433" s="4" cm="1">
        <f t="array" ref="N1433">MEDIAN(IF($O$2:$O$2210=O1433,$D$2:$D$2210))</f>
        <v>13</v>
      </c>
      <c r="O1433" t="str">
        <f t="shared" si="22"/>
        <v>Data Analyst - No stated seniority/mid-levelLeft job</v>
      </c>
    </row>
    <row r="1434" spans="1:15" ht="16.8" x14ac:dyDescent="0.45">
      <c r="A1434" t="s">
        <v>942</v>
      </c>
      <c r="B1434">
        <v>2</v>
      </c>
      <c r="C1434" t="s">
        <v>14</v>
      </c>
      <c r="D1434">
        <v>5</v>
      </c>
      <c r="E1434" t="s">
        <v>15</v>
      </c>
      <c r="F1434" t="s">
        <v>16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s="4" cm="1">
        <f t="array" ref="N1434">MEDIAN(IF($O$2:$O$2210=O1434,$D$2:$D$2210))</f>
        <v>13</v>
      </c>
      <c r="O1434" t="str">
        <f t="shared" si="22"/>
        <v>Data Analyst - No stated seniority/mid-levelLeft job</v>
      </c>
    </row>
    <row r="1435" spans="1:15" ht="16.8" x14ac:dyDescent="0.45">
      <c r="A1435" t="s">
        <v>72</v>
      </c>
      <c r="B1435">
        <v>0</v>
      </c>
      <c r="C1435" t="s">
        <v>14</v>
      </c>
      <c r="D1435">
        <v>13</v>
      </c>
      <c r="E1435" t="s">
        <v>15</v>
      </c>
      <c r="F1435" t="s">
        <v>19</v>
      </c>
      <c r="G1435">
        <v>1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 s="4" cm="1">
        <f t="array" ref="N1435">MEDIAN(IF($O$2:$O$2210=O1435,$D$2:$D$2210))</f>
        <v>12</v>
      </c>
      <c r="O1435" t="str">
        <f t="shared" si="22"/>
        <v>Data Analyst - No stated seniority/mid-levelPresent Role</v>
      </c>
    </row>
    <row r="1436" spans="1:15" ht="16.8" x14ac:dyDescent="0.45">
      <c r="A1436" t="s">
        <v>1182</v>
      </c>
      <c r="B1436">
        <v>1</v>
      </c>
      <c r="C1436" t="s">
        <v>416</v>
      </c>
      <c r="D1436">
        <v>6</v>
      </c>
      <c r="E1436" t="s">
        <v>57</v>
      </c>
      <c r="F1436" t="s">
        <v>16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s="4" cm="1">
        <f t="array" ref="N1436">MEDIAN(IF($O$2:$O$2210=O1436,$D$2:$D$2210))</f>
        <v>8</v>
      </c>
      <c r="O1436" t="str">
        <f t="shared" si="22"/>
        <v>Data Analyst - Junior LevelLeft job</v>
      </c>
    </row>
    <row r="1437" spans="1:15" ht="16.8" x14ac:dyDescent="0.45">
      <c r="A1437" t="s">
        <v>49</v>
      </c>
      <c r="B1437">
        <v>0</v>
      </c>
      <c r="C1437" t="s">
        <v>1183</v>
      </c>
      <c r="D1437">
        <v>21</v>
      </c>
      <c r="E1437" t="s">
        <v>15</v>
      </c>
      <c r="F1437" t="s">
        <v>19</v>
      </c>
      <c r="G1437">
        <v>1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 s="4" cm="1">
        <f t="array" ref="N1437">MEDIAN(IF($O$2:$O$2210=O1437,$D$2:$D$2210))</f>
        <v>12</v>
      </c>
      <c r="O1437" t="str">
        <f t="shared" si="22"/>
        <v>Data Analyst - No stated seniority/mid-levelPresent Role</v>
      </c>
    </row>
    <row r="1438" spans="1:15" ht="16.8" x14ac:dyDescent="0.45">
      <c r="A1438" t="s">
        <v>310</v>
      </c>
      <c r="B1438">
        <v>3</v>
      </c>
      <c r="C1438" t="s">
        <v>1184</v>
      </c>
      <c r="D1438">
        <v>4</v>
      </c>
      <c r="E1438" t="s">
        <v>15</v>
      </c>
      <c r="F1438" t="s">
        <v>16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s="4" cm="1">
        <f t="array" ref="N1438">MEDIAN(IF($O$2:$O$2210=O1438,$D$2:$D$2210))</f>
        <v>13</v>
      </c>
      <c r="O1438" t="str">
        <f t="shared" si="22"/>
        <v>Data Analyst - No stated seniority/mid-levelLeft job</v>
      </c>
    </row>
    <row r="1439" spans="1:15" ht="16.8" x14ac:dyDescent="0.45">
      <c r="A1439" t="s">
        <v>1185</v>
      </c>
      <c r="B1439">
        <v>1</v>
      </c>
      <c r="C1439" t="s">
        <v>1186</v>
      </c>
      <c r="D1439">
        <v>9</v>
      </c>
      <c r="E1439" t="s">
        <v>15</v>
      </c>
      <c r="F1439" t="s">
        <v>16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s="4" cm="1">
        <f t="array" ref="N1439">MEDIAN(IF($O$2:$O$2210=O1439,$D$2:$D$2210))</f>
        <v>13</v>
      </c>
      <c r="O1439" t="str">
        <f t="shared" si="22"/>
        <v>Data Analyst - No stated seniority/mid-levelLeft job</v>
      </c>
    </row>
    <row r="1440" spans="1:15" ht="16.8" x14ac:dyDescent="0.45">
      <c r="A1440" t="s">
        <v>398</v>
      </c>
      <c r="B1440">
        <v>3</v>
      </c>
      <c r="C1440" t="s">
        <v>1187</v>
      </c>
      <c r="D1440">
        <v>5</v>
      </c>
      <c r="E1440" t="s">
        <v>15</v>
      </c>
      <c r="F1440" t="s">
        <v>16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s="4" cm="1">
        <f t="array" ref="N1440">MEDIAN(IF($O$2:$O$2210=O1440,$D$2:$D$2210))</f>
        <v>13</v>
      </c>
      <c r="O1440" t="str">
        <f t="shared" si="22"/>
        <v>Data Analyst - No stated seniority/mid-levelLeft job</v>
      </c>
    </row>
    <row r="1441" spans="1:15" ht="16.8" x14ac:dyDescent="0.45">
      <c r="A1441" t="s">
        <v>104</v>
      </c>
      <c r="B1441">
        <v>0</v>
      </c>
      <c r="C1441" t="s">
        <v>1188</v>
      </c>
      <c r="D1441">
        <v>6</v>
      </c>
      <c r="E1441" t="s">
        <v>15</v>
      </c>
      <c r="F1441" t="s">
        <v>19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s="4" cm="1">
        <f t="array" ref="N1441">MEDIAN(IF($O$2:$O$2210=O1441,$D$2:$D$2210))</f>
        <v>12</v>
      </c>
      <c r="O1441" t="str">
        <f t="shared" si="22"/>
        <v>Data Analyst - No stated seniority/mid-levelPresent Role</v>
      </c>
    </row>
    <row r="1442" spans="1:15" ht="16.8" x14ac:dyDescent="0.45">
      <c r="A1442" t="s">
        <v>362</v>
      </c>
      <c r="B1442">
        <v>0</v>
      </c>
      <c r="C1442" t="s">
        <v>1189</v>
      </c>
      <c r="D1442">
        <v>30</v>
      </c>
      <c r="E1442" t="s">
        <v>75</v>
      </c>
      <c r="F1442" t="s">
        <v>19</v>
      </c>
      <c r="G1442">
        <v>1</v>
      </c>
      <c r="H1442">
        <v>1</v>
      </c>
      <c r="I1442">
        <v>1</v>
      </c>
      <c r="J1442">
        <v>0</v>
      </c>
      <c r="K1442">
        <v>0</v>
      </c>
      <c r="L1442">
        <v>0</v>
      </c>
      <c r="M1442">
        <v>0</v>
      </c>
      <c r="N1442" s="4" cm="1">
        <f t="array" ref="N1442">MEDIAN(IF($O$2:$O$2210=O1442,$D$2:$D$2210))</f>
        <v>30</v>
      </c>
      <c r="O1442" t="str">
        <f t="shared" si="22"/>
        <v>StatisticianPresent Role</v>
      </c>
    </row>
    <row r="1443" spans="1:15" ht="16.8" x14ac:dyDescent="0.45">
      <c r="A1443" t="s">
        <v>1190</v>
      </c>
      <c r="B1443">
        <v>3</v>
      </c>
      <c r="C1443" t="s">
        <v>14</v>
      </c>
      <c r="D1443">
        <v>1</v>
      </c>
      <c r="E1443" t="s">
        <v>15</v>
      </c>
      <c r="F1443" t="s">
        <v>16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s="4" cm="1">
        <f t="array" ref="N1443">MEDIAN(IF($O$2:$O$2210=O1443,$D$2:$D$2210))</f>
        <v>13</v>
      </c>
      <c r="O1443" t="str">
        <f t="shared" si="22"/>
        <v>Data Analyst - No stated seniority/mid-levelLeft job</v>
      </c>
    </row>
    <row r="1444" spans="1:15" ht="16.8" x14ac:dyDescent="0.45">
      <c r="A1444" t="s">
        <v>881</v>
      </c>
      <c r="B1444">
        <v>3</v>
      </c>
      <c r="C1444" t="s">
        <v>14</v>
      </c>
      <c r="D1444">
        <v>12</v>
      </c>
      <c r="E1444" t="s">
        <v>15</v>
      </c>
      <c r="F1444" t="s">
        <v>16</v>
      </c>
      <c r="G1444">
        <v>1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 s="4" cm="1">
        <f t="array" ref="N1444">MEDIAN(IF($O$2:$O$2210=O1444,$D$2:$D$2210))</f>
        <v>13</v>
      </c>
      <c r="O1444" t="str">
        <f t="shared" si="22"/>
        <v>Data Analyst - No stated seniority/mid-levelLeft job</v>
      </c>
    </row>
    <row r="1445" spans="1:15" ht="16.8" x14ac:dyDescent="0.45">
      <c r="A1445" t="s">
        <v>1191</v>
      </c>
      <c r="B1445">
        <v>5</v>
      </c>
      <c r="C1445" t="s">
        <v>1192</v>
      </c>
      <c r="D1445">
        <v>61</v>
      </c>
      <c r="E1445" t="s">
        <v>15</v>
      </c>
      <c r="F1445" t="s">
        <v>16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0</v>
      </c>
      <c r="N1445" s="4" cm="1">
        <f t="array" ref="N1445">MEDIAN(IF($O$2:$O$2210=O1445,$D$2:$D$2210))</f>
        <v>13</v>
      </c>
      <c r="O1445" t="str">
        <f t="shared" si="22"/>
        <v>Data Analyst - No stated seniority/mid-levelLeft job</v>
      </c>
    </row>
    <row r="1446" spans="1:15" ht="16.8" x14ac:dyDescent="0.45">
      <c r="A1446" t="s">
        <v>1193</v>
      </c>
      <c r="B1446">
        <v>4</v>
      </c>
      <c r="C1446" t="s">
        <v>1194</v>
      </c>
      <c r="D1446">
        <v>4</v>
      </c>
      <c r="E1446" t="s">
        <v>23</v>
      </c>
      <c r="F1446" t="s">
        <v>16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s="4" cm="1">
        <f t="array" ref="N1446">MEDIAN(IF($O$2:$O$2210=O1446,$D$2:$D$2210))</f>
        <v>17.5</v>
      </c>
      <c r="O1446" t="str">
        <f t="shared" si="22"/>
        <v>Data Analyst - Senior LevelLeft job</v>
      </c>
    </row>
    <row r="1447" spans="1:15" ht="16.8" x14ac:dyDescent="0.45">
      <c r="A1447" t="s">
        <v>1195</v>
      </c>
      <c r="B1447">
        <v>0</v>
      </c>
      <c r="C1447" t="s">
        <v>18</v>
      </c>
      <c r="D1447">
        <v>51</v>
      </c>
      <c r="E1447" t="s">
        <v>15</v>
      </c>
      <c r="F1447" t="s">
        <v>19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0</v>
      </c>
      <c r="M1447">
        <v>0</v>
      </c>
      <c r="N1447" s="4" cm="1">
        <f t="array" ref="N1447">MEDIAN(IF($O$2:$O$2210=O1447,$D$2:$D$2210))</f>
        <v>12</v>
      </c>
      <c r="O1447" t="str">
        <f t="shared" si="22"/>
        <v>Data Analyst - No stated seniority/mid-levelPresent Role</v>
      </c>
    </row>
    <row r="1448" spans="1:15" ht="16.8" x14ac:dyDescent="0.45">
      <c r="A1448" t="s">
        <v>1196</v>
      </c>
      <c r="B1448">
        <v>2</v>
      </c>
      <c r="C1448" t="s">
        <v>14</v>
      </c>
      <c r="D1448">
        <v>8</v>
      </c>
      <c r="E1448" t="s">
        <v>15</v>
      </c>
      <c r="F1448" t="s">
        <v>16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s="4" cm="1">
        <f t="array" ref="N1448">MEDIAN(IF($O$2:$O$2210=O1448,$D$2:$D$2210))</f>
        <v>13</v>
      </c>
      <c r="O1448" t="str">
        <f t="shared" si="22"/>
        <v>Data Analyst - No stated seniority/mid-levelLeft job</v>
      </c>
    </row>
    <row r="1449" spans="1:15" ht="16.8" x14ac:dyDescent="0.45">
      <c r="A1449" t="s">
        <v>1197</v>
      </c>
      <c r="B1449">
        <v>4</v>
      </c>
      <c r="C1449" t="s">
        <v>14</v>
      </c>
      <c r="D1449">
        <v>14</v>
      </c>
      <c r="E1449" t="s">
        <v>15</v>
      </c>
      <c r="F1449" t="s">
        <v>16</v>
      </c>
      <c r="G1449">
        <v>1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 s="4" cm="1">
        <f t="array" ref="N1449">MEDIAN(IF($O$2:$O$2210=O1449,$D$2:$D$2210))</f>
        <v>13</v>
      </c>
      <c r="O1449" t="str">
        <f t="shared" si="22"/>
        <v>Data Analyst - No stated seniority/mid-levelLeft job</v>
      </c>
    </row>
    <row r="1450" spans="1:15" ht="16.8" x14ac:dyDescent="0.45">
      <c r="A1450" t="s">
        <v>106</v>
      </c>
      <c r="B1450">
        <v>0</v>
      </c>
      <c r="C1450" t="s">
        <v>14</v>
      </c>
      <c r="D1450">
        <v>5</v>
      </c>
      <c r="E1450" t="s">
        <v>15</v>
      </c>
      <c r="F1450" t="s">
        <v>19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s="4" cm="1">
        <f t="array" ref="N1450">MEDIAN(IF($O$2:$O$2210=O1450,$D$2:$D$2210))</f>
        <v>12</v>
      </c>
      <c r="O1450" t="str">
        <f t="shared" si="22"/>
        <v>Data Analyst - No stated seniority/mid-levelPresent Role</v>
      </c>
    </row>
    <row r="1451" spans="1:15" ht="16.8" x14ac:dyDescent="0.45">
      <c r="A1451" t="s">
        <v>1198</v>
      </c>
      <c r="B1451">
        <v>0</v>
      </c>
      <c r="C1451" t="s">
        <v>36</v>
      </c>
      <c r="D1451">
        <v>1</v>
      </c>
      <c r="E1451" t="s">
        <v>23</v>
      </c>
      <c r="F1451" t="s">
        <v>19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s="4" cm="1">
        <f t="array" ref="N1451">MEDIAN(IF($O$2:$O$2210=O1451,$D$2:$D$2210))</f>
        <v>10</v>
      </c>
      <c r="O1451" t="str">
        <f t="shared" si="22"/>
        <v>Data Analyst - Senior LevelPresent Role</v>
      </c>
    </row>
    <row r="1452" spans="1:15" ht="16.8" x14ac:dyDescent="0.45">
      <c r="A1452" t="s">
        <v>1199</v>
      </c>
      <c r="B1452">
        <v>1</v>
      </c>
      <c r="C1452" t="s">
        <v>14</v>
      </c>
      <c r="D1452">
        <v>15</v>
      </c>
      <c r="E1452" t="s">
        <v>15</v>
      </c>
      <c r="F1452" t="s">
        <v>16</v>
      </c>
      <c r="G1452">
        <v>1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 s="4" cm="1">
        <f t="array" ref="N1452">MEDIAN(IF($O$2:$O$2210=O1452,$D$2:$D$2210))</f>
        <v>13</v>
      </c>
      <c r="O1452" t="str">
        <f t="shared" si="22"/>
        <v>Data Analyst - No stated seniority/mid-levelLeft job</v>
      </c>
    </row>
    <row r="1453" spans="1:15" ht="16.8" x14ac:dyDescent="0.45">
      <c r="A1453" t="s">
        <v>1200</v>
      </c>
      <c r="B1453">
        <v>1</v>
      </c>
      <c r="C1453" t="s">
        <v>14</v>
      </c>
      <c r="D1453">
        <v>12</v>
      </c>
      <c r="E1453" t="s">
        <v>15</v>
      </c>
      <c r="F1453" t="s">
        <v>16</v>
      </c>
      <c r="G1453">
        <v>1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 s="4" cm="1">
        <f t="array" ref="N1453">MEDIAN(IF($O$2:$O$2210=O1453,$D$2:$D$2210))</f>
        <v>13</v>
      </c>
      <c r="O1453" t="str">
        <f t="shared" si="22"/>
        <v>Data Analyst - No stated seniority/mid-levelLeft job</v>
      </c>
    </row>
    <row r="1454" spans="1:15" ht="16.8" x14ac:dyDescent="0.45">
      <c r="A1454" t="s">
        <v>729</v>
      </c>
      <c r="B1454">
        <v>2</v>
      </c>
      <c r="C1454" t="s">
        <v>14</v>
      </c>
      <c r="D1454">
        <v>4</v>
      </c>
      <c r="E1454" t="s">
        <v>15</v>
      </c>
      <c r="F1454" t="s">
        <v>16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s="4" cm="1">
        <f t="array" ref="N1454">MEDIAN(IF($O$2:$O$2210=O1454,$D$2:$D$2210))</f>
        <v>13</v>
      </c>
      <c r="O1454" t="str">
        <f t="shared" si="22"/>
        <v>Data Analyst - No stated seniority/mid-levelLeft job</v>
      </c>
    </row>
    <row r="1455" spans="1:15" ht="16.8" x14ac:dyDescent="0.45">
      <c r="A1455" t="s">
        <v>182</v>
      </c>
      <c r="B1455">
        <v>0</v>
      </c>
      <c r="C1455" t="s">
        <v>343</v>
      </c>
      <c r="D1455">
        <v>4</v>
      </c>
      <c r="E1455" t="s">
        <v>57</v>
      </c>
      <c r="F1455" t="s">
        <v>19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s="4" cm="1">
        <f t="array" ref="N1455">MEDIAN(IF($O$2:$O$2210=O1455,$D$2:$D$2210))</f>
        <v>5</v>
      </c>
      <c r="O1455" t="str">
        <f t="shared" si="22"/>
        <v>Data Analyst - Junior LevelPresent Role</v>
      </c>
    </row>
    <row r="1456" spans="1:15" ht="16.8" x14ac:dyDescent="0.45">
      <c r="A1456" t="s">
        <v>627</v>
      </c>
      <c r="B1456">
        <v>2</v>
      </c>
      <c r="C1456" t="s">
        <v>1702</v>
      </c>
      <c r="D1456">
        <v>2</v>
      </c>
      <c r="E1456" t="s">
        <v>1692</v>
      </c>
      <c r="F1456" t="s">
        <v>16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s="4" cm="1">
        <f t="array" ref="N1456">MEDIAN(IF($O$2:$O$2210=O1456,$D$2:$D$2210))</f>
        <v>7</v>
      </c>
      <c r="O1456" t="str">
        <f t="shared" si="22"/>
        <v>Data ScientistLeft job</v>
      </c>
    </row>
    <row r="1457" spans="1:15" ht="16.8" x14ac:dyDescent="0.45">
      <c r="A1457" t="s">
        <v>1201</v>
      </c>
      <c r="B1457">
        <v>1</v>
      </c>
      <c r="C1457" t="s">
        <v>1202</v>
      </c>
      <c r="D1457">
        <v>36</v>
      </c>
      <c r="E1457" t="s">
        <v>15</v>
      </c>
      <c r="F1457" t="s">
        <v>16</v>
      </c>
      <c r="G1457">
        <v>1</v>
      </c>
      <c r="H1457">
        <v>1</v>
      </c>
      <c r="I1457">
        <v>1</v>
      </c>
      <c r="J1457">
        <v>1</v>
      </c>
      <c r="K1457">
        <v>0</v>
      </c>
      <c r="L1457">
        <v>0</v>
      </c>
      <c r="M1457">
        <v>0</v>
      </c>
      <c r="N1457" s="4" cm="1">
        <f t="array" ref="N1457">MEDIAN(IF($O$2:$O$2210=O1457,$D$2:$D$2210))</f>
        <v>13</v>
      </c>
      <c r="O1457" t="str">
        <f t="shared" si="22"/>
        <v>Data Analyst - No stated seniority/mid-levelLeft job</v>
      </c>
    </row>
    <row r="1458" spans="1:15" ht="16.8" x14ac:dyDescent="0.45">
      <c r="A1458" t="s">
        <v>203</v>
      </c>
      <c r="B1458">
        <v>0</v>
      </c>
      <c r="C1458" t="s">
        <v>1203</v>
      </c>
      <c r="D1458">
        <v>26</v>
      </c>
      <c r="E1458" t="s">
        <v>23</v>
      </c>
      <c r="F1458" t="s">
        <v>19</v>
      </c>
      <c r="G1458">
        <v>1</v>
      </c>
      <c r="H1458">
        <v>1</v>
      </c>
      <c r="I1458">
        <v>1</v>
      </c>
      <c r="J1458">
        <v>0</v>
      </c>
      <c r="K1458">
        <v>0</v>
      </c>
      <c r="L1458">
        <v>0</v>
      </c>
      <c r="M1458">
        <v>0</v>
      </c>
      <c r="N1458" s="4" cm="1">
        <f t="array" ref="N1458">MEDIAN(IF($O$2:$O$2210=O1458,$D$2:$D$2210))</f>
        <v>10</v>
      </c>
      <c r="O1458" t="str">
        <f t="shared" si="22"/>
        <v>Data Analyst - Senior LevelPresent Role</v>
      </c>
    </row>
    <row r="1459" spans="1:15" ht="16.8" x14ac:dyDescent="0.45">
      <c r="A1459" t="s">
        <v>647</v>
      </c>
      <c r="B1459">
        <v>3</v>
      </c>
      <c r="C1459" t="s">
        <v>14</v>
      </c>
      <c r="D1459">
        <v>33</v>
      </c>
      <c r="E1459" t="s">
        <v>15</v>
      </c>
      <c r="F1459" t="s">
        <v>16</v>
      </c>
      <c r="G1459">
        <v>1</v>
      </c>
      <c r="H1459">
        <v>1</v>
      </c>
      <c r="I1459">
        <v>1</v>
      </c>
      <c r="J1459">
        <v>0</v>
      </c>
      <c r="K1459">
        <v>0</v>
      </c>
      <c r="L1459">
        <v>0</v>
      </c>
      <c r="M1459">
        <v>0</v>
      </c>
      <c r="N1459" s="4" cm="1">
        <f t="array" ref="N1459">MEDIAN(IF($O$2:$O$2210=O1459,$D$2:$D$2210))</f>
        <v>13</v>
      </c>
      <c r="O1459" t="str">
        <f t="shared" si="22"/>
        <v>Data Analyst - No stated seniority/mid-levelLeft job</v>
      </c>
    </row>
    <row r="1460" spans="1:15" ht="16.8" x14ac:dyDescent="0.45">
      <c r="A1460" t="s">
        <v>1204</v>
      </c>
      <c r="B1460">
        <v>4</v>
      </c>
      <c r="C1460" t="s">
        <v>631</v>
      </c>
      <c r="D1460">
        <v>7</v>
      </c>
      <c r="E1460" t="s">
        <v>15</v>
      </c>
      <c r="F1460" t="s">
        <v>16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s="4" cm="1">
        <f t="array" ref="N1460">MEDIAN(IF($O$2:$O$2210=O1460,$D$2:$D$2210))</f>
        <v>13</v>
      </c>
      <c r="O1460" t="str">
        <f t="shared" si="22"/>
        <v>Data Analyst - No stated seniority/mid-levelLeft job</v>
      </c>
    </row>
    <row r="1461" spans="1:15" ht="16.8" x14ac:dyDescent="0.45">
      <c r="A1461" t="s">
        <v>1205</v>
      </c>
      <c r="B1461">
        <v>1</v>
      </c>
      <c r="C1461" t="s">
        <v>50</v>
      </c>
      <c r="D1461">
        <v>5</v>
      </c>
      <c r="E1461" t="s">
        <v>15</v>
      </c>
      <c r="F1461" t="s">
        <v>16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s="4" cm="1">
        <f t="array" ref="N1461">MEDIAN(IF($O$2:$O$2210=O1461,$D$2:$D$2210))</f>
        <v>13</v>
      </c>
      <c r="O1461" t="str">
        <f t="shared" si="22"/>
        <v>Data Analyst - No stated seniority/mid-levelLeft job</v>
      </c>
    </row>
    <row r="1462" spans="1:15" ht="16.8" x14ac:dyDescent="0.45">
      <c r="A1462" t="s">
        <v>1206</v>
      </c>
      <c r="B1462">
        <v>2</v>
      </c>
      <c r="C1462" t="s">
        <v>14</v>
      </c>
      <c r="D1462">
        <v>2</v>
      </c>
      <c r="E1462" t="s">
        <v>15</v>
      </c>
      <c r="F1462" t="s">
        <v>16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s="4" cm="1">
        <f t="array" ref="N1462">MEDIAN(IF($O$2:$O$2210=O1462,$D$2:$D$2210))</f>
        <v>13</v>
      </c>
      <c r="O1462" t="str">
        <f t="shared" si="22"/>
        <v>Data Analyst - No stated seniority/mid-levelLeft job</v>
      </c>
    </row>
    <row r="1463" spans="1:15" ht="16.8" x14ac:dyDescent="0.45">
      <c r="A1463" t="s">
        <v>1207</v>
      </c>
      <c r="B1463">
        <v>7</v>
      </c>
      <c r="C1463" t="s">
        <v>36</v>
      </c>
      <c r="D1463">
        <v>5</v>
      </c>
      <c r="E1463" t="s">
        <v>23</v>
      </c>
      <c r="F1463" t="s">
        <v>16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s="4" cm="1">
        <f t="array" ref="N1463">MEDIAN(IF($O$2:$O$2210=O1463,$D$2:$D$2210))</f>
        <v>17.5</v>
      </c>
      <c r="O1463" t="str">
        <f t="shared" si="22"/>
        <v>Data Analyst - Senior LevelLeft job</v>
      </c>
    </row>
    <row r="1464" spans="1:15" ht="16.8" x14ac:dyDescent="0.45">
      <c r="A1464" t="s">
        <v>1208</v>
      </c>
      <c r="B1464">
        <v>8</v>
      </c>
      <c r="C1464" t="s">
        <v>14</v>
      </c>
      <c r="D1464">
        <v>7</v>
      </c>
      <c r="E1464" t="s">
        <v>15</v>
      </c>
      <c r="F1464" t="s">
        <v>16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s="4" cm="1">
        <f t="array" ref="N1464">MEDIAN(IF($O$2:$O$2210=O1464,$D$2:$D$2210))</f>
        <v>13</v>
      </c>
      <c r="O1464" t="str">
        <f t="shared" si="22"/>
        <v>Data Analyst - No stated seniority/mid-levelLeft job</v>
      </c>
    </row>
    <row r="1465" spans="1:15" ht="16.8" x14ac:dyDescent="0.45">
      <c r="A1465" t="s">
        <v>70</v>
      </c>
      <c r="B1465">
        <v>0</v>
      </c>
      <c r="C1465" t="s">
        <v>1209</v>
      </c>
      <c r="D1465">
        <v>1</v>
      </c>
      <c r="E1465" t="s">
        <v>15</v>
      </c>
      <c r="F1465" t="s">
        <v>19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s="4" cm="1">
        <f t="array" ref="N1465">MEDIAN(IF($O$2:$O$2210=O1465,$D$2:$D$2210))</f>
        <v>12</v>
      </c>
      <c r="O1465" t="str">
        <f t="shared" si="22"/>
        <v>Data Analyst - No stated seniority/mid-levelPresent Role</v>
      </c>
    </row>
    <row r="1466" spans="1:15" ht="16.8" x14ac:dyDescent="0.45">
      <c r="A1466" t="s">
        <v>539</v>
      </c>
      <c r="B1466">
        <v>1</v>
      </c>
      <c r="C1466" t="s">
        <v>1210</v>
      </c>
      <c r="D1466">
        <v>4</v>
      </c>
      <c r="E1466" t="s">
        <v>15</v>
      </c>
      <c r="F1466" t="s">
        <v>16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s="4" cm="1">
        <f t="array" ref="N1466">MEDIAN(IF($O$2:$O$2210=O1466,$D$2:$D$2210))</f>
        <v>13</v>
      </c>
      <c r="O1466" t="str">
        <f t="shared" si="22"/>
        <v>Data Analyst - No stated seniority/mid-levelLeft job</v>
      </c>
    </row>
    <row r="1467" spans="1:15" ht="16.8" x14ac:dyDescent="0.45">
      <c r="A1467" t="s">
        <v>671</v>
      </c>
      <c r="B1467">
        <v>3</v>
      </c>
      <c r="C1467" t="s">
        <v>14</v>
      </c>
      <c r="D1467">
        <v>10</v>
      </c>
      <c r="E1467" t="s">
        <v>15</v>
      </c>
      <c r="F1467" t="s">
        <v>16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s="4" cm="1">
        <f t="array" ref="N1467">MEDIAN(IF($O$2:$O$2210=O1467,$D$2:$D$2210))</f>
        <v>13</v>
      </c>
      <c r="O1467" t="str">
        <f t="shared" si="22"/>
        <v>Data Analyst - No stated seniority/mid-levelLeft job</v>
      </c>
    </row>
    <row r="1468" spans="1:15" ht="16.8" x14ac:dyDescent="0.45">
      <c r="A1468" t="s">
        <v>81</v>
      </c>
      <c r="B1468">
        <v>0</v>
      </c>
      <c r="C1468" t="s">
        <v>14</v>
      </c>
      <c r="D1468">
        <v>8</v>
      </c>
      <c r="E1468" t="s">
        <v>15</v>
      </c>
      <c r="F1468" t="s">
        <v>19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s="4" cm="1">
        <f t="array" ref="N1468">MEDIAN(IF($O$2:$O$2210=O1468,$D$2:$D$2210))</f>
        <v>12</v>
      </c>
      <c r="O1468" t="str">
        <f t="shared" si="22"/>
        <v>Data Analyst - No stated seniority/mid-levelPresent Role</v>
      </c>
    </row>
    <row r="1469" spans="1:15" ht="16.8" x14ac:dyDescent="0.45">
      <c r="A1469" t="s">
        <v>1211</v>
      </c>
      <c r="B1469">
        <v>1</v>
      </c>
      <c r="C1469" t="s">
        <v>14</v>
      </c>
      <c r="D1469">
        <v>25</v>
      </c>
      <c r="E1469" t="s">
        <v>15</v>
      </c>
      <c r="F1469" t="s">
        <v>16</v>
      </c>
      <c r="G1469">
        <v>1</v>
      </c>
      <c r="H1469">
        <v>1</v>
      </c>
      <c r="I1469">
        <v>1</v>
      </c>
      <c r="J1469">
        <v>0</v>
      </c>
      <c r="K1469">
        <v>0</v>
      </c>
      <c r="L1469">
        <v>0</v>
      </c>
      <c r="M1469">
        <v>0</v>
      </c>
      <c r="N1469" s="4" cm="1">
        <f t="array" ref="N1469">MEDIAN(IF($O$2:$O$2210=O1469,$D$2:$D$2210))</f>
        <v>13</v>
      </c>
      <c r="O1469" t="str">
        <f t="shared" si="22"/>
        <v>Data Analyst - No stated seniority/mid-levelLeft job</v>
      </c>
    </row>
    <row r="1470" spans="1:15" ht="16.8" x14ac:dyDescent="0.45">
      <c r="A1470" t="s">
        <v>1212</v>
      </c>
      <c r="B1470">
        <v>2</v>
      </c>
      <c r="C1470" t="s">
        <v>18</v>
      </c>
      <c r="D1470">
        <v>27</v>
      </c>
      <c r="E1470" t="s">
        <v>15</v>
      </c>
      <c r="F1470" t="s">
        <v>16</v>
      </c>
      <c r="G1470">
        <v>1</v>
      </c>
      <c r="H1470">
        <v>1</v>
      </c>
      <c r="I1470">
        <v>1</v>
      </c>
      <c r="J1470">
        <v>0</v>
      </c>
      <c r="K1470">
        <v>0</v>
      </c>
      <c r="L1470">
        <v>0</v>
      </c>
      <c r="M1470">
        <v>0</v>
      </c>
      <c r="N1470" s="4" cm="1">
        <f t="array" ref="N1470">MEDIAN(IF($O$2:$O$2210=O1470,$D$2:$D$2210))</f>
        <v>13</v>
      </c>
      <c r="O1470" t="str">
        <f t="shared" si="22"/>
        <v>Data Analyst - No stated seniority/mid-levelLeft job</v>
      </c>
    </row>
    <row r="1471" spans="1:15" ht="16.8" x14ac:dyDescent="0.45">
      <c r="A1471" t="s">
        <v>494</v>
      </c>
      <c r="B1471">
        <v>1</v>
      </c>
      <c r="C1471" t="s">
        <v>18</v>
      </c>
      <c r="D1471">
        <v>18</v>
      </c>
      <c r="E1471" t="s">
        <v>15</v>
      </c>
      <c r="F1471" t="s">
        <v>16</v>
      </c>
      <c r="G1471">
        <v>1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 s="4" cm="1">
        <f t="array" ref="N1471">MEDIAN(IF($O$2:$O$2210=O1471,$D$2:$D$2210))</f>
        <v>13</v>
      </c>
      <c r="O1471" t="str">
        <f t="shared" si="22"/>
        <v>Data Analyst - No stated seniority/mid-levelLeft job</v>
      </c>
    </row>
    <row r="1472" spans="1:15" ht="16.8" x14ac:dyDescent="0.45">
      <c r="A1472" t="s">
        <v>539</v>
      </c>
      <c r="B1472">
        <v>2</v>
      </c>
      <c r="C1472" t="s">
        <v>1692</v>
      </c>
      <c r="D1472">
        <v>4</v>
      </c>
      <c r="E1472" t="s">
        <v>1692</v>
      </c>
      <c r="F1472" t="s">
        <v>16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s="4" cm="1">
        <f t="array" ref="N1472">MEDIAN(IF($O$2:$O$2210=O1472,$D$2:$D$2210))</f>
        <v>7</v>
      </c>
      <c r="O1472" t="str">
        <f t="shared" si="22"/>
        <v>Data ScientistLeft job</v>
      </c>
    </row>
    <row r="1473" spans="1:15" ht="16.8" x14ac:dyDescent="0.45">
      <c r="A1473" t="s">
        <v>1213</v>
      </c>
      <c r="B1473">
        <v>3</v>
      </c>
      <c r="C1473" t="s">
        <v>199</v>
      </c>
      <c r="D1473">
        <v>6</v>
      </c>
      <c r="E1473" t="s">
        <v>23</v>
      </c>
      <c r="F1473" t="s">
        <v>16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s="4" cm="1">
        <f t="array" ref="N1473">MEDIAN(IF($O$2:$O$2210=O1473,$D$2:$D$2210))</f>
        <v>17.5</v>
      </c>
      <c r="O1473" t="str">
        <f t="shared" si="22"/>
        <v>Data Analyst - Senior LevelLeft job</v>
      </c>
    </row>
    <row r="1474" spans="1:15" ht="16.8" x14ac:dyDescent="0.45">
      <c r="A1474" t="s">
        <v>1214</v>
      </c>
      <c r="B1474">
        <v>1</v>
      </c>
      <c r="C1474" t="s">
        <v>631</v>
      </c>
      <c r="D1474">
        <v>55</v>
      </c>
      <c r="E1474" t="s">
        <v>15</v>
      </c>
      <c r="F1474" t="s">
        <v>16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0</v>
      </c>
      <c r="M1474">
        <v>0</v>
      </c>
      <c r="N1474" s="4" cm="1">
        <f t="array" ref="N1474">MEDIAN(IF($O$2:$O$2210=O1474,$D$2:$D$2210))</f>
        <v>13</v>
      </c>
      <c r="O1474" t="str">
        <f t="shared" si="22"/>
        <v>Data Analyst - No stated seniority/mid-levelLeft job</v>
      </c>
    </row>
    <row r="1475" spans="1:15" ht="16.8" x14ac:dyDescent="0.45">
      <c r="A1475" t="s">
        <v>1215</v>
      </c>
      <c r="B1475">
        <v>3</v>
      </c>
      <c r="C1475" t="s">
        <v>36</v>
      </c>
      <c r="D1475">
        <v>9</v>
      </c>
      <c r="E1475" t="s">
        <v>23</v>
      </c>
      <c r="F1475" t="s">
        <v>16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s="4" cm="1">
        <f t="array" ref="N1475">MEDIAN(IF($O$2:$O$2210=O1475,$D$2:$D$2210))</f>
        <v>17.5</v>
      </c>
      <c r="O1475" t="str">
        <f t="shared" ref="O1475:O1538" si="23">E1475&amp;F1475</f>
        <v>Data Analyst - Senior LevelLeft job</v>
      </c>
    </row>
    <row r="1476" spans="1:15" ht="16.8" x14ac:dyDescent="0.45">
      <c r="A1476" t="s">
        <v>1216</v>
      </c>
      <c r="B1476">
        <v>4</v>
      </c>
      <c r="C1476" t="s">
        <v>36</v>
      </c>
      <c r="D1476">
        <v>26</v>
      </c>
      <c r="E1476" t="s">
        <v>23</v>
      </c>
      <c r="F1476" t="s">
        <v>16</v>
      </c>
      <c r="G1476">
        <v>1</v>
      </c>
      <c r="H1476">
        <v>1</v>
      </c>
      <c r="I1476">
        <v>1</v>
      </c>
      <c r="J1476">
        <v>0</v>
      </c>
      <c r="K1476">
        <v>0</v>
      </c>
      <c r="L1476">
        <v>0</v>
      </c>
      <c r="M1476">
        <v>0</v>
      </c>
      <c r="N1476" s="4" cm="1">
        <f t="array" ref="N1476">MEDIAN(IF($O$2:$O$2210=O1476,$D$2:$D$2210))</f>
        <v>17.5</v>
      </c>
      <c r="O1476" t="str">
        <f t="shared" si="23"/>
        <v>Data Analyst - Senior LevelLeft job</v>
      </c>
    </row>
    <row r="1477" spans="1:15" ht="16.8" x14ac:dyDescent="0.45">
      <c r="A1477" t="s">
        <v>1217</v>
      </c>
      <c r="B1477">
        <v>0</v>
      </c>
      <c r="C1477" t="s">
        <v>14</v>
      </c>
      <c r="D1477">
        <v>10</v>
      </c>
      <c r="E1477" t="s">
        <v>15</v>
      </c>
      <c r="F1477" t="s">
        <v>19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s="4" cm="1">
        <f t="array" ref="N1477">MEDIAN(IF($O$2:$O$2210=O1477,$D$2:$D$2210))</f>
        <v>12</v>
      </c>
      <c r="O1477" t="str">
        <f t="shared" si="23"/>
        <v>Data Analyst - No stated seniority/mid-levelPresent Role</v>
      </c>
    </row>
    <row r="1478" spans="1:15" ht="16.8" x14ac:dyDescent="0.45">
      <c r="A1478" t="s">
        <v>1218</v>
      </c>
      <c r="B1478">
        <v>1</v>
      </c>
      <c r="C1478" t="s">
        <v>14</v>
      </c>
      <c r="D1478">
        <v>30</v>
      </c>
      <c r="E1478" t="s">
        <v>15</v>
      </c>
      <c r="F1478" t="s">
        <v>16</v>
      </c>
      <c r="G1478">
        <v>1</v>
      </c>
      <c r="H1478">
        <v>1</v>
      </c>
      <c r="I1478">
        <v>1</v>
      </c>
      <c r="J1478">
        <v>0</v>
      </c>
      <c r="K1478">
        <v>0</v>
      </c>
      <c r="L1478">
        <v>0</v>
      </c>
      <c r="M1478">
        <v>0</v>
      </c>
      <c r="N1478" s="4" cm="1">
        <f t="array" ref="N1478">MEDIAN(IF($O$2:$O$2210=O1478,$D$2:$D$2210))</f>
        <v>13</v>
      </c>
      <c r="O1478" t="str">
        <f t="shared" si="23"/>
        <v>Data Analyst - No stated seniority/mid-levelLeft job</v>
      </c>
    </row>
    <row r="1479" spans="1:15" ht="16.8" x14ac:dyDescent="0.45">
      <c r="A1479" t="s">
        <v>70</v>
      </c>
      <c r="B1479">
        <v>0</v>
      </c>
      <c r="C1479" t="s">
        <v>50</v>
      </c>
      <c r="D1479">
        <v>1</v>
      </c>
      <c r="E1479" t="s">
        <v>15</v>
      </c>
      <c r="F1479" t="s">
        <v>19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s="4" cm="1">
        <f t="array" ref="N1479">MEDIAN(IF($O$2:$O$2210=O1479,$D$2:$D$2210))</f>
        <v>12</v>
      </c>
      <c r="O1479" t="str">
        <f t="shared" si="23"/>
        <v>Data Analyst - No stated seniority/mid-levelPresent Role</v>
      </c>
    </row>
    <row r="1480" spans="1:15" ht="16.8" x14ac:dyDescent="0.45">
      <c r="A1480" t="s">
        <v>746</v>
      </c>
      <c r="B1480">
        <v>0</v>
      </c>
      <c r="C1480" t="s">
        <v>388</v>
      </c>
      <c r="D1480">
        <v>40</v>
      </c>
      <c r="E1480" t="s">
        <v>15</v>
      </c>
      <c r="F1480" t="s">
        <v>19</v>
      </c>
      <c r="G1480">
        <v>1</v>
      </c>
      <c r="H1480">
        <v>1</v>
      </c>
      <c r="I1480">
        <v>1</v>
      </c>
      <c r="J1480">
        <v>1</v>
      </c>
      <c r="K1480">
        <v>0</v>
      </c>
      <c r="L1480">
        <v>0</v>
      </c>
      <c r="M1480">
        <v>0</v>
      </c>
      <c r="N1480" s="4" cm="1">
        <f t="array" ref="N1480">MEDIAN(IF($O$2:$O$2210=O1480,$D$2:$D$2210))</f>
        <v>12</v>
      </c>
      <c r="O1480" t="str">
        <f t="shared" si="23"/>
        <v>Data Analyst - No stated seniority/mid-levelPresent Role</v>
      </c>
    </row>
    <row r="1481" spans="1:15" ht="16.8" x14ac:dyDescent="0.45">
      <c r="A1481" t="s">
        <v>393</v>
      </c>
      <c r="B1481">
        <v>2</v>
      </c>
      <c r="C1481" t="s">
        <v>14</v>
      </c>
      <c r="D1481">
        <v>5</v>
      </c>
      <c r="E1481" t="s">
        <v>15</v>
      </c>
      <c r="F1481" t="s">
        <v>16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s="4" cm="1">
        <f t="array" ref="N1481">MEDIAN(IF($O$2:$O$2210=O1481,$D$2:$D$2210))</f>
        <v>13</v>
      </c>
      <c r="O1481" t="str">
        <f t="shared" si="23"/>
        <v>Data Analyst - No stated seniority/mid-levelLeft job</v>
      </c>
    </row>
    <row r="1482" spans="1:15" ht="16.8" x14ac:dyDescent="0.45">
      <c r="A1482" t="s">
        <v>221</v>
      </c>
      <c r="B1482">
        <v>0</v>
      </c>
      <c r="C1482" t="s">
        <v>107</v>
      </c>
      <c r="D1482">
        <v>47</v>
      </c>
      <c r="E1482" t="s">
        <v>23</v>
      </c>
      <c r="F1482" t="s">
        <v>19</v>
      </c>
      <c r="G1482">
        <v>1</v>
      </c>
      <c r="H1482">
        <v>1</v>
      </c>
      <c r="I1482">
        <v>1</v>
      </c>
      <c r="J1482">
        <v>1</v>
      </c>
      <c r="K1482">
        <v>0</v>
      </c>
      <c r="L1482">
        <v>0</v>
      </c>
      <c r="M1482">
        <v>0</v>
      </c>
      <c r="N1482" s="4" cm="1">
        <f t="array" ref="N1482">MEDIAN(IF($O$2:$O$2210=O1482,$D$2:$D$2210))</f>
        <v>10</v>
      </c>
      <c r="O1482" t="str">
        <f t="shared" si="23"/>
        <v>Data Analyst - Senior LevelPresent Role</v>
      </c>
    </row>
    <row r="1483" spans="1:15" ht="16.8" x14ac:dyDescent="0.45">
      <c r="A1483" t="s">
        <v>1341</v>
      </c>
      <c r="B1483">
        <v>1</v>
      </c>
      <c r="C1483" t="s">
        <v>1692</v>
      </c>
      <c r="D1483">
        <v>6</v>
      </c>
      <c r="E1483" t="s">
        <v>1692</v>
      </c>
      <c r="F1483" t="s">
        <v>16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s="4" cm="1">
        <f t="array" ref="N1483">MEDIAN(IF($O$2:$O$2210=O1483,$D$2:$D$2210))</f>
        <v>7</v>
      </c>
      <c r="O1483" t="str">
        <f t="shared" si="23"/>
        <v>Data ScientistLeft job</v>
      </c>
    </row>
    <row r="1484" spans="1:15" ht="16.8" x14ac:dyDescent="0.45">
      <c r="A1484" t="s">
        <v>340</v>
      </c>
      <c r="B1484">
        <v>5</v>
      </c>
      <c r="C1484" t="s">
        <v>14</v>
      </c>
      <c r="D1484">
        <v>3</v>
      </c>
      <c r="E1484" t="s">
        <v>15</v>
      </c>
      <c r="F1484" t="s">
        <v>16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s="4" cm="1">
        <f t="array" ref="N1484">MEDIAN(IF($O$2:$O$2210=O1484,$D$2:$D$2210))</f>
        <v>13</v>
      </c>
      <c r="O1484" t="str">
        <f t="shared" si="23"/>
        <v>Data Analyst - No stated seniority/mid-levelLeft job</v>
      </c>
    </row>
    <row r="1485" spans="1:15" ht="16.8" x14ac:dyDescent="0.45">
      <c r="A1485" t="s">
        <v>1219</v>
      </c>
      <c r="B1485">
        <v>4</v>
      </c>
      <c r="C1485" t="s">
        <v>14</v>
      </c>
      <c r="D1485">
        <v>1</v>
      </c>
      <c r="E1485" t="s">
        <v>15</v>
      </c>
      <c r="F1485" t="s">
        <v>16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s="4" cm="1">
        <f t="array" ref="N1485">MEDIAN(IF($O$2:$O$2210=O1485,$D$2:$D$2210))</f>
        <v>13</v>
      </c>
      <c r="O1485" t="str">
        <f t="shared" si="23"/>
        <v>Data Analyst - No stated seniority/mid-levelLeft job</v>
      </c>
    </row>
    <row r="1486" spans="1:15" ht="16.8" x14ac:dyDescent="0.45">
      <c r="A1486" t="s">
        <v>88</v>
      </c>
      <c r="B1486">
        <v>0</v>
      </c>
      <c r="C1486" t="s">
        <v>1692</v>
      </c>
      <c r="D1486">
        <v>18</v>
      </c>
      <c r="E1486" t="s">
        <v>1692</v>
      </c>
      <c r="F1486" t="s">
        <v>19</v>
      </c>
      <c r="G1486">
        <v>1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 s="4" cm="1">
        <f t="array" ref="N1486">MEDIAN(IF($O$2:$O$2210=O1486,$D$2:$D$2210))</f>
        <v>8.5</v>
      </c>
      <c r="O1486" t="str">
        <f t="shared" si="23"/>
        <v>Data ScientistPresent Role</v>
      </c>
    </row>
    <row r="1487" spans="1:15" ht="16.8" x14ac:dyDescent="0.45">
      <c r="A1487" t="s">
        <v>1220</v>
      </c>
      <c r="B1487">
        <v>1</v>
      </c>
      <c r="C1487" t="s">
        <v>1221</v>
      </c>
      <c r="D1487">
        <v>8</v>
      </c>
      <c r="E1487" t="s">
        <v>23</v>
      </c>
      <c r="F1487" t="s">
        <v>16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s="4" cm="1">
        <f t="array" ref="N1487">MEDIAN(IF($O$2:$O$2210=O1487,$D$2:$D$2210))</f>
        <v>17.5</v>
      </c>
      <c r="O1487" t="str">
        <f t="shared" si="23"/>
        <v>Data Analyst - Senior LevelLeft job</v>
      </c>
    </row>
    <row r="1488" spans="1:15" ht="16.8" x14ac:dyDescent="0.45">
      <c r="A1488" t="s">
        <v>1222</v>
      </c>
      <c r="B1488">
        <v>2</v>
      </c>
      <c r="C1488" t="s">
        <v>14</v>
      </c>
      <c r="D1488">
        <v>9</v>
      </c>
      <c r="E1488" t="s">
        <v>15</v>
      </c>
      <c r="F1488" t="s">
        <v>16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s="4" cm="1">
        <f t="array" ref="N1488">MEDIAN(IF($O$2:$O$2210=O1488,$D$2:$D$2210))</f>
        <v>13</v>
      </c>
      <c r="O1488" t="str">
        <f t="shared" si="23"/>
        <v>Data Analyst - No stated seniority/mid-levelLeft job</v>
      </c>
    </row>
    <row r="1489" spans="1:15" ht="16.8" x14ac:dyDescent="0.45">
      <c r="A1489" t="s">
        <v>1005</v>
      </c>
      <c r="B1489">
        <v>3</v>
      </c>
      <c r="C1489" t="s">
        <v>14</v>
      </c>
      <c r="D1489">
        <v>16</v>
      </c>
      <c r="E1489" t="s">
        <v>15</v>
      </c>
      <c r="F1489" t="s">
        <v>16</v>
      </c>
      <c r="G1489">
        <v>1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 s="4" cm="1">
        <f t="array" ref="N1489">MEDIAN(IF($O$2:$O$2210=O1489,$D$2:$D$2210))</f>
        <v>13</v>
      </c>
      <c r="O1489" t="str">
        <f t="shared" si="23"/>
        <v>Data Analyst - No stated seniority/mid-levelLeft job</v>
      </c>
    </row>
    <row r="1490" spans="1:15" ht="16.8" x14ac:dyDescent="0.45">
      <c r="A1490" t="s">
        <v>1223</v>
      </c>
      <c r="B1490">
        <v>3</v>
      </c>
      <c r="C1490" t="s">
        <v>14</v>
      </c>
      <c r="D1490">
        <v>21</v>
      </c>
      <c r="E1490" t="s">
        <v>15</v>
      </c>
      <c r="F1490" t="s">
        <v>16</v>
      </c>
      <c r="G1490">
        <v>1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 s="4" cm="1">
        <f t="array" ref="N1490">MEDIAN(IF($O$2:$O$2210=O1490,$D$2:$D$2210))</f>
        <v>13</v>
      </c>
      <c r="O1490" t="str">
        <f t="shared" si="23"/>
        <v>Data Analyst - No stated seniority/mid-levelLeft job</v>
      </c>
    </row>
    <row r="1491" spans="1:15" ht="16.8" x14ac:dyDescent="0.45">
      <c r="A1491" t="s">
        <v>1224</v>
      </c>
      <c r="B1491">
        <v>4</v>
      </c>
      <c r="C1491" t="s">
        <v>14</v>
      </c>
      <c r="D1491">
        <v>21</v>
      </c>
      <c r="E1491" t="s">
        <v>15</v>
      </c>
      <c r="F1491" t="s">
        <v>16</v>
      </c>
      <c r="G1491">
        <v>1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 s="4" cm="1">
        <f t="array" ref="N1491">MEDIAN(IF($O$2:$O$2210=O1491,$D$2:$D$2210))</f>
        <v>13</v>
      </c>
      <c r="O1491" t="str">
        <f t="shared" si="23"/>
        <v>Data Analyst - No stated seniority/mid-levelLeft job</v>
      </c>
    </row>
    <row r="1492" spans="1:15" ht="16.8" x14ac:dyDescent="0.45">
      <c r="A1492" t="s">
        <v>30</v>
      </c>
      <c r="B1492">
        <v>0</v>
      </c>
      <c r="C1492" t="s">
        <v>14</v>
      </c>
      <c r="D1492">
        <v>12</v>
      </c>
      <c r="E1492" t="s">
        <v>15</v>
      </c>
      <c r="F1492" t="s">
        <v>19</v>
      </c>
      <c r="G1492">
        <v>1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 s="4" cm="1">
        <f t="array" ref="N1492">MEDIAN(IF($O$2:$O$2210=O1492,$D$2:$D$2210))</f>
        <v>12</v>
      </c>
      <c r="O1492" t="str">
        <f t="shared" si="23"/>
        <v>Data Analyst - No stated seniority/mid-levelPresent Role</v>
      </c>
    </row>
    <row r="1493" spans="1:15" ht="16.8" x14ac:dyDescent="0.45">
      <c r="A1493" t="s">
        <v>1225</v>
      </c>
      <c r="B1493">
        <v>1</v>
      </c>
      <c r="C1493" t="s">
        <v>14</v>
      </c>
      <c r="D1493">
        <v>29</v>
      </c>
      <c r="E1493" t="s">
        <v>15</v>
      </c>
      <c r="F1493" t="s">
        <v>16</v>
      </c>
      <c r="G1493">
        <v>1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  <c r="N1493" s="4" cm="1">
        <f t="array" ref="N1493">MEDIAN(IF($O$2:$O$2210=O1493,$D$2:$D$2210))</f>
        <v>13</v>
      </c>
      <c r="O1493" t="str">
        <f t="shared" si="23"/>
        <v>Data Analyst - No stated seniority/mid-levelLeft job</v>
      </c>
    </row>
    <row r="1494" spans="1:15" ht="16.8" x14ac:dyDescent="0.45">
      <c r="A1494" t="s">
        <v>1176</v>
      </c>
      <c r="B1494">
        <v>0</v>
      </c>
      <c r="C1494" t="s">
        <v>14</v>
      </c>
      <c r="D1494">
        <v>63</v>
      </c>
      <c r="E1494" t="s">
        <v>15</v>
      </c>
      <c r="F1494" t="s">
        <v>19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0</v>
      </c>
      <c r="N1494" s="4" cm="1">
        <f t="array" ref="N1494">MEDIAN(IF($O$2:$O$2210=O1494,$D$2:$D$2210))</f>
        <v>12</v>
      </c>
      <c r="O1494" t="str">
        <f t="shared" si="23"/>
        <v>Data Analyst - No stated seniority/mid-levelPresent Role</v>
      </c>
    </row>
    <row r="1495" spans="1:15" ht="16.8" x14ac:dyDescent="0.45">
      <c r="A1495" t="s">
        <v>1226</v>
      </c>
      <c r="B1495">
        <v>2</v>
      </c>
      <c r="C1495" t="s">
        <v>1227</v>
      </c>
      <c r="D1495">
        <v>5</v>
      </c>
      <c r="E1495" t="s">
        <v>15</v>
      </c>
      <c r="F1495" t="s">
        <v>16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s="4" cm="1">
        <f t="array" ref="N1495">MEDIAN(IF($O$2:$O$2210=O1495,$D$2:$D$2210))</f>
        <v>13</v>
      </c>
      <c r="O1495" t="str">
        <f t="shared" si="23"/>
        <v>Data Analyst - No stated seniority/mid-levelLeft job</v>
      </c>
    </row>
    <row r="1496" spans="1:15" ht="16.8" x14ac:dyDescent="0.45">
      <c r="A1496" t="s">
        <v>1228</v>
      </c>
      <c r="B1496">
        <v>0</v>
      </c>
      <c r="C1496" t="s">
        <v>14</v>
      </c>
      <c r="D1496">
        <v>41</v>
      </c>
      <c r="E1496" t="s">
        <v>15</v>
      </c>
      <c r="F1496" t="s">
        <v>19</v>
      </c>
      <c r="G1496">
        <v>1</v>
      </c>
      <c r="H1496">
        <v>1</v>
      </c>
      <c r="I1496">
        <v>1</v>
      </c>
      <c r="J1496">
        <v>1</v>
      </c>
      <c r="K1496">
        <v>0</v>
      </c>
      <c r="L1496">
        <v>0</v>
      </c>
      <c r="M1496">
        <v>0</v>
      </c>
      <c r="N1496" s="4" cm="1">
        <f t="array" ref="N1496">MEDIAN(IF($O$2:$O$2210=O1496,$D$2:$D$2210))</f>
        <v>12</v>
      </c>
      <c r="O1496" t="str">
        <f t="shared" si="23"/>
        <v>Data Analyst - No stated seniority/mid-levelPresent Role</v>
      </c>
    </row>
    <row r="1497" spans="1:15" ht="16.8" x14ac:dyDescent="0.45">
      <c r="A1497" t="s">
        <v>1229</v>
      </c>
      <c r="B1497">
        <v>2</v>
      </c>
      <c r="C1497" t="s">
        <v>32</v>
      </c>
      <c r="D1497">
        <v>34</v>
      </c>
      <c r="E1497" t="s">
        <v>15</v>
      </c>
      <c r="F1497" t="s">
        <v>16</v>
      </c>
      <c r="G1497">
        <v>1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  <c r="N1497" s="4" cm="1">
        <f t="array" ref="N1497">MEDIAN(IF($O$2:$O$2210=O1497,$D$2:$D$2210))</f>
        <v>13</v>
      </c>
      <c r="O1497" t="str">
        <f t="shared" si="23"/>
        <v>Data Analyst - No stated seniority/mid-levelLeft job</v>
      </c>
    </row>
    <row r="1498" spans="1:15" ht="16.8" x14ac:dyDescent="0.45">
      <c r="A1498" t="s">
        <v>1230</v>
      </c>
      <c r="B1498">
        <v>3</v>
      </c>
      <c r="C1498" t="s">
        <v>217</v>
      </c>
      <c r="D1498">
        <v>36</v>
      </c>
      <c r="E1498" t="s">
        <v>15</v>
      </c>
      <c r="F1498" t="s">
        <v>16</v>
      </c>
      <c r="G1498">
        <v>1</v>
      </c>
      <c r="H1498">
        <v>1</v>
      </c>
      <c r="I1498">
        <v>1</v>
      </c>
      <c r="J1498">
        <v>1</v>
      </c>
      <c r="K1498">
        <v>0</v>
      </c>
      <c r="L1498">
        <v>0</v>
      </c>
      <c r="M1498">
        <v>0</v>
      </c>
      <c r="N1498" s="4" cm="1">
        <f t="array" ref="N1498">MEDIAN(IF($O$2:$O$2210=O1498,$D$2:$D$2210))</f>
        <v>13</v>
      </c>
      <c r="O1498" t="str">
        <f t="shared" si="23"/>
        <v>Data Analyst - No stated seniority/mid-levelLeft job</v>
      </c>
    </row>
    <row r="1499" spans="1:15" ht="16.8" x14ac:dyDescent="0.45">
      <c r="A1499" t="s">
        <v>1231</v>
      </c>
      <c r="B1499">
        <v>2</v>
      </c>
      <c r="C1499" t="s">
        <v>371</v>
      </c>
      <c r="D1499">
        <v>17</v>
      </c>
      <c r="E1499" t="s">
        <v>15</v>
      </c>
      <c r="F1499" t="s">
        <v>16</v>
      </c>
      <c r="G1499">
        <v>1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 s="4" cm="1">
        <f t="array" ref="N1499">MEDIAN(IF($O$2:$O$2210=O1499,$D$2:$D$2210))</f>
        <v>13</v>
      </c>
      <c r="O1499" t="str">
        <f t="shared" si="23"/>
        <v>Data Analyst - No stated seniority/mid-levelLeft job</v>
      </c>
    </row>
    <row r="1500" spans="1:15" ht="16.8" x14ac:dyDescent="0.45">
      <c r="A1500" t="s">
        <v>634</v>
      </c>
      <c r="B1500">
        <v>0</v>
      </c>
      <c r="C1500" t="s">
        <v>1232</v>
      </c>
      <c r="D1500">
        <v>5</v>
      </c>
      <c r="E1500" t="s">
        <v>15</v>
      </c>
      <c r="F1500" t="s">
        <v>19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s="4" cm="1">
        <f t="array" ref="N1500">MEDIAN(IF($O$2:$O$2210=O1500,$D$2:$D$2210))</f>
        <v>12</v>
      </c>
      <c r="O1500" t="str">
        <f t="shared" si="23"/>
        <v>Data Analyst - No stated seniority/mid-levelPresent Role</v>
      </c>
    </row>
    <row r="1501" spans="1:15" ht="16.8" x14ac:dyDescent="0.45">
      <c r="A1501" t="s">
        <v>1233</v>
      </c>
      <c r="B1501">
        <v>1</v>
      </c>
      <c r="C1501" t="s">
        <v>1234</v>
      </c>
      <c r="D1501">
        <v>35</v>
      </c>
      <c r="E1501" t="s">
        <v>23</v>
      </c>
      <c r="F1501" t="s">
        <v>16</v>
      </c>
      <c r="G1501">
        <v>1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  <c r="N1501" s="4" cm="1">
        <f t="array" ref="N1501">MEDIAN(IF($O$2:$O$2210=O1501,$D$2:$D$2210))</f>
        <v>17.5</v>
      </c>
      <c r="O1501" t="str">
        <f t="shared" si="23"/>
        <v>Data Analyst - Senior LevelLeft job</v>
      </c>
    </row>
    <row r="1502" spans="1:15" ht="16.8" x14ac:dyDescent="0.45">
      <c r="A1502" t="s">
        <v>1235</v>
      </c>
      <c r="B1502">
        <v>3</v>
      </c>
      <c r="C1502" t="s">
        <v>14</v>
      </c>
      <c r="D1502">
        <v>42</v>
      </c>
      <c r="E1502" t="s">
        <v>15</v>
      </c>
      <c r="F1502" t="s">
        <v>16</v>
      </c>
      <c r="G1502">
        <v>1</v>
      </c>
      <c r="H1502">
        <v>1</v>
      </c>
      <c r="I1502">
        <v>1</v>
      </c>
      <c r="J1502">
        <v>1</v>
      </c>
      <c r="K1502">
        <v>0</v>
      </c>
      <c r="L1502">
        <v>0</v>
      </c>
      <c r="M1502">
        <v>0</v>
      </c>
      <c r="N1502" s="4" cm="1">
        <f t="array" ref="N1502">MEDIAN(IF($O$2:$O$2210=O1502,$D$2:$D$2210))</f>
        <v>13</v>
      </c>
      <c r="O1502" t="str">
        <f t="shared" si="23"/>
        <v>Data Analyst - No stated seniority/mid-levelLeft job</v>
      </c>
    </row>
    <row r="1503" spans="1:15" ht="16.8" x14ac:dyDescent="0.45">
      <c r="A1503" t="s">
        <v>1081</v>
      </c>
      <c r="B1503">
        <v>1</v>
      </c>
      <c r="C1503" t="s">
        <v>1236</v>
      </c>
      <c r="D1503">
        <v>12</v>
      </c>
      <c r="E1503" t="s">
        <v>15</v>
      </c>
      <c r="F1503" t="s">
        <v>16</v>
      </c>
      <c r="G1503">
        <v>1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 s="4" cm="1">
        <f t="array" ref="N1503">MEDIAN(IF($O$2:$O$2210=O1503,$D$2:$D$2210))</f>
        <v>13</v>
      </c>
      <c r="O1503" t="str">
        <f t="shared" si="23"/>
        <v>Data Analyst - No stated seniority/mid-levelLeft job</v>
      </c>
    </row>
    <row r="1504" spans="1:15" ht="16.8" x14ac:dyDescent="0.45">
      <c r="A1504" t="s">
        <v>1237</v>
      </c>
      <c r="B1504">
        <v>2</v>
      </c>
      <c r="C1504" t="s">
        <v>14</v>
      </c>
      <c r="D1504">
        <v>26</v>
      </c>
      <c r="E1504" t="s">
        <v>15</v>
      </c>
      <c r="F1504" t="s">
        <v>16</v>
      </c>
      <c r="G1504">
        <v>1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  <c r="N1504" s="4" cm="1">
        <f t="array" ref="N1504">MEDIAN(IF($O$2:$O$2210=O1504,$D$2:$D$2210))</f>
        <v>13</v>
      </c>
      <c r="O1504" t="str">
        <f t="shared" si="23"/>
        <v>Data Analyst - No stated seniority/mid-levelLeft job</v>
      </c>
    </row>
    <row r="1505" spans="1:15" ht="16.8" x14ac:dyDescent="0.45">
      <c r="A1505" t="s">
        <v>1238</v>
      </c>
      <c r="B1505">
        <v>1</v>
      </c>
      <c r="C1505" t="s">
        <v>1239</v>
      </c>
      <c r="D1505">
        <v>6</v>
      </c>
      <c r="E1505" t="s">
        <v>23</v>
      </c>
      <c r="F1505" t="s">
        <v>16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s="4" cm="1">
        <f t="array" ref="N1505">MEDIAN(IF($O$2:$O$2210=O1505,$D$2:$D$2210))</f>
        <v>17.5</v>
      </c>
      <c r="O1505" t="str">
        <f t="shared" si="23"/>
        <v>Data Analyst - Senior LevelLeft job</v>
      </c>
    </row>
    <row r="1506" spans="1:15" ht="16.8" x14ac:dyDescent="0.45">
      <c r="A1506" t="s">
        <v>1240</v>
      </c>
      <c r="B1506">
        <v>4</v>
      </c>
      <c r="C1506" t="s">
        <v>457</v>
      </c>
      <c r="D1506">
        <v>25</v>
      </c>
      <c r="E1506" t="s">
        <v>23</v>
      </c>
      <c r="F1506" t="s">
        <v>16</v>
      </c>
      <c r="G1506">
        <v>1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  <c r="N1506" s="4" cm="1">
        <f t="array" ref="N1506">MEDIAN(IF($O$2:$O$2210=O1506,$D$2:$D$2210))</f>
        <v>17.5</v>
      </c>
      <c r="O1506" t="str">
        <f t="shared" si="23"/>
        <v>Data Analyst - Senior LevelLeft job</v>
      </c>
    </row>
    <row r="1507" spans="1:15" ht="16.8" x14ac:dyDescent="0.45">
      <c r="A1507" t="s">
        <v>1241</v>
      </c>
      <c r="B1507">
        <v>5</v>
      </c>
      <c r="C1507" t="s">
        <v>14</v>
      </c>
      <c r="D1507">
        <v>17</v>
      </c>
      <c r="E1507" t="s">
        <v>15</v>
      </c>
      <c r="F1507" t="s">
        <v>16</v>
      </c>
      <c r="G1507">
        <v>1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 s="4" cm="1">
        <f t="array" ref="N1507">MEDIAN(IF($O$2:$O$2210=O1507,$D$2:$D$2210))</f>
        <v>13</v>
      </c>
      <c r="O1507" t="str">
        <f t="shared" si="23"/>
        <v>Data Analyst - No stated seniority/mid-levelLeft job</v>
      </c>
    </row>
    <row r="1508" spans="1:15" ht="16.8" x14ac:dyDescent="0.45">
      <c r="A1508" t="s">
        <v>81</v>
      </c>
      <c r="B1508">
        <v>0</v>
      </c>
      <c r="C1508" t="s">
        <v>50</v>
      </c>
      <c r="D1508">
        <v>8</v>
      </c>
      <c r="E1508" t="s">
        <v>15</v>
      </c>
      <c r="F1508" t="s">
        <v>19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s="4" cm="1">
        <f t="array" ref="N1508">MEDIAN(IF($O$2:$O$2210=O1508,$D$2:$D$2210))</f>
        <v>12</v>
      </c>
      <c r="O1508" t="str">
        <f t="shared" si="23"/>
        <v>Data Analyst - No stated seniority/mid-levelPresent Role</v>
      </c>
    </row>
    <row r="1509" spans="1:15" ht="16.8" x14ac:dyDescent="0.45">
      <c r="A1509" t="s">
        <v>1242</v>
      </c>
      <c r="B1509">
        <v>1</v>
      </c>
      <c r="C1509" t="s">
        <v>68</v>
      </c>
      <c r="D1509">
        <v>24</v>
      </c>
      <c r="E1509" t="s">
        <v>23</v>
      </c>
      <c r="F1509" t="s">
        <v>16</v>
      </c>
      <c r="G1509">
        <v>1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  <c r="N1509" s="4" cm="1">
        <f t="array" ref="N1509">MEDIAN(IF($O$2:$O$2210=O1509,$D$2:$D$2210))</f>
        <v>17.5</v>
      </c>
      <c r="O1509" t="str">
        <f t="shared" si="23"/>
        <v>Data Analyst - Senior LevelLeft job</v>
      </c>
    </row>
    <row r="1510" spans="1:15" ht="16.8" x14ac:dyDescent="0.45">
      <c r="A1510" t="s">
        <v>1243</v>
      </c>
      <c r="B1510">
        <v>3</v>
      </c>
      <c r="C1510" t="s">
        <v>461</v>
      </c>
      <c r="D1510">
        <v>2</v>
      </c>
      <c r="E1510" t="s">
        <v>23</v>
      </c>
      <c r="F1510" t="s">
        <v>16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s="4" cm="1">
        <f t="array" ref="N1510">MEDIAN(IF($O$2:$O$2210=O1510,$D$2:$D$2210))</f>
        <v>17.5</v>
      </c>
      <c r="O1510" t="str">
        <f t="shared" si="23"/>
        <v>Data Analyst - Senior LevelLeft job</v>
      </c>
    </row>
    <row r="1511" spans="1:15" ht="16.8" x14ac:dyDescent="0.45">
      <c r="A1511" t="s">
        <v>94</v>
      </c>
      <c r="B1511">
        <v>0</v>
      </c>
      <c r="C1511" t="s">
        <v>14</v>
      </c>
      <c r="D1511">
        <v>7</v>
      </c>
      <c r="E1511" t="s">
        <v>15</v>
      </c>
      <c r="F1511" t="s">
        <v>19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s="4" cm="1">
        <f t="array" ref="N1511">MEDIAN(IF($O$2:$O$2210=O1511,$D$2:$D$2210))</f>
        <v>12</v>
      </c>
      <c r="O1511" t="str">
        <f t="shared" si="23"/>
        <v>Data Analyst - No stated seniority/mid-levelPresent Role</v>
      </c>
    </row>
    <row r="1512" spans="1:15" ht="16.8" x14ac:dyDescent="0.45">
      <c r="A1512" t="s">
        <v>94</v>
      </c>
      <c r="B1512">
        <v>0</v>
      </c>
      <c r="C1512" t="s">
        <v>14</v>
      </c>
      <c r="D1512">
        <v>7</v>
      </c>
      <c r="E1512" t="s">
        <v>15</v>
      </c>
      <c r="F1512" t="s">
        <v>19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s="4" cm="1">
        <f t="array" ref="N1512">MEDIAN(IF($O$2:$O$2210=O1512,$D$2:$D$2210))</f>
        <v>12</v>
      </c>
      <c r="O1512" t="str">
        <f t="shared" si="23"/>
        <v>Data Analyst - No stated seniority/mid-levelPresent Role</v>
      </c>
    </row>
    <row r="1513" spans="1:15" ht="16.8" x14ac:dyDescent="0.45">
      <c r="A1513" t="s">
        <v>1244</v>
      </c>
      <c r="B1513">
        <v>1</v>
      </c>
      <c r="C1513" t="s">
        <v>14</v>
      </c>
      <c r="D1513">
        <v>29</v>
      </c>
      <c r="E1513" t="s">
        <v>15</v>
      </c>
      <c r="F1513" t="s">
        <v>16</v>
      </c>
      <c r="G1513">
        <v>1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0</v>
      </c>
      <c r="N1513" s="4" cm="1">
        <f t="array" ref="N1513">MEDIAN(IF($O$2:$O$2210=O1513,$D$2:$D$2210))</f>
        <v>13</v>
      </c>
      <c r="O1513" t="str">
        <f t="shared" si="23"/>
        <v>Data Analyst - No stated seniority/mid-levelLeft job</v>
      </c>
    </row>
    <row r="1514" spans="1:15" ht="16.8" x14ac:dyDescent="0.45">
      <c r="A1514" t="s">
        <v>154</v>
      </c>
      <c r="B1514">
        <v>0</v>
      </c>
      <c r="C1514" t="s">
        <v>14</v>
      </c>
      <c r="D1514">
        <v>41</v>
      </c>
      <c r="E1514" t="s">
        <v>15</v>
      </c>
      <c r="F1514" t="s">
        <v>19</v>
      </c>
      <c r="G1514">
        <v>1</v>
      </c>
      <c r="H1514">
        <v>1</v>
      </c>
      <c r="I1514">
        <v>1</v>
      </c>
      <c r="J1514">
        <v>1</v>
      </c>
      <c r="K1514">
        <v>0</v>
      </c>
      <c r="L1514">
        <v>0</v>
      </c>
      <c r="M1514">
        <v>0</v>
      </c>
      <c r="N1514" s="4" cm="1">
        <f t="array" ref="N1514">MEDIAN(IF($O$2:$O$2210=O1514,$D$2:$D$2210))</f>
        <v>12</v>
      </c>
      <c r="O1514" t="str">
        <f t="shared" si="23"/>
        <v>Data Analyst - No stated seniority/mid-levelPresent Role</v>
      </c>
    </row>
    <row r="1515" spans="1:15" ht="16.8" x14ac:dyDescent="0.45">
      <c r="A1515" t="s">
        <v>1733</v>
      </c>
      <c r="B1515">
        <v>1</v>
      </c>
      <c r="C1515" t="s">
        <v>1692</v>
      </c>
      <c r="D1515">
        <v>17</v>
      </c>
      <c r="E1515" t="s">
        <v>1692</v>
      </c>
      <c r="F1515" t="s">
        <v>16</v>
      </c>
      <c r="G1515">
        <v>1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 s="4" cm="1">
        <f t="array" ref="N1515">MEDIAN(IF($O$2:$O$2210=O1515,$D$2:$D$2210))</f>
        <v>7</v>
      </c>
      <c r="O1515" t="str">
        <f t="shared" si="23"/>
        <v>Data ScientistLeft job</v>
      </c>
    </row>
    <row r="1516" spans="1:15" ht="16.8" x14ac:dyDescent="0.45">
      <c r="A1516" t="s">
        <v>129</v>
      </c>
      <c r="B1516">
        <v>2</v>
      </c>
      <c r="C1516" t="s">
        <v>1692</v>
      </c>
      <c r="D1516">
        <v>4</v>
      </c>
      <c r="E1516" t="s">
        <v>1692</v>
      </c>
      <c r="F1516" t="s">
        <v>16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s="4" cm="1">
        <f t="array" ref="N1516">MEDIAN(IF($O$2:$O$2210=O1516,$D$2:$D$2210))</f>
        <v>7</v>
      </c>
      <c r="O1516" t="str">
        <f t="shared" si="23"/>
        <v>Data ScientistLeft job</v>
      </c>
    </row>
    <row r="1517" spans="1:15" ht="16.8" x14ac:dyDescent="0.45">
      <c r="A1517" t="s">
        <v>219</v>
      </c>
      <c r="B1517">
        <v>1</v>
      </c>
      <c r="C1517" t="s">
        <v>50</v>
      </c>
      <c r="D1517">
        <v>19</v>
      </c>
      <c r="E1517" t="s">
        <v>15</v>
      </c>
      <c r="F1517" t="s">
        <v>16</v>
      </c>
      <c r="G1517">
        <v>1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 s="4" cm="1">
        <f t="array" ref="N1517">MEDIAN(IF($O$2:$O$2210=O1517,$D$2:$D$2210))</f>
        <v>13</v>
      </c>
      <c r="O1517" t="str">
        <f t="shared" si="23"/>
        <v>Data Analyst - No stated seniority/mid-levelLeft job</v>
      </c>
    </row>
    <row r="1518" spans="1:15" ht="16.8" x14ac:dyDescent="0.45">
      <c r="A1518" t="s">
        <v>1245</v>
      </c>
      <c r="B1518">
        <v>2</v>
      </c>
      <c r="C1518" t="s">
        <v>14</v>
      </c>
      <c r="D1518">
        <v>28</v>
      </c>
      <c r="E1518" t="s">
        <v>15</v>
      </c>
      <c r="F1518" t="s">
        <v>16</v>
      </c>
      <c r="G1518">
        <v>1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  <c r="N1518" s="4" cm="1">
        <f t="array" ref="N1518">MEDIAN(IF($O$2:$O$2210=O1518,$D$2:$D$2210))</f>
        <v>13</v>
      </c>
      <c r="O1518" t="str">
        <f t="shared" si="23"/>
        <v>Data Analyst - No stated seniority/mid-levelLeft job</v>
      </c>
    </row>
    <row r="1519" spans="1:15" ht="16.8" x14ac:dyDescent="0.45">
      <c r="A1519" t="s">
        <v>1246</v>
      </c>
      <c r="B1519">
        <v>1</v>
      </c>
      <c r="C1519" t="s">
        <v>1247</v>
      </c>
      <c r="D1519">
        <v>38</v>
      </c>
      <c r="E1519" t="s">
        <v>15</v>
      </c>
      <c r="F1519" t="s">
        <v>16</v>
      </c>
      <c r="G1519">
        <v>1</v>
      </c>
      <c r="H1519">
        <v>1</v>
      </c>
      <c r="I1519">
        <v>1</v>
      </c>
      <c r="J1519">
        <v>1</v>
      </c>
      <c r="K1519">
        <v>0</v>
      </c>
      <c r="L1519">
        <v>0</v>
      </c>
      <c r="M1519">
        <v>0</v>
      </c>
      <c r="N1519" s="4" cm="1">
        <f t="array" ref="N1519">MEDIAN(IF($O$2:$O$2210=O1519,$D$2:$D$2210))</f>
        <v>13</v>
      </c>
      <c r="O1519" t="str">
        <f t="shared" si="23"/>
        <v>Data Analyst - No stated seniority/mid-levelLeft job</v>
      </c>
    </row>
    <row r="1520" spans="1:15" ht="16.8" x14ac:dyDescent="0.45">
      <c r="A1520" t="s">
        <v>182</v>
      </c>
      <c r="B1520">
        <v>1</v>
      </c>
      <c r="C1520" t="s">
        <v>14</v>
      </c>
      <c r="D1520">
        <v>4</v>
      </c>
      <c r="E1520" t="s">
        <v>15</v>
      </c>
      <c r="F1520" t="s">
        <v>19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s="4" cm="1">
        <f t="array" ref="N1520">MEDIAN(IF($O$2:$O$2210=O1520,$D$2:$D$2210))</f>
        <v>12</v>
      </c>
      <c r="O1520" t="str">
        <f t="shared" si="23"/>
        <v>Data Analyst - No stated seniority/mid-levelPresent Role</v>
      </c>
    </row>
    <row r="1521" spans="1:15" ht="16.8" x14ac:dyDescent="0.45">
      <c r="A1521" t="s">
        <v>1248</v>
      </c>
      <c r="B1521">
        <v>2</v>
      </c>
      <c r="C1521" t="s">
        <v>1249</v>
      </c>
      <c r="D1521">
        <v>19</v>
      </c>
      <c r="E1521" t="s">
        <v>15</v>
      </c>
      <c r="F1521" t="s">
        <v>16</v>
      </c>
      <c r="G1521">
        <v>1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 s="4" cm="1">
        <f t="array" ref="N1521">MEDIAN(IF($O$2:$O$2210=O1521,$D$2:$D$2210))</f>
        <v>13</v>
      </c>
      <c r="O1521" t="str">
        <f t="shared" si="23"/>
        <v>Data Analyst - No stated seniority/mid-levelLeft job</v>
      </c>
    </row>
    <row r="1522" spans="1:15" ht="16.8" x14ac:dyDescent="0.45">
      <c r="A1522" t="s">
        <v>1250</v>
      </c>
      <c r="B1522">
        <v>4</v>
      </c>
      <c r="C1522" t="s">
        <v>14</v>
      </c>
      <c r="D1522">
        <v>3</v>
      </c>
      <c r="E1522" t="s">
        <v>15</v>
      </c>
      <c r="F1522" t="s">
        <v>16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s="4" cm="1">
        <f t="array" ref="N1522">MEDIAN(IF($O$2:$O$2210=O1522,$D$2:$D$2210))</f>
        <v>13</v>
      </c>
      <c r="O1522" t="str">
        <f t="shared" si="23"/>
        <v>Data Analyst - No stated seniority/mid-levelLeft job</v>
      </c>
    </row>
    <row r="1523" spans="1:15" ht="16.8" x14ac:dyDescent="0.45">
      <c r="A1523" t="s">
        <v>1734</v>
      </c>
      <c r="B1523">
        <v>3</v>
      </c>
      <c r="C1523" t="s">
        <v>1692</v>
      </c>
      <c r="D1523">
        <v>40</v>
      </c>
      <c r="E1523" t="s">
        <v>1692</v>
      </c>
      <c r="F1523" t="s">
        <v>16</v>
      </c>
      <c r="G1523">
        <v>1</v>
      </c>
      <c r="H1523">
        <v>1</v>
      </c>
      <c r="I1523">
        <v>1</v>
      </c>
      <c r="J1523">
        <v>1</v>
      </c>
      <c r="K1523">
        <v>0</v>
      </c>
      <c r="L1523">
        <v>0</v>
      </c>
      <c r="M1523">
        <v>0</v>
      </c>
      <c r="N1523" s="4" cm="1">
        <f t="array" ref="N1523">MEDIAN(IF($O$2:$O$2210=O1523,$D$2:$D$2210))</f>
        <v>7</v>
      </c>
      <c r="O1523" t="str">
        <f t="shared" si="23"/>
        <v>Data ScientistLeft job</v>
      </c>
    </row>
    <row r="1524" spans="1:15" ht="16.8" x14ac:dyDescent="0.45">
      <c r="A1524" t="s">
        <v>1251</v>
      </c>
      <c r="B1524">
        <v>4</v>
      </c>
      <c r="C1524" t="s">
        <v>14</v>
      </c>
      <c r="D1524">
        <v>12</v>
      </c>
      <c r="E1524" t="s">
        <v>15</v>
      </c>
      <c r="F1524" t="s">
        <v>16</v>
      </c>
      <c r="G1524">
        <v>1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 s="4" cm="1">
        <f t="array" ref="N1524">MEDIAN(IF($O$2:$O$2210=O1524,$D$2:$D$2210))</f>
        <v>13</v>
      </c>
      <c r="O1524" t="str">
        <f t="shared" si="23"/>
        <v>Data Analyst - No stated seniority/mid-levelLeft job</v>
      </c>
    </row>
    <row r="1525" spans="1:15" ht="16.8" x14ac:dyDescent="0.45">
      <c r="A1525" t="s">
        <v>80</v>
      </c>
      <c r="B1525">
        <v>0</v>
      </c>
      <c r="C1525" t="s">
        <v>14</v>
      </c>
      <c r="D1525">
        <v>69</v>
      </c>
      <c r="E1525" t="s">
        <v>15</v>
      </c>
      <c r="F1525" t="s">
        <v>19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0</v>
      </c>
      <c r="N1525" s="4" cm="1">
        <f t="array" ref="N1525">MEDIAN(IF($O$2:$O$2210=O1525,$D$2:$D$2210))</f>
        <v>12</v>
      </c>
      <c r="O1525" t="str">
        <f t="shared" si="23"/>
        <v>Data Analyst - No stated seniority/mid-levelPresent Role</v>
      </c>
    </row>
    <row r="1526" spans="1:15" ht="16.8" x14ac:dyDescent="0.45">
      <c r="A1526" t="s">
        <v>328</v>
      </c>
      <c r="B1526">
        <v>0</v>
      </c>
      <c r="C1526" t="s">
        <v>1252</v>
      </c>
      <c r="D1526">
        <v>1</v>
      </c>
      <c r="E1526" t="s">
        <v>15</v>
      </c>
      <c r="F1526" t="s">
        <v>19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s="4" cm="1">
        <f t="array" ref="N1526">MEDIAN(IF($O$2:$O$2210=O1526,$D$2:$D$2210))</f>
        <v>12</v>
      </c>
      <c r="O1526" t="str">
        <f t="shared" si="23"/>
        <v>Data Analyst - No stated seniority/mid-levelPresent Role</v>
      </c>
    </row>
    <row r="1527" spans="1:15" ht="16.8" x14ac:dyDescent="0.45">
      <c r="A1527" t="s">
        <v>1253</v>
      </c>
      <c r="B1527">
        <v>1</v>
      </c>
      <c r="C1527" t="s">
        <v>14</v>
      </c>
      <c r="D1527">
        <v>7</v>
      </c>
      <c r="E1527" t="s">
        <v>15</v>
      </c>
      <c r="F1527" t="s">
        <v>16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s="4" cm="1">
        <f t="array" ref="N1527">MEDIAN(IF($O$2:$O$2210=O1527,$D$2:$D$2210))</f>
        <v>13</v>
      </c>
      <c r="O1527" t="str">
        <f t="shared" si="23"/>
        <v>Data Analyst - No stated seniority/mid-levelLeft job</v>
      </c>
    </row>
    <row r="1528" spans="1:15" ht="16.8" x14ac:dyDescent="0.45">
      <c r="A1528" t="s">
        <v>104</v>
      </c>
      <c r="B1528">
        <v>0</v>
      </c>
      <c r="C1528" t="s">
        <v>14</v>
      </c>
      <c r="D1528">
        <v>6</v>
      </c>
      <c r="E1528" t="s">
        <v>15</v>
      </c>
      <c r="F1528" t="s">
        <v>19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s="4" cm="1">
        <f t="array" ref="N1528">MEDIAN(IF($O$2:$O$2210=O1528,$D$2:$D$2210))</f>
        <v>12</v>
      </c>
      <c r="O1528" t="str">
        <f t="shared" si="23"/>
        <v>Data Analyst - No stated seniority/mid-levelPresent Role</v>
      </c>
    </row>
    <row r="1529" spans="1:15" ht="16.8" x14ac:dyDescent="0.45">
      <c r="A1529" t="s">
        <v>1254</v>
      </c>
      <c r="B1529">
        <v>1</v>
      </c>
      <c r="C1529" t="s">
        <v>416</v>
      </c>
      <c r="D1529">
        <v>7</v>
      </c>
      <c r="E1529" t="s">
        <v>57</v>
      </c>
      <c r="F1529" t="s">
        <v>16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s="4" cm="1">
        <f t="array" ref="N1529">MEDIAN(IF($O$2:$O$2210=O1529,$D$2:$D$2210))</f>
        <v>8</v>
      </c>
      <c r="O1529" t="str">
        <f t="shared" si="23"/>
        <v>Data Analyst - Junior LevelLeft job</v>
      </c>
    </row>
    <row r="1530" spans="1:15" ht="16.8" x14ac:dyDescent="0.45">
      <c r="A1530" t="s">
        <v>28</v>
      </c>
      <c r="B1530">
        <v>0</v>
      </c>
      <c r="C1530" t="s">
        <v>14</v>
      </c>
      <c r="D1530">
        <v>39</v>
      </c>
      <c r="E1530" t="s">
        <v>15</v>
      </c>
      <c r="F1530" t="s">
        <v>19</v>
      </c>
      <c r="G1530">
        <v>1</v>
      </c>
      <c r="H1530">
        <v>1</v>
      </c>
      <c r="I1530">
        <v>1</v>
      </c>
      <c r="J1530">
        <v>1</v>
      </c>
      <c r="K1530">
        <v>0</v>
      </c>
      <c r="L1530">
        <v>0</v>
      </c>
      <c r="M1530">
        <v>0</v>
      </c>
      <c r="N1530" s="4" cm="1">
        <f t="array" ref="N1530">MEDIAN(IF($O$2:$O$2210=O1530,$D$2:$D$2210))</f>
        <v>12</v>
      </c>
      <c r="O1530" t="str">
        <f t="shared" si="23"/>
        <v>Data Analyst - No stated seniority/mid-levelPresent Role</v>
      </c>
    </row>
    <row r="1531" spans="1:15" ht="16.8" x14ac:dyDescent="0.45">
      <c r="A1531" t="s">
        <v>527</v>
      </c>
      <c r="B1531">
        <v>0</v>
      </c>
      <c r="C1531" t="s">
        <v>14</v>
      </c>
      <c r="D1531">
        <v>3</v>
      </c>
      <c r="E1531" t="s">
        <v>15</v>
      </c>
      <c r="F1531" t="s">
        <v>19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s="4" cm="1">
        <f t="array" ref="N1531">MEDIAN(IF($O$2:$O$2210=O1531,$D$2:$D$2210))</f>
        <v>12</v>
      </c>
      <c r="O1531" t="str">
        <f t="shared" si="23"/>
        <v>Data Analyst - No stated seniority/mid-levelPresent Role</v>
      </c>
    </row>
    <row r="1532" spans="1:15" ht="16.8" x14ac:dyDescent="0.45">
      <c r="A1532" t="s">
        <v>1255</v>
      </c>
      <c r="B1532">
        <v>1</v>
      </c>
      <c r="C1532" t="s">
        <v>1256</v>
      </c>
      <c r="D1532">
        <v>73</v>
      </c>
      <c r="E1532" t="s">
        <v>23</v>
      </c>
      <c r="F1532" t="s">
        <v>16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0</v>
      </c>
      <c r="N1532" s="4" cm="1">
        <f t="array" ref="N1532">MEDIAN(IF($O$2:$O$2210=O1532,$D$2:$D$2210))</f>
        <v>17.5</v>
      </c>
      <c r="O1532" t="str">
        <f t="shared" si="23"/>
        <v>Data Analyst - Senior LevelLeft job</v>
      </c>
    </row>
    <row r="1533" spans="1:15" ht="16.8" x14ac:dyDescent="0.45">
      <c r="A1533" t="s">
        <v>1257</v>
      </c>
      <c r="B1533">
        <v>2</v>
      </c>
      <c r="C1533" t="s">
        <v>14</v>
      </c>
      <c r="D1533">
        <v>1</v>
      </c>
      <c r="E1533" t="s">
        <v>15</v>
      </c>
      <c r="F1533" t="s">
        <v>16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s="4" cm="1">
        <f t="array" ref="N1533">MEDIAN(IF($O$2:$O$2210=O1533,$D$2:$D$2210))</f>
        <v>13</v>
      </c>
      <c r="O1533" t="str">
        <f t="shared" si="23"/>
        <v>Data Analyst - No stated seniority/mid-levelLeft job</v>
      </c>
    </row>
    <row r="1534" spans="1:15" ht="16.8" x14ac:dyDescent="0.45">
      <c r="A1534" t="s">
        <v>70</v>
      </c>
      <c r="B1534">
        <v>0</v>
      </c>
      <c r="C1534" t="s">
        <v>36</v>
      </c>
      <c r="D1534">
        <v>1</v>
      </c>
      <c r="E1534" t="s">
        <v>23</v>
      </c>
      <c r="F1534" t="s">
        <v>19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s="4" cm="1">
        <f t="array" ref="N1534">MEDIAN(IF($O$2:$O$2210=O1534,$D$2:$D$2210))</f>
        <v>10</v>
      </c>
      <c r="O1534" t="str">
        <f t="shared" si="23"/>
        <v>Data Analyst - Senior LevelPresent Role</v>
      </c>
    </row>
    <row r="1535" spans="1:15" ht="16.8" x14ac:dyDescent="0.45">
      <c r="A1535" t="s">
        <v>1258</v>
      </c>
      <c r="B1535">
        <v>1</v>
      </c>
      <c r="C1535" t="s">
        <v>14</v>
      </c>
      <c r="D1535">
        <v>20</v>
      </c>
      <c r="E1535" t="s">
        <v>15</v>
      </c>
      <c r="F1535" t="s">
        <v>16</v>
      </c>
      <c r="G1535">
        <v>1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 s="4" cm="1">
        <f t="array" ref="N1535">MEDIAN(IF($O$2:$O$2210=O1535,$D$2:$D$2210))</f>
        <v>13</v>
      </c>
      <c r="O1535" t="str">
        <f t="shared" si="23"/>
        <v>Data Analyst - No stated seniority/mid-levelLeft job</v>
      </c>
    </row>
    <row r="1536" spans="1:15" ht="16.8" x14ac:dyDescent="0.45">
      <c r="A1536" t="s">
        <v>1259</v>
      </c>
      <c r="B1536">
        <v>2</v>
      </c>
      <c r="C1536" t="s">
        <v>14</v>
      </c>
      <c r="D1536">
        <v>46</v>
      </c>
      <c r="E1536" t="s">
        <v>15</v>
      </c>
      <c r="F1536" t="s">
        <v>16</v>
      </c>
      <c r="G1536">
        <v>1</v>
      </c>
      <c r="H1536">
        <v>1</v>
      </c>
      <c r="I1536">
        <v>1</v>
      </c>
      <c r="J1536">
        <v>1</v>
      </c>
      <c r="K1536">
        <v>0</v>
      </c>
      <c r="L1536">
        <v>0</v>
      </c>
      <c r="M1536">
        <v>0</v>
      </c>
      <c r="N1536" s="4" cm="1">
        <f t="array" ref="N1536">MEDIAN(IF($O$2:$O$2210=O1536,$D$2:$D$2210))</f>
        <v>13</v>
      </c>
      <c r="O1536" t="str">
        <f t="shared" si="23"/>
        <v>Data Analyst - No stated seniority/mid-levelLeft job</v>
      </c>
    </row>
    <row r="1537" spans="1:15" ht="16.8" x14ac:dyDescent="0.45">
      <c r="A1537" t="s">
        <v>1260</v>
      </c>
      <c r="B1537">
        <v>1</v>
      </c>
      <c r="C1537" t="s">
        <v>1261</v>
      </c>
      <c r="D1537">
        <v>55</v>
      </c>
      <c r="E1537" t="s">
        <v>23</v>
      </c>
      <c r="F1537" t="s">
        <v>16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0</v>
      </c>
      <c r="M1537">
        <v>0</v>
      </c>
      <c r="N1537" s="4" cm="1">
        <f t="array" ref="N1537">MEDIAN(IF($O$2:$O$2210=O1537,$D$2:$D$2210))</f>
        <v>17.5</v>
      </c>
      <c r="O1537" t="str">
        <f t="shared" si="23"/>
        <v>Data Analyst - Senior LevelLeft job</v>
      </c>
    </row>
    <row r="1538" spans="1:15" ht="16.8" x14ac:dyDescent="0.45">
      <c r="A1538" t="s">
        <v>1262</v>
      </c>
      <c r="B1538">
        <v>2</v>
      </c>
      <c r="C1538" t="s">
        <v>1263</v>
      </c>
      <c r="D1538">
        <v>7</v>
      </c>
      <c r="E1538" t="s">
        <v>15</v>
      </c>
      <c r="F1538" t="s">
        <v>16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s="4" cm="1">
        <f t="array" ref="N1538">MEDIAN(IF($O$2:$O$2210=O1538,$D$2:$D$2210))</f>
        <v>13</v>
      </c>
      <c r="O1538" t="str">
        <f t="shared" si="23"/>
        <v>Data Analyst - No stated seniority/mid-levelLeft job</v>
      </c>
    </row>
    <row r="1539" spans="1:15" ht="16.8" x14ac:dyDescent="0.45">
      <c r="A1539" t="s">
        <v>1264</v>
      </c>
      <c r="B1539">
        <v>3</v>
      </c>
      <c r="C1539" t="s">
        <v>1265</v>
      </c>
      <c r="D1539">
        <v>6</v>
      </c>
      <c r="E1539" t="s">
        <v>15</v>
      </c>
      <c r="F1539" t="s">
        <v>16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s="4" cm="1">
        <f t="array" ref="N1539">MEDIAN(IF($O$2:$O$2210=O1539,$D$2:$D$2210))</f>
        <v>13</v>
      </c>
      <c r="O1539" t="str">
        <f t="shared" ref="O1539:O1602" si="24">E1539&amp;F1539</f>
        <v>Data Analyst - No stated seniority/mid-levelLeft job</v>
      </c>
    </row>
    <row r="1540" spans="1:15" ht="16.8" x14ac:dyDescent="0.45">
      <c r="A1540" t="s">
        <v>359</v>
      </c>
      <c r="B1540">
        <v>0</v>
      </c>
      <c r="C1540" t="s">
        <v>14</v>
      </c>
      <c r="D1540">
        <v>20</v>
      </c>
      <c r="E1540" t="s">
        <v>15</v>
      </c>
      <c r="F1540" t="s">
        <v>19</v>
      </c>
      <c r="G1540">
        <v>1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 s="4" cm="1">
        <f t="array" ref="N1540">MEDIAN(IF($O$2:$O$2210=O1540,$D$2:$D$2210))</f>
        <v>12</v>
      </c>
      <c r="O1540" t="str">
        <f t="shared" si="24"/>
        <v>Data Analyst - No stated seniority/mid-levelPresent Role</v>
      </c>
    </row>
    <row r="1541" spans="1:15" ht="16.8" x14ac:dyDescent="0.45">
      <c r="A1541" s="1">
        <v>44805</v>
      </c>
      <c r="B1541">
        <v>0</v>
      </c>
      <c r="C1541" t="s">
        <v>14</v>
      </c>
      <c r="D1541">
        <v>1</v>
      </c>
      <c r="E1541" t="s">
        <v>15</v>
      </c>
      <c r="F1541" t="s">
        <v>19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s="4" cm="1">
        <f t="array" ref="N1541">MEDIAN(IF($O$2:$O$2210=O1541,$D$2:$D$2210))</f>
        <v>12</v>
      </c>
      <c r="O1541" t="str">
        <f t="shared" si="24"/>
        <v>Data Analyst - No stated seniority/mid-levelPresent Role</v>
      </c>
    </row>
    <row r="1542" spans="1:15" ht="16.8" x14ac:dyDescent="0.45">
      <c r="A1542" t="s">
        <v>592</v>
      </c>
      <c r="B1542">
        <v>0</v>
      </c>
      <c r="C1542" t="s">
        <v>14</v>
      </c>
      <c r="D1542">
        <v>3</v>
      </c>
      <c r="E1542" t="s">
        <v>15</v>
      </c>
      <c r="F1542" t="s">
        <v>19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s="4" cm="1">
        <f t="array" ref="N1542">MEDIAN(IF($O$2:$O$2210=O1542,$D$2:$D$2210))</f>
        <v>12</v>
      </c>
      <c r="O1542" t="str">
        <f t="shared" si="24"/>
        <v>Data Analyst - No stated seniority/mid-levelPresent Role</v>
      </c>
    </row>
    <row r="1543" spans="1:15" ht="16.8" x14ac:dyDescent="0.45">
      <c r="A1543" t="s">
        <v>1735</v>
      </c>
      <c r="B1543">
        <v>2</v>
      </c>
      <c r="C1543" t="s">
        <v>1692</v>
      </c>
      <c r="D1543">
        <v>9</v>
      </c>
      <c r="E1543" t="s">
        <v>1692</v>
      </c>
      <c r="F1543" t="s">
        <v>16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s="4" cm="1">
        <f t="array" ref="N1543">MEDIAN(IF($O$2:$O$2210=O1543,$D$2:$D$2210))</f>
        <v>7</v>
      </c>
      <c r="O1543" t="str">
        <f t="shared" si="24"/>
        <v>Data ScientistLeft job</v>
      </c>
    </row>
    <row r="1544" spans="1:15" ht="16.8" x14ac:dyDescent="0.45">
      <c r="A1544" t="s">
        <v>1199</v>
      </c>
      <c r="B1544">
        <v>3</v>
      </c>
      <c r="C1544" t="s">
        <v>1266</v>
      </c>
      <c r="D1544">
        <v>15</v>
      </c>
      <c r="E1544" t="s">
        <v>15</v>
      </c>
      <c r="F1544" t="s">
        <v>16</v>
      </c>
      <c r="G1544">
        <v>1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 s="4" cm="1">
        <f t="array" ref="N1544">MEDIAN(IF($O$2:$O$2210=O1544,$D$2:$D$2210))</f>
        <v>13</v>
      </c>
      <c r="O1544" t="str">
        <f t="shared" si="24"/>
        <v>Data Analyst - No stated seniority/mid-levelLeft job</v>
      </c>
    </row>
    <row r="1545" spans="1:15" ht="16.8" x14ac:dyDescent="0.45">
      <c r="A1545" t="s">
        <v>72</v>
      </c>
      <c r="B1545">
        <v>0</v>
      </c>
      <c r="C1545" t="s">
        <v>1267</v>
      </c>
      <c r="D1545">
        <v>13</v>
      </c>
      <c r="E1545" t="s">
        <v>57</v>
      </c>
      <c r="F1545" t="s">
        <v>19</v>
      </c>
      <c r="G1545">
        <v>1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 s="4" cm="1">
        <f t="array" ref="N1545">MEDIAN(IF($O$2:$O$2210=O1545,$D$2:$D$2210))</f>
        <v>5</v>
      </c>
      <c r="O1545" t="str">
        <f t="shared" si="24"/>
        <v>Data Analyst - Junior LevelPresent Role</v>
      </c>
    </row>
    <row r="1546" spans="1:15" ht="16.8" x14ac:dyDescent="0.45">
      <c r="A1546" t="s">
        <v>231</v>
      </c>
      <c r="B1546">
        <v>3</v>
      </c>
      <c r="C1546" t="s">
        <v>14</v>
      </c>
      <c r="D1546">
        <v>3</v>
      </c>
      <c r="E1546" t="s">
        <v>15</v>
      </c>
      <c r="F1546" t="s">
        <v>16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s="4" cm="1">
        <f t="array" ref="N1546">MEDIAN(IF($O$2:$O$2210=O1546,$D$2:$D$2210))</f>
        <v>13</v>
      </c>
      <c r="O1546" t="str">
        <f t="shared" si="24"/>
        <v>Data Analyst - No stated seniority/mid-levelLeft job</v>
      </c>
    </row>
    <row r="1547" spans="1:15" ht="16.8" x14ac:dyDescent="0.45">
      <c r="A1547" t="s">
        <v>1268</v>
      </c>
      <c r="B1547">
        <v>1</v>
      </c>
      <c r="C1547" t="s">
        <v>14</v>
      </c>
      <c r="D1547">
        <v>43</v>
      </c>
      <c r="E1547" t="s">
        <v>15</v>
      </c>
      <c r="F1547" t="s">
        <v>16</v>
      </c>
      <c r="G1547">
        <v>1</v>
      </c>
      <c r="H1547">
        <v>1</v>
      </c>
      <c r="I1547">
        <v>1</v>
      </c>
      <c r="J1547">
        <v>1</v>
      </c>
      <c r="K1547">
        <v>0</v>
      </c>
      <c r="L1547">
        <v>0</v>
      </c>
      <c r="M1547">
        <v>0</v>
      </c>
      <c r="N1547" s="4" cm="1">
        <f t="array" ref="N1547">MEDIAN(IF($O$2:$O$2210=O1547,$D$2:$D$2210))</f>
        <v>13</v>
      </c>
      <c r="O1547" t="str">
        <f t="shared" si="24"/>
        <v>Data Analyst - No stated seniority/mid-levelLeft job</v>
      </c>
    </row>
    <row r="1548" spans="1:15" ht="16.8" x14ac:dyDescent="0.45">
      <c r="A1548" t="s">
        <v>303</v>
      </c>
      <c r="B1548">
        <v>0</v>
      </c>
      <c r="C1548" t="s">
        <v>50</v>
      </c>
      <c r="D1548">
        <v>50</v>
      </c>
      <c r="E1548" t="s">
        <v>15</v>
      </c>
      <c r="F1548" t="s">
        <v>19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0</v>
      </c>
      <c r="M1548">
        <v>0</v>
      </c>
      <c r="N1548" s="4" cm="1">
        <f t="array" ref="N1548">MEDIAN(IF($O$2:$O$2210=O1548,$D$2:$D$2210))</f>
        <v>12</v>
      </c>
      <c r="O1548" t="str">
        <f t="shared" si="24"/>
        <v>Data Analyst - No stated seniority/mid-levelPresent Role</v>
      </c>
    </row>
    <row r="1549" spans="1:15" ht="16.8" x14ac:dyDescent="0.45">
      <c r="A1549" t="s">
        <v>548</v>
      </c>
      <c r="B1549">
        <v>0</v>
      </c>
      <c r="C1549" t="s">
        <v>1269</v>
      </c>
      <c r="D1549">
        <v>2</v>
      </c>
      <c r="E1549" t="s">
        <v>15</v>
      </c>
      <c r="F1549" t="s">
        <v>19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s="4" cm="1">
        <f t="array" ref="N1549">MEDIAN(IF($O$2:$O$2210=O1549,$D$2:$D$2210))</f>
        <v>12</v>
      </c>
      <c r="O1549" t="str">
        <f t="shared" si="24"/>
        <v>Data Analyst - No stated seniority/mid-levelPresent Role</v>
      </c>
    </row>
    <row r="1550" spans="1:15" ht="16.8" x14ac:dyDescent="0.45">
      <c r="A1550" t="s">
        <v>59</v>
      </c>
      <c r="B1550">
        <v>0</v>
      </c>
      <c r="C1550" t="s">
        <v>75</v>
      </c>
      <c r="D1550">
        <v>16</v>
      </c>
      <c r="E1550" t="s">
        <v>75</v>
      </c>
      <c r="F1550" t="s">
        <v>19</v>
      </c>
      <c r="G1550">
        <v>1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 s="4" cm="1">
        <f t="array" ref="N1550">MEDIAN(IF($O$2:$O$2210=O1550,$D$2:$D$2210))</f>
        <v>30</v>
      </c>
      <c r="O1550" t="str">
        <f t="shared" si="24"/>
        <v>StatisticianPresent Role</v>
      </c>
    </row>
    <row r="1551" spans="1:15" ht="16.8" x14ac:dyDescent="0.45">
      <c r="A1551" t="s">
        <v>592</v>
      </c>
      <c r="B1551">
        <v>0</v>
      </c>
      <c r="C1551" t="s">
        <v>50</v>
      </c>
      <c r="D1551">
        <v>3</v>
      </c>
      <c r="E1551" t="s">
        <v>15</v>
      </c>
      <c r="F1551" t="s">
        <v>19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s="4" cm="1">
        <f t="array" ref="N1551">MEDIAN(IF($O$2:$O$2210=O1551,$D$2:$D$2210))</f>
        <v>12</v>
      </c>
      <c r="O1551" t="str">
        <f t="shared" si="24"/>
        <v>Data Analyst - No stated seniority/mid-levelPresent Role</v>
      </c>
    </row>
    <row r="1552" spans="1:15" ht="16.8" x14ac:dyDescent="0.45">
      <c r="A1552" t="s">
        <v>916</v>
      </c>
      <c r="B1552">
        <v>0</v>
      </c>
      <c r="C1552" t="s">
        <v>333</v>
      </c>
      <c r="D1552">
        <v>38</v>
      </c>
      <c r="E1552" t="s">
        <v>15</v>
      </c>
      <c r="F1552" t="s">
        <v>19</v>
      </c>
      <c r="G1552">
        <v>1</v>
      </c>
      <c r="H1552">
        <v>1</v>
      </c>
      <c r="I1552">
        <v>1</v>
      </c>
      <c r="J1552">
        <v>1</v>
      </c>
      <c r="K1552">
        <v>0</v>
      </c>
      <c r="L1552">
        <v>0</v>
      </c>
      <c r="M1552">
        <v>0</v>
      </c>
      <c r="N1552" s="4" cm="1">
        <f t="array" ref="N1552">MEDIAN(IF($O$2:$O$2210=O1552,$D$2:$D$2210))</f>
        <v>12</v>
      </c>
      <c r="O1552" t="str">
        <f t="shared" si="24"/>
        <v>Data Analyst - No stated seniority/mid-levelPresent Role</v>
      </c>
    </row>
    <row r="1553" spans="1:15" ht="16.8" x14ac:dyDescent="0.45">
      <c r="A1553" t="s">
        <v>81</v>
      </c>
      <c r="B1553">
        <v>0</v>
      </c>
      <c r="C1553" t="s">
        <v>14</v>
      </c>
      <c r="D1553">
        <v>8</v>
      </c>
      <c r="E1553" t="s">
        <v>15</v>
      </c>
      <c r="F1553" t="s">
        <v>19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s="4" cm="1">
        <f t="array" ref="N1553">MEDIAN(IF($O$2:$O$2210=O1553,$D$2:$D$2210))</f>
        <v>12</v>
      </c>
      <c r="O1553" t="str">
        <f t="shared" si="24"/>
        <v>Data Analyst - No stated seniority/mid-levelPresent Role</v>
      </c>
    </row>
    <row r="1554" spans="1:15" ht="16.8" x14ac:dyDescent="0.45">
      <c r="A1554" t="s">
        <v>1270</v>
      </c>
      <c r="B1554">
        <v>0</v>
      </c>
      <c r="C1554" t="s">
        <v>14</v>
      </c>
      <c r="D1554">
        <v>13</v>
      </c>
      <c r="E1554" t="s">
        <v>15</v>
      </c>
      <c r="F1554" t="s">
        <v>19</v>
      </c>
      <c r="G1554">
        <v>1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 s="4" cm="1">
        <f t="array" ref="N1554">MEDIAN(IF($O$2:$O$2210=O1554,$D$2:$D$2210))</f>
        <v>12</v>
      </c>
      <c r="O1554" t="str">
        <f t="shared" si="24"/>
        <v>Data Analyst - No stated seniority/mid-levelPresent Role</v>
      </c>
    </row>
    <row r="1555" spans="1:15" ht="16.8" x14ac:dyDescent="0.45">
      <c r="A1555" t="s">
        <v>592</v>
      </c>
      <c r="B1555">
        <v>0</v>
      </c>
      <c r="C1555" t="s">
        <v>14</v>
      </c>
      <c r="D1555">
        <v>3</v>
      </c>
      <c r="E1555" t="s">
        <v>15</v>
      </c>
      <c r="F1555" t="s">
        <v>19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s="4" cm="1">
        <f t="array" ref="N1555">MEDIAN(IF($O$2:$O$2210=O1555,$D$2:$D$2210))</f>
        <v>12</v>
      </c>
      <c r="O1555" t="str">
        <f t="shared" si="24"/>
        <v>Data Analyst - No stated seniority/mid-levelPresent Role</v>
      </c>
    </row>
    <row r="1556" spans="1:15" ht="16.8" x14ac:dyDescent="0.45">
      <c r="A1556" t="s">
        <v>1271</v>
      </c>
      <c r="B1556">
        <v>3</v>
      </c>
      <c r="C1556" t="s">
        <v>14</v>
      </c>
      <c r="D1556">
        <v>3</v>
      </c>
      <c r="E1556" t="s">
        <v>15</v>
      </c>
      <c r="F1556" t="s">
        <v>16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s="4" cm="1">
        <f t="array" ref="N1556">MEDIAN(IF($O$2:$O$2210=O1556,$D$2:$D$2210))</f>
        <v>13</v>
      </c>
      <c r="O1556" t="str">
        <f t="shared" si="24"/>
        <v>Data Analyst - No stated seniority/mid-levelLeft job</v>
      </c>
    </row>
    <row r="1557" spans="1:15" ht="16.8" x14ac:dyDescent="0.45">
      <c r="A1557" t="s">
        <v>106</v>
      </c>
      <c r="B1557">
        <v>0</v>
      </c>
      <c r="C1557" t="s">
        <v>36</v>
      </c>
      <c r="D1557">
        <v>5</v>
      </c>
      <c r="E1557" t="s">
        <v>23</v>
      </c>
      <c r="F1557" t="s">
        <v>19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s="4" cm="1">
        <f t="array" ref="N1557">MEDIAN(IF($O$2:$O$2210=O1557,$D$2:$D$2210))</f>
        <v>10</v>
      </c>
      <c r="O1557" t="str">
        <f t="shared" si="24"/>
        <v>Data Analyst - Senior LevelPresent Role</v>
      </c>
    </row>
    <row r="1558" spans="1:15" ht="16.8" x14ac:dyDescent="0.45">
      <c r="A1558" t="s">
        <v>1580</v>
      </c>
      <c r="B1558">
        <v>1</v>
      </c>
      <c r="C1558" t="s">
        <v>1692</v>
      </c>
      <c r="D1558">
        <v>12</v>
      </c>
      <c r="E1558" t="s">
        <v>1692</v>
      </c>
      <c r="F1558" t="s">
        <v>16</v>
      </c>
      <c r="G1558">
        <v>1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 s="4" cm="1">
        <f t="array" ref="N1558">MEDIAN(IF($O$2:$O$2210=O1558,$D$2:$D$2210))</f>
        <v>7</v>
      </c>
      <c r="O1558" t="str">
        <f t="shared" si="24"/>
        <v>Data ScientistLeft job</v>
      </c>
    </row>
    <row r="1559" spans="1:15" ht="16.8" x14ac:dyDescent="0.45">
      <c r="A1559" t="s">
        <v>1033</v>
      </c>
      <c r="B1559">
        <v>2</v>
      </c>
      <c r="C1559" t="s">
        <v>1692</v>
      </c>
      <c r="D1559">
        <v>9</v>
      </c>
      <c r="E1559" t="s">
        <v>1692</v>
      </c>
      <c r="F1559" t="s">
        <v>16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s="4" cm="1">
        <f t="array" ref="N1559">MEDIAN(IF($O$2:$O$2210=O1559,$D$2:$D$2210))</f>
        <v>7</v>
      </c>
      <c r="O1559" t="str">
        <f t="shared" si="24"/>
        <v>Data ScientistLeft job</v>
      </c>
    </row>
    <row r="1560" spans="1:15" ht="16.8" x14ac:dyDescent="0.45">
      <c r="A1560" t="s">
        <v>88</v>
      </c>
      <c r="B1560">
        <v>0</v>
      </c>
      <c r="C1560" t="s">
        <v>14</v>
      </c>
      <c r="D1560">
        <v>18</v>
      </c>
      <c r="E1560" t="s">
        <v>15</v>
      </c>
      <c r="F1560" t="s">
        <v>19</v>
      </c>
      <c r="G1560">
        <v>1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 s="4" cm="1">
        <f t="array" ref="N1560">MEDIAN(IF($O$2:$O$2210=O1560,$D$2:$D$2210))</f>
        <v>12</v>
      </c>
      <c r="O1560" t="str">
        <f t="shared" si="24"/>
        <v>Data Analyst - No stated seniority/mid-levelPresent Role</v>
      </c>
    </row>
    <row r="1561" spans="1:15" ht="16.8" x14ac:dyDescent="0.45">
      <c r="A1561" t="s">
        <v>754</v>
      </c>
      <c r="B1561">
        <v>1</v>
      </c>
      <c r="C1561" t="s">
        <v>1249</v>
      </c>
      <c r="D1561">
        <v>2</v>
      </c>
      <c r="E1561" t="s">
        <v>15</v>
      </c>
      <c r="F1561" t="s">
        <v>16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s="4" cm="1">
        <f t="array" ref="N1561">MEDIAN(IF($O$2:$O$2210=O1561,$D$2:$D$2210))</f>
        <v>13</v>
      </c>
      <c r="O1561" t="str">
        <f t="shared" si="24"/>
        <v>Data Analyst - No stated seniority/mid-levelLeft job</v>
      </c>
    </row>
    <row r="1562" spans="1:15" ht="16.8" x14ac:dyDescent="0.45">
      <c r="A1562" t="s">
        <v>1272</v>
      </c>
      <c r="B1562">
        <v>2</v>
      </c>
      <c r="C1562" t="s">
        <v>1273</v>
      </c>
      <c r="D1562">
        <v>4</v>
      </c>
      <c r="E1562" t="s">
        <v>15</v>
      </c>
      <c r="F1562" t="s">
        <v>16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s="4" cm="1">
        <f t="array" ref="N1562">MEDIAN(IF($O$2:$O$2210=O1562,$D$2:$D$2210))</f>
        <v>13</v>
      </c>
      <c r="O1562" t="str">
        <f t="shared" si="24"/>
        <v>Data Analyst - No stated seniority/mid-levelLeft job</v>
      </c>
    </row>
    <row r="1563" spans="1:15" ht="16.8" x14ac:dyDescent="0.45">
      <c r="A1563" t="s">
        <v>182</v>
      </c>
      <c r="B1563">
        <v>0</v>
      </c>
      <c r="C1563" t="s">
        <v>50</v>
      </c>
      <c r="D1563">
        <v>4</v>
      </c>
      <c r="E1563" t="s">
        <v>15</v>
      </c>
      <c r="F1563" t="s">
        <v>19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s="4" cm="1">
        <f t="array" ref="N1563">MEDIAN(IF($O$2:$O$2210=O1563,$D$2:$D$2210))</f>
        <v>12</v>
      </c>
      <c r="O1563" t="str">
        <f t="shared" si="24"/>
        <v>Data Analyst - No stated seniority/mid-levelPresent Role</v>
      </c>
    </row>
    <row r="1564" spans="1:15" ht="16.8" x14ac:dyDescent="0.45">
      <c r="A1564" t="s">
        <v>728</v>
      </c>
      <c r="B1564">
        <v>1</v>
      </c>
      <c r="C1564" t="s">
        <v>1274</v>
      </c>
      <c r="D1564">
        <v>6</v>
      </c>
      <c r="E1564" t="s">
        <v>57</v>
      </c>
      <c r="F1564" t="s">
        <v>16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s="4" cm="1">
        <f t="array" ref="N1564">MEDIAN(IF($O$2:$O$2210=O1564,$D$2:$D$2210))</f>
        <v>8</v>
      </c>
      <c r="O1564" t="str">
        <f t="shared" si="24"/>
        <v>Data Analyst - Junior LevelLeft job</v>
      </c>
    </row>
    <row r="1565" spans="1:15" ht="16.8" x14ac:dyDescent="0.45">
      <c r="A1565" t="s">
        <v>44</v>
      </c>
      <c r="B1565">
        <v>0</v>
      </c>
      <c r="C1565" t="s">
        <v>14</v>
      </c>
      <c r="D1565">
        <v>9</v>
      </c>
      <c r="E1565" t="s">
        <v>15</v>
      </c>
      <c r="F1565" t="s">
        <v>19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s="4" cm="1">
        <f t="array" ref="N1565">MEDIAN(IF($O$2:$O$2210=O1565,$D$2:$D$2210))</f>
        <v>12</v>
      </c>
      <c r="O1565" t="str">
        <f t="shared" si="24"/>
        <v>Data Analyst - No stated seniority/mid-levelPresent Role</v>
      </c>
    </row>
    <row r="1566" spans="1:15" ht="16.8" x14ac:dyDescent="0.45">
      <c r="A1566" t="s">
        <v>1275</v>
      </c>
      <c r="B1566">
        <v>2</v>
      </c>
      <c r="C1566" t="s">
        <v>14</v>
      </c>
      <c r="D1566">
        <v>17</v>
      </c>
      <c r="E1566" t="s">
        <v>15</v>
      </c>
      <c r="F1566" t="s">
        <v>16</v>
      </c>
      <c r="G1566">
        <v>1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 s="4" cm="1">
        <f t="array" ref="N1566">MEDIAN(IF($O$2:$O$2210=O1566,$D$2:$D$2210))</f>
        <v>13</v>
      </c>
      <c r="O1566" t="str">
        <f t="shared" si="24"/>
        <v>Data Analyst - No stated seniority/mid-levelLeft job</v>
      </c>
    </row>
    <row r="1567" spans="1:15" ht="16.8" x14ac:dyDescent="0.45">
      <c r="A1567" t="s">
        <v>91</v>
      </c>
      <c r="B1567">
        <v>3</v>
      </c>
      <c r="C1567" t="s">
        <v>14</v>
      </c>
      <c r="D1567">
        <v>17</v>
      </c>
      <c r="E1567" t="s">
        <v>15</v>
      </c>
      <c r="F1567" t="s">
        <v>16</v>
      </c>
      <c r="G1567">
        <v>1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 s="4" cm="1">
        <f t="array" ref="N1567">MEDIAN(IF($O$2:$O$2210=O1567,$D$2:$D$2210))</f>
        <v>13</v>
      </c>
      <c r="O1567" t="str">
        <f t="shared" si="24"/>
        <v>Data Analyst - No stated seniority/mid-levelLeft job</v>
      </c>
    </row>
    <row r="1568" spans="1:15" ht="16.8" x14ac:dyDescent="0.45">
      <c r="A1568" t="s">
        <v>81</v>
      </c>
      <c r="B1568">
        <v>0</v>
      </c>
      <c r="C1568" t="s">
        <v>1708</v>
      </c>
      <c r="D1568">
        <v>8</v>
      </c>
      <c r="E1568" t="s">
        <v>1692</v>
      </c>
      <c r="F1568" t="s">
        <v>19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s="4" cm="1">
        <f t="array" ref="N1568">MEDIAN(IF($O$2:$O$2210=O1568,$D$2:$D$2210))</f>
        <v>8.5</v>
      </c>
      <c r="O1568" t="str">
        <f t="shared" si="24"/>
        <v>Data ScientistPresent Role</v>
      </c>
    </row>
    <row r="1569" spans="1:15" ht="16.8" x14ac:dyDescent="0.45">
      <c r="A1569" t="s">
        <v>1276</v>
      </c>
      <c r="B1569">
        <v>1</v>
      </c>
      <c r="C1569" t="s">
        <v>14</v>
      </c>
      <c r="D1569">
        <v>39</v>
      </c>
      <c r="E1569" t="s">
        <v>15</v>
      </c>
      <c r="F1569" t="s">
        <v>16</v>
      </c>
      <c r="G1569">
        <v>1</v>
      </c>
      <c r="H1569">
        <v>1</v>
      </c>
      <c r="I1569">
        <v>1</v>
      </c>
      <c r="J1569">
        <v>1</v>
      </c>
      <c r="K1569">
        <v>0</v>
      </c>
      <c r="L1569">
        <v>0</v>
      </c>
      <c r="M1569">
        <v>0</v>
      </c>
      <c r="N1569" s="4" cm="1">
        <f t="array" ref="N1569">MEDIAN(IF($O$2:$O$2210=O1569,$D$2:$D$2210))</f>
        <v>13</v>
      </c>
      <c r="O1569" t="str">
        <f t="shared" si="24"/>
        <v>Data Analyst - No stated seniority/mid-levelLeft job</v>
      </c>
    </row>
    <row r="1570" spans="1:15" ht="16.8" x14ac:dyDescent="0.45">
      <c r="A1570" t="s">
        <v>1277</v>
      </c>
      <c r="B1570">
        <v>2</v>
      </c>
      <c r="C1570" t="s">
        <v>507</v>
      </c>
      <c r="D1570">
        <v>2</v>
      </c>
      <c r="E1570" t="s">
        <v>15</v>
      </c>
      <c r="F1570" t="s">
        <v>16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s="4" cm="1">
        <f t="array" ref="N1570">MEDIAN(IF($O$2:$O$2210=O1570,$D$2:$D$2210))</f>
        <v>13</v>
      </c>
      <c r="O1570" t="str">
        <f t="shared" si="24"/>
        <v>Data Analyst - No stated seniority/mid-levelLeft job</v>
      </c>
    </row>
    <row r="1571" spans="1:15" ht="16.8" x14ac:dyDescent="0.45">
      <c r="A1571" t="s">
        <v>1278</v>
      </c>
      <c r="B1571">
        <v>1</v>
      </c>
      <c r="C1571" t="s">
        <v>14</v>
      </c>
      <c r="D1571">
        <v>34</v>
      </c>
      <c r="E1571" t="s">
        <v>15</v>
      </c>
      <c r="F1571" t="s">
        <v>16</v>
      </c>
      <c r="G1571">
        <v>1</v>
      </c>
      <c r="H1571">
        <v>1</v>
      </c>
      <c r="I1571">
        <v>1</v>
      </c>
      <c r="J1571">
        <v>0</v>
      </c>
      <c r="K1571">
        <v>0</v>
      </c>
      <c r="L1571">
        <v>0</v>
      </c>
      <c r="M1571">
        <v>0</v>
      </c>
      <c r="N1571" s="4" cm="1">
        <f t="array" ref="N1571">MEDIAN(IF($O$2:$O$2210=O1571,$D$2:$D$2210))</f>
        <v>13</v>
      </c>
      <c r="O1571" t="str">
        <f t="shared" si="24"/>
        <v>Data Analyst - No stated seniority/mid-levelLeft job</v>
      </c>
    </row>
    <row r="1572" spans="1:15" ht="16.8" x14ac:dyDescent="0.45">
      <c r="A1572" t="s">
        <v>547</v>
      </c>
      <c r="B1572">
        <v>2</v>
      </c>
      <c r="C1572" t="s">
        <v>14</v>
      </c>
      <c r="D1572">
        <v>26</v>
      </c>
      <c r="E1572" t="s">
        <v>15</v>
      </c>
      <c r="F1572" t="s">
        <v>16</v>
      </c>
      <c r="G1572">
        <v>1</v>
      </c>
      <c r="H1572">
        <v>1</v>
      </c>
      <c r="I1572">
        <v>1</v>
      </c>
      <c r="J1572">
        <v>0</v>
      </c>
      <c r="K1572">
        <v>0</v>
      </c>
      <c r="L1572">
        <v>0</v>
      </c>
      <c r="M1572">
        <v>0</v>
      </c>
      <c r="N1572" s="4" cm="1">
        <f t="array" ref="N1572">MEDIAN(IF($O$2:$O$2210=O1572,$D$2:$D$2210))</f>
        <v>13</v>
      </c>
      <c r="O1572" t="str">
        <f t="shared" si="24"/>
        <v>Data Analyst - No stated seniority/mid-levelLeft job</v>
      </c>
    </row>
    <row r="1573" spans="1:15" ht="16.8" x14ac:dyDescent="0.45">
      <c r="A1573" t="s">
        <v>805</v>
      </c>
      <c r="B1573">
        <v>3</v>
      </c>
      <c r="C1573" t="s">
        <v>14</v>
      </c>
      <c r="D1573">
        <v>9</v>
      </c>
      <c r="E1573" t="s">
        <v>15</v>
      </c>
      <c r="F1573" t="s">
        <v>16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s="4" cm="1">
        <f t="array" ref="N1573">MEDIAN(IF($O$2:$O$2210=O1573,$D$2:$D$2210))</f>
        <v>13</v>
      </c>
      <c r="O1573" t="str">
        <f t="shared" si="24"/>
        <v>Data Analyst - No stated seniority/mid-levelLeft job</v>
      </c>
    </row>
    <row r="1574" spans="1:15" ht="16.8" x14ac:dyDescent="0.45">
      <c r="A1574" t="s">
        <v>1279</v>
      </c>
      <c r="B1574">
        <v>5</v>
      </c>
      <c r="C1574" t="s">
        <v>75</v>
      </c>
      <c r="D1574">
        <v>27</v>
      </c>
      <c r="E1574" t="s">
        <v>75</v>
      </c>
      <c r="F1574" t="s">
        <v>16</v>
      </c>
      <c r="G1574">
        <v>1</v>
      </c>
      <c r="H1574">
        <v>1</v>
      </c>
      <c r="I1574">
        <v>1</v>
      </c>
      <c r="J1574">
        <v>0</v>
      </c>
      <c r="K1574">
        <v>0</v>
      </c>
      <c r="L1574">
        <v>0</v>
      </c>
      <c r="M1574">
        <v>0</v>
      </c>
      <c r="N1574" s="4" cm="1">
        <f t="array" ref="N1574">MEDIAN(IF($O$2:$O$2210=O1574,$D$2:$D$2210))</f>
        <v>23.5</v>
      </c>
      <c r="O1574" t="str">
        <f t="shared" si="24"/>
        <v>StatisticianLeft job</v>
      </c>
    </row>
    <row r="1575" spans="1:15" ht="16.8" x14ac:dyDescent="0.45">
      <c r="A1575" t="s">
        <v>1280</v>
      </c>
      <c r="B1575">
        <v>4</v>
      </c>
      <c r="C1575" t="s">
        <v>14</v>
      </c>
      <c r="D1575">
        <v>35</v>
      </c>
      <c r="E1575" t="s">
        <v>15</v>
      </c>
      <c r="F1575" t="s">
        <v>16</v>
      </c>
      <c r="G1575">
        <v>1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0</v>
      </c>
      <c r="N1575" s="4" cm="1">
        <f t="array" ref="N1575">MEDIAN(IF($O$2:$O$2210=O1575,$D$2:$D$2210))</f>
        <v>13</v>
      </c>
      <c r="O1575" t="str">
        <f t="shared" si="24"/>
        <v>Data Analyst - No stated seniority/mid-levelLeft job</v>
      </c>
    </row>
    <row r="1576" spans="1:15" ht="16.8" x14ac:dyDescent="0.45">
      <c r="A1576" t="s">
        <v>1281</v>
      </c>
      <c r="B1576">
        <v>3</v>
      </c>
      <c r="C1576" t="s">
        <v>14</v>
      </c>
      <c r="D1576">
        <v>40</v>
      </c>
      <c r="E1576" t="s">
        <v>15</v>
      </c>
      <c r="F1576" t="s">
        <v>16</v>
      </c>
      <c r="G1576">
        <v>1</v>
      </c>
      <c r="H1576">
        <v>1</v>
      </c>
      <c r="I1576">
        <v>1</v>
      </c>
      <c r="J1576">
        <v>1</v>
      </c>
      <c r="K1576">
        <v>0</v>
      </c>
      <c r="L1576">
        <v>0</v>
      </c>
      <c r="M1576">
        <v>0</v>
      </c>
      <c r="N1576" s="4" cm="1">
        <f t="array" ref="N1576">MEDIAN(IF($O$2:$O$2210=O1576,$D$2:$D$2210))</f>
        <v>13</v>
      </c>
      <c r="O1576" t="str">
        <f t="shared" si="24"/>
        <v>Data Analyst - No stated seniority/mid-levelLeft job</v>
      </c>
    </row>
    <row r="1577" spans="1:15" ht="16.8" x14ac:dyDescent="0.45">
      <c r="A1577" t="s">
        <v>53</v>
      </c>
      <c r="B1577">
        <v>0</v>
      </c>
      <c r="C1577" t="s">
        <v>1282</v>
      </c>
      <c r="D1577">
        <v>17</v>
      </c>
      <c r="E1577" t="s">
        <v>23</v>
      </c>
      <c r="F1577" t="s">
        <v>19</v>
      </c>
      <c r="G1577">
        <v>1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 s="4" cm="1">
        <f t="array" ref="N1577">MEDIAN(IF($O$2:$O$2210=O1577,$D$2:$D$2210))</f>
        <v>10</v>
      </c>
      <c r="O1577" t="str">
        <f t="shared" si="24"/>
        <v>Data Analyst - Senior LevelPresent Role</v>
      </c>
    </row>
    <row r="1578" spans="1:15" ht="16.8" x14ac:dyDescent="0.45">
      <c r="A1578" t="s">
        <v>1170</v>
      </c>
      <c r="B1578">
        <v>2</v>
      </c>
      <c r="C1578" t="s">
        <v>14</v>
      </c>
      <c r="D1578">
        <v>3</v>
      </c>
      <c r="E1578" t="s">
        <v>15</v>
      </c>
      <c r="F1578" t="s">
        <v>16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s="4" cm="1">
        <f t="array" ref="N1578">MEDIAN(IF($O$2:$O$2210=O1578,$D$2:$D$2210))</f>
        <v>13</v>
      </c>
      <c r="O1578" t="str">
        <f t="shared" si="24"/>
        <v>Data Analyst - No stated seniority/mid-levelLeft job</v>
      </c>
    </row>
    <row r="1579" spans="1:15" ht="16.8" x14ac:dyDescent="0.45">
      <c r="A1579" t="s">
        <v>72</v>
      </c>
      <c r="B1579">
        <v>0</v>
      </c>
      <c r="C1579" t="s">
        <v>1283</v>
      </c>
      <c r="D1579">
        <v>13</v>
      </c>
      <c r="E1579" t="s">
        <v>15</v>
      </c>
      <c r="F1579" t="s">
        <v>19</v>
      </c>
      <c r="G1579">
        <v>1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 s="4" cm="1">
        <f t="array" ref="N1579">MEDIAN(IF($O$2:$O$2210=O1579,$D$2:$D$2210))</f>
        <v>12</v>
      </c>
      <c r="O1579" t="str">
        <f t="shared" si="24"/>
        <v>Data Analyst - No stated seniority/mid-levelPresent Role</v>
      </c>
    </row>
    <row r="1580" spans="1:15" ht="16.8" x14ac:dyDescent="0.45">
      <c r="A1580" t="s">
        <v>1284</v>
      </c>
      <c r="B1580">
        <v>1</v>
      </c>
      <c r="C1580" t="s">
        <v>1285</v>
      </c>
      <c r="D1580">
        <v>23</v>
      </c>
      <c r="E1580" t="s">
        <v>57</v>
      </c>
      <c r="F1580" t="s">
        <v>16</v>
      </c>
      <c r="G1580">
        <v>1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 s="4" cm="1">
        <f t="array" ref="N1580">MEDIAN(IF($O$2:$O$2210=O1580,$D$2:$D$2210))</f>
        <v>8</v>
      </c>
      <c r="O1580" t="str">
        <f t="shared" si="24"/>
        <v>Data Analyst - Junior LevelLeft job</v>
      </c>
    </row>
    <row r="1581" spans="1:15" ht="16.8" x14ac:dyDescent="0.45">
      <c r="A1581" t="s">
        <v>1286</v>
      </c>
      <c r="B1581">
        <v>2</v>
      </c>
      <c r="C1581" t="s">
        <v>50</v>
      </c>
      <c r="D1581">
        <v>1</v>
      </c>
      <c r="E1581" t="s">
        <v>15</v>
      </c>
      <c r="F1581" t="s">
        <v>16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s="4" cm="1">
        <f t="array" ref="N1581">MEDIAN(IF($O$2:$O$2210=O1581,$D$2:$D$2210))</f>
        <v>13</v>
      </c>
      <c r="O1581" t="str">
        <f t="shared" si="24"/>
        <v>Data Analyst - No stated seniority/mid-levelLeft job</v>
      </c>
    </row>
    <row r="1582" spans="1:15" ht="16.8" x14ac:dyDescent="0.45">
      <c r="A1582" t="s">
        <v>698</v>
      </c>
      <c r="B1582">
        <v>2</v>
      </c>
      <c r="C1582" t="s">
        <v>36</v>
      </c>
      <c r="D1582">
        <v>27</v>
      </c>
      <c r="E1582" t="s">
        <v>23</v>
      </c>
      <c r="F1582" t="s">
        <v>16</v>
      </c>
      <c r="G1582">
        <v>1</v>
      </c>
      <c r="H1582">
        <v>1</v>
      </c>
      <c r="I1582">
        <v>1</v>
      </c>
      <c r="J1582">
        <v>0</v>
      </c>
      <c r="K1582">
        <v>0</v>
      </c>
      <c r="L1582">
        <v>0</v>
      </c>
      <c r="M1582">
        <v>0</v>
      </c>
      <c r="N1582" s="4" cm="1">
        <f t="array" ref="N1582">MEDIAN(IF($O$2:$O$2210=O1582,$D$2:$D$2210))</f>
        <v>17.5</v>
      </c>
      <c r="O1582" t="str">
        <f t="shared" si="24"/>
        <v>Data Analyst - Senior LevelLeft job</v>
      </c>
    </row>
    <row r="1583" spans="1:15" ht="16.8" x14ac:dyDescent="0.45">
      <c r="A1583" t="s">
        <v>59</v>
      </c>
      <c r="B1583">
        <v>0</v>
      </c>
      <c r="C1583" t="s">
        <v>1287</v>
      </c>
      <c r="D1583">
        <v>16</v>
      </c>
      <c r="E1583" t="s">
        <v>23</v>
      </c>
      <c r="F1583" t="s">
        <v>19</v>
      </c>
      <c r="G1583">
        <v>1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 s="4" cm="1">
        <f t="array" ref="N1583">MEDIAN(IF($O$2:$O$2210=O1583,$D$2:$D$2210))</f>
        <v>10</v>
      </c>
      <c r="O1583" t="str">
        <f t="shared" si="24"/>
        <v>Data Analyst - Senior LevelPresent Role</v>
      </c>
    </row>
    <row r="1584" spans="1:15" ht="16.8" x14ac:dyDescent="0.45">
      <c r="A1584" t="s">
        <v>985</v>
      </c>
      <c r="B1584">
        <v>1</v>
      </c>
      <c r="C1584" t="s">
        <v>1288</v>
      </c>
      <c r="D1584">
        <v>2</v>
      </c>
      <c r="E1584" t="s">
        <v>15</v>
      </c>
      <c r="F1584" t="s">
        <v>16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s="4" cm="1">
        <f t="array" ref="N1584">MEDIAN(IF($O$2:$O$2210=O1584,$D$2:$D$2210))</f>
        <v>13</v>
      </c>
      <c r="O1584" t="str">
        <f t="shared" si="24"/>
        <v>Data Analyst - No stated seniority/mid-levelLeft job</v>
      </c>
    </row>
    <row r="1585" spans="1:15" ht="16.8" x14ac:dyDescent="0.45">
      <c r="A1585" t="s">
        <v>1289</v>
      </c>
      <c r="B1585">
        <v>2</v>
      </c>
      <c r="C1585" t="s">
        <v>1290</v>
      </c>
      <c r="D1585">
        <v>15</v>
      </c>
      <c r="E1585" t="s">
        <v>15</v>
      </c>
      <c r="F1585" t="s">
        <v>16</v>
      </c>
      <c r="G1585">
        <v>1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 s="4" cm="1">
        <f t="array" ref="N1585">MEDIAN(IF($O$2:$O$2210=O1585,$D$2:$D$2210))</f>
        <v>13</v>
      </c>
      <c r="O1585" t="str">
        <f t="shared" si="24"/>
        <v>Data Analyst - No stated seniority/mid-levelLeft job</v>
      </c>
    </row>
    <row r="1586" spans="1:15" ht="16.8" x14ac:dyDescent="0.45">
      <c r="A1586" t="s">
        <v>1291</v>
      </c>
      <c r="B1586">
        <v>1</v>
      </c>
      <c r="C1586" t="s">
        <v>416</v>
      </c>
      <c r="D1586">
        <v>3</v>
      </c>
      <c r="E1586" t="s">
        <v>57</v>
      </c>
      <c r="F1586" t="s">
        <v>16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s="4" cm="1">
        <f t="array" ref="N1586">MEDIAN(IF($O$2:$O$2210=O1586,$D$2:$D$2210))</f>
        <v>8</v>
      </c>
      <c r="O1586" t="str">
        <f t="shared" si="24"/>
        <v>Data Analyst - Junior LevelLeft job</v>
      </c>
    </row>
    <row r="1587" spans="1:15" ht="16.8" x14ac:dyDescent="0.45">
      <c r="A1587" t="s">
        <v>985</v>
      </c>
      <c r="B1587">
        <v>1</v>
      </c>
      <c r="C1587" t="s">
        <v>14</v>
      </c>
      <c r="D1587">
        <v>2</v>
      </c>
      <c r="E1587" t="s">
        <v>15</v>
      </c>
      <c r="F1587" t="s">
        <v>16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s="4" cm="1">
        <f t="array" ref="N1587">MEDIAN(IF($O$2:$O$2210=O1587,$D$2:$D$2210))</f>
        <v>13</v>
      </c>
      <c r="O1587" t="str">
        <f t="shared" si="24"/>
        <v>Data Analyst - No stated seniority/mid-levelLeft job</v>
      </c>
    </row>
    <row r="1588" spans="1:15" ht="16.8" x14ac:dyDescent="0.45">
      <c r="A1588" t="s">
        <v>1292</v>
      </c>
      <c r="B1588">
        <v>3</v>
      </c>
      <c r="C1588" t="s">
        <v>199</v>
      </c>
      <c r="D1588">
        <v>8</v>
      </c>
      <c r="E1588" t="s">
        <v>23</v>
      </c>
      <c r="F1588" t="s">
        <v>16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s="4" cm="1">
        <f t="array" ref="N1588">MEDIAN(IF($O$2:$O$2210=O1588,$D$2:$D$2210))</f>
        <v>17.5</v>
      </c>
      <c r="O1588" t="str">
        <f t="shared" si="24"/>
        <v>Data Analyst - Senior LevelLeft job</v>
      </c>
    </row>
    <row r="1589" spans="1:15" ht="16.8" x14ac:dyDescent="0.45">
      <c r="A1589" t="s">
        <v>1293</v>
      </c>
      <c r="B1589">
        <v>1</v>
      </c>
      <c r="C1589" t="s">
        <v>1077</v>
      </c>
      <c r="D1589">
        <v>48</v>
      </c>
      <c r="E1589" t="s">
        <v>15</v>
      </c>
      <c r="F1589" t="s">
        <v>16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0</v>
      </c>
      <c r="M1589">
        <v>0</v>
      </c>
      <c r="N1589" s="4" cm="1">
        <f t="array" ref="N1589">MEDIAN(IF($O$2:$O$2210=O1589,$D$2:$D$2210))</f>
        <v>13</v>
      </c>
      <c r="O1589" t="str">
        <f t="shared" si="24"/>
        <v>Data Analyst - No stated seniority/mid-levelLeft job</v>
      </c>
    </row>
    <row r="1590" spans="1:15" ht="16.8" x14ac:dyDescent="0.45">
      <c r="A1590" t="s">
        <v>27</v>
      </c>
      <c r="B1590">
        <v>0</v>
      </c>
      <c r="C1590" t="s">
        <v>371</v>
      </c>
      <c r="D1590">
        <v>19</v>
      </c>
      <c r="E1590" t="s">
        <v>15</v>
      </c>
      <c r="F1590" t="s">
        <v>19</v>
      </c>
      <c r="G1590">
        <v>1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 s="4" cm="1">
        <f t="array" ref="N1590">MEDIAN(IF($O$2:$O$2210=O1590,$D$2:$D$2210))</f>
        <v>12</v>
      </c>
      <c r="O1590" t="str">
        <f t="shared" si="24"/>
        <v>Data Analyst - No stated seniority/mid-levelPresent Role</v>
      </c>
    </row>
    <row r="1591" spans="1:15" ht="16.8" x14ac:dyDescent="0.45">
      <c r="A1591" t="s">
        <v>182</v>
      </c>
      <c r="B1591">
        <v>0</v>
      </c>
      <c r="C1591" t="s">
        <v>1294</v>
      </c>
      <c r="D1591">
        <v>4</v>
      </c>
      <c r="E1591" t="s">
        <v>23</v>
      </c>
      <c r="F1591" t="s">
        <v>19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s="4" cm="1">
        <f t="array" ref="N1591">MEDIAN(IF($O$2:$O$2210=O1591,$D$2:$D$2210))</f>
        <v>10</v>
      </c>
      <c r="O1591" t="str">
        <f t="shared" si="24"/>
        <v>Data Analyst - Senior LevelPresent Role</v>
      </c>
    </row>
    <row r="1592" spans="1:15" ht="16.8" x14ac:dyDescent="0.45">
      <c r="A1592" t="s">
        <v>696</v>
      </c>
      <c r="B1592">
        <v>1</v>
      </c>
      <c r="C1592" t="s">
        <v>68</v>
      </c>
      <c r="D1592">
        <v>1</v>
      </c>
      <c r="E1592" t="s">
        <v>23</v>
      </c>
      <c r="F1592" t="s">
        <v>16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s="4" cm="1">
        <f t="array" ref="N1592">MEDIAN(IF($O$2:$O$2210=O1592,$D$2:$D$2210))</f>
        <v>17.5</v>
      </c>
      <c r="O1592" t="str">
        <f t="shared" si="24"/>
        <v>Data Analyst - Senior LevelLeft job</v>
      </c>
    </row>
    <row r="1593" spans="1:15" ht="16.8" x14ac:dyDescent="0.45">
      <c r="A1593" t="s">
        <v>996</v>
      </c>
      <c r="B1593">
        <v>2</v>
      </c>
      <c r="C1593" t="s">
        <v>36</v>
      </c>
      <c r="D1593">
        <v>9</v>
      </c>
      <c r="E1593" t="s">
        <v>23</v>
      </c>
      <c r="F1593" t="s">
        <v>16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s="4" cm="1">
        <f t="array" ref="N1593">MEDIAN(IF($O$2:$O$2210=O1593,$D$2:$D$2210))</f>
        <v>17.5</v>
      </c>
      <c r="O1593" t="str">
        <f t="shared" si="24"/>
        <v>Data Analyst - Senior LevelLeft job</v>
      </c>
    </row>
    <row r="1594" spans="1:15" ht="16.8" x14ac:dyDescent="0.45">
      <c r="A1594" t="s">
        <v>1085</v>
      </c>
      <c r="B1594">
        <v>4</v>
      </c>
      <c r="C1594" t="s">
        <v>14</v>
      </c>
      <c r="D1594">
        <v>6</v>
      </c>
      <c r="E1594" t="s">
        <v>15</v>
      </c>
      <c r="F1594" t="s">
        <v>16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s="4" cm="1">
        <f t="array" ref="N1594">MEDIAN(IF($O$2:$O$2210=O1594,$D$2:$D$2210))</f>
        <v>13</v>
      </c>
      <c r="O1594" t="str">
        <f t="shared" si="24"/>
        <v>Data Analyst - No stated seniority/mid-levelLeft job</v>
      </c>
    </row>
    <row r="1595" spans="1:15" ht="16.8" x14ac:dyDescent="0.45">
      <c r="A1595" t="s">
        <v>314</v>
      </c>
      <c r="B1595">
        <v>1</v>
      </c>
      <c r="C1595" t="s">
        <v>50</v>
      </c>
      <c r="D1595">
        <v>22</v>
      </c>
      <c r="E1595" t="s">
        <v>15</v>
      </c>
      <c r="F1595" t="s">
        <v>19</v>
      </c>
      <c r="G1595">
        <v>1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 s="4" cm="1">
        <f t="array" ref="N1595">MEDIAN(IF($O$2:$O$2210=O1595,$D$2:$D$2210))</f>
        <v>12</v>
      </c>
      <c r="O1595" t="str">
        <f t="shared" si="24"/>
        <v>Data Analyst - No stated seniority/mid-levelPresent Role</v>
      </c>
    </row>
    <row r="1596" spans="1:15" ht="16.8" x14ac:dyDescent="0.45">
      <c r="A1596" t="s">
        <v>1295</v>
      </c>
      <c r="B1596">
        <v>2</v>
      </c>
      <c r="C1596" t="s">
        <v>1296</v>
      </c>
      <c r="D1596">
        <v>15</v>
      </c>
      <c r="E1596" t="s">
        <v>15</v>
      </c>
      <c r="F1596" t="s">
        <v>16</v>
      </c>
      <c r="G1596">
        <v>1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 s="4" cm="1">
        <f t="array" ref="N1596">MEDIAN(IF($O$2:$O$2210=O1596,$D$2:$D$2210))</f>
        <v>13</v>
      </c>
      <c r="O1596" t="str">
        <f t="shared" si="24"/>
        <v>Data Analyst - No stated seniority/mid-levelLeft job</v>
      </c>
    </row>
    <row r="1597" spans="1:15" ht="16.8" x14ac:dyDescent="0.45">
      <c r="A1597" t="s">
        <v>44</v>
      </c>
      <c r="B1597">
        <v>0</v>
      </c>
      <c r="C1597" t="s">
        <v>416</v>
      </c>
      <c r="D1597">
        <v>9</v>
      </c>
      <c r="E1597" t="s">
        <v>57</v>
      </c>
      <c r="F1597" t="s">
        <v>19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s="4" cm="1">
        <f t="array" ref="N1597">MEDIAN(IF($O$2:$O$2210=O1597,$D$2:$D$2210))</f>
        <v>5</v>
      </c>
      <c r="O1597" t="str">
        <f t="shared" si="24"/>
        <v>Data Analyst - Junior LevelPresent Role</v>
      </c>
    </row>
    <row r="1598" spans="1:15" ht="16.8" x14ac:dyDescent="0.45">
      <c r="A1598" t="s">
        <v>106</v>
      </c>
      <c r="B1598">
        <v>0</v>
      </c>
      <c r="C1598" t="s">
        <v>1297</v>
      </c>
      <c r="D1598">
        <v>5</v>
      </c>
      <c r="E1598" t="s">
        <v>15</v>
      </c>
      <c r="F1598" t="s">
        <v>19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s="4" cm="1">
        <f t="array" ref="N1598">MEDIAN(IF($O$2:$O$2210=O1598,$D$2:$D$2210))</f>
        <v>12</v>
      </c>
      <c r="O1598" t="str">
        <f t="shared" si="24"/>
        <v>Data Analyst - No stated seniority/mid-levelPresent Role</v>
      </c>
    </row>
    <row r="1599" spans="1:15" ht="16.8" x14ac:dyDescent="0.45">
      <c r="A1599" t="s">
        <v>182</v>
      </c>
      <c r="B1599">
        <v>0</v>
      </c>
      <c r="C1599" t="s">
        <v>56</v>
      </c>
      <c r="D1599">
        <v>4</v>
      </c>
      <c r="E1599" t="s">
        <v>57</v>
      </c>
      <c r="F1599" t="s">
        <v>19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s="4" cm="1">
        <f t="array" ref="N1599">MEDIAN(IF($O$2:$O$2210=O1599,$D$2:$D$2210))</f>
        <v>5</v>
      </c>
      <c r="O1599" t="str">
        <f t="shared" si="24"/>
        <v>Data Analyst - Junior LevelPresent Role</v>
      </c>
    </row>
    <row r="1600" spans="1:15" ht="16.8" x14ac:dyDescent="0.45">
      <c r="A1600" t="s">
        <v>157</v>
      </c>
      <c r="B1600">
        <v>0</v>
      </c>
      <c r="C1600" t="s">
        <v>14</v>
      </c>
      <c r="D1600">
        <v>31</v>
      </c>
      <c r="E1600" t="s">
        <v>15</v>
      </c>
      <c r="F1600" t="s">
        <v>19</v>
      </c>
      <c r="G1600">
        <v>1</v>
      </c>
      <c r="H1600">
        <v>1</v>
      </c>
      <c r="I1600">
        <v>1</v>
      </c>
      <c r="J1600">
        <v>0</v>
      </c>
      <c r="K1600">
        <v>0</v>
      </c>
      <c r="L1600">
        <v>0</v>
      </c>
      <c r="M1600">
        <v>0</v>
      </c>
      <c r="N1600" s="4" cm="1">
        <f t="array" ref="N1600">MEDIAN(IF($O$2:$O$2210=O1600,$D$2:$D$2210))</f>
        <v>12</v>
      </c>
      <c r="O1600" t="str">
        <f t="shared" si="24"/>
        <v>Data Analyst - No stated seniority/mid-levelPresent Role</v>
      </c>
    </row>
    <row r="1601" spans="1:15" ht="16.8" x14ac:dyDescent="0.45">
      <c r="A1601" s="1">
        <v>43040</v>
      </c>
      <c r="B1601">
        <v>3</v>
      </c>
      <c r="C1601" t="s">
        <v>1298</v>
      </c>
      <c r="D1601">
        <v>1</v>
      </c>
      <c r="E1601" t="s">
        <v>57</v>
      </c>
      <c r="F1601" t="s">
        <v>16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s="4" cm="1">
        <f t="array" ref="N1601">MEDIAN(IF($O$2:$O$2210=O1601,$D$2:$D$2210))</f>
        <v>8</v>
      </c>
      <c r="O1601" t="str">
        <f t="shared" si="24"/>
        <v>Data Analyst - Junior LevelLeft job</v>
      </c>
    </row>
    <row r="1602" spans="1:15" ht="16.8" x14ac:dyDescent="0.45">
      <c r="A1602" t="s">
        <v>88</v>
      </c>
      <c r="B1602">
        <v>0</v>
      </c>
      <c r="C1602" t="s">
        <v>14</v>
      </c>
      <c r="D1602">
        <v>18</v>
      </c>
      <c r="E1602" t="s">
        <v>15</v>
      </c>
      <c r="F1602" t="s">
        <v>19</v>
      </c>
      <c r="G1602">
        <v>1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 s="4" cm="1">
        <f t="array" ref="N1602">MEDIAN(IF($O$2:$O$2210=O1602,$D$2:$D$2210))</f>
        <v>12</v>
      </c>
      <c r="O1602" t="str">
        <f t="shared" si="24"/>
        <v>Data Analyst - No stated seniority/mid-levelPresent Role</v>
      </c>
    </row>
    <row r="1603" spans="1:15" ht="16.8" x14ac:dyDescent="0.45">
      <c r="A1603" t="s">
        <v>303</v>
      </c>
      <c r="B1603">
        <v>0</v>
      </c>
      <c r="C1603" t="s">
        <v>50</v>
      </c>
      <c r="D1603">
        <v>50</v>
      </c>
      <c r="E1603" t="s">
        <v>15</v>
      </c>
      <c r="F1603" t="s">
        <v>19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0</v>
      </c>
      <c r="M1603">
        <v>0</v>
      </c>
      <c r="N1603" s="4" cm="1">
        <f t="array" ref="N1603">MEDIAN(IF($O$2:$O$2210=O1603,$D$2:$D$2210))</f>
        <v>12</v>
      </c>
      <c r="O1603" t="str">
        <f t="shared" ref="O1603:O1666" si="25">E1603&amp;F1603</f>
        <v>Data Analyst - No stated seniority/mid-levelPresent Role</v>
      </c>
    </row>
    <row r="1604" spans="1:15" ht="16.8" x14ac:dyDescent="0.45">
      <c r="A1604" t="s">
        <v>1299</v>
      </c>
      <c r="B1604">
        <v>1</v>
      </c>
      <c r="C1604" t="s">
        <v>50</v>
      </c>
      <c r="D1604">
        <v>45</v>
      </c>
      <c r="E1604" t="s">
        <v>15</v>
      </c>
      <c r="F1604" t="s">
        <v>16</v>
      </c>
      <c r="G1604">
        <v>1</v>
      </c>
      <c r="H1604">
        <v>1</v>
      </c>
      <c r="I1604">
        <v>1</v>
      </c>
      <c r="J1604">
        <v>1</v>
      </c>
      <c r="K1604">
        <v>0</v>
      </c>
      <c r="L1604">
        <v>0</v>
      </c>
      <c r="M1604">
        <v>0</v>
      </c>
      <c r="N1604" s="4" cm="1">
        <f t="array" ref="N1604">MEDIAN(IF($O$2:$O$2210=O1604,$D$2:$D$2210))</f>
        <v>13</v>
      </c>
      <c r="O1604" t="str">
        <f t="shared" si="25"/>
        <v>Data Analyst - No stated seniority/mid-levelLeft job</v>
      </c>
    </row>
    <row r="1605" spans="1:15" ht="16.8" x14ac:dyDescent="0.45">
      <c r="A1605" t="s">
        <v>675</v>
      </c>
      <c r="B1605">
        <v>1</v>
      </c>
      <c r="C1605" t="s">
        <v>36</v>
      </c>
      <c r="D1605">
        <v>17</v>
      </c>
      <c r="E1605" t="s">
        <v>23</v>
      </c>
      <c r="F1605" t="s">
        <v>16</v>
      </c>
      <c r="G1605">
        <v>1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 s="4" cm="1">
        <f t="array" ref="N1605">MEDIAN(IF($O$2:$O$2210=O1605,$D$2:$D$2210))</f>
        <v>17.5</v>
      </c>
      <c r="O1605" t="str">
        <f t="shared" si="25"/>
        <v>Data Analyst - Senior LevelLeft job</v>
      </c>
    </row>
    <row r="1606" spans="1:15" ht="16.8" x14ac:dyDescent="0.45">
      <c r="A1606" t="s">
        <v>88</v>
      </c>
      <c r="B1606">
        <v>0</v>
      </c>
      <c r="C1606" t="s">
        <v>1300</v>
      </c>
      <c r="D1606">
        <v>18</v>
      </c>
      <c r="E1606" t="s">
        <v>15</v>
      </c>
      <c r="F1606" t="s">
        <v>19</v>
      </c>
      <c r="G1606">
        <v>1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 s="4" cm="1">
        <f t="array" ref="N1606">MEDIAN(IF($O$2:$O$2210=O1606,$D$2:$D$2210))</f>
        <v>12</v>
      </c>
      <c r="O1606" t="str">
        <f t="shared" si="25"/>
        <v>Data Analyst - No stated seniority/mid-levelPresent Role</v>
      </c>
    </row>
    <row r="1607" spans="1:15" ht="16.8" x14ac:dyDescent="0.45">
      <c r="A1607" t="s">
        <v>1301</v>
      </c>
      <c r="B1607">
        <v>1</v>
      </c>
      <c r="C1607" t="s">
        <v>14</v>
      </c>
      <c r="D1607">
        <v>3</v>
      </c>
      <c r="E1607" t="s">
        <v>15</v>
      </c>
      <c r="F1607" t="s">
        <v>16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s="4" cm="1">
        <f t="array" ref="N1607">MEDIAN(IF($O$2:$O$2210=O1607,$D$2:$D$2210))</f>
        <v>13</v>
      </c>
      <c r="O1607" t="str">
        <f t="shared" si="25"/>
        <v>Data Analyst - No stated seniority/mid-levelLeft job</v>
      </c>
    </row>
    <row r="1608" spans="1:15" ht="16.8" x14ac:dyDescent="0.45">
      <c r="A1608" t="s">
        <v>1302</v>
      </c>
      <c r="B1608">
        <v>2</v>
      </c>
      <c r="C1608" t="s">
        <v>36</v>
      </c>
      <c r="D1608">
        <v>7</v>
      </c>
      <c r="E1608" t="s">
        <v>23</v>
      </c>
      <c r="F1608" t="s">
        <v>16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s="4" cm="1">
        <f t="array" ref="N1608">MEDIAN(IF($O$2:$O$2210=O1608,$D$2:$D$2210))</f>
        <v>17.5</v>
      </c>
      <c r="O1608" t="str">
        <f t="shared" si="25"/>
        <v>Data Analyst - Senior LevelLeft job</v>
      </c>
    </row>
    <row r="1609" spans="1:15" ht="16.8" x14ac:dyDescent="0.45">
      <c r="A1609" t="s">
        <v>44</v>
      </c>
      <c r="B1609">
        <v>0</v>
      </c>
      <c r="C1609" t="s">
        <v>36</v>
      </c>
      <c r="D1609">
        <v>9</v>
      </c>
      <c r="E1609" t="s">
        <v>23</v>
      </c>
      <c r="F1609" t="s">
        <v>19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s="4" cm="1">
        <f t="array" ref="N1609">MEDIAN(IF($O$2:$O$2210=O1609,$D$2:$D$2210))</f>
        <v>10</v>
      </c>
      <c r="O1609" t="str">
        <f t="shared" si="25"/>
        <v>Data Analyst - Senior LevelPresent Role</v>
      </c>
    </row>
    <row r="1610" spans="1:15" ht="16.8" x14ac:dyDescent="0.45">
      <c r="A1610" t="s">
        <v>88</v>
      </c>
      <c r="B1610">
        <v>1</v>
      </c>
      <c r="C1610" t="s">
        <v>14</v>
      </c>
      <c r="D1610">
        <v>18</v>
      </c>
      <c r="E1610" t="s">
        <v>15</v>
      </c>
      <c r="F1610" t="s">
        <v>19</v>
      </c>
      <c r="G1610">
        <v>1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 s="4" cm="1">
        <f t="array" ref="N1610">MEDIAN(IF($O$2:$O$2210=O1610,$D$2:$D$2210))</f>
        <v>12</v>
      </c>
      <c r="O1610" t="str">
        <f t="shared" si="25"/>
        <v>Data Analyst - No stated seniority/mid-levelPresent Role</v>
      </c>
    </row>
    <row r="1611" spans="1:15" ht="16.8" x14ac:dyDescent="0.45">
      <c r="A1611" t="s">
        <v>1303</v>
      </c>
      <c r="B1611">
        <v>2</v>
      </c>
      <c r="C1611" t="s">
        <v>14</v>
      </c>
      <c r="D1611">
        <v>14</v>
      </c>
      <c r="E1611" t="s">
        <v>15</v>
      </c>
      <c r="F1611" t="s">
        <v>16</v>
      </c>
      <c r="G1611">
        <v>1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 s="4" cm="1">
        <f t="array" ref="N1611">MEDIAN(IF($O$2:$O$2210=O1611,$D$2:$D$2210))</f>
        <v>13</v>
      </c>
      <c r="O1611" t="str">
        <f t="shared" si="25"/>
        <v>Data Analyst - No stated seniority/mid-levelLeft job</v>
      </c>
    </row>
    <row r="1612" spans="1:15" ht="16.8" x14ac:dyDescent="0.45">
      <c r="A1612" t="s">
        <v>108</v>
      </c>
      <c r="B1612">
        <v>0</v>
      </c>
      <c r="C1612" t="s">
        <v>36</v>
      </c>
      <c r="D1612">
        <v>10</v>
      </c>
      <c r="E1612" t="s">
        <v>23</v>
      </c>
      <c r="F1612" t="s">
        <v>19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s="4" cm="1">
        <f t="array" ref="N1612">MEDIAN(IF($O$2:$O$2210=O1612,$D$2:$D$2210))</f>
        <v>10</v>
      </c>
      <c r="O1612" t="str">
        <f t="shared" si="25"/>
        <v>Data Analyst - Senior LevelPresent Role</v>
      </c>
    </row>
    <row r="1613" spans="1:15" ht="16.8" x14ac:dyDescent="0.45">
      <c r="A1613" t="s">
        <v>860</v>
      </c>
      <c r="B1613">
        <v>1</v>
      </c>
      <c r="C1613" t="s">
        <v>1304</v>
      </c>
      <c r="D1613">
        <v>16</v>
      </c>
      <c r="E1613" t="s">
        <v>23</v>
      </c>
      <c r="F1613" t="s">
        <v>16</v>
      </c>
      <c r="G1613">
        <v>1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 s="4" cm="1">
        <f t="array" ref="N1613">MEDIAN(IF($O$2:$O$2210=O1613,$D$2:$D$2210))</f>
        <v>17.5</v>
      </c>
      <c r="O1613" t="str">
        <f t="shared" si="25"/>
        <v>Data Analyst - Senior LevelLeft job</v>
      </c>
    </row>
    <row r="1614" spans="1:15" ht="16.8" x14ac:dyDescent="0.45">
      <c r="A1614" t="s">
        <v>1305</v>
      </c>
      <c r="B1614">
        <v>2</v>
      </c>
      <c r="C1614" t="s">
        <v>1306</v>
      </c>
      <c r="D1614">
        <v>29</v>
      </c>
      <c r="E1614" t="s">
        <v>23</v>
      </c>
      <c r="F1614" t="s">
        <v>16</v>
      </c>
      <c r="G1614">
        <v>1</v>
      </c>
      <c r="H1614">
        <v>1</v>
      </c>
      <c r="I1614">
        <v>1</v>
      </c>
      <c r="J1614">
        <v>0</v>
      </c>
      <c r="K1614">
        <v>0</v>
      </c>
      <c r="L1614">
        <v>0</v>
      </c>
      <c r="M1614">
        <v>0</v>
      </c>
      <c r="N1614" s="4" cm="1">
        <f t="array" ref="N1614">MEDIAN(IF($O$2:$O$2210=O1614,$D$2:$D$2210))</f>
        <v>17.5</v>
      </c>
      <c r="O1614" t="str">
        <f t="shared" si="25"/>
        <v>Data Analyst - Senior LevelLeft job</v>
      </c>
    </row>
    <row r="1615" spans="1:15" ht="16.8" x14ac:dyDescent="0.45">
      <c r="A1615" t="s">
        <v>1275</v>
      </c>
      <c r="B1615">
        <v>4</v>
      </c>
      <c r="C1615" t="s">
        <v>14</v>
      </c>
      <c r="D1615">
        <v>17</v>
      </c>
      <c r="E1615" t="s">
        <v>15</v>
      </c>
      <c r="F1615" t="s">
        <v>16</v>
      </c>
      <c r="G1615">
        <v>1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 s="4" cm="1">
        <f t="array" ref="N1615">MEDIAN(IF($O$2:$O$2210=O1615,$D$2:$D$2210))</f>
        <v>13</v>
      </c>
      <c r="O1615" t="str">
        <f t="shared" si="25"/>
        <v>Data Analyst - No stated seniority/mid-levelLeft job</v>
      </c>
    </row>
    <row r="1616" spans="1:15" ht="16.8" x14ac:dyDescent="0.45">
      <c r="A1616" t="s">
        <v>1307</v>
      </c>
      <c r="B1616">
        <v>0</v>
      </c>
      <c r="C1616" t="s">
        <v>14</v>
      </c>
      <c r="D1616">
        <v>15</v>
      </c>
      <c r="E1616" t="s">
        <v>15</v>
      </c>
      <c r="F1616" t="s">
        <v>19</v>
      </c>
      <c r="G1616">
        <v>1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 s="4" cm="1">
        <f t="array" ref="N1616">MEDIAN(IF($O$2:$O$2210=O1616,$D$2:$D$2210))</f>
        <v>12</v>
      </c>
      <c r="O1616" t="str">
        <f t="shared" si="25"/>
        <v>Data Analyst - No stated seniority/mid-levelPresent Role</v>
      </c>
    </row>
    <row r="1617" spans="1:15" ht="16.8" x14ac:dyDescent="0.45">
      <c r="A1617" t="s">
        <v>110</v>
      </c>
      <c r="B1617">
        <v>2</v>
      </c>
      <c r="C1617" t="s">
        <v>14</v>
      </c>
      <c r="D1617">
        <v>1</v>
      </c>
      <c r="E1617" t="s">
        <v>15</v>
      </c>
      <c r="F1617" t="s">
        <v>16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s="4" cm="1">
        <f t="array" ref="N1617">MEDIAN(IF($O$2:$O$2210=O1617,$D$2:$D$2210))</f>
        <v>13</v>
      </c>
      <c r="O1617" t="str">
        <f t="shared" si="25"/>
        <v>Data Analyst - No stated seniority/mid-levelLeft job</v>
      </c>
    </row>
    <row r="1618" spans="1:15" ht="16.8" x14ac:dyDescent="0.45">
      <c r="A1618" t="s">
        <v>1308</v>
      </c>
      <c r="B1618">
        <v>0</v>
      </c>
      <c r="C1618" t="s">
        <v>36</v>
      </c>
      <c r="D1618">
        <v>109</v>
      </c>
      <c r="E1618" t="s">
        <v>23</v>
      </c>
      <c r="F1618" t="s">
        <v>19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0</v>
      </c>
      <c r="N1618" s="4" cm="1">
        <f t="array" ref="N1618">MEDIAN(IF($O$2:$O$2210=O1618,$D$2:$D$2210))</f>
        <v>10</v>
      </c>
      <c r="O1618" t="str">
        <f t="shared" si="25"/>
        <v>Data Analyst - Senior LevelPresent Role</v>
      </c>
    </row>
    <row r="1619" spans="1:15" ht="16.8" x14ac:dyDescent="0.45">
      <c r="A1619" t="s">
        <v>54</v>
      </c>
      <c r="B1619">
        <v>0</v>
      </c>
      <c r="C1619" t="s">
        <v>160</v>
      </c>
      <c r="D1619">
        <v>14</v>
      </c>
      <c r="E1619" t="s">
        <v>23</v>
      </c>
      <c r="F1619" t="s">
        <v>19</v>
      </c>
      <c r="G1619">
        <v>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 s="4" cm="1">
        <f t="array" ref="N1619">MEDIAN(IF($O$2:$O$2210=O1619,$D$2:$D$2210))</f>
        <v>10</v>
      </c>
      <c r="O1619" t="str">
        <f t="shared" si="25"/>
        <v>Data Analyst - Senior LevelPresent Role</v>
      </c>
    </row>
    <row r="1620" spans="1:15" ht="16.8" x14ac:dyDescent="0.45">
      <c r="A1620" t="s">
        <v>1309</v>
      </c>
      <c r="B1620">
        <v>1</v>
      </c>
      <c r="C1620" t="s">
        <v>36</v>
      </c>
      <c r="D1620">
        <v>28</v>
      </c>
      <c r="E1620" t="s">
        <v>23</v>
      </c>
      <c r="F1620" t="s">
        <v>16</v>
      </c>
      <c r="G1620">
        <v>1</v>
      </c>
      <c r="H1620">
        <v>1</v>
      </c>
      <c r="I1620">
        <v>1</v>
      </c>
      <c r="J1620">
        <v>0</v>
      </c>
      <c r="K1620">
        <v>0</v>
      </c>
      <c r="L1620">
        <v>0</v>
      </c>
      <c r="M1620">
        <v>0</v>
      </c>
      <c r="N1620" s="4" cm="1">
        <f t="array" ref="N1620">MEDIAN(IF($O$2:$O$2210=O1620,$D$2:$D$2210))</f>
        <v>17.5</v>
      </c>
      <c r="O1620" t="str">
        <f t="shared" si="25"/>
        <v>Data Analyst - Senior LevelLeft job</v>
      </c>
    </row>
    <row r="1621" spans="1:15" ht="16.8" x14ac:dyDescent="0.45">
      <c r="A1621" t="s">
        <v>1310</v>
      </c>
      <c r="B1621">
        <v>0</v>
      </c>
      <c r="C1621" t="s">
        <v>14</v>
      </c>
      <c r="D1621">
        <v>26</v>
      </c>
      <c r="E1621" t="s">
        <v>15</v>
      </c>
      <c r="F1621" t="s">
        <v>19</v>
      </c>
      <c r="G1621">
        <v>1</v>
      </c>
      <c r="H1621">
        <v>1</v>
      </c>
      <c r="I1621">
        <v>1</v>
      </c>
      <c r="J1621">
        <v>0</v>
      </c>
      <c r="K1621">
        <v>0</v>
      </c>
      <c r="L1621">
        <v>0</v>
      </c>
      <c r="M1621">
        <v>0</v>
      </c>
      <c r="N1621" s="4" cm="1">
        <f t="array" ref="N1621">MEDIAN(IF($O$2:$O$2210=O1621,$D$2:$D$2210))</f>
        <v>12</v>
      </c>
      <c r="O1621" t="str">
        <f t="shared" si="25"/>
        <v>Data Analyst - No stated seniority/mid-levelPresent Role</v>
      </c>
    </row>
    <row r="1622" spans="1:15" ht="16.8" x14ac:dyDescent="0.45">
      <c r="A1622" t="s">
        <v>27</v>
      </c>
      <c r="B1622">
        <v>0</v>
      </c>
      <c r="C1622" t="s">
        <v>1311</v>
      </c>
      <c r="D1622">
        <v>19</v>
      </c>
      <c r="E1622" t="s">
        <v>15</v>
      </c>
      <c r="F1622" t="s">
        <v>19</v>
      </c>
      <c r="G1622">
        <v>1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 s="4" cm="1">
        <f t="array" ref="N1622">MEDIAN(IF($O$2:$O$2210=O1622,$D$2:$D$2210))</f>
        <v>12</v>
      </c>
      <c r="O1622" t="str">
        <f t="shared" si="25"/>
        <v>Data Analyst - No stated seniority/mid-levelPresent Role</v>
      </c>
    </row>
    <row r="1623" spans="1:15" ht="16.8" x14ac:dyDescent="0.45">
      <c r="A1623" t="s">
        <v>1312</v>
      </c>
      <c r="B1623">
        <v>1</v>
      </c>
      <c r="C1623" t="s">
        <v>14</v>
      </c>
      <c r="D1623">
        <v>20</v>
      </c>
      <c r="E1623" t="s">
        <v>15</v>
      </c>
      <c r="F1623" t="s">
        <v>16</v>
      </c>
      <c r="G1623">
        <v>1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 s="4" cm="1">
        <f t="array" ref="N1623">MEDIAN(IF($O$2:$O$2210=O1623,$D$2:$D$2210))</f>
        <v>13</v>
      </c>
      <c r="O1623" t="str">
        <f t="shared" si="25"/>
        <v>Data Analyst - No stated seniority/mid-levelLeft job</v>
      </c>
    </row>
    <row r="1624" spans="1:15" ht="16.8" x14ac:dyDescent="0.45">
      <c r="A1624" t="s">
        <v>415</v>
      </c>
      <c r="B1624">
        <v>3</v>
      </c>
      <c r="C1624" t="s">
        <v>330</v>
      </c>
      <c r="D1624">
        <v>12</v>
      </c>
      <c r="E1624" t="s">
        <v>15</v>
      </c>
      <c r="F1624" t="s">
        <v>16</v>
      </c>
      <c r="G1624">
        <v>1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 s="4" cm="1">
        <f t="array" ref="N1624">MEDIAN(IF($O$2:$O$2210=O1624,$D$2:$D$2210))</f>
        <v>13</v>
      </c>
      <c r="O1624" t="str">
        <f t="shared" si="25"/>
        <v>Data Analyst - No stated seniority/mid-levelLeft job</v>
      </c>
    </row>
    <row r="1625" spans="1:15" ht="16.8" x14ac:dyDescent="0.45">
      <c r="A1625" t="s">
        <v>1313</v>
      </c>
      <c r="B1625">
        <v>1</v>
      </c>
      <c r="C1625" t="s">
        <v>1048</v>
      </c>
      <c r="D1625">
        <v>60</v>
      </c>
      <c r="E1625" t="s">
        <v>15</v>
      </c>
      <c r="F1625" t="s">
        <v>16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0</v>
      </c>
      <c r="N1625" s="4" cm="1">
        <f t="array" ref="N1625">MEDIAN(IF($O$2:$O$2210=O1625,$D$2:$D$2210))</f>
        <v>13</v>
      </c>
      <c r="O1625" t="str">
        <f t="shared" si="25"/>
        <v>Data Analyst - No stated seniority/mid-levelLeft job</v>
      </c>
    </row>
    <row r="1626" spans="1:15" ht="16.8" x14ac:dyDescent="0.45">
      <c r="A1626" t="s">
        <v>1314</v>
      </c>
      <c r="B1626">
        <v>4</v>
      </c>
      <c r="C1626" t="s">
        <v>14</v>
      </c>
      <c r="D1626">
        <v>8</v>
      </c>
      <c r="E1626" t="s">
        <v>15</v>
      </c>
      <c r="F1626" t="s">
        <v>16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s="4" cm="1">
        <f t="array" ref="N1626">MEDIAN(IF($O$2:$O$2210=O1626,$D$2:$D$2210))</f>
        <v>13</v>
      </c>
      <c r="O1626" t="str">
        <f t="shared" si="25"/>
        <v>Data Analyst - No stated seniority/mid-levelLeft job</v>
      </c>
    </row>
    <row r="1627" spans="1:15" ht="16.8" x14ac:dyDescent="0.45">
      <c r="A1627" t="s">
        <v>1315</v>
      </c>
      <c r="B1627">
        <v>1</v>
      </c>
      <c r="C1627" t="s">
        <v>1316</v>
      </c>
      <c r="D1627">
        <v>6</v>
      </c>
      <c r="E1627" t="s">
        <v>15</v>
      </c>
      <c r="F1627" t="s">
        <v>16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s="4" cm="1">
        <f t="array" ref="N1627">MEDIAN(IF($O$2:$O$2210=O1627,$D$2:$D$2210))</f>
        <v>13</v>
      </c>
      <c r="O1627" t="str">
        <f t="shared" si="25"/>
        <v>Data Analyst - No stated seniority/mid-levelLeft job</v>
      </c>
    </row>
    <row r="1628" spans="1:15" ht="16.8" x14ac:dyDescent="0.45">
      <c r="A1628" t="s">
        <v>1317</v>
      </c>
      <c r="B1628">
        <v>2</v>
      </c>
      <c r="C1628" t="s">
        <v>1318</v>
      </c>
      <c r="D1628">
        <v>2</v>
      </c>
      <c r="E1628" t="s">
        <v>57</v>
      </c>
      <c r="F1628" t="s">
        <v>16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s="4" cm="1">
        <f t="array" ref="N1628">MEDIAN(IF($O$2:$O$2210=O1628,$D$2:$D$2210))</f>
        <v>8</v>
      </c>
      <c r="O1628" t="str">
        <f t="shared" si="25"/>
        <v>Data Analyst - Junior LevelLeft job</v>
      </c>
    </row>
    <row r="1629" spans="1:15" ht="16.8" x14ac:dyDescent="0.45">
      <c r="A1629" t="s">
        <v>182</v>
      </c>
      <c r="B1629">
        <v>0</v>
      </c>
      <c r="C1629" t="s">
        <v>14</v>
      </c>
      <c r="D1629">
        <v>4</v>
      </c>
      <c r="E1629" t="s">
        <v>15</v>
      </c>
      <c r="F1629" t="s">
        <v>19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s="4" cm="1">
        <f t="array" ref="N1629">MEDIAN(IF($O$2:$O$2210=O1629,$D$2:$D$2210))</f>
        <v>12</v>
      </c>
      <c r="O1629" t="str">
        <f t="shared" si="25"/>
        <v>Data Analyst - No stated seniority/mid-levelPresent Role</v>
      </c>
    </row>
    <row r="1630" spans="1:15" ht="16.8" x14ac:dyDescent="0.45">
      <c r="A1630" t="s">
        <v>366</v>
      </c>
      <c r="B1630">
        <v>0</v>
      </c>
      <c r="C1630" t="s">
        <v>1319</v>
      </c>
      <c r="D1630">
        <v>56</v>
      </c>
      <c r="E1630" t="s">
        <v>15</v>
      </c>
      <c r="F1630" t="s">
        <v>19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0</v>
      </c>
      <c r="M1630">
        <v>0</v>
      </c>
      <c r="N1630" s="4" cm="1">
        <f t="array" ref="N1630">MEDIAN(IF($O$2:$O$2210=O1630,$D$2:$D$2210))</f>
        <v>12</v>
      </c>
      <c r="O1630" t="str">
        <f t="shared" si="25"/>
        <v>Data Analyst - No stated seniority/mid-levelPresent Role</v>
      </c>
    </row>
    <row r="1631" spans="1:15" ht="16.8" x14ac:dyDescent="0.45">
      <c r="A1631" t="s">
        <v>1320</v>
      </c>
      <c r="B1631">
        <v>2</v>
      </c>
      <c r="C1631" t="s">
        <v>371</v>
      </c>
      <c r="D1631">
        <v>20</v>
      </c>
      <c r="E1631" t="s">
        <v>15</v>
      </c>
      <c r="F1631" t="s">
        <v>16</v>
      </c>
      <c r="G1631">
        <v>1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 s="4" cm="1">
        <f t="array" ref="N1631">MEDIAN(IF($O$2:$O$2210=O1631,$D$2:$D$2210))</f>
        <v>13</v>
      </c>
      <c r="O1631" t="str">
        <f t="shared" si="25"/>
        <v>Data Analyst - No stated seniority/mid-levelLeft job</v>
      </c>
    </row>
    <row r="1632" spans="1:15" ht="16.8" x14ac:dyDescent="0.45">
      <c r="A1632" t="s">
        <v>620</v>
      </c>
      <c r="B1632">
        <v>0</v>
      </c>
      <c r="C1632" t="s">
        <v>14</v>
      </c>
      <c r="D1632">
        <v>2</v>
      </c>
      <c r="E1632" t="s">
        <v>15</v>
      </c>
      <c r="F1632" t="s">
        <v>19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s="4" cm="1">
        <f t="array" ref="N1632">MEDIAN(IF($O$2:$O$2210=O1632,$D$2:$D$2210))</f>
        <v>12</v>
      </c>
      <c r="O1632" t="str">
        <f t="shared" si="25"/>
        <v>Data Analyst - No stated seniority/mid-levelPresent Role</v>
      </c>
    </row>
    <row r="1633" spans="1:15" ht="16.8" x14ac:dyDescent="0.45">
      <c r="A1633" t="s">
        <v>1321</v>
      </c>
      <c r="B1633">
        <v>1</v>
      </c>
      <c r="C1633" t="s">
        <v>14</v>
      </c>
      <c r="D1633">
        <v>21</v>
      </c>
      <c r="E1633" t="s">
        <v>15</v>
      </c>
      <c r="F1633" t="s">
        <v>16</v>
      </c>
      <c r="G1633">
        <v>1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 s="4" cm="1">
        <f t="array" ref="N1633">MEDIAN(IF($O$2:$O$2210=O1633,$D$2:$D$2210))</f>
        <v>13</v>
      </c>
      <c r="O1633" t="str">
        <f t="shared" si="25"/>
        <v>Data Analyst - No stated seniority/mid-levelLeft job</v>
      </c>
    </row>
    <row r="1634" spans="1:15" ht="16.8" x14ac:dyDescent="0.45">
      <c r="A1634" t="s">
        <v>1322</v>
      </c>
      <c r="B1634">
        <v>3</v>
      </c>
      <c r="C1634" t="s">
        <v>199</v>
      </c>
      <c r="D1634">
        <v>10</v>
      </c>
      <c r="E1634" t="s">
        <v>23</v>
      </c>
      <c r="F1634" t="s">
        <v>16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s="4" cm="1">
        <f t="array" ref="N1634">MEDIAN(IF($O$2:$O$2210=O1634,$D$2:$D$2210))</f>
        <v>17.5</v>
      </c>
      <c r="O1634" t="str">
        <f t="shared" si="25"/>
        <v>Data Analyst - Senior LevelLeft job</v>
      </c>
    </row>
    <row r="1635" spans="1:15" ht="16.8" x14ac:dyDescent="0.45">
      <c r="A1635" t="s">
        <v>1323</v>
      </c>
      <c r="B1635">
        <v>0</v>
      </c>
      <c r="C1635" t="s">
        <v>14</v>
      </c>
      <c r="D1635">
        <v>1</v>
      </c>
      <c r="E1635" t="s">
        <v>15</v>
      </c>
      <c r="F1635" t="s">
        <v>19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s="4" cm="1">
        <f t="array" ref="N1635">MEDIAN(IF($O$2:$O$2210=O1635,$D$2:$D$2210))</f>
        <v>12</v>
      </c>
      <c r="O1635" t="str">
        <f t="shared" si="25"/>
        <v>Data Analyst - No stated seniority/mid-levelPresent Role</v>
      </c>
    </row>
    <row r="1636" spans="1:15" ht="16.8" x14ac:dyDescent="0.45">
      <c r="A1636" t="s">
        <v>182</v>
      </c>
      <c r="B1636">
        <v>0</v>
      </c>
      <c r="C1636" t="s">
        <v>56</v>
      </c>
      <c r="D1636">
        <v>4</v>
      </c>
      <c r="E1636" t="s">
        <v>57</v>
      </c>
      <c r="F1636" t="s">
        <v>19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s="4" cm="1">
        <f t="array" ref="N1636">MEDIAN(IF($O$2:$O$2210=O1636,$D$2:$D$2210))</f>
        <v>5</v>
      </c>
      <c r="O1636" t="str">
        <f t="shared" si="25"/>
        <v>Data Analyst - Junior LevelPresent Role</v>
      </c>
    </row>
    <row r="1637" spans="1:15" ht="16.8" x14ac:dyDescent="0.45">
      <c r="A1637" t="s">
        <v>38</v>
      </c>
      <c r="B1637">
        <v>1</v>
      </c>
      <c r="C1637" t="s">
        <v>14</v>
      </c>
      <c r="D1637">
        <v>14</v>
      </c>
      <c r="E1637" t="s">
        <v>15</v>
      </c>
      <c r="F1637" t="s">
        <v>16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 s="4" cm="1">
        <f t="array" ref="N1637">MEDIAN(IF($O$2:$O$2210=O1637,$D$2:$D$2210))</f>
        <v>13</v>
      </c>
      <c r="O1637" t="str">
        <f t="shared" si="25"/>
        <v>Data Analyst - No stated seniority/mid-levelLeft job</v>
      </c>
    </row>
    <row r="1638" spans="1:15" ht="16.8" x14ac:dyDescent="0.45">
      <c r="A1638" t="s">
        <v>44</v>
      </c>
      <c r="B1638">
        <v>0</v>
      </c>
      <c r="C1638" t="s">
        <v>330</v>
      </c>
      <c r="D1638">
        <v>9</v>
      </c>
      <c r="E1638" t="s">
        <v>15</v>
      </c>
      <c r="F1638" t="s">
        <v>19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s="4" cm="1">
        <f t="array" ref="N1638">MEDIAN(IF($O$2:$O$2210=O1638,$D$2:$D$2210))</f>
        <v>12</v>
      </c>
      <c r="O1638" t="str">
        <f t="shared" si="25"/>
        <v>Data Analyst - No stated seniority/mid-levelPresent Role</v>
      </c>
    </row>
    <row r="1639" spans="1:15" ht="16.8" x14ac:dyDescent="0.45">
      <c r="A1639" t="s">
        <v>1324</v>
      </c>
      <c r="B1639">
        <v>0</v>
      </c>
      <c r="C1639" t="s">
        <v>14</v>
      </c>
      <c r="D1639">
        <v>16</v>
      </c>
      <c r="E1639" t="s">
        <v>15</v>
      </c>
      <c r="F1639" t="s">
        <v>19</v>
      </c>
      <c r="G1639">
        <v>1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 s="4" cm="1">
        <f t="array" ref="N1639">MEDIAN(IF($O$2:$O$2210=O1639,$D$2:$D$2210))</f>
        <v>12</v>
      </c>
      <c r="O1639" t="str">
        <f t="shared" si="25"/>
        <v>Data Analyst - No stated seniority/mid-levelPresent Role</v>
      </c>
    </row>
    <row r="1640" spans="1:15" ht="16.8" x14ac:dyDescent="0.45">
      <c r="A1640" t="s">
        <v>1325</v>
      </c>
      <c r="B1640">
        <v>0</v>
      </c>
      <c r="C1640" t="s">
        <v>14</v>
      </c>
      <c r="D1640">
        <v>7</v>
      </c>
      <c r="E1640" t="s">
        <v>15</v>
      </c>
      <c r="F1640" t="s">
        <v>19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s="4" cm="1">
        <f t="array" ref="N1640">MEDIAN(IF($O$2:$O$2210=O1640,$D$2:$D$2210))</f>
        <v>12</v>
      </c>
      <c r="O1640" t="str">
        <f t="shared" si="25"/>
        <v>Data Analyst - No stated seniority/mid-levelPresent Role</v>
      </c>
    </row>
    <row r="1641" spans="1:15" ht="16.8" x14ac:dyDescent="0.45">
      <c r="A1641" t="s">
        <v>171</v>
      </c>
      <c r="B1641">
        <v>1</v>
      </c>
      <c r="C1641" t="s">
        <v>1326</v>
      </c>
      <c r="D1641">
        <v>4</v>
      </c>
      <c r="E1641" t="s">
        <v>15</v>
      </c>
      <c r="F1641" t="s">
        <v>16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s="4" cm="1">
        <f t="array" ref="N1641">MEDIAN(IF($O$2:$O$2210=O1641,$D$2:$D$2210))</f>
        <v>13</v>
      </c>
      <c r="O1641" t="str">
        <f t="shared" si="25"/>
        <v>Data Analyst - No stated seniority/mid-levelLeft job</v>
      </c>
    </row>
    <row r="1642" spans="1:15" ht="16.8" x14ac:dyDescent="0.45">
      <c r="A1642" t="s">
        <v>293</v>
      </c>
      <c r="B1642">
        <v>2</v>
      </c>
      <c r="C1642" t="s">
        <v>1327</v>
      </c>
      <c r="D1642">
        <v>5</v>
      </c>
      <c r="E1642" t="s">
        <v>15</v>
      </c>
      <c r="F1642" t="s">
        <v>16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s="4" cm="1">
        <f t="array" ref="N1642">MEDIAN(IF($O$2:$O$2210=O1642,$D$2:$D$2210))</f>
        <v>13</v>
      </c>
      <c r="O1642" t="str">
        <f t="shared" si="25"/>
        <v>Data Analyst - No stated seniority/mid-levelLeft job</v>
      </c>
    </row>
    <row r="1643" spans="1:15" ht="16.8" x14ac:dyDescent="0.45">
      <c r="A1643" t="s">
        <v>117</v>
      </c>
      <c r="B1643">
        <v>0</v>
      </c>
      <c r="C1643" t="s">
        <v>1328</v>
      </c>
      <c r="D1643">
        <v>23</v>
      </c>
      <c r="E1643" t="s">
        <v>15</v>
      </c>
      <c r="F1643" t="s">
        <v>19</v>
      </c>
      <c r="G1643">
        <v>1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 s="4" cm="1">
        <f t="array" ref="N1643">MEDIAN(IF($O$2:$O$2210=O1643,$D$2:$D$2210))</f>
        <v>12</v>
      </c>
      <c r="O1643" t="str">
        <f t="shared" si="25"/>
        <v>Data Analyst - No stated seniority/mid-levelPresent Role</v>
      </c>
    </row>
    <row r="1644" spans="1:15" ht="16.8" x14ac:dyDescent="0.45">
      <c r="A1644" t="s">
        <v>1329</v>
      </c>
      <c r="B1644">
        <v>0</v>
      </c>
      <c r="C1644" t="s">
        <v>14</v>
      </c>
      <c r="D1644">
        <v>42</v>
      </c>
      <c r="E1644" t="s">
        <v>15</v>
      </c>
      <c r="F1644" t="s">
        <v>19</v>
      </c>
      <c r="G1644">
        <v>1</v>
      </c>
      <c r="H1644">
        <v>1</v>
      </c>
      <c r="I1644">
        <v>1</v>
      </c>
      <c r="J1644">
        <v>1</v>
      </c>
      <c r="K1644">
        <v>0</v>
      </c>
      <c r="L1644">
        <v>0</v>
      </c>
      <c r="M1644">
        <v>0</v>
      </c>
      <c r="N1644" s="4" cm="1">
        <f t="array" ref="N1644">MEDIAN(IF($O$2:$O$2210=O1644,$D$2:$D$2210))</f>
        <v>12</v>
      </c>
      <c r="O1644" t="str">
        <f t="shared" si="25"/>
        <v>Data Analyst - No stated seniority/mid-levelPresent Role</v>
      </c>
    </row>
    <row r="1645" spans="1:15" ht="16.8" x14ac:dyDescent="0.45">
      <c r="A1645" t="s">
        <v>106</v>
      </c>
      <c r="B1645">
        <v>0</v>
      </c>
      <c r="C1645" t="s">
        <v>14</v>
      </c>
      <c r="D1645">
        <v>5</v>
      </c>
      <c r="E1645" t="s">
        <v>15</v>
      </c>
      <c r="F1645" t="s">
        <v>19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s="4" cm="1">
        <f t="array" ref="N1645">MEDIAN(IF($O$2:$O$2210=O1645,$D$2:$D$2210))</f>
        <v>12</v>
      </c>
      <c r="O1645" t="str">
        <f t="shared" si="25"/>
        <v>Data Analyst - No stated seniority/mid-levelPresent Role</v>
      </c>
    </row>
    <row r="1646" spans="1:15" ht="16.8" x14ac:dyDescent="0.45">
      <c r="A1646" t="s">
        <v>1330</v>
      </c>
      <c r="B1646">
        <v>1</v>
      </c>
      <c r="C1646" t="s">
        <v>1331</v>
      </c>
      <c r="D1646">
        <v>19</v>
      </c>
      <c r="E1646" t="s">
        <v>15</v>
      </c>
      <c r="F1646" t="s">
        <v>16</v>
      </c>
      <c r="G1646">
        <v>1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 s="4" cm="1">
        <f t="array" ref="N1646">MEDIAN(IF($O$2:$O$2210=O1646,$D$2:$D$2210))</f>
        <v>13</v>
      </c>
      <c r="O1646" t="str">
        <f t="shared" si="25"/>
        <v>Data Analyst - No stated seniority/mid-levelLeft job</v>
      </c>
    </row>
    <row r="1647" spans="1:15" ht="16.8" x14ac:dyDescent="0.45">
      <c r="A1647" t="s">
        <v>88</v>
      </c>
      <c r="B1647">
        <v>0</v>
      </c>
      <c r="C1647" t="s">
        <v>14</v>
      </c>
      <c r="D1647">
        <v>18</v>
      </c>
      <c r="E1647" t="s">
        <v>15</v>
      </c>
      <c r="F1647" t="s">
        <v>19</v>
      </c>
      <c r="G1647">
        <v>1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 s="4" cm="1">
        <f t="array" ref="N1647">MEDIAN(IF($O$2:$O$2210=O1647,$D$2:$D$2210))</f>
        <v>12</v>
      </c>
      <c r="O1647" t="str">
        <f t="shared" si="25"/>
        <v>Data Analyst - No stated seniority/mid-levelPresent Role</v>
      </c>
    </row>
    <row r="1648" spans="1:15" ht="16.8" x14ac:dyDescent="0.45">
      <c r="A1648" t="s">
        <v>1332</v>
      </c>
      <c r="B1648">
        <v>3</v>
      </c>
      <c r="C1648" t="s">
        <v>14</v>
      </c>
      <c r="D1648">
        <v>30</v>
      </c>
      <c r="E1648" t="s">
        <v>15</v>
      </c>
      <c r="F1648" t="s">
        <v>16</v>
      </c>
      <c r="G1648">
        <v>1</v>
      </c>
      <c r="H1648">
        <v>1</v>
      </c>
      <c r="I1648">
        <v>1</v>
      </c>
      <c r="J1648">
        <v>0</v>
      </c>
      <c r="K1648">
        <v>0</v>
      </c>
      <c r="L1648">
        <v>0</v>
      </c>
      <c r="M1648">
        <v>0</v>
      </c>
      <c r="N1648" s="4" cm="1">
        <f t="array" ref="N1648">MEDIAN(IF($O$2:$O$2210=O1648,$D$2:$D$2210))</f>
        <v>13</v>
      </c>
      <c r="O1648" t="str">
        <f t="shared" si="25"/>
        <v>Data Analyst - No stated seniority/mid-levelLeft job</v>
      </c>
    </row>
    <row r="1649" spans="1:15" ht="16.8" x14ac:dyDescent="0.45">
      <c r="A1649" t="s">
        <v>46</v>
      </c>
      <c r="B1649">
        <v>0</v>
      </c>
      <c r="C1649" t="s">
        <v>68</v>
      </c>
      <c r="D1649">
        <v>33</v>
      </c>
      <c r="E1649" t="s">
        <v>23</v>
      </c>
      <c r="F1649" t="s">
        <v>19</v>
      </c>
      <c r="G1649">
        <v>1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0</v>
      </c>
      <c r="N1649" s="4" cm="1">
        <f t="array" ref="N1649">MEDIAN(IF($O$2:$O$2210=O1649,$D$2:$D$2210))</f>
        <v>10</v>
      </c>
      <c r="O1649" t="str">
        <f t="shared" si="25"/>
        <v>Data Analyst - Senior LevelPresent Role</v>
      </c>
    </row>
    <row r="1650" spans="1:15" ht="16.8" x14ac:dyDescent="0.45">
      <c r="A1650" t="s">
        <v>1333</v>
      </c>
      <c r="B1650">
        <v>2</v>
      </c>
      <c r="C1650" t="s">
        <v>14</v>
      </c>
      <c r="D1650">
        <v>75</v>
      </c>
      <c r="E1650" t="s">
        <v>15</v>
      </c>
      <c r="F1650" t="s">
        <v>16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0</v>
      </c>
      <c r="N1650" s="4" cm="1">
        <f t="array" ref="N1650">MEDIAN(IF($O$2:$O$2210=O1650,$D$2:$D$2210))</f>
        <v>13</v>
      </c>
      <c r="O1650" t="str">
        <f t="shared" si="25"/>
        <v>Data Analyst - No stated seniority/mid-levelLeft job</v>
      </c>
    </row>
    <row r="1651" spans="1:15" ht="16.8" x14ac:dyDescent="0.45">
      <c r="A1651" t="s">
        <v>916</v>
      </c>
      <c r="B1651">
        <v>0</v>
      </c>
      <c r="C1651" t="s">
        <v>14</v>
      </c>
      <c r="D1651">
        <v>38</v>
      </c>
      <c r="E1651" t="s">
        <v>15</v>
      </c>
      <c r="F1651" t="s">
        <v>19</v>
      </c>
      <c r="G1651">
        <v>1</v>
      </c>
      <c r="H1651">
        <v>1</v>
      </c>
      <c r="I1651">
        <v>1</v>
      </c>
      <c r="J1651">
        <v>1</v>
      </c>
      <c r="K1651">
        <v>0</v>
      </c>
      <c r="L1651">
        <v>0</v>
      </c>
      <c r="M1651">
        <v>0</v>
      </c>
      <c r="N1651" s="4" cm="1">
        <f t="array" ref="N1651">MEDIAN(IF($O$2:$O$2210=O1651,$D$2:$D$2210))</f>
        <v>12</v>
      </c>
      <c r="O1651" t="str">
        <f t="shared" si="25"/>
        <v>Data Analyst - No stated seniority/mid-levelPresent Role</v>
      </c>
    </row>
    <row r="1652" spans="1:15" ht="16.8" x14ac:dyDescent="0.45">
      <c r="A1652" t="s">
        <v>1334</v>
      </c>
      <c r="B1652">
        <v>1</v>
      </c>
      <c r="C1652" t="s">
        <v>14</v>
      </c>
      <c r="D1652">
        <v>43</v>
      </c>
      <c r="E1652" t="s">
        <v>15</v>
      </c>
      <c r="F1652" t="s">
        <v>16</v>
      </c>
      <c r="G1652">
        <v>1</v>
      </c>
      <c r="H1652">
        <v>1</v>
      </c>
      <c r="I1652">
        <v>1</v>
      </c>
      <c r="J1652">
        <v>1</v>
      </c>
      <c r="K1652">
        <v>0</v>
      </c>
      <c r="L1652">
        <v>0</v>
      </c>
      <c r="M1652">
        <v>0</v>
      </c>
      <c r="N1652" s="4" cm="1">
        <f t="array" ref="N1652">MEDIAN(IF($O$2:$O$2210=O1652,$D$2:$D$2210))</f>
        <v>13</v>
      </c>
      <c r="O1652" t="str">
        <f t="shared" si="25"/>
        <v>Data Analyst - No stated seniority/mid-levelLeft job</v>
      </c>
    </row>
    <row r="1653" spans="1:15" ht="16.8" x14ac:dyDescent="0.45">
      <c r="A1653" t="s">
        <v>104</v>
      </c>
      <c r="B1653">
        <v>0</v>
      </c>
      <c r="C1653" t="s">
        <v>1692</v>
      </c>
      <c r="D1653">
        <v>6</v>
      </c>
      <c r="E1653" t="s">
        <v>1692</v>
      </c>
      <c r="F1653" t="s">
        <v>19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s="4" cm="1">
        <f t="array" ref="N1653">MEDIAN(IF($O$2:$O$2210=O1653,$D$2:$D$2210))</f>
        <v>8.5</v>
      </c>
      <c r="O1653" t="str">
        <f t="shared" si="25"/>
        <v>Data ScientistPresent Role</v>
      </c>
    </row>
    <row r="1654" spans="1:15" ht="16.8" x14ac:dyDescent="0.45">
      <c r="A1654" t="s">
        <v>1335</v>
      </c>
      <c r="B1654">
        <v>1</v>
      </c>
      <c r="C1654" t="s">
        <v>1336</v>
      </c>
      <c r="D1654">
        <v>22</v>
      </c>
      <c r="E1654" t="s">
        <v>15</v>
      </c>
      <c r="F1654" t="s">
        <v>16</v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 s="4" cm="1">
        <f t="array" ref="N1654">MEDIAN(IF($O$2:$O$2210=O1654,$D$2:$D$2210))</f>
        <v>13</v>
      </c>
      <c r="O1654" t="str">
        <f t="shared" si="25"/>
        <v>Data Analyst - No stated seniority/mid-levelLeft job</v>
      </c>
    </row>
    <row r="1655" spans="1:15" ht="16.8" x14ac:dyDescent="0.45">
      <c r="A1655" t="s">
        <v>1337</v>
      </c>
      <c r="B1655">
        <v>2</v>
      </c>
      <c r="C1655" t="s">
        <v>14</v>
      </c>
      <c r="D1655">
        <v>2</v>
      </c>
      <c r="E1655" t="s">
        <v>15</v>
      </c>
      <c r="F1655" t="s">
        <v>16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s="4" cm="1">
        <f t="array" ref="N1655">MEDIAN(IF($O$2:$O$2210=O1655,$D$2:$D$2210))</f>
        <v>13</v>
      </c>
      <c r="O1655" t="str">
        <f t="shared" si="25"/>
        <v>Data Analyst - No stated seniority/mid-levelLeft job</v>
      </c>
    </row>
    <row r="1656" spans="1:15" ht="16.8" x14ac:dyDescent="0.45">
      <c r="A1656" t="s">
        <v>43</v>
      </c>
      <c r="B1656">
        <v>0</v>
      </c>
      <c r="C1656" t="s">
        <v>14</v>
      </c>
      <c r="D1656">
        <v>36</v>
      </c>
      <c r="E1656" t="s">
        <v>15</v>
      </c>
      <c r="F1656" t="s">
        <v>19</v>
      </c>
      <c r="G1656">
        <v>1</v>
      </c>
      <c r="H1656">
        <v>1</v>
      </c>
      <c r="I1656">
        <v>1</v>
      </c>
      <c r="J1656">
        <v>1</v>
      </c>
      <c r="K1656">
        <v>0</v>
      </c>
      <c r="L1656">
        <v>0</v>
      </c>
      <c r="M1656">
        <v>0</v>
      </c>
      <c r="N1656" s="4" cm="1">
        <f t="array" ref="N1656">MEDIAN(IF($O$2:$O$2210=O1656,$D$2:$D$2210))</f>
        <v>12</v>
      </c>
      <c r="O1656" t="str">
        <f t="shared" si="25"/>
        <v>Data Analyst - No stated seniority/mid-levelPresent Role</v>
      </c>
    </row>
    <row r="1657" spans="1:15" ht="16.8" x14ac:dyDescent="0.45">
      <c r="A1657" t="s">
        <v>1170</v>
      </c>
      <c r="B1657">
        <v>1</v>
      </c>
      <c r="C1657" t="s">
        <v>56</v>
      </c>
      <c r="D1657">
        <v>3</v>
      </c>
      <c r="E1657" t="s">
        <v>57</v>
      </c>
      <c r="F1657" t="s">
        <v>16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s="4" cm="1">
        <f t="array" ref="N1657">MEDIAN(IF($O$2:$O$2210=O1657,$D$2:$D$2210))</f>
        <v>8</v>
      </c>
      <c r="O1657" t="str">
        <f t="shared" si="25"/>
        <v>Data Analyst - Junior LevelLeft job</v>
      </c>
    </row>
    <row r="1658" spans="1:15" ht="16.8" x14ac:dyDescent="0.45">
      <c r="A1658" t="s">
        <v>183</v>
      </c>
      <c r="B1658">
        <v>0</v>
      </c>
      <c r="C1658" t="s">
        <v>14</v>
      </c>
      <c r="D1658">
        <v>37</v>
      </c>
      <c r="E1658" t="s">
        <v>15</v>
      </c>
      <c r="F1658" t="s">
        <v>19</v>
      </c>
      <c r="G1658">
        <v>1</v>
      </c>
      <c r="H1658">
        <v>1</v>
      </c>
      <c r="I1658">
        <v>1</v>
      </c>
      <c r="J1658">
        <v>1</v>
      </c>
      <c r="K1658">
        <v>0</v>
      </c>
      <c r="L1658">
        <v>0</v>
      </c>
      <c r="M1658">
        <v>0</v>
      </c>
      <c r="N1658" s="4" cm="1">
        <f t="array" ref="N1658">MEDIAN(IF($O$2:$O$2210=O1658,$D$2:$D$2210))</f>
        <v>12</v>
      </c>
      <c r="O1658" t="str">
        <f t="shared" si="25"/>
        <v>Data Analyst - No stated seniority/mid-levelPresent Role</v>
      </c>
    </row>
    <row r="1659" spans="1:15" ht="16.8" x14ac:dyDescent="0.45">
      <c r="A1659" t="s">
        <v>81</v>
      </c>
      <c r="B1659">
        <v>0</v>
      </c>
      <c r="C1659" t="s">
        <v>14</v>
      </c>
      <c r="D1659">
        <v>8</v>
      </c>
      <c r="E1659" t="s">
        <v>15</v>
      </c>
      <c r="F1659" t="s">
        <v>19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s="4" cm="1">
        <f t="array" ref="N1659">MEDIAN(IF($O$2:$O$2210=O1659,$D$2:$D$2210))</f>
        <v>12</v>
      </c>
      <c r="O1659" t="str">
        <f t="shared" si="25"/>
        <v>Data Analyst - No stated seniority/mid-levelPresent Role</v>
      </c>
    </row>
    <row r="1660" spans="1:15" ht="16.8" x14ac:dyDescent="0.45">
      <c r="A1660" t="s">
        <v>1338</v>
      </c>
      <c r="B1660">
        <v>1</v>
      </c>
      <c r="C1660" t="s">
        <v>14</v>
      </c>
      <c r="D1660">
        <v>5</v>
      </c>
      <c r="E1660" t="s">
        <v>15</v>
      </c>
      <c r="F1660" t="s">
        <v>16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s="4" cm="1">
        <f t="array" ref="N1660">MEDIAN(IF($O$2:$O$2210=O1660,$D$2:$D$2210))</f>
        <v>13</v>
      </c>
      <c r="O1660" t="str">
        <f t="shared" si="25"/>
        <v>Data Analyst - No stated seniority/mid-levelLeft job</v>
      </c>
    </row>
    <row r="1661" spans="1:15" ht="16.8" x14ac:dyDescent="0.45">
      <c r="A1661" t="s">
        <v>104</v>
      </c>
      <c r="B1661">
        <v>0</v>
      </c>
      <c r="C1661" t="s">
        <v>14</v>
      </c>
      <c r="D1661">
        <v>6</v>
      </c>
      <c r="E1661" t="s">
        <v>15</v>
      </c>
      <c r="F1661" t="s">
        <v>19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s="4" cm="1">
        <f t="array" ref="N1661">MEDIAN(IF($O$2:$O$2210=O1661,$D$2:$D$2210))</f>
        <v>12</v>
      </c>
      <c r="O1661" t="str">
        <f t="shared" si="25"/>
        <v>Data Analyst - No stated seniority/mid-levelPresent Role</v>
      </c>
    </row>
    <row r="1662" spans="1:15" ht="16.8" x14ac:dyDescent="0.45">
      <c r="A1662" t="s">
        <v>555</v>
      </c>
      <c r="B1662">
        <v>1</v>
      </c>
      <c r="C1662" t="s">
        <v>14</v>
      </c>
      <c r="D1662">
        <v>20</v>
      </c>
      <c r="E1662" t="s">
        <v>15</v>
      </c>
      <c r="F1662" t="s">
        <v>16</v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 s="4" cm="1">
        <f t="array" ref="N1662">MEDIAN(IF($O$2:$O$2210=O1662,$D$2:$D$2210))</f>
        <v>13</v>
      </c>
      <c r="O1662" t="str">
        <f t="shared" si="25"/>
        <v>Data Analyst - No stated seniority/mid-levelLeft job</v>
      </c>
    </row>
    <row r="1663" spans="1:15" ht="16.8" x14ac:dyDescent="0.45">
      <c r="A1663" t="s">
        <v>1339</v>
      </c>
      <c r="B1663">
        <v>1</v>
      </c>
      <c r="C1663" t="s">
        <v>18</v>
      </c>
      <c r="D1663">
        <v>69</v>
      </c>
      <c r="E1663" t="s">
        <v>15</v>
      </c>
      <c r="F1663" t="s">
        <v>16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0</v>
      </c>
      <c r="N1663" s="4" cm="1">
        <f t="array" ref="N1663">MEDIAN(IF($O$2:$O$2210=O1663,$D$2:$D$2210))</f>
        <v>13</v>
      </c>
      <c r="O1663" t="str">
        <f t="shared" si="25"/>
        <v>Data Analyst - No stated seniority/mid-levelLeft job</v>
      </c>
    </row>
    <row r="1664" spans="1:15" ht="16.8" x14ac:dyDescent="0.45">
      <c r="A1664" t="s">
        <v>49</v>
      </c>
      <c r="B1664">
        <v>0</v>
      </c>
      <c r="C1664" t="s">
        <v>14</v>
      </c>
      <c r="D1664">
        <v>21</v>
      </c>
      <c r="E1664" t="s">
        <v>15</v>
      </c>
      <c r="F1664" t="s">
        <v>19</v>
      </c>
      <c r="G1664">
        <v>1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 s="4" cm="1">
        <f t="array" ref="N1664">MEDIAN(IF($O$2:$O$2210=O1664,$D$2:$D$2210))</f>
        <v>12</v>
      </c>
      <c r="O1664" t="str">
        <f t="shared" si="25"/>
        <v>Data Analyst - No stated seniority/mid-levelPresent Role</v>
      </c>
    </row>
    <row r="1665" spans="1:15" ht="16.8" x14ac:dyDescent="0.45">
      <c r="A1665" t="s">
        <v>539</v>
      </c>
      <c r="B1665">
        <v>1</v>
      </c>
      <c r="C1665" t="s">
        <v>14</v>
      </c>
      <c r="D1665">
        <v>4</v>
      </c>
      <c r="E1665" t="s">
        <v>15</v>
      </c>
      <c r="F1665" t="s">
        <v>16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s="4" cm="1">
        <f t="array" ref="N1665">MEDIAN(IF($O$2:$O$2210=O1665,$D$2:$D$2210))</f>
        <v>13</v>
      </c>
      <c r="O1665" t="str">
        <f t="shared" si="25"/>
        <v>Data Analyst - No stated seniority/mid-levelLeft job</v>
      </c>
    </row>
    <row r="1666" spans="1:15" ht="16.8" x14ac:dyDescent="0.45">
      <c r="A1666" t="s">
        <v>104</v>
      </c>
      <c r="B1666">
        <v>0</v>
      </c>
      <c r="C1666" t="s">
        <v>1154</v>
      </c>
      <c r="D1666">
        <v>6</v>
      </c>
      <c r="E1666" t="s">
        <v>15</v>
      </c>
      <c r="F1666" t="s">
        <v>19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s="4" cm="1">
        <f t="array" ref="N1666">MEDIAN(IF($O$2:$O$2210=O1666,$D$2:$D$2210))</f>
        <v>12</v>
      </c>
      <c r="O1666" t="str">
        <f t="shared" si="25"/>
        <v>Data Analyst - No stated seniority/mid-levelPresent Role</v>
      </c>
    </row>
    <row r="1667" spans="1:15" ht="16.8" x14ac:dyDescent="0.45">
      <c r="A1667" t="s">
        <v>1340</v>
      </c>
      <c r="B1667">
        <v>2</v>
      </c>
      <c r="C1667" t="s">
        <v>14</v>
      </c>
      <c r="D1667">
        <v>25</v>
      </c>
      <c r="E1667" t="s">
        <v>15</v>
      </c>
      <c r="F1667" t="s">
        <v>16</v>
      </c>
      <c r="G1667">
        <v>1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  <c r="N1667" s="4" cm="1">
        <f t="array" ref="N1667">MEDIAN(IF($O$2:$O$2210=O1667,$D$2:$D$2210))</f>
        <v>13</v>
      </c>
      <c r="O1667" t="str">
        <f t="shared" ref="O1667:O1730" si="26">E1667&amp;F1667</f>
        <v>Data Analyst - No stated seniority/mid-levelLeft job</v>
      </c>
    </row>
    <row r="1668" spans="1:15" ht="16.8" x14ac:dyDescent="0.45">
      <c r="A1668" t="s">
        <v>1341</v>
      </c>
      <c r="B1668">
        <v>1</v>
      </c>
      <c r="C1668" t="s">
        <v>333</v>
      </c>
      <c r="D1668">
        <v>6</v>
      </c>
      <c r="E1668" t="s">
        <v>15</v>
      </c>
      <c r="F1668" t="s">
        <v>16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s="4" cm="1">
        <f t="array" ref="N1668">MEDIAN(IF($O$2:$O$2210=O1668,$D$2:$D$2210))</f>
        <v>13</v>
      </c>
      <c r="O1668" t="str">
        <f t="shared" si="26"/>
        <v>Data Analyst - No stated seniority/mid-levelLeft job</v>
      </c>
    </row>
    <row r="1669" spans="1:15" ht="16.8" x14ac:dyDescent="0.45">
      <c r="A1669" t="s">
        <v>72</v>
      </c>
      <c r="B1669">
        <v>0</v>
      </c>
      <c r="C1669" t="s">
        <v>36</v>
      </c>
      <c r="D1669">
        <v>13</v>
      </c>
      <c r="E1669" t="s">
        <v>23</v>
      </c>
      <c r="F1669" t="s">
        <v>19</v>
      </c>
      <c r="G1669">
        <v>1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 s="4" cm="1">
        <f t="array" ref="N1669">MEDIAN(IF($O$2:$O$2210=O1669,$D$2:$D$2210))</f>
        <v>10</v>
      </c>
      <c r="O1669" t="str">
        <f t="shared" si="26"/>
        <v>Data Analyst - Senior LevelPresent Role</v>
      </c>
    </row>
    <row r="1670" spans="1:15" ht="16.8" x14ac:dyDescent="0.45">
      <c r="A1670" t="s">
        <v>1736</v>
      </c>
      <c r="B1670">
        <v>1</v>
      </c>
      <c r="C1670" t="s">
        <v>1737</v>
      </c>
      <c r="D1670">
        <v>37</v>
      </c>
      <c r="E1670" t="s">
        <v>1692</v>
      </c>
      <c r="F1670" t="s">
        <v>16</v>
      </c>
      <c r="G1670">
        <v>1</v>
      </c>
      <c r="H1670">
        <v>1</v>
      </c>
      <c r="I1670">
        <v>1</v>
      </c>
      <c r="J1670">
        <v>1</v>
      </c>
      <c r="K1670">
        <v>0</v>
      </c>
      <c r="L1670">
        <v>0</v>
      </c>
      <c r="M1670">
        <v>0</v>
      </c>
      <c r="N1670" s="4" cm="1">
        <f t="array" ref="N1670">MEDIAN(IF($O$2:$O$2210=O1670,$D$2:$D$2210))</f>
        <v>7</v>
      </c>
      <c r="O1670" t="str">
        <f t="shared" si="26"/>
        <v>Data ScientistLeft job</v>
      </c>
    </row>
    <row r="1671" spans="1:15" ht="16.8" x14ac:dyDescent="0.45">
      <c r="A1671" t="s">
        <v>682</v>
      </c>
      <c r="B1671">
        <v>2</v>
      </c>
      <c r="C1671" t="s">
        <v>1342</v>
      </c>
      <c r="D1671">
        <v>5</v>
      </c>
      <c r="E1671" t="s">
        <v>15</v>
      </c>
      <c r="F1671" t="s">
        <v>16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s="4" cm="1">
        <f t="array" ref="N1671">MEDIAN(IF($O$2:$O$2210=O1671,$D$2:$D$2210))</f>
        <v>13</v>
      </c>
      <c r="O1671" t="str">
        <f t="shared" si="26"/>
        <v>Data Analyst - No stated seniority/mid-levelLeft job</v>
      </c>
    </row>
    <row r="1672" spans="1:15" ht="16.8" x14ac:dyDescent="0.45">
      <c r="A1672" t="s">
        <v>106</v>
      </c>
      <c r="B1672">
        <v>0</v>
      </c>
      <c r="C1672" t="s">
        <v>14</v>
      </c>
      <c r="D1672">
        <v>5</v>
      </c>
      <c r="E1672" t="s">
        <v>15</v>
      </c>
      <c r="F1672" t="s">
        <v>19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s="4" cm="1">
        <f t="array" ref="N1672">MEDIAN(IF($O$2:$O$2210=O1672,$D$2:$D$2210))</f>
        <v>12</v>
      </c>
      <c r="O1672" t="str">
        <f t="shared" si="26"/>
        <v>Data Analyst - No stated seniority/mid-levelPresent Role</v>
      </c>
    </row>
    <row r="1673" spans="1:15" ht="16.8" x14ac:dyDescent="0.45">
      <c r="A1673" t="s">
        <v>104</v>
      </c>
      <c r="B1673">
        <v>0</v>
      </c>
      <c r="C1673" t="s">
        <v>1343</v>
      </c>
      <c r="D1673">
        <v>6</v>
      </c>
      <c r="E1673" t="s">
        <v>15</v>
      </c>
      <c r="F1673" t="s">
        <v>19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s="4" cm="1">
        <f t="array" ref="N1673">MEDIAN(IF($O$2:$O$2210=O1673,$D$2:$D$2210))</f>
        <v>12</v>
      </c>
      <c r="O1673" t="str">
        <f t="shared" si="26"/>
        <v>Data Analyst - No stated seniority/mid-levelPresent Role</v>
      </c>
    </row>
    <row r="1674" spans="1:15" ht="16.8" x14ac:dyDescent="0.45">
      <c r="A1674" t="s">
        <v>1344</v>
      </c>
      <c r="B1674">
        <v>1</v>
      </c>
      <c r="C1674" t="s">
        <v>1345</v>
      </c>
      <c r="D1674">
        <v>14</v>
      </c>
      <c r="E1674" t="s">
        <v>15</v>
      </c>
      <c r="F1674" t="s">
        <v>16</v>
      </c>
      <c r="G1674">
        <v>1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 s="4" cm="1">
        <f t="array" ref="N1674">MEDIAN(IF($O$2:$O$2210=O1674,$D$2:$D$2210))</f>
        <v>13</v>
      </c>
      <c r="O1674" t="str">
        <f t="shared" si="26"/>
        <v>Data Analyst - No stated seniority/mid-levelLeft job</v>
      </c>
    </row>
    <row r="1675" spans="1:15" ht="16.8" x14ac:dyDescent="0.45">
      <c r="A1675" t="s">
        <v>1346</v>
      </c>
      <c r="B1675">
        <v>2</v>
      </c>
      <c r="C1675" t="s">
        <v>14</v>
      </c>
      <c r="D1675">
        <v>22</v>
      </c>
      <c r="E1675" t="s">
        <v>15</v>
      </c>
      <c r="F1675" t="s">
        <v>16</v>
      </c>
      <c r="G1675">
        <v>1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 s="4" cm="1">
        <f t="array" ref="N1675">MEDIAN(IF($O$2:$O$2210=O1675,$D$2:$D$2210))</f>
        <v>13</v>
      </c>
      <c r="O1675" t="str">
        <f t="shared" si="26"/>
        <v>Data Analyst - No stated seniority/mid-levelLeft job</v>
      </c>
    </row>
    <row r="1676" spans="1:15" ht="16.8" x14ac:dyDescent="0.45">
      <c r="A1676" t="s">
        <v>405</v>
      </c>
      <c r="B1676">
        <v>0</v>
      </c>
      <c r="C1676" t="s">
        <v>1347</v>
      </c>
      <c r="D1676">
        <v>7</v>
      </c>
      <c r="E1676" t="s">
        <v>15</v>
      </c>
      <c r="F1676" t="s">
        <v>19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s="4" cm="1">
        <f t="array" ref="N1676">MEDIAN(IF($O$2:$O$2210=O1676,$D$2:$D$2210))</f>
        <v>12</v>
      </c>
      <c r="O1676" t="str">
        <f t="shared" si="26"/>
        <v>Data Analyst - No stated seniority/mid-levelPresent Role</v>
      </c>
    </row>
    <row r="1677" spans="1:15" ht="16.8" x14ac:dyDescent="0.45">
      <c r="A1677" t="s">
        <v>592</v>
      </c>
      <c r="B1677">
        <v>0</v>
      </c>
      <c r="C1677" t="s">
        <v>14</v>
      </c>
      <c r="D1677">
        <v>3</v>
      </c>
      <c r="E1677" t="s">
        <v>15</v>
      </c>
      <c r="F1677" t="s">
        <v>19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s="4" cm="1">
        <f t="array" ref="N1677">MEDIAN(IF($O$2:$O$2210=O1677,$D$2:$D$2210))</f>
        <v>12</v>
      </c>
      <c r="O1677" t="str">
        <f t="shared" si="26"/>
        <v>Data Analyst - No stated seniority/mid-levelPresent Role</v>
      </c>
    </row>
    <row r="1678" spans="1:15" ht="16.8" x14ac:dyDescent="0.45">
      <c r="A1678" t="s">
        <v>1011</v>
      </c>
      <c r="B1678">
        <v>1</v>
      </c>
      <c r="C1678" t="s">
        <v>18</v>
      </c>
      <c r="D1678">
        <v>6</v>
      </c>
      <c r="E1678" t="s">
        <v>15</v>
      </c>
      <c r="F1678" t="s">
        <v>16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s="4" cm="1">
        <f t="array" ref="N1678">MEDIAN(IF($O$2:$O$2210=O1678,$D$2:$D$2210))</f>
        <v>13</v>
      </c>
      <c r="O1678" t="str">
        <f t="shared" si="26"/>
        <v>Data Analyst - No stated seniority/mid-levelLeft job</v>
      </c>
    </row>
    <row r="1679" spans="1:15" ht="16.8" x14ac:dyDescent="0.45">
      <c r="A1679" t="s">
        <v>1348</v>
      </c>
      <c r="B1679">
        <v>1</v>
      </c>
      <c r="C1679" t="s">
        <v>14</v>
      </c>
      <c r="D1679">
        <v>7</v>
      </c>
      <c r="E1679" t="s">
        <v>15</v>
      </c>
      <c r="F1679" t="s">
        <v>16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s="4" cm="1">
        <f t="array" ref="N1679">MEDIAN(IF($O$2:$O$2210=O1679,$D$2:$D$2210))</f>
        <v>13</v>
      </c>
      <c r="O1679" t="str">
        <f t="shared" si="26"/>
        <v>Data Analyst - No stated seniority/mid-levelLeft job</v>
      </c>
    </row>
    <row r="1680" spans="1:15" ht="16.8" x14ac:dyDescent="0.45">
      <c r="A1680" t="s">
        <v>1349</v>
      </c>
      <c r="B1680">
        <v>1</v>
      </c>
      <c r="C1680" t="s">
        <v>14</v>
      </c>
      <c r="D1680">
        <v>39</v>
      </c>
      <c r="E1680" t="s">
        <v>15</v>
      </c>
      <c r="F1680" t="s">
        <v>16</v>
      </c>
      <c r="G1680">
        <v>1</v>
      </c>
      <c r="H1680">
        <v>1</v>
      </c>
      <c r="I1680">
        <v>1</v>
      </c>
      <c r="J1680">
        <v>1</v>
      </c>
      <c r="K1680">
        <v>0</v>
      </c>
      <c r="L1680">
        <v>0</v>
      </c>
      <c r="M1680">
        <v>0</v>
      </c>
      <c r="N1680" s="4" cm="1">
        <f t="array" ref="N1680">MEDIAN(IF($O$2:$O$2210=O1680,$D$2:$D$2210))</f>
        <v>13</v>
      </c>
      <c r="O1680" t="str">
        <f t="shared" si="26"/>
        <v>Data Analyst - No stated seniority/mid-levelLeft job</v>
      </c>
    </row>
    <row r="1681" spans="1:15" ht="16.8" x14ac:dyDescent="0.45">
      <c r="A1681" t="s">
        <v>288</v>
      </c>
      <c r="B1681">
        <v>0</v>
      </c>
      <c r="C1681" t="s">
        <v>1350</v>
      </c>
      <c r="D1681">
        <v>53</v>
      </c>
      <c r="E1681" t="s">
        <v>15</v>
      </c>
      <c r="F1681" t="s">
        <v>19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0</v>
      </c>
      <c r="M1681">
        <v>0</v>
      </c>
      <c r="N1681" s="4" cm="1">
        <f t="array" ref="N1681">MEDIAN(IF($O$2:$O$2210=O1681,$D$2:$D$2210))</f>
        <v>12</v>
      </c>
      <c r="O1681" t="str">
        <f t="shared" si="26"/>
        <v>Data Analyst - No stated seniority/mid-levelPresent Role</v>
      </c>
    </row>
    <row r="1682" spans="1:15" ht="16.8" x14ac:dyDescent="0.45">
      <c r="A1682" t="s">
        <v>1351</v>
      </c>
      <c r="B1682">
        <v>1</v>
      </c>
      <c r="C1682" t="s">
        <v>1352</v>
      </c>
      <c r="D1682">
        <v>7</v>
      </c>
      <c r="E1682" t="s">
        <v>15</v>
      </c>
      <c r="F1682" t="s">
        <v>16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s="4" cm="1">
        <f t="array" ref="N1682">MEDIAN(IF($O$2:$O$2210=O1682,$D$2:$D$2210))</f>
        <v>13</v>
      </c>
      <c r="O1682" t="str">
        <f t="shared" si="26"/>
        <v>Data Analyst - No stated seniority/mid-levelLeft job</v>
      </c>
    </row>
    <row r="1683" spans="1:15" ht="16.8" x14ac:dyDescent="0.45">
      <c r="A1683" t="s">
        <v>1353</v>
      </c>
      <c r="B1683">
        <v>1</v>
      </c>
      <c r="C1683" t="s">
        <v>1354</v>
      </c>
      <c r="D1683">
        <v>35</v>
      </c>
      <c r="E1683" t="s">
        <v>15</v>
      </c>
      <c r="F1683" t="s">
        <v>16</v>
      </c>
      <c r="G1683">
        <v>1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 s="4" cm="1">
        <f t="array" ref="N1683">MEDIAN(IF($O$2:$O$2210=O1683,$D$2:$D$2210))</f>
        <v>13</v>
      </c>
      <c r="O1683" t="str">
        <f t="shared" si="26"/>
        <v>Data Analyst - No stated seniority/mid-levelLeft job</v>
      </c>
    </row>
    <row r="1684" spans="1:15" ht="16.8" x14ac:dyDescent="0.45">
      <c r="A1684" t="s">
        <v>44</v>
      </c>
      <c r="B1684">
        <v>0</v>
      </c>
      <c r="C1684" t="s">
        <v>56</v>
      </c>
      <c r="D1684">
        <v>9</v>
      </c>
      <c r="E1684" t="s">
        <v>57</v>
      </c>
      <c r="F1684" t="s">
        <v>19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s="4" cm="1">
        <f t="array" ref="N1684">MEDIAN(IF($O$2:$O$2210=O1684,$D$2:$D$2210))</f>
        <v>5</v>
      </c>
      <c r="O1684" t="str">
        <f t="shared" si="26"/>
        <v>Data Analyst - Junior LevelPresent Role</v>
      </c>
    </row>
    <row r="1685" spans="1:15" ht="16.8" x14ac:dyDescent="0.45">
      <c r="A1685" t="s">
        <v>35</v>
      </c>
      <c r="B1685">
        <v>0</v>
      </c>
      <c r="C1685" t="s">
        <v>36</v>
      </c>
      <c r="D1685">
        <v>42</v>
      </c>
      <c r="E1685" t="s">
        <v>23</v>
      </c>
      <c r="F1685" t="s">
        <v>19</v>
      </c>
      <c r="G1685">
        <v>1</v>
      </c>
      <c r="H1685">
        <v>1</v>
      </c>
      <c r="I1685">
        <v>1</v>
      </c>
      <c r="J1685">
        <v>1</v>
      </c>
      <c r="K1685">
        <v>0</v>
      </c>
      <c r="L1685">
        <v>0</v>
      </c>
      <c r="M1685">
        <v>0</v>
      </c>
      <c r="N1685" s="4" cm="1">
        <f t="array" ref="N1685">MEDIAN(IF($O$2:$O$2210=O1685,$D$2:$D$2210))</f>
        <v>10</v>
      </c>
      <c r="O1685" t="str">
        <f t="shared" si="26"/>
        <v>Data Analyst - Senior LevelPresent Role</v>
      </c>
    </row>
    <row r="1686" spans="1:15" ht="16.8" x14ac:dyDescent="0.45">
      <c r="A1686" t="s">
        <v>94</v>
      </c>
      <c r="B1686">
        <v>0</v>
      </c>
      <c r="C1686" t="s">
        <v>1077</v>
      </c>
      <c r="D1686">
        <v>7</v>
      </c>
      <c r="E1686" t="s">
        <v>15</v>
      </c>
      <c r="F1686" t="s">
        <v>19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s="4" cm="1">
        <f t="array" ref="N1686">MEDIAN(IF($O$2:$O$2210=O1686,$D$2:$D$2210))</f>
        <v>12</v>
      </c>
      <c r="O1686" t="str">
        <f t="shared" si="26"/>
        <v>Data Analyst - No stated seniority/mid-levelPresent Role</v>
      </c>
    </row>
    <row r="1687" spans="1:15" ht="16.8" x14ac:dyDescent="0.45">
      <c r="A1687" t="s">
        <v>100</v>
      </c>
      <c r="B1687">
        <v>0</v>
      </c>
      <c r="C1687" t="s">
        <v>14</v>
      </c>
      <c r="D1687">
        <v>32</v>
      </c>
      <c r="E1687" t="s">
        <v>15</v>
      </c>
      <c r="F1687" t="s">
        <v>19</v>
      </c>
      <c r="G1687">
        <v>1</v>
      </c>
      <c r="H1687">
        <v>1</v>
      </c>
      <c r="I1687">
        <v>1</v>
      </c>
      <c r="J1687">
        <v>0</v>
      </c>
      <c r="K1687">
        <v>0</v>
      </c>
      <c r="L1687">
        <v>0</v>
      </c>
      <c r="M1687">
        <v>0</v>
      </c>
      <c r="N1687" s="4" cm="1">
        <f t="array" ref="N1687">MEDIAN(IF($O$2:$O$2210=O1687,$D$2:$D$2210))</f>
        <v>12</v>
      </c>
      <c r="O1687" t="str">
        <f t="shared" si="26"/>
        <v>Data Analyst - No stated seniority/mid-levelPresent Role</v>
      </c>
    </row>
    <row r="1688" spans="1:15" ht="16.8" x14ac:dyDescent="0.45">
      <c r="A1688" t="s">
        <v>1006</v>
      </c>
      <c r="B1688">
        <v>2</v>
      </c>
      <c r="C1688" t="s">
        <v>14</v>
      </c>
      <c r="D1688">
        <v>12</v>
      </c>
      <c r="E1688" t="s">
        <v>15</v>
      </c>
      <c r="F1688" t="s">
        <v>16</v>
      </c>
      <c r="G1688">
        <v>1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 s="4" cm="1">
        <f t="array" ref="N1688">MEDIAN(IF($O$2:$O$2210=O1688,$D$2:$D$2210))</f>
        <v>13</v>
      </c>
      <c r="O1688" t="str">
        <f t="shared" si="26"/>
        <v>Data Analyst - No stated seniority/mid-levelLeft job</v>
      </c>
    </row>
    <row r="1689" spans="1:15" ht="16.8" x14ac:dyDescent="0.45">
      <c r="A1689" t="s">
        <v>59</v>
      </c>
      <c r="B1689">
        <v>0</v>
      </c>
      <c r="C1689" t="s">
        <v>14</v>
      </c>
      <c r="D1689">
        <v>16</v>
      </c>
      <c r="E1689" t="s">
        <v>15</v>
      </c>
      <c r="F1689" t="s">
        <v>19</v>
      </c>
      <c r="G1689">
        <v>1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 s="4" cm="1">
        <f t="array" ref="N1689">MEDIAN(IF($O$2:$O$2210=O1689,$D$2:$D$2210))</f>
        <v>12</v>
      </c>
      <c r="O1689" t="str">
        <f t="shared" si="26"/>
        <v>Data Analyst - No stated seniority/mid-levelPresent Role</v>
      </c>
    </row>
    <row r="1690" spans="1:15" ht="16.8" x14ac:dyDescent="0.45">
      <c r="A1690" t="s">
        <v>592</v>
      </c>
      <c r="B1690">
        <v>0</v>
      </c>
      <c r="C1690" t="s">
        <v>976</v>
      </c>
      <c r="D1690">
        <v>3</v>
      </c>
      <c r="E1690" t="s">
        <v>15</v>
      </c>
      <c r="F1690" t="s">
        <v>19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s="4" cm="1">
        <f t="array" ref="N1690">MEDIAN(IF($O$2:$O$2210=O1690,$D$2:$D$2210))</f>
        <v>12</v>
      </c>
      <c r="O1690" t="str">
        <f t="shared" si="26"/>
        <v>Data Analyst - No stated seniority/mid-levelPresent Role</v>
      </c>
    </row>
    <row r="1691" spans="1:15" ht="16.8" x14ac:dyDescent="0.45">
      <c r="A1691" t="s">
        <v>532</v>
      </c>
      <c r="B1691">
        <v>1</v>
      </c>
      <c r="C1691" t="s">
        <v>1355</v>
      </c>
      <c r="D1691">
        <v>14</v>
      </c>
      <c r="E1691" t="s">
        <v>15</v>
      </c>
      <c r="F1691" t="s">
        <v>16</v>
      </c>
      <c r="G1691">
        <v>1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 s="4" cm="1">
        <f t="array" ref="N1691">MEDIAN(IF($O$2:$O$2210=O1691,$D$2:$D$2210))</f>
        <v>13</v>
      </c>
      <c r="O1691" t="str">
        <f t="shared" si="26"/>
        <v>Data Analyst - No stated seniority/mid-levelLeft job</v>
      </c>
    </row>
    <row r="1692" spans="1:15" ht="16.8" x14ac:dyDescent="0.45">
      <c r="A1692" t="s">
        <v>183</v>
      </c>
      <c r="B1692">
        <v>0</v>
      </c>
      <c r="C1692" t="s">
        <v>14</v>
      </c>
      <c r="D1692">
        <v>37</v>
      </c>
      <c r="E1692" t="s">
        <v>15</v>
      </c>
      <c r="F1692" t="s">
        <v>19</v>
      </c>
      <c r="G1692">
        <v>1</v>
      </c>
      <c r="H1692">
        <v>1</v>
      </c>
      <c r="I1692">
        <v>1</v>
      </c>
      <c r="J1692">
        <v>1</v>
      </c>
      <c r="K1692">
        <v>0</v>
      </c>
      <c r="L1692">
        <v>0</v>
      </c>
      <c r="M1692">
        <v>0</v>
      </c>
      <c r="N1692" s="4" cm="1">
        <f t="array" ref="N1692">MEDIAN(IF($O$2:$O$2210=O1692,$D$2:$D$2210))</f>
        <v>12</v>
      </c>
      <c r="O1692" t="str">
        <f t="shared" si="26"/>
        <v>Data Analyst - No stated seniority/mid-levelPresent Role</v>
      </c>
    </row>
    <row r="1693" spans="1:15" ht="16.8" x14ac:dyDescent="0.45">
      <c r="A1693" t="s">
        <v>361</v>
      </c>
      <c r="B1693">
        <v>2</v>
      </c>
      <c r="C1693" t="s">
        <v>560</v>
      </c>
      <c r="D1693">
        <v>3</v>
      </c>
      <c r="E1693" t="s">
        <v>23</v>
      </c>
      <c r="F1693" t="s">
        <v>16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s="4" cm="1">
        <f t="array" ref="N1693">MEDIAN(IF($O$2:$O$2210=O1693,$D$2:$D$2210))</f>
        <v>17.5</v>
      </c>
      <c r="O1693" t="str">
        <f t="shared" si="26"/>
        <v>Data Analyst - Senior LevelLeft job</v>
      </c>
    </row>
    <row r="1694" spans="1:15" ht="16.8" x14ac:dyDescent="0.45">
      <c r="A1694" t="s">
        <v>1356</v>
      </c>
      <c r="B1694">
        <v>4</v>
      </c>
      <c r="C1694" t="s">
        <v>50</v>
      </c>
      <c r="D1694">
        <v>5</v>
      </c>
      <c r="E1694" t="s">
        <v>15</v>
      </c>
      <c r="F1694" t="s">
        <v>16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s="4" cm="1">
        <f t="array" ref="N1694">MEDIAN(IF($O$2:$O$2210=O1694,$D$2:$D$2210))</f>
        <v>13</v>
      </c>
      <c r="O1694" t="str">
        <f t="shared" si="26"/>
        <v>Data Analyst - No stated seniority/mid-levelLeft job</v>
      </c>
    </row>
    <row r="1695" spans="1:15" ht="16.8" x14ac:dyDescent="0.45">
      <c r="A1695" t="s">
        <v>594</v>
      </c>
      <c r="B1695">
        <v>2</v>
      </c>
      <c r="C1695" t="s">
        <v>1357</v>
      </c>
      <c r="D1695">
        <v>31</v>
      </c>
      <c r="E1695" t="s">
        <v>15</v>
      </c>
      <c r="F1695" t="s">
        <v>16</v>
      </c>
      <c r="G1695">
        <v>1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  <c r="N1695" s="4" cm="1">
        <f t="array" ref="N1695">MEDIAN(IF($O$2:$O$2210=O1695,$D$2:$D$2210))</f>
        <v>13</v>
      </c>
      <c r="O1695" t="str">
        <f t="shared" si="26"/>
        <v>Data Analyst - No stated seniority/mid-levelLeft job</v>
      </c>
    </row>
    <row r="1696" spans="1:15" ht="16.8" x14ac:dyDescent="0.45">
      <c r="A1696" t="s">
        <v>1358</v>
      </c>
      <c r="B1696">
        <v>3</v>
      </c>
      <c r="C1696" t="s">
        <v>14</v>
      </c>
      <c r="D1696">
        <v>44</v>
      </c>
      <c r="E1696" t="s">
        <v>15</v>
      </c>
      <c r="F1696" t="s">
        <v>16</v>
      </c>
      <c r="G1696">
        <v>1</v>
      </c>
      <c r="H1696">
        <v>1</v>
      </c>
      <c r="I1696">
        <v>1</v>
      </c>
      <c r="J1696">
        <v>1</v>
      </c>
      <c r="K1696">
        <v>0</v>
      </c>
      <c r="L1696">
        <v>0</v>
      </c>
      <c r="M1696">
        <v>0</v>
      </c>
      <c r="N1696" s="4" cm="1">
        <f t="array" ref="N1696">MEDIAN(IF($O$2:$O$2210=O1696,$D$2:$D$2210))</f>
        <v>13</v>
      </c>
      <c r="O1696" t="str">
        <f t="shared" si="26"/>
        <v>Data Analyst - No stated seniority/mid-levelLeft job</v>
      </c>
    </row>
    <row r="1697" spans="1:15" ht="16.8" x14ac:dyDescent="0.45">
      <c r="A1697" t="s">
        <v>44</v>
      </c>
      <c r="B1697">
        <v>0</v>
      </c>
      <c r="C1697" t="s">
        <v>502</v>
      </c>
      <c r="D1697">
        <v>9</v>
      </c>
      <c r="E1697" t="s">
        <v>15</v>
      </c>
      <c r="F1697" t="s">
        <v>19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s="4" cm="1">
        <f t="array" ref="N1697">MEDIAN(IF($O$2:$O$2210=O1697,$D$2:$D$2210))</f>
        <v>12</v>
      </c>
      <c r="O1697" t="str">
        <f t="shared" si="26"/>
        <v>Data Analyst - No stated seniority/mid-levelPresent Role</v>
      </c>
    </row>
    <row r="1698" spans="1:15" ht="16.8" x14ac:dyDescent="0.45">
      <c r="A1698" t="s">
        <v>385</v>
      </c>
      <c r="B1698">
        <v>1</v>
      </c>
      <c r="C1698" t="s">
        <v>14</v>
      </c>
      <c r="D1698">
        <v>7</v>
      </c>
      <c r="E1698" t="s">
        <v>15</v>
      </c>
      <c r="F1698" t="s">
        <v>16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s="4" cm="1">
        <f t="array" ref="N1698">MEDIAN(IF($O$2:$O$2210=O1698,$D$2:$D$2210))</f>
        <v>13</v>
      </c>
      <c r="O1698" t="str">
        <f t="shared" si="26"/>
        <v>Data Analyst - No stated seniority/mid-levelLeft job</v>
      </c>
    </row>
    <row r="1699" spans="1:15" ht="16.8" x14ac:dyDescent="0.45">
      <c r="A1699" t="s">
        <v>1359</v>
      </c>
      <c r="B1699">
        <v>4</v>
      </c>
      <c r="C1699" t="s">
        <v>1360</v>
      </c>
      <c r="D1699">
        <v>47</v>
      </c>
      <c r="E1699" t="s">
        <v>15</v>
      </c>
      <c r="F1699" t="s">
        <v>16</v>
      </c>
      <c r="G1699">
        <v>1</v>
      </c>
      <c r="H1699">
        <v>1</v>
      </c>
      <c r="I1699">
        <v>1</v>
      </c>
      <c r="J1699">
        <v>1</v>
      </c>
      <c r="K1699">
        <v>0</v>
      </c>
      <c r="L1699">
        <v>0</v>
      </c>
      <c r="M1699">
        <v>0</v>
      </c>
      <c r="N1699" s="4" cm="1">
        <f t="array" ref="N1699">MEDIAN(IF($O$2:$O$2210=O1699,$D$2:$D$2210))</f>
        <v>13</v>
      </c>
      <c r="O1699" t="str">
        <f t="shared" si="26"/>
        <v>Data Analyst - No stated seniority/mid-levelLeft job</v>
      </c>
    </row>
    <row r="1700" spans="1:15" ht="16.8" x14ac:dyDescent="0.45">
      <c r="A1700" t="s">
        <v>489</v>
      </c>
      <c r="B1700">
        <v>2</v>
      </c>
      <c r="C1700" t="s">
        <v>50</v>
      </c>
      <c r="D1700">
        <v>4</v>
      </c>
      <c r="E1700" t="s">
        <v>15</v>
      </c>
      <c r="F1700" t="s">
        <v>16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s="4" cm="1">
        <f t="array" ref="N1700">MEDIAN(IF($O$2:$O$2210=O1700,$D$2:$D$2210))</f>
        <v>13</v>
      </c>
      <c r="O1700" t="str">
        <f t="shared" si="26"/>
        <v>Data Analyst - No stated seniority/mid-levelLeft job</v>
      </c>
    </row>
    <row r="1701" spans="1:15" ht="16.8" x14ac:dyDescent="0.45">
      <c r="A1701" t="s">
        <v>329</v>
      </c>
      <c r="B1701">
        <v>0</v>
      </c>
      <c r="C1701" t="s">
        <v>14</v>
      </c>
      <c r="D1701">
        <v>43</v>
      </c>
      <c r="E1701" t="s">
        <v>15</v>
      </c>
      <c r="F1701" t="s">
        <v>19</v>
      </c>
      <c r="G1701">
        <v>1</v>
      </c>
      <c r="H1701">
        <v>1</v>
      </c>
      <c r="I1701">
        <v>1</v>
      </c>
      <c r="J1701">
        <v>1</v>
      </c>
      <c r="K1701">
        <v>0</v>
      </c>
      <c r="L1701">
        <v>0</v>
      </c>
      <c r="M1701">
        <v>0</v>
      </c>
      <c r="N1701" s="4" cm="1">
        <f t="array" ref="N1701">MEDIAN(IF($O$2:$O$2210=O1701,$D$2:$D$2210))</f>
        <v>12</v>
      </c>
      <c r="O1701" t="str">
        <f t="shared" si="26"/>
        <v>Data Analyst - No stated seniority/mid-levelPresent Role</v>
      </c>
    </row>
    <row r="1702" spans="1:15" ht="16.8" x14ac:dyDescent="0.45">
      <c r="A1702" t="s">
        <v>44</v>
      </c>
      <c r="B1702">
        <v>0</v>
      </c>
      <c r="C1702" t="s">
        <v>14</v>
      </c>
      <c r="D1702">
        <v>9</v>
      </c>
      <c r="E1702" t="s">
        <v>15</v>
      </c>
      <c r="F1702" t="s">
        <v>19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s="4" cm="1">
        <f t="array" ref="N1702">MEDIAN(IF($O$2:$O$2210=O1702,$D$2:$D$2210))</f>
        <v>12</v>
      </c>
      <c r="O1702" t="str">
        <f t="shared" si="26"/>
        <v>Data Analyst - No stated seniority/mid-levelPresent Role</v>
      </c>
    </row>
    <row r="1703" spans="1:15" ht="16.8" x14ac:dyDescent="0.45">
      <c r="A1703" t="s">
        <v>28</v>
      </c>
      <c r="B1703">
        <v>0</v>
      </c>
      <c r="C1703" t="s">
        <v>1361</v>
      </c>
      <c r="D1703">
        <v>39</v>
      </c>
      <c r="E1703" t="s">
        <v>15</v>
      </c>
      <c r="F1703" t="s">
        <v>19</v>
      </c>
      <c r="G1703">
        <v>1</v>
      </c>
      <c r="H1703">
        <v>1</v>
      </c>
      <c r="I1703">
        <v>1</v>
      </c>
      <c r="J1703">
        <v>1</v>
      </c>
      <c r="K1703">
        <v>0</v>
      </c>
      <c r="L1703">
        <v>0</v>
      </c>
      <c r="M1703">
        <v>0</v>
      </c>
      <c r="N1703" s="4" cm="1">
        <f t="array" ref="N1703">MEDIAN(IF($O$2:$O$2210=O1703,$D$2:$D$2210))</f>
        <v>12</v>
      </c>
      <c r="O1703" t="str">
        <f t="shared" si="26"/>
        <v>Data Analyst - No stated seniority/mid-levelPresent Role</v>
      </c>
    </row>
    <row r="1704" spans="1:15" ht="16.8" x14ac:dyDescent="0.45">
      <c r="A1704" t="s">
        <v>88</v>
      </c>
      <c r="B1704">
        <v>0</v>
      </c>
      <c r="C1704" t="s">
        <v>14</v>
      </c>
      <c r="D1704">
        <v>18</v>
      </c>
      <c r="E1704" t="s">
        <v>15</v>
      </c>
      <c r="F1704" t="s">
        <v>19</v>
      </c>
      <c r="G1704">
        <v>1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 s="4" cm="1">
        <f t="array" ref="N1704">MEDIAN(IF($O$2:$O$2210=O1704,$D$2:$D$2210))</f>
        <v>12</v>
      </c>
      <c r="O1704" t="str">
        <f t="shared" si="26"/>
        <v>Data Analyst - No stated seniority/mid-levelPresent Role</v>
      </c>
    </row>
    <row r="1705" spans="1:15" ht="16.8" x14ac:dyDescent="0.45">
      <c r="A1705" t="s">
        <v>654</v>
      </c>
      <c r="B1705">
        <v>1</v>
      </c>
      <c r="C1705" t="s">
        <v>14</v>
      </c>
      <c r="D1705">
        <v>7</v>
      </c>
      <c r="E1705" t="s">
        <v>15</v>
      </c>
      <c r="F1705" t="s">
        <v>16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s="4" cm="1">
        <f t="array" ref="N1705">MEDIAN(IF($O$2:$O$2210=O1705,$D$2:$D$2210))</f>
        <v>13</v>
      </c>
      <c r="O1705" t="str">
        <f t="shared" si="26"/>
        <v>Data Analyst - No stated seniority/mid-levelLeft job</v>
      </c>
    </row>
    <row r="1706" spans="1:15" ht="16.8" x14ac:dyDescent="0.45">
      <c r="A1706" t="s">
        <v>1738</v>
      </c>
      <c r="B1706">
        <v>2</v>
      </c>
      <c r="C1706" t="s">
        <v>1692</v>
      </c>
      <c r="D1706">
        <v>8</v>
      </c>
      <c r="E1706" t="s">
        <v>1692</v>
      </c>
      <c r="F1706" t="s">
        <v>16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s="4" cm="1">
        <f t="array" ref="N1706">MEDIAN(IF($O$2:$O$2210=O1706,$D$2:$D$2210))</f>
        <v>7</v>
      </c>
      <c r="O1706" t="str">
        <f t="shared" si="26"/>
        <v>Data ScientistLeft job</v>
      </c>
    </row>
    <row r="1707" spans="1:15" ht="16.8" x14ac:dyDescent="0.45">
      <c r="A1707" t="s">
        <v>1665</v>
      </c>
      <c r="B1707">
        <v>3</v>
      </c>
      <c r="C1707" t="s">
        <v>1695</v>
      </c>
      <c r="D1707">
        <v>10</v>
      </c>
      <c r="E1707" t="s">
        <v>1692</v>
      </c>
      <c r="F1707" t="s">
        <v>16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s="4" cm="1">
        <f t="array" ref="N1707">MEDIAN(IF($O$2:$O$2210=O1707,$D$2:$D$2210))</f>
        <v>7</v>
      </c>
      <c r="O1707" t="str">
        <f t="shared" si="26"/>
        <v>Data ScientistLeft job</v>
      </c>
    </row>
    <row r="1708" spans="1:15" ht="16.8" x14ac:dyDescent="0.45">
      <c r="A1708" t="s">
        <v>1739</v>
      </c>
      <c r="B1708">
        <v>4</v>
      </c>
      <c r="C1708" t="s">
        <v>1695</v>
      </c>
      <c r="D1708">
        <v>27</v>
      </c>
      <c r="E1708" t="s">
        <v>1692</v>
      </c>
      <c r="F1708" t="s">
        <v>16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  <c r="N1708" s="4" cm="1">
        <f t="array" ref="N1708">MEDIAN(IF($O$2:$O$2210=O1708,$D$2:$D$2210))</f>
        <v>7</v>
      </c>
      <c r="O1708" t="str">
        <f t="shared" si="26"/>
        <v>Data ScientistLeft job</v>
      </c>
    </row>
    <row r="1709" spans="1:15" ht="16.8" x14ac:dyDescent="0.45">
      <c r="A1709" t="s">
        <v>1362</v>
      </c>
      <c r="B1709">
        <v>3</v>
      </c>
      <c r="C1709" t="s">
        <v>14</v>
      </c>
      <c r="D1709">
        <v>18</v>
      </c>
      <c r="E1709" t="s">
        <v>15</v>
      </c>
      <c r="F1709" t="s">
        <v>16</v>
      </c>
      <c r="G1709">
        <v>1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 s="4" cm="1">
        <f t="array" ref="N1709">MEDIAN(IF($O$2:$O$2210=O1709,$D$2:$D$2210))</f>
        <v>13</v>
      </c>
      <c r="O1709" t="str">
        <f t="shared" si="26"/>
        <v>Data Analyst - No stated seniority/mid-levelLeft job</v>
      </c>
    </row>
    <row r="1710" spans="1:15" ht="16.8" x14ac:dyDescent="0.45">
      <c r="A1710" t="s">
        <v>231</v>
      </c>
      <c r="B1710">
        <v>1</v>
      </c>
      <c r="C1710" t="s">
        <v>14</v>
      </c>
      <c r="D1710">
        <v>3</v>
      </c>
      <c r="E1710" t="s">
        <v>15</v>
      </c>
      <c r="F1710" t="s">
        <v>16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s="4" cm="1">
        <f t="array" ref="N1710">MEDIAN(IF($O$2:$O$2210=O1710,$D$2:$D$2210))</f>
        <v>13</v>
      </c>
      <c r="O1710" t="str">
        <f t="shared" si="26"/>
        <v>Data Analyst - No stated seniority/mid-levelLeft job</v>
      </c>
    </row>
    <row r="1711" spans="1:15" ht="16.8" x14ac:dyDescent="0.45">
      <c r="A1711" t="s">
        <v>1363</v>
      </c>
      <c r="B1711">
        <v>2</v>
      </c>
      <c r="C1711" t="s">
        <v>14</v>
      </c>
      <c r="D1711">
        <v>10</v>
      </c>
      <c r="E1711" t="s">
        <v>15</v>
      </c>
      <c r="F1711" t="s">
        <v>16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s="4" cm="1">
        <f t="array" ref="N1711">MEDIAN(IF($O$2:$O$2210=O1711,$D$2:$D$2210))</f>
        <v>13</v>
      </c>
      <c r="O1711" t="str">
        <f t="shared" si="26"/>
        <v>Data Analyst - No stated seniority/mid-levelLeft job</v>
      </c>
    </row>
    <row r="1712" spans="1:15" ht="16.8" x14ac:dyDescent="0.45">
      <c r="A1712" t="s">
        <v>728</v>
      </c>
      <c r="B1712">
        <v>2</v>
      </c>
      <c r="C1712" t="s">
        <v>14</v>
      </c>
      <c r="D1712">
        <v>6</v>
      </c>
      <c r="E1712" t="s">
        <v>15</v>
      </c>
      <c r="F1712" t="s">
        <v>16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s="4" cm="1">
        <f t="array" ref="N1712">MEDIAN(IF($O$2:$O$2210=O1712,$D$2:$D$2210))</f>
        <v>13</v>
      </c>
      <c r="O1712" t="str">
        <f t="shared" si="26"/>
        <v>Data Analyst - No stated seniority/mid-levelLeft job</v>
      </c>
    </row>
    <row r="1713" spans="1:15" ht="16.8" x14ac:dyDescent="0.45">
      <c r="A1713" t="s">
        <v>182</v>
      </c>
      <c r="B1713">
        <v>0</v>
      </c>
      <c r="C1713" t="s">
        <v>1364</v>
      </c>
      <c r="D1713">
        <v>4</v>
      </c>
      <c r="E1713" t="s">
        <v>57</v>
      </c>
      <c r="F1713" t="s">
        <v>19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s="4" cm="1">
        <f t="array" ref="N1713">MEDIAN(IF($O$2:$O$2210=O1713,$D$2:$D$2210))</f>
        <v>5</v>
      </c>
      <c r="O1713" t="str">
        <f t="shared" si="26"/>
        <v>Data Analyst - Junior LevelPresent Role</v>
      </c>
    </row>
    <row r="1714" spans="1:15" ht="16.8" x14ac:dyDescent="0.45">
      <c r="A1714" t="s">
        <v>1740</v>
      </c>
      <c r="B1714">
        <v>1</v>
      </c>
      <c r="C1714" t="s">
        <v>1702</v>
      </c>
      <c r="D1714">
        <v>6</v>
      </c>
      <c r="E1714" t="s">
        <v>1692</v>
      </c>
      <c r="F1714" t="s">
        <v>16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s="4" cm="1">
        <f t="array" ref="N1714">MEDIAN(IF($O$2:$O$2210=O1714,$D$2:$D$2210))</f>
        <v>7</v>
      </c>
      <c r="O1714" t="str">
        <f t="shared" si="26"/>
        <v>Data ScientistLeft job</v>
      </c>
    </row>
    <row r="1715" spans="1:15" ht="16.8" x14ac:dyDescent="0.45">
      <c r="A1715" t="s">
        <v>359</v>
      </c>
      <c r="B1715">
        <v>0</v>
      </c>
      <c r="C1715" t="s">
        <v>217</v>
      </c>
      <c r="D1715">
        <v>20</v>
      </c>
      <c r="E1715" t="s">
        <v>15</v>
      </c>
      <c r="F1715" t="s">
        <v>19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 s="4" cm="1">
        <f t="array" ref="N1715">MEDIAN(IF($O$2:$O$2210=O1715,$D$2:$D$2210))</f>
        <v>12</v>
      </c>
      <c r="O1715" t="str">
        <f t="shared" si="26"/>
        <v>Data Analyst - No stated seniority/mid-levelPresent Role</v>
      </c>
    </row>
    <row r="1716" spans="1:15" ht="16.8" x14ac:dyDescent="0.45">
      <c r="A1716" t="s">
        <v>1289</v>
      </c>
      <c r="B1716">
        <v>1</v>
      </c>
      <c r="C1716" t="s">
        <v>14</v>
      </c>
      <c r="D1716">
        <v>15</v>
      </c>
      <c r="E1716" t="s">
        <v>15</v>
      </c>
      <c r="F1716" t="s">
        <v>16</v>
      </c>
      <c r="G1716">
        <v>1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 s="4" cm="1">
        <f t="array" ref="N1716">MEDIAN(IF($O$2:$O$2210=O1716,$D$2:$D$2210))</f>
        <v>13</v>
      </c>
      <c r="O1716" t="str">
        <f t="shared" si="26"/>
        <v>Data Analyst - No stated seniority/mid-levelLeft job</v>
      </c>
    </row>
    <row r="1717" spans="1:15" ht="16.8" x14ac:dyDescent="0.45">
      <c r="A1717" t="s">
        <v>592</v>
      </c>
      <c r="B1717">
        <v>0</v>
      </c>
      <c r="C1717" t="s">
        <v>14</v>
      </c>
      <c r="D1717">
        <v>3</v>
      </c>
      <c r="E1717" t="s">
        <v>15</v>
      </c>
      <c r="F1717" t="s">
        <v>19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s="4" cm="1">
        <f t="array" ref="N1717">MEDIAN(IF($O$2:$O$2210=O1717,$D$2:$D$2210))</f>
        <v>12</v>
      </c>
      <c r="O1717" t="str">
        <f t="shared" si="26"/>
        <v>Data Analyst - No stated seniority/mid-levelPresent Role</v>
      </c>
    </row>
    <row r="1718" spans="1:15" ht="16.8" x14ac:dyDescent="0.45">
      <c r="A1718" t="s">
        <v>30</v>
      </c>
      <c r="B1718">
        <v>0</v>
      </c>
      <c r="C1718" t="s">
        <v>36</v>
      </c>
      <c r="D1718">
        <v>12</v>
      </c>
      <c r="E1718" t="s">
        <v>23</v>
      </c>
      <c r="F1718" t="s">
        <v>19</v>
      </c>
      <c r="G1718">
        <v>1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 s="4" cm="1">
        <f t="array" ref="N1718">MEDIAN(IF($O$2:$O$2210=O1718,$D$2:$D$2210))</f>
        <v>10</v>
      </c>
      <c r="O1718" t="str">
        <f t="shared" si="26"/>
        <v>Data Analyst - Senior LevelPresent Role</v>
      </c>
    </row>
    <row r="1719" spans="1:15" ht="16.8" x14ac:dyDescent="0.45">
      <c r="A1719" t="s">
        <v>61</v>
      </c>
      <c r="B1719">
        <v>0</v>
      </c>
      <c r="C1719" t="s">
        <v>712</v>
      </c>
      <c r="D1719">
        <v>15</v>
      </c>
      <c r="E1719" t="s">
        <v>57</v>
      </c>
      <c r="F1719" t="s">
        <v>19</v>
      </c>
      <c r="G1719">
        <v>1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 s="4" cm="1">
        <f t="array" ref="N1719">MEDIAN(IF($O$2:$O$2210=O1719,$D$2:$D$2210))</f>
        <v>5</v>
      </c>
      <c r="O1719" t="str">
        <f t="shared" si="26"/>
        <v>Data Analyst - Junior LevelPresent Role</v>
      </c>
    </row>
    <row r="1720" spans="1:15" ht="16.8" x14ac:dyDescent="0.45">
      <c r="A1720" t="s">
        <v>1365</v>
      </c>
      <c r="B1720">
        <v>0</v>
      </c>
      <c r="C1720" t="s">
        <v>14</v>
      </c>
      <c r="D1720">
        <v>74</v>
      </c>
      <c r="E1720" t="s">
        <v>15</v>
      </c>
      <c r="F1720" t="s">
        <v>19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0</v>
      </c>
      <c r="N1720" s="4" cm="1">
        <f t="array" ref="N1720">MEDIAN(IF($O$2:$O$2210=O1720,$D$2:$D$2210))</f>
        <v>12</v>
      </c>
      <c r="O1720" t="str">
        <f t="shared" si="26"/>
        <v>Data Analyst - No stated seniority/mid-levelPresent Role</v>
      </c>
    </row>
    <row r="1721" spans="1:15" ht="16.8" x14ac:dyDescent="0.45">
      <c r="A1721" t="s">
        <v>94</v>
      </c>
      <c r="B1721">
        <v>0</v>
      </c>
      <c r="C1721" t="s">
        <v>1366</v>
      </c>
      <c r="D1721">
        <v>7</v>
      </c>
      <c r="E1721" t="s">
        <v>15</v>
      </c>
      <c r="F1721" t="s">
        <v>19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s="4" cm="1">
        <f t="array" ref="N1721">MEDIAN(IF($O$2:$O$2210=O1721,$D$2:$D$2210))</f>
        <v>12</v>
      </c>
      <c r="O1721" t="str">
        <f t="shared" si="26"/>
        <v>Data Analyst - No stated seniority/mid-levelPresent Role</v>
      </c>
    </row>
    <row r="1722" spans="1:15" ht="16.8" x14ac:dyDescent="0.45">
      <c r="A1722" t="s">
        <v>1367</v>
      </c>
      <c r="B1722">
        <v>3</v>
      </c>
      <c r="C1722" t="s">
        <v>1368</v>
      </c>
      <c r="D1722">
        <v>9</v>
      </c>
      <c r="E1722" t="s">
        <v>15</v>
      </c>
      <c r="F1722" t="s">
        <v>16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s="4" cm="1">
        <f t="array" ref="N1722">MEDIAN(IF($O$2:$O$2210=O1722,$D$2:$D$2210))</f>
        <v>13</v>
      </c>
      <c r="O1722" t="str">
        <f t="shared" si="26"/>
        <v>Data Analyst - No stated seniority/mid-levelLeft job</v>
      </c>
    </row>
    <row r="1723" spans="1:15" ht="16.8" x14ac:dyDescent="0.45">
      <c r="A1723" t="s">
        <v>27</v>
      </c>
      <c r="B1723">
        <v>0</v>
      </c>
      <c r="C1723" t="s">
        <v>14</v>
      </c>
      <c r="D1723">
        <v>19</v>
      </c>
      <c r="E1723" t="s">
        <v>15</v>
      </c>
      <c r="F1723" t="s">
        <v>19</v>
      </c>
      <c r="G1723">
        <v>1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 s="4" cm="1">
        <f t="array" ref="N1723">MEDIAN(IF($O$2:$O$2210=O1723,$D$2:$D$2210))</f>
        <v>12</v>
      </c>
      <c r="O1723" t="str">
        <f t="shared" si="26"/>
        <v>Data Analyst - No stated seniority/mid-levelPresent Role</v>
      </c>
    </row>
    <row r="1724" spans="1:15" ht="16.8" x14ac:dyDescent="0.45">
      <c r="A1724" t="s">
        <v>1369</v>
      </c>
      <c r="B1724">
        <v>2</v>
      </c>
      <c r="C1724" t="s">
        <v>14</v>
      </c>
      <c r="D1724">
        <v>3</v>
      </c>
      <c r="E1724" t="s">
        <v>15</v>
      </c>
      <c r="F1724" t="s">
        <v>16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s="4" cm="1">
        <f t="array" ref="N1724">MEDIAN(IF($O$2:$O$2210=O1724,$D$2:$D$2210))</f>
        <v>13</v>
      </c>
      <c r="O1724" t="str">
        <f t="shared" si="26"/>
        <v>Data Analyst - No stated seniority/mid-levelLeft job</v>
      </c>
    </row>
    <row r="1725" spans="1:15" ht="16.8" x14ac:dyDescent="0.45">
      <c r="A1725" t="s">
        <v>408</v>
      </c>
      <c r="B1725">
        <v>1</v>
      </c>
      <c r="C1725" t="s">
        <v>14</v>
      </c>
      <c r="D1725">
        <v>1</v>
      </c>
      <c r="E1725" t="s">
        <v>15</v>
      </c>
      <c r="F1725" t="s">
        <v>16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s="4" cm="1">
        <f t="array" ref="N1725">MEDIAN(IF($O$2:$O$2210=O1725,$D$2:$D$2210))</f>
        <v>13</v>
      </c>
      <c r="O1725" t="str">
        <f t="shared" si="26"/>
        <v>Data Analyst - No stated seniority/mid-levelLeft job</v>
      </c>
    </row>
    <row r="1726" spans="1:15" ht="16.8" x14ac:dyDescent="0.45">
      <c r="A1726" t="s">
        <v>116</v>
      </c>
      <c r="B1726">
        <v>0</v>
      </c>
      <c r="C1726" t="s">
        <v>14</v>
      </c>
      <c r="D1726">
        <v>34</v>
      </c>
      <c r="E1726" t="s">
        <v>15</v>
      </c>
      <c r="F1726" t="s">
        <v>19</v>
      </c>
      <c r="G1726">
        <v>1</v>
      </c>
      <c r="H1726">
        <v>1</v>
      </c>
      <c r="I1726">
        <v>1</v>
      </c>
      <c r="J1726">
        <v>0</v>
      </c>
      <c r="K1726">
        <v>0</v>
      </c>
      <c r="L1726">
        <v>0</v>
      </c>
      <c r="M1726">
        <v>0</v>
      </c>
      <c r="N1726" s="4" cm="1">
        <f t="array" ref="N1726">MEDIAN(IF($O$2:$O$2210=O1726,$D$2:$D$2210))</f>
        <v>12</v>
      </c>
      <c r="O1726" t="str">
        <f t="shared" si="26"/>
        <v>Data Analyst - No stated seniority/mid-levelPresent Role</v>
      </c>
    </row>
    <row r="1727" spans="1:15" ht="16.8" x14ac:dyDescent="0.45">
      <c r="A1727" t="s">
        <v>106</v>
      </c>
      <c r="B1727">
        <v>0</v>
      </c>
      <c r="C1727" t="s">
        <v>712</v>
      </c>
      <c r="D1727">
        <v>5</v>
      </c>
      <c r="E1727" t="s">
        <v>57</v>
      </c>
      <c r="F1727" t="s">
        <v>19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s="4" cm="1">
        <f t="array" ref="N1727">MEDIAN(IF($O$2:$O$2210=O1727,$D$2:$D$2210))</f>
        <v>5</v>
      </c>
      <c r="O1727" t="str">
        <f t="shared" si="26"/>
        <v>Data Analyst - Junior LevelPresent Role</v>
      </c>
    </row>
    <row r="1728" spans="1:15" ht="16.8" x14ac:dyDescent="0.45">
      <c r="A1728" t="s">
        <v>1085</v>
      </c>
      <c r="B1728">
        <v>1</v>
      </c>
      <c r="C1728" t="s">
        <v>14</v>
      </c>
      <c r="D1728">
        <v>6</v>
      </c>
      <c r="E1728" t="s">
        <v>15</v>
      </c>
      <c r="F1728" t="s">
        <v>16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s="4" cm="1">
        <f t="array" ref="N1728">MEDIAN(IF($O$2:$O$2210=O1728,$D$2:$D$2210))</f>
        <v>13</v>
      </c>
      <c r="O1728" t="str">
        <f t="shared" si="26"/>
        <v>Data Analyst - No stated seniority/mid-levelLeft job</v>
      </c>
    </row>
    <row r="1729" spans="1:15" ht="16.8" x14ac:dyDescent="0.45">
      <c r="A1729" t="s">
        <v>1082</v>
      </c>
      <c r="B1729">
        <v>2</v>
      </c>
      <c r="C1729" t="s">
        <v>14</v>
      </c>
      <c r="D1729">
        <v>9</v>
      </c>
      <c r="E1729" t="s">
        <v>15</v>
      </c>
      <c r="F1729" t="s">
        <v>16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s="4" cm="1">
        <f t="array" ref="N1729">MEDIAN(IF($O$2:$O$2210=O1729,$D$2:$D$2210))</f>
        <v>13</v>
      </c>
      <c r="O1729" t="str">
        <f t="shared" si="26"/>
        <v>Data Analyst - No stated seniority/mid-levelLeft job</v>
      </c>
    </row>
    <row r="1730" spans="1:15" ht="16.8" x14ac:dyDescent="0.45">
      <c r="A1730" t="s">
        <v>1370</v>
      </c>
      <c r="B1730">
        <v>2</v>
      </c>
      <c r="C1730" t="s">
        <v>444</v>
      </c>
      <c r="D1730">
        <v>14</v>
      </c>
      <c r="E1730" t="s">
        <v>15</v>
      </c>
      <c r="F1730" t="s">
        <v>16</v>
      </c>
      <c r="G1730">
        <v>1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 s="4" cm="1">
        <f t="array" ref="N1730">MEDIAN(IF($O$2:$O$2210=O1730,$D$2:$D$2210))</f>
        <v>13</v>
      </c>
      <c r="O1730" t="str">
        <f t="shared" si="26"/>
        <v>Data Analyst - No stated seniority/mid-levelLeft job</v>
      </c>
    </row>
    <row r="1731" spans="1:15" ht="16.8" x14ac:dyDescent="0.45">
      <c r="A1731" t="s">
        <v>1371</v>
      </c>
      <c r="B1731">
        <v>3</v>
      </c>
      <c r="C1731" t="s">
        <v>18</v>
      </c>
      <c r="D1731">
        <v>9</v>
      </c>
      <c r="E1731" t="s">
        <v>15</v>
      </c>
      <c r="F1731" t="s">
        <v>16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s="4" cm="1">
        <f t="array" ref="N1731">MEDIAN(IF($O$2:$O$2210=O1731,$D$2:$D$2210))</f>
        <v>13</v>
      </c>
      <c r="O1731" t="str">
        <f t="shared" ref="O1731:O1794" si="27">E1731&amp;F1731</f>
        <v>Data Analyst - No stated seniority/mid-levelLeft job</v>
      </c>
    </row>
    <row r="1732" spans="1:15" ht="16.8" x14ac:dyDescent="0.45">
      <c r="A1732" t="s">
        <v>106</v>
      </c>
      <c r="B1732">
        <v>0</v>
      </c>
      <c r="C1732" t="s">
        <v>50</v>
      </c>
      <c r="D1732">
        <v>5</v>
      </c>
      <c r="E1732" t="s">
        <v>15</v>
      </c>
      <c r="F1732" t="s">
        <v>19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s="4" cm="1">
        <f t="array" ref="N1732">MEDIAN(IF($O$2:$O$2210=O1732,$D$2:$D$2210))</f>
        <v>12</v>
      </c>
      <c r="O1732" t="str">
        <f t="shared" si="27"/>
        <v>Data Analyst - No stated seniority/mid-levelPresent Role</v>
      </c>
    </row>
    <row r="1733" spans="1:15" ht="16.8" x14ac:dyDescent="0.45">
      <c r="A1733" t="s">
        <v>44</v>
      </c>
      <c r="B1733">
        <v>0</v>
      </c>
      <c r="C1733" t="s">
        <v>14</v>
      </c>
      <c r="D1733">
        <v>9</v>
      </c>
      <c r="E1733" t="s">
        <v>15</v>
      </c>
      <c r="F1733" t="s">
        <v>19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s="4" cm="1">
        <f t="array" ref="N1733">MEDIAN(IF($O$2:$O$2210=O1733,$D$2:$D$2210))</f>
        <v>12</v>
      </c>
      <c r="O1733" t="str">
        <f t="shared" si="27"/>
        <v>Data Analyst - No stated seniority/mid-levelPresent Role</v>
      </c>
    </row>
    <row r="1734" spans="1:15" ht="16.8" x14ac:dyDescent="0.45">
      <c r="A1734" t="s">
        <v>59</v>
      </c>
      <c r="B1734">
        <v>1</v>
      </c>
      <c r="C1734" t="s">
        <v>14</v>
      </c>
      <c r="D1734">
        <v>16</v>
      </c>
      <c r="E1734" t="s">
        <v>15</v>
      </c>
      <c r="F1734" t="s">
        <v>19</v>
      </c>
      <c r="G1734">
        <v>1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 s="4" cm="1">
        <f t="array" ref="N1734">MEDIAN(IF($O$2:$O$2210=O1734,$D$2:$D$2210))</f>
        <v>12</v>
      </c>
      <c r="O1734" t="str">
        <f t="shared" si="27"/>
        <v>Data Analyst - No stated seniority/mid-levelPresent Role</v>
      </c>
    </row>
    <row r="1735" spans="1:15" ht="16.8" x14ac:dyDescent="0.45">
      <c r="A1735" t="s">
        <v>1372</v>
      </c>
      <c r="B1735">
        <v>2</v>
      </c>
      <c r="C1735" t="s">
        <v>14</v>
      </c>
      <c r="D1735">
        <v>12</v>
      </c>
      <c r="E1735" t="s">
        <v>15</v>
      </c>
      <c r="F1735" t="s">
        <v>16</v>
      </c>
      <c r="G1735">
        <v>1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 s="4" cm="1">
        <f t="array" ref="N1735">MEDIAN(IF($O$2:$O$2210=O1735,$D$2:$D$2210))</f>
        <v>13</v>
      </c>
      <c r="O1735" t="str">
        <f t="shared" si="27"/>
        <v>Data Analyst - No stated seniority/mid-levelLeft job</v>
      </c>
    </row>
    <row r="1736" spans="1:15" ht="16.8" x14ac:dyDescent="0.45">
      <c r="A1736" t="s">
        <v>1373</v>
      </c>
      <c r="B1736">
        <v>1</v>
      </c>
      <c r="C1736" t="s">
        <v>36</v>
      </c>
      <c r="D1736">
        <v>14</v>
      </c>
      <c r="E1736" t="s">
        <v>23</v>
      </c>
      <c r="F1736" t="s">
        <v>16</v>
      </c>
      <c r="G1736">
        <v>1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 s="4" cm="1">
        <f t="array" ref="N1736">MEDIAN(IF($O$2:$O$2210=O1736,$D$2:$D$2210))</f>
        <v>17.5</v>
      </c>
      <c r="O1736" t="str">
        <f t="shared" si="27"/>
        <v>Data Analyst - Senior LevelLeft job</v>
      </c>
    </row>
    <row r="1737" spans="1:15" ht="16.8" x14ac:dyDescent="0.45">
      <c r="A1737" t="s">
        <v>1374</v>
      </c>
      <c r="B1737">
        <v>2</v>
      </c>
      <c r="C1737" t="s">
        <v>36</v>
      </c>
      <c r="D1737">
        <v>4</v>
      </c>
      <c r="E1737" t="s">
        <v>23</v>
      </c>
      <c r="F1737" t="s">
        <v>16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s="4" cm="1">
        <f t="array" ref="N1737">MEDIAN(IF($O$2:$O$2210=O1737,$D$2:$D$2210))</f>
        <v>17.5</v>
      </c>
      <c r="O1737" t="str">
        <f t="shared" si="27"/>
        <v>Data Analyst - Senior LevelLeft job</v>
      </c>
    </row>
    <row r="1738" spans="1:15" ht="16.8" x14ac:dyDescent="0.45">
      <c r="A1738" t="s">
        <v>1375</v>
      </c>
      <c r="B1738">
        <v>3</v>
      </c>
      <c r="C1738" t="s">
        <v>14</v>
      </c>
      <c r="D1738">
        <v>53</v>
      </c>
      <c r="E1738" t="s">
        <v>15</v>
      </c>
      <c r="F1738" t="s">
        <v>16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0</v>
      </c>
      <c r="M1738">
        <v>0</v>
      </c>
      <c r="N1738" s="4" cm="1">
        <f t="array" ref="N1738">MEDIAN(IF($O$2:$O$2210=O1738,$D$2:$D$2210))</f>
        <v>13</v>
      </c>
      <c r="O1738" t="str">
        <f t="shared" si="27"/>
        <v>Data Analyst - No stated seniority/mid-levelLeft job</v>
      </c>
    </row>
    <row r="1739" spans="1:15" ht="16.8" x14ac:dyDescent="0.45">
      <c r="A1739" t="s">
        <v>54</v>
      </c>
      <c r="B1739">
        <v>0</v>
      </c>
      <c r="C1739" t="s">
        <v>14</v>
      </c>
      <c r="D1739">
        <v>14</v>
      </c>
      <c r="E1739" t="s">
        <v>15</v>
      </c>
      <c r="F1739" t="s">
        <v>19</v>
      </c>
      <c r="G1739">
        <v>1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 s="4" cm="1">
        <f t="array" ref="N1739">MEDIAN(IF($O$2:$O$2210=O1739,$D$2:$D$2210))</f>
        <v>12</v>
      </c>
      <c r="O1739" t="str">
        <f t="shared" si="27"/>
        <v>Data Analyst - No stated seniority/mid-levelPresent Role</v>
      </c>
    </row>
    <row r="1740" spans="1:15" ht="16.8" x14ac:dyDescent="0.45">
      <c r="A1740" t="s">
        <v>1376</v>
      </c>
      <c r="B1740">
        <v>2</v>
      </c>
      <c r="C1740" t="s">
        <v>14</v>
      </c>
      <c r="D1740">
        <v>16</v>
      </c>
      <c r="E1740" t="s">
        <v>15</v>
      </c>
      <c r="F1740" t="s">
        <v>16</v>
      </c>
      <c r="G1740">
        <v>1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 s="4" cm="1">
        <f t="array" ref="N1740">MEDIAN(IF($O$2:$O$2210=O1740,$D$2:$D$2210))</f>
        <v>13</v>
      </c>
      <c r="O1740" t="str">
        <f t="shared" si="27"/>
        <v>Data Analyst - No stated seniority/mid-levelLeft job</v>
      </c>
    </row>
    <row r="1741" spans="1:15" ht="16.8" x14ac:dyDescent="0.45">
      <c r="A1741" t="s">
        <v>108</v>
      </c>
      <c r="B1741">
        <v>0</v>
      </c>
      <c r="C1741" t="s">
        <v>14</v>
      </c>
      <c r="D1741">
        <v>10</v>
      </c>
      <c r="E1741" t="s">
        <v>15</v>
      </c>
      <c r="F1741" t="s">
        <v>19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s="4" cm="1">
        <f t="array" ref="N1741">MEDIAN(IF($O$2:$O$2210=O1741,$D$2:$D$2210))</f>
        <v>12</v>
      </c>
      <c r="O1741" t="str">
        <f t="shared" si="27"/>
        <v>Data Analyst - No stated seniority/mid-levelPresent Role</v>
      </c>
    </row>
    <row r="1742" spans="1:15" ht="16.8" x14ac:dyDescent="0.45">
      <c r="A1742" t="s">
        <v>620</v>
      </c>
      <c r="B1742">
        <v>0</v>
      </c>
      <c r="C1742" t="s">
        <v>14</v>
      </c>
      <c r="D1742">
        <v>2</v>
      </c>
      <c r="E1742" t="s">
        <v>15</v>
      </c>
      <c r="F1742" t="s">
        <v>19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s="4" cm="1">
        <f t="array" ref="N1742">MEDIAN(IF($O$2:$O$2210=O1742,$D$2:$D$2210))</f>
        <v>12</v>
      </c>
      <c r="O1742" t="str">
        <f t="shared" si="27"/>
        <v>Data Analyst - No stated seniority/mid-levelPresent Role</v>
      </c>
    </row>
    <row r="1743" spans="1:15" ht="16.8" x14ac:dyDescent="0.45">
      <c r="A1743" t="s">
        <v>1064</v>
      </c>
      <c r="B1743">
        <v>0</v>
      </c>
      <c r="C1743" t="s">
        <v>1377</v>
      </c>
      <c r="D1743">
        <v>45</v>
      </c>
      <c r="E1743" t="s">
        <v>15</v>
      </c>
      <c r="F1743" t="s">
        <v>19</v>
      </c>
      <c r="G1743">
        <v>1</v>
      </c>
      <c r="H1743">
        <v>1</v>
      </c>
      <c r="I1743">
        <v>1</v>
      </c>
      <c r="J1743">
        <v>1</v>
      </c>
      <c r="K1743">
        <v>0</v>
      </c>
      <c r="L1743">
        <v>0</v>
      </c>
      <c r="M1743">
        <v>0</v>
      </c>
      <c r="N1743" s="4" cm="1">
        <f t="array" ref="N1743">MEDIAN(IF($O$2:$O$2210=O1743,$D$2:$D$2210))</f>
        <v>12</v>
      </c>
      <c r="O1743" t="str">
        <f t="shared" si="27"/>
        <v>Data Analyst - No stated seniority/mid-levelPresent Role</v>
      </c>
    </row>
    <row r="1744" spans="1:15" ht="16.8" x14ac:dyDescent="0.45">
      <c r="A1744" t="s">
        <v>1378</v>
      </c>
      <c r="B1744">
        <v>3</v>
      </c>
      <c r="C1744" t="s">
        <v>1379</v>
      </c>
      <c r="D1744">
        <v>2</v>
      </c>
      <c r="E1744" t="s">
        <v>15</v>
      </c>
      <c r="F1744" t="s">
        <v>16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s="4" cm="1">
        <f t="array" ref="N1744">MEDIAN(IF($O$2:$O$2210=O1744,$D$2:$D$2210))</f>
        <v>13</v>
      </c>
      <c r="O1744" t="str">
        <f t="shared" si="27"/>
        <v>Data Analyst - No stated seniority/mid-levelLeft job</v>
      </c>
    </row>
    <row r="1745" spans="1:15" ht="16.8" x14ac:dyDescent="0.45">
      <c r="A1745" t="s">
        <v>375</v>
      </c>
      <c r="B1745">
        <v>1</v>
      </c>
      <c r="C1745" t="s">
        <v>14</v>
      </c>
      <c r="D1745">
        <v>4</v>
      </c>
      <c r="E1745" t="s">
        <v>15</v>
      </c>
      <c r="F1745" t="s">
        <v>16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s="4" cm="1">
        <f t="array" ref="N1745">MEDIAN(IF($O$2:$O$2210=O1745,$D$2:$D$2210))</f>
        <v>13</v>
      </c>
      <c r="O1745" t="str">
        <f t="shared" si="27"/>
        <v>Data Analyst - No stated seniority/mid-levelLeft job</v>
      </c>
    </row>
    <row r="1746" spans="1:15" ht="16.8" x14ac:dyDescent="0.45">
      <c r="A1746" t="s">
        <v>88</v>
      </c>
      <c r="B1746">
        <v>0</v>
      </c>
      <c r="C1746" t="s">
        <v>14</v>
      </c>
      <c r="D1746">
        <v>18</v>
      </c>
      <c r="E1746" t="s">
        <v>15</v>
      </c>
      <c r="F1746" t="s">
        <v>19</v>
      </c>
      <c r="G1746">
        <v>1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 s="4" cm="1">
        <f t="array" ref="N1746">MEDIAN(IF($O$2:$O$2210=O1746,$D$2:$D$2210))</f>
        <v>12</v>
      </c>
      <c r="O1746" t="str">
        <f t="shared" si="27"/>
        <v>Data Analyst - No stated seniority/mid-levelPresent Role</v>
      </c>
    </row>
    <row r="1747" spans="1:15" ht="16.8" x14ac:dyDescent="0.45">
      <c r="A1747" t="s">
        <v>1380</v>
      </c>
      <c r="B1747">
        <v>3</v>
      </c>
      <c r="C1747" t="s">
        <v>1381</v>
      </c>
      <c r="D1747">
        <v>6</v>
      </c>
      <c r="E1747" t="s">
        <v>23</v>
      </c>
      <c r="F1747" t="s">
        <v>16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s="4" cm="1">
        <f t="array" ref="N1747">MEDIAN(IF($O$2:$O$2210=O1747,$D$2:$D$2210))</f>
        <v>17.5</v>
      </c>
      <c r="O1747" t="str">
        <f t="shared" si="27"/>
        <v>Data Analyst - Senior LevelLeft job</v>
      </c>
    </row>
    <row r="1748" spans="1:15" ht="16.8" x14ac:dyDescent="0.45">
      <c r="A1748" t="s">
        <v>671</v>
      </c>
      <c r="B1748">
        <v>1</v>
      </c>
      <c r="C1748" t="s">
        <v>14</v>
      </c>
      <c r="D1748">
        <v>10</v>
      </c>
      <c r="E1748" t="s">
        <v>15</v>
      </c>
      <c r="F1748" t="s">
        <v>16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s="4" cm="1">
        <f t="array" ref="N1748">MEDIAN(IF($O$2:$O$2210=O1748,$D$2:$D$2210))</f>
        <v>13</v>
      </c>
      <c r="O1748" t="str">
        <f t="shared" si="27"/>
        <v>Data Analyst - No stated seniority/mid-levelLeft job</v>
      </c>
    </row>
    <row r="1749" spans="1:15" ht="16.8" x14ac:dyDescent="0.45">
      <c r="A1749" t="s">
        <v>54</v>
      </c>
      <c r="B1749">
        <v>0</v>
      </c>
      <c r="C1749" t="s">
        <v>14</v>
      </c>
      <c r="D1749">
        <v>14</v>
      </c>
      <c r="E1749" t="s">
        <v>15</v>
      </c>
      <c r="F1749" t="s">
        <v>19</v>
      </c>
      <c r="G1749">
        <v>1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 s="4" cm="1">
        <f t="array" ref="N1749">MEDIAN(IF($O$2:$O$2210=O1749,$D$2:$D$2210))</f>
        <v>12</v>
      </c>
      <c r="O1749" t="str">
        <f t="shared" si="27"/>
        <v>Data Analyst - No stated seniority/mid-levelPresent Role</v>
      </c>
    </row>
    <row r="1750" spans="1:15" ht="16.8" x14ac:dyDescent="0.45">
      <c r="A1750" t="s">
        <v>1382</v>
      </c>
      <c r="B1750">
        <v>2</v>
      </c>
      <c r="C1750" t="s">
        <v>50</v>
      </c>
      <c r="D1750">
        <v>25</v>
      </c>
      <c r="E1750" t="s">
        <v>15</v>
      </c>
      <c r="F1750" t="s">
        <v>16</v>
      </c>
      <c r="G1750">
        <v>1</v>
      </c>
      <c r="H1750">
        <v>1</v>
      </c>
      <c r="I1750">
        <v>1</v>
      </c>
      <c r="J1750">
        <v>0</v>
      </c>
      <c r="K1750">
        <v>0</v>
      </c>
      <c r="L1750">
        <v>0</v>
      </c>
      <c r="M1750">
        <v>0</v>
      </c>
      <c r="N1750" s="4" cm="1">
        <f t="array" ref="N1750">MEDIAN(IF($O$2:$O$2210=O1750,$D$2:$D$2210))</f>
        <v>13</v>
      </c>
      <c r="O1750" t="str">
        <f t="shared" si="27"/>
        <v>Data Analyst - No stated seniority/mid-levelLeft job</v>
      </c>
    </row>
    <row r="1751" spans="1:15" ht="16.8" x14ac:dyDescent="0.45">
      <c r="A1751" t="s">
        <v>1383</v>
      </c>
      <c r="B1751">
        <v>3</v>
      </c>
      <c r="C1751" t="s">
        <v>14</v>
      </c>
      <c r="D1751">
        <v>67</v>
      </c>
      <c r="E1751" t="s">
        <v>15</v>
      </c>
      <c r="F1751" t="s">
        <v>16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0</v>
      </c>
      <c r="N1751" s="4" cm="1">
        <f t="array" ref="N1751">MEDIAN(IF($O$2:$O$2210=O1751,$D$2:$D$2210))</f>
        <v>13</v>
      </c>
      <c r="O1751" t="str">
        <f t="shared" si="27"/>
        <v>Data Analyst - No stated seniority/mid-levelLeft job</v>
      </c>
    </row>
    <row r="1752" spans="1:15" ht="16.8" x14ac:dyDescent="0.45">
      <c r="A1752" t="s">
        <v>1384</v>
      </c>
      <c r="B1752">
        <v>4</v>
      </c>
      <c r="C1752" t="s">
        <v>14</v>
      </c>
      <c r="D1752">
        <v>47</v>
      </c>
      <c r="E1752" t="s">
        <v>15</v>
      </c>
      <c r="F1752" t="s">
        <v>16</v>
      </c>
      <c r="G1752">
        <v>1</v>
      </c>
      <c r="H1752">
        <v>1</v>
      </c>
      <c r="I1752">
        <v>1</v>
      </c>
      <c r="J1752">
        <v>1</v>
      </c>
      <c r="K1752">
        <v>0</v>
      </c>
      <c r="L1752">
        <v>0</v>
      </c>
      <c r="M1752">
        <v>0</v>
      </c>
      <c r="N1752" s="4" cm="1">
        <f t="array" ref="N1752">MEDIAN(IF($O$2:$O$2210=O1752,$D$2:$D$2210))</f>
        <v>13</v>
      </c>
      <c r="O1752" t="str">
        <f t="shared" si="27"/>
        <v>Data Analyst - No stated seniority/mid-levelLeft job</v>
      </c>
    </row>
    <row r="1753" spans="1:15" ht="16.8" x14ac:dyDescent="0.45">
      <c r="A1753" t="s">
        <v>27</v>
      </c>
      <c r="B1753">
        <v>0</v>
      </c>
      <c r="C1753" t="s">
        <v>14</v>
      </c>
      <c r="D1753">
        <v>19</v>
      </c>
      <c r="E1753" t="s">
        <v>15</v>
      </c>
      <c r="F1753" t="s">
        <v>19</v>
      </c>
      <c r="G1753">
        <v>1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 s="4" cm="1">
        <f t="array" ref="N1753">MEDIAN(IF($O$2:$O$2210=O1753,$D$2:$D$2210))</f>
        <v>12</v>
      </c>
      <c r="O1753" t="str">
        <f t="shared" si="27"/>
        <v>Data Analyst - No stated seniority/mid-levelPresent Role</v>
      </c>
    </row>
    <row r="1754" spans="1:15" ht="16.8" x14ac:dyDescent="0.45">
      <c r="A1754" t="s">
        <v>924</v>
      </c>
      <c r="B1754">
        <v>1</v>
      </c>
      <c r="C1754" t="s">
        <v>14</v>
      </c>
      <c r="D1754">
        <v>25</v>
      </c>
      <c r="E1754" t="s">
        <v>15</v>
      </c>
      <c r="F1754" t="s">
        <v>16</v>
      </c>
      <c r="G1754">
        <v>1</v>
      </c>
      <c r="H1754">
        <v>1</v>
      </c>
      <c r="I1754">
        <v>1</v>
      </c>
      <c r="J1754">
        <v>0</v>
      </c>
      <c r="K1754">
        <v>0</v>
      </c>
      <c r="L1754">
        <v>0</v>
      </c>
      <c r="M1754">
        <v>0</v>
      </c>
      <c r="N1754" s="4" cm="1">
        <f t="array" ref="N1754">MEDIAN(IF($O$2:$O$2210=O1754,$D$2:$D$2210))</f>
        <v>13</v>
      </c>
      <c r="O1754" t="str">
        <f t="shared" si="27"/>
        <v>Data Analyst - No stated seniority/mid-levelLeft job</v>
      </c>
    </row>
    <row r="1755" spans="1:15" ht="16.8" x14ac:dyDescent="0.45">
      <c r="A1755" t="s">
        <v>879</v>
      </c>
      <c r="B1755">
        <v>2</v>
      </c>
      <c r="C1755" t="s">
        <v>442</v>
      </c>
      <c r="D1755">
        <v>5</v>
      </c>
      <c r="E1755" t="s">
        <v>15</v>
      </c>
      <c r="F1755" t="s">
        <v>16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s="4" cm="1">
        <f t="array" ref="N1755">MEDIAN(IF($O$2:$O$2210=O1755,$D$2:$D$2210))</f>
        <v>13</v>
      </c>
      <c r="O1755" t="str">
        <f t="shared" si="27"/>
        <v>Data Analyst - No stated seniority/mid-levelLeft job</v>
      </c>
    </row>
    <row r="1756" spans="1:15" ht="16.8" x14ac:dyDescent="0.45">
      <c r="A1756" t="s">
        <v>1385</v>
      </c>
      <c r="B1756">
        <v>2</v>
      </c>
      <c r="C1756" t="s">
        <v>1386</v>
      </c>
      <c r="D1756">
        <v>14</v>
      </c>
      <c r="E1756" t="s">
        <v>23</v>
      </c>
      <c r="F1756" t="s">
        <v>16</v>
      </c>
      <c r="G1756">
        <v>1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 s="4" cm="1">
        <f t="array" ref="N1756">MEDIAN(IF($O$2:$O$2210=O1756,$D$2:$D$2210))</f>
        <v>17.5</v>
      </c>
      <c r="O1756" t="str">
        <f t="shared" si="27"/>
        <v>Data Analyst - Senior LevelLeft job</v>
      </c>
    </row>
    <row r="1757" spans="1:15" ht="16.8" x14ac:dyDescent="0.45">
      <c r="A1757" t="s">
        <v>1387</v>
      </c>
      <c r="B1757">
        <v>2</v>
      </c>
      <c r="C1757" t="s">
        <v>14</v>
      </c>
      <c r="D1757">
        <v>13</v>
      </c>
      <c r="E1757" t="s">
        <v>15</v>
      </c>
      <c r="F1757" t="s">
        <v>16</v>
      </c>
      <c r="G1757">
        <v>1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 s="4" cm="1">
        <f t="array" ref="N1757">MEDIAN(IF($O$2:$O$2210=O1757,$D$2:$D$2210))</f>
        <v>13</v>
      </c>
      <c r="O1757" t="str">
        <f t="shared" si="27"/>
        <v>Data Analyst - No stated seniority/mid-levelLeft job</v>
      </c>
    </row>
    <row r="1758" spans="1:15" ht="16.8" x14ac:dyDescent="0.45">
      <c r="A1758" t="s">
        <v>1388</v>
      </c>
      <c r="B1758">
        <v>1</v>
      </c>
      <c r="C1758" t="s">
        <v>14</v>
      </c>
      <c r="D1758">
        <v>16</v>
      </c>
      <c r="E1758" t="s">
        <v>15</v>
      </c>
      <c r="F1758" t="s">
        <v>16</v>
      </c>
      <c r="G1758">
        <v>1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 s="4" cm="1">
        <f t="array" ref="N1758">MEDIAN(IF($O$2:$O$2210=O1758,$D$2:$D$2210))</f>
        <v>13</v>
      </c>
      <c r="O1758" t="str">
        <f t="shared" si="27"/>
        <v>Data Analyst - No stated seniority/mid-levelLeft job</v>
      </c>
    </row>
    <row r="1759" spans="1:15" ht="16.8" x14ac:dyDescent="0.45">
      <c r="A1759" t="s">
        <v>1088</v>
      </c>
      <c r="B1759">
        <v>0</v>
      </c>
      <c r="C1759" t="s">
        <v>14</v>
      </c>
      <c r="D1759">
        <v>4</v>
      </c>
      <c r="E1759" t="s">
        <v>15</v>
      </c>
      <c r="F1759" t="s">
        <v>19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s="4" cm="1">
        <f t="array" ref="N1759">MEDIAN(IF($O$2:$O$2210=O1759,$D$2:$D$2210))</f>
        <v>12</v>
      </c>
      <c r="O1759" t="str">
        <f t="shared" si="27"/>
        <v>Data Analyst - No stated seniority/mid-levelPresent Role</v>
      </c>
    </row>
    <row r="1760" spans="1:15" ht="16.8" x14ac:dyDescent="0.45">
      <c r="A1760" t="s">
        <v>1389</v>
      </c>
      <c r="B1760">
        <v>0</v>
      </c>
      <c r="C1760" t="s">
        <v>1390</v>
      </c>
      <c r="D1760">
        <v>27</v>
      </c>
      <c r="E1760" t="s">
        <v>15</v>
      </c>
      <c r="F1760" t="s">
        <v>19</v>
      </c>
      <c r="G1760">
        <v>1</v>
      </c>
      <c r="H1760">
        <v>1</v>
      </c>
      <c r="I1760">
        <v>1</v>
      </c>
      <c r="J1760">
        <v>0</v>
      </c>
      <c r="K1760">
        <v>0</v>
      </c>
      <c r="L1760">
        <v>0</v>
      </c>
      <c r="M1760">
        <v>0</v>
      </c>
      <c r="N1760" s="4" cm="1">
        <f t="array" ref="N1760">MEDIAN(IF($O$2:$O$2210=O1760,$D$2:$D$2210))</f>
        <v>12</v>
      </c>
      <c r="O1760" t="str">
        <f t="shared" si="27"/>
        <v>Data Analyst - No stated seniority/mid-levelPresent Role</v>
      </c>
    </row>
    <row r="1761" spans="1:15" ht="16.8" x14ac:dyDescent="0.45">
      <c r="A1761" t="s">
        <v>1391</v>
      </c>
      <c r="B1761">
        <v>2</v>
      </c>
      <c r="C1761" t="s">
        <v>14</v>
      </c>
      <c r="D1761">
        <v>43</v>
      </c>
      <c r="E1761" t="s">
        <v>15</v>
      </c>
      <c r="F1761" t="s">
        <v>16</v>
      </c>
      <c r="G1761">
        <v>1</v>
      </c>
      <c r="H1761">
        <v>1</v>
      </c>
      <c r="I1761">
        <v>1</v>
      </c>
      <c r="J1761">
        <v>1</v>
      </c>
      <c r="K1761">
        <v>0</v>
      </c>
      <c r="L1761">
        <v>0</v>
      </c>
      <c r="M1761">
        <v>0</v>
      </c>
      <c r="N1761" s="4" cm="1">
        <f t="array" ref="N1761">MEDIAN(IF($O$2:$O$2210=O1761,$D$2:$D$2210))</f>
        <v>13</v>
      </c>
      <c r="O1761" t="str">
        <f t="shared" si="27"/>
        <v>Data Analyst - No stated seniority/mid-levelLeft job</v>
      </c>
    </row>
    <row r="1762" spans="1:15" ht="16.8" x14ac:dyDescent="0.45">
      <c r="A1762" t="s">
        <v>1392</v>
      </c>
      <c r="B1762">
        <v>0</v>
      </c>
      <c r="C1762" t="s">
        <v>14</v>
      </c>
      <c r="D1762">
        <v>4</v>
      </c>
      <c r="E1762" t="s">
        <v>15</v>
      </c>
      <c r="F1762" t="s">
        <v>19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s="4" cm="1">
        <f t="array" ref="N1762">MEDIAN(IF($O$2:$O$2210=O1762,$D$2:$D$2210))</f>
        <v>12</v>
      </c>
      <c r="O1762" t="str">
        <f t="shared" si="27"/>
        <v>Data Analyst - No stated seniority/mid-levelPresent Role</v>
      </c>
    </row>
    <row r="1763" spans="1:15" ht="16.8" x14ac:dyDescent="0.45">
      <c r="A1763" t="s">
        <v>1393</v>
      </c>
      <c r="B1763">
        <v>1</v>
      </c>
      <c r="C1763" t="s">
        <v>1394</v>
      </c>
      <c r="D1763">
        <v>6</v>
      </c>
      <c r="E1763" t="s">
        <v>15</v>
      </c>
      <c r="F1763" t="s">
        <v>16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s="4" cm="1">
        <f t="array" ref="N1763">MEDIAN(IF($O$2:$O$2210=O1763,$D$2:$D$2210))</f>
        <v>13</v>
      </c>
      <c r="O1763" t="str">
        <f t="shared" si="27"/>
        <v>Data Analyst - No stated seniority/mid-levelLeft job</v>
      </c>
    </row>
    <row r="1764" spans="1:15" ht="16.8" x14ac:dyDescent="0.45">
      <c r="A1764" t="s">
        <v>69</v>
      </c>
      <c r="B1764">
        <v>2</v>
      </c>
      <c r="C1764" t="s">
        <v>486</v>
      </c>
      <c r="D1764">
        <v>3</v>
      </c>
      <c r="E1764" t="s">
        <v>15</v>
      </c>
      <c r="F1764" t="s">
        <v>16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s="4" cm="1">
        <f t="array" ref="N1764">MEDIAN(IF($O$2:$O$2210=O1764,$D$2:$D$2210))</f>
        <v>13</v>
      </c>
      <c r="O1764" t="str">
        <f t="shared" si="27"/>
        <v>Data Analyst - No stated seniority/mid-levelLeft job</v>
      </c>
    </row>
    <row r="1765" spans="1:15" ht="16.8" x14ac:dyDescent="0.45">
      <c r="A1765" t="s">
        <v>693</v>
      </c>
      <c r="B1765">
        <v>3</v>
      </c>
      <c r="C1765" t="s">
        <v>14</v>
      </c>
      <c r="D1765">
        <v>1</v>
      </c>
      <c r="E1765" t="s">
        <v>15</v>
      </c>
      <c r="F1765" t="s">
        <v>16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s="4" cm="1">
        <f t="array" ref="N1765">MEDIAN(IF($O$2:$O$2210=O1765,$D$2:$D$2210))</f>
        <v>13</v>
      </c>
      <c r="O1765" t="str">
        <f t="shared" si="27"/>
        <v>Data Analyst - No stated seniority/mid-levelLeft job</v>
      </c>
    </row>
    <row r="1766" spans="1:15" ht="16.8" x14ac:dyDescent="0.45">
      <c r="A1766" t="s">
        <v>1395</v>
      </c>
      <c r="B1766">
        <v>1</v>
      </c>
      <c r="C1766" t="s">
        <v>1396</v>
      </c>
      <c r="D1766">
        <v>63</v>
      </c>
      <c r="E1766" t="s">
        <v>15</v>
      </c>
      <c r="F1766" t="s">
        <v>16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0</v>
      </c>
      <c r="N1766" s="4" cm="1">
        <f t="array" ref="N1766">MEDIAN(IF($O$2:$O$2210=O1766,$D$2:$D$2210))</f>
        <v>13</v>
      </c>
      <c r="O1766" t="str">
        <f t="shared" si="27"/>
        <v>Data Analyst - No stated seniority/mid-levelLeft job</v>
      </c>
    </row>
    <row r="1767" spans="1:15" ht="16.8" x14ac:dyDescent="0.45">
      <c r="A1767" t="s">
        <v>1397</v>
      </c>
      <c r="B1767">
        <v>3</v>
      </c>
      <c r="C1767" t="s">
        <v>14</v>
      </c>
      <c r="D1767">
        <v>43</v>
      </c>
      <c r="E1767" t="s">
        <v>15</v>
      </c>
      <c r="F1767" t="s">
        <v>16</v>
      </c>
      <c r="G1767">
        <v>1</v>
      </c>
      <c r="H1767">
        <v>1</v>
      </c>
      <c r="I1767">
        <v>1</v>
      </c>
      <c r="J1767">
        <v>1</v>
      </c>
      <c r="K1767">
        <v>0</v>
      </c>
      <c r="L1767">
        <v>0</v>
      </c>
      <c r="M1767">
        <v>0</v>
      </c>
      <c r="N1767" s="4" cm="1">
        <f t="array" ref="N1767">MEDIAN(IF($O$2:$O$2210=O1767,$D$2:$D$2210))</f>
        <v>13</v>
      </c>
      <c r="O1767" t="str">
        <f t="shared" si="27"/>
        <v>Data Analyst - No stated seniority/mid-levelLeft job</v>
      </c>
    </row>
    <row r="1768" spans="1:15" ht="16.8" x14ac:dyDescent="0.45">
      <c r="A1768" t="s">
        <v>1398</v>
      </c>
      <c r="B1768">
        <v>1</v>
      </c>
      <c r="C1768" t="s">
        <v>14</v>
      </c>
      <c r="D1768">
        <v>13</v>
      </c>
      <c r="E1768" t="s">
        <v>15</v>
      </c>
      <c r="F1768" t="s">
        <v>16</v>
      </c>
      <c r="G1768">
        <v>1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 s="4" cm="1">
        <f t="array" ref="N1768">MEDIAN(IF($O$2:$O$2210=O1768,$D$2:$D$2210))</f>
        <v>13</v>
      </c>
      <c r="O1768" t="str">
        <f t="shared" si="27"/>
        <v>Data Analyst - No stated seniority/mid-levelLeft job</v>
      </c>
    </row>
    <row r="1769" spans="1:15" ht="16.8" x14ac:dyDescent="0.45">
      <c r="A1769" t="s">
        <v>1399</v>
      </c>
      <c r="B1769">
        <v>6</v>
      </c>
      <c r="C1769" t="s">
        <v>1400</v>
      </c>
      <c r="D1769">
        <v>16</v>
      </c>
      <c r="E1769" t="s">
        <v>15</v>
      </c>
      <c r="F1769" t="s">
        <v>16</v>
      </c>
      <c r="G1769">
        <v>1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 s="4" cm="1">
        <f t="array" ref="N1769">MEDIAN(IF($O$2:$O$2210=O1769,$D$2:$D$2210))</f>
        <v>13</v>
      </c>
      <c r="O1769" t="str">
        <f t="shared" si="27"/>
        <v>Data Analyst - No stated seniority/mid-levelLeft job</v>
      </c>
    </row>
    <row r="1770" spans="1:15" ht="16.8" x14ac:dyDescent="0.45">
      <c r="A1770" t="s">
        <v>1315</v>
      </c>
      <c r="B1770">
        <v>0</v>
      </c>
      <c r="C1770" t="s">
        <v>36</v>
      </c>
      <c r="D1770">
        <v>6</v>
      </c>
      <c r="E1770" t="s">
        <v>23</v>
      </c>
      <c r="F1770" t="s">
        <v>19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s="4" cm="1">
        <f t="array" ref="N1770">MEDIAN(IF($O$2:$O$2210=O1770,$D$2:$D$2210))</f>
        <v>10</v>
      </c>
      <c r="O1770" t="str">
        <f t="shared" si="27"/>
        <v>Data Analyst - Senior LevelPresent Role</v>
      </c>
    </row>
    <row r="1771" spans="1:15" ht="16.8" x14ac:dyDescent="0.45">
      <c r="A1771" t="s">
        <v>1401</v>
      </c>
      <c r="B1771">
        <v>1</v>
      </c>
      <c r="C1771" t="s">
        <v>14</v>
      </c>
      <c r="D1771">
        <v>39</v>
      </c>
      <c r="E1771" t="s">
        <v>15</v>
      </c>
      <c r="F1771" t="s">
        <v>16</v>
      </c>
      <c r="G1771">
        <v>1</v>
      </c>
      <c r="H1771">
        <v>1</v>
      </c>
      <c r="I1771">
        <v>1</v>
      </c>
      <c r="J1771">
        <v>1</v>
      </c>
      <c r="K1771">
        <v>0</v>
      </c>
      <c r="L1771">
        <v>0</v>
      </c>
      <c r="M1771">
        <v>0</v>
      </c>
      <c r="N1771" s="4" cm="1">
        <f t="array" ref="N1771">MEDIAN(IF($O$2:$O$2210=O1771,$D$2:$D$2210))</f>
        <v>13</v>
      </c>
      <c r="O1771" t="str">
        <f t="shared" si="27"/>
        <v>Data Analyst - No stated seniority/mid-levelLeft job</v>
      </c>
    </row>
    <row r="1772" spans="1:15" ht="16.8" x14ac:dyDescent="0.45">
      <c r="A1772" t="s">
        <v>1026</v>
      </c>
      <c r="B1772">
        <v>1</v>
      </c>
      <c r="C1772" t="s">
        <v>14</v>
      </c>
      <c r="D1772">
        <v>12</v>
      </c>
      <c r="E1772" t="s">
        <v>15</v>
      </c>
      <c r="F1772" t="s">
        <v>16</v>
      </c>
      <c r="G1772">
        <v>1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 s="4" cm="1">
        <f t="array" ref="N1772">MEDIAN(IF($O$2:$O$2210=O1772,$D$2:$D$2210))</f>
        <v>13</v>
      </c>
      <c r="O1772" t="str">
        <f t="shared" si="27"/>
        <v>Data Analyst - No stated seniority/mid-levelLeft job</v>
      </c>
    </row>
    <row r="1773" spans="1:15" ht="16.8" x14ac:dyDescent="0.45">
      <c r="A1773" t="s">
        <v>30</v>
      </c>
      <c r="B1773">
        <v>0</v>
      </c>
      <c r="C1773" t="s">
        <v>1063</v>
      </c>
      <c r="D1773">
        <v>12</v>
      </c>
      <c r="E1773" t="s">
        <v>15</v>
      </c>
      <c r="F1773" t="s">
        <v>19</v>
      </c>
      <c r="G1773">
        <v>1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 s="4" cm="1">
        <f t="array" ref="N1773">MEDIAN(IF($O$2:$O$2210=O1773,$D$2:$D$2210))</f>
        <v>12</v>
      </c>
      <c r="O1773" t="str">
        <f t="shared" si="27"/>
        <v>Data Analyst - No stated seniority/mid-levelPresent Role</v>
      </c>
    </row>
    <row r="1774" spans="1:15" ht="16.8" x14ac:dyDescent="0.45">
      <c r="A1774" t="s">
        <v>1242</v>
      </c>
      <c r="B1774">
        <v>1</v>
      </c>
      <c r="C1774" t="s">
        <v>1402</v>
      </c>
      <c r="D1774">
        <v>24</v>
      </c>
      <c r="E1774" t="s">
        <v>15</v>
      </c>
      <c r="F1774" t="s">
        <v>16</v>
      </c>
      <c r="G1774">
        <v>1</v>
      </c>
      <c r="H1774">
        <v>1</v>
      </c>
      <c r="I1774">
        <v>1</v>
      </c>
      <c r="J1774">
        <v>0</v>
      </c>
      <c r="K1774">
        <v>0</v>
      </c>
      <c r="L1774">
        <v>0</v>
      </c>
      <c r="M1774">
        <v>0</v>
      </c>
      <c r="N1774" s="4" cm="1">
        <f t="array" ref="N1774">MEDIAN(IF($O$2:$O$2210=O1774,$D$2:$D$2210))</f>
        <v>13</v>
      </c>
      <c r="O1774" t="str">
        <f t="shared" si="27"/>
        <v>Data Analyst - No stated seniority/mid-levelLeft job</v>
      </c>
    </row>
    <row r="1775" spans="1:15" ht="16.8" x14ac:dyDescent="0.45">
      <c r="A1775" t="s">
        <v>24</v>
      </c>
      <c r="B1775">
        <v>2</v>
      </c>
      <c r="C1775" t="s">
        <v>216</v>
      </c>
      <c r="D1775">
        <v>24</v>
      </c>
      <c r="E1775" t="s">
        <v>15</v>
      </c>
      <c r="F1775" t="s">
        <v>16</v>
      </c>
      <c r="G1775">
        <v>1</v>
      </c>
      <c r="H1775">
        <v>1</v>
      </c>
      <c r="I1775">
        <v>1</v>
      </c>
      <c r="J1775">
        <v>0</v>
      </c>
      <c r="K1775">
        <v>0</v>
      </c>
      <c r="L1775">
        <v>0</v>
      </c>
      <c r="M1775">
        <v>0</v>
      </c>
      <c r="N1775" s="4" cm="1">
        <f t="array" ref="N1775">MEDIAN(IF($O$2:$O$2210=O1775,$D$2:$D$2210))</f>
        <v>13</v>
      </c>
      <c r="O1775" t="str">
        <f t="shared" si="27"/>
        <v>Data Analyst - No stated seniority/mid-levelLeft job</v>
      </c>
    </row>
    <row r="1776" spans="1:15" ht="16.8" x14ac:dyDescent="0.45">
      <c r="A1776" t="s">
        <v>1348</v>
      </c>
      <c r="B1776">
        <v>1</v>
      </c>
      <c r="C1776" t="s">
        <v>14</v>
      </c>
      <c r="D1776">
        <v>7</v>
      </c>
      <c r="E1776" t="s">
        <v>15</v>
      </c>
      <c r="F1776" t="s">
        <v>16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s="4" cm="1">
        <f t="array" ref="N1776">MEDIAN(IF($O$2:$O$2210=O1776,$D$2:$D$2210))</f>
        <v>13</v>
      </c>
      <c r="O1776" t="str">
        <f t="shared" si="27"/>
        <v>Data Analyst - No stated seniority/mid-levelLeft job</v>
      </c>
    </row>
    <row r="1777" spans="1:15" ht="16.8" x14ac:dyDescent="0.45">
      <c r="A1777" t="s">
        <v>281</v>
      </c>
      <c r="B1777">
        <v>0</v>
      </c>
      <c r="C1777" t="s">
        <v>1403</v>
      </c>
      <c r="D1777">
        <v>60</v>
      </c>
      <c r="E1777" t="s">
        <v>15</v>
      </c>
      <c r="F1777" t="s">
        <v>19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0</v>
      </c>
      <c r="N1777" s="4" cm="1">
        <f t="array" ref="N1777">MEDIAN(IF($O$2:$O$2210=O1777,$D$2:$D$2210))</f>
        <v>12</v>
      </c>
      <c r="O1777" t="str">
        <f t="shared" si="27"/>
        <v>Data Analyst - No stated seniority/mid-levelPresent Role</v>
      </c>
    </row>
    <row r="1778" spans="1:15" ht="16.8" x14ac:dyDescent="0.45">
      <c r="A1778" t="s">
        <v>1404</v>
      </c>
      <c r="B1778">
        <v>2</v>
      </c>
      <c r="C1778" t="s">
        <v>14</v>
      </c>
      <c r="D1778">
        <v>27</v>
      </c>
      <c r="E1778" t="s">
        <v>15</v>
      </c>
      <c r="F1778" t="s">
        <v>16</v>
      </c>
      <c r="G1778">
        <v>1</v>
      </c>
      <c r="H1778">
        <v>1</v>
      </c>
      <c r="I1778">
        <v>1</v>
      </c>
      <c r="J1778">
        <v>0</v>
      </c>
      <c r="K1778">
        <v>0</v>
      </c>
      <c r="L1778">
        <v>0</v>
      </c>
      <c r="M1778">
        <v>0</v>
      </c>
      <c r="N1778" s="4" cm="1">
        <f t="array" ref="N1778">MEDIAN(IF($O$2:$O$2210=O1778,$D$2:$D$2210))</f>
        <v>13</v>
      </c>
      <c r="O1778" t="str">
        <f t="shared" si="27"/>
        <v>Data Analyst - No stated seniority/mid-levelLeft job</v>
      </c>
    </row>
    <row r="1779" spans="1:15" ht="16.8" x14ac:dyDescent="0.45">
      <c r="A1779" t="s">
        <v>182</v>
      </c>
      <c r="B1779">
        <v>0</v>
      </c>
      <c r="C1779" t="s">
        <v>1405</v>
      </c>
      <c r="D1779">
        <v>4</v>
      </c>
      <c r="E1779" t="s">
        <v>15</v>
      </c>
      <c r="F1779" t="s">
        <v>19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s="4" cm="1">
        <f t="array" ref="N1779">MEDIAN(IF($O$2:$O$2210=O1779,$D$2:$D$2210))</f>
        <v>12</v>
      </c>
      <c r="O1779" t="str">
        <f t="shared" si="27"/>
        <v>Data Analyst - No stated seniority/mid-levelPresent Role</v>
      </c>
    </row>
    <row r="1780" spans="1:15" ht="16.8" x14ac:dyDescent="0.45">
      <c r="A1780" t="s">
        <v>1253</v>
      </c>
      <c r="B1780">
        <v>1</v>
      </c>
      <c r="C1780" t="s">
        <v>14</v>
      </c>
      <c r="D1780">
        <v>7</v>
      </c>
      <c r="E1780" t="s">
        <v>15</v>
      </c>
      <c r="F1780" t="s">
        <v>16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s="4" cm="1">
        <f t="array" ref="N1780">MEDIAN(IF($O$2:$O$2210=O1780,$D$2:$D$2210))</f>
        <v>13</v>
      </c>
      <c r="O1780" t="str">
        <f t="shared" si="27"/>
        <v>Data Analyst - No stated seniority/mid-levelLeft job</v>
      </c>
    </row>
    <row r="1781" spans="1:15" ht="16.8" x14ac:dyDescent="0.45">
      <c r="A1781" t="s">
        <v>1054</v>
      </c>
      <c r="B1781">
        <v>3</v>
      </c>
      <c r="C1781" t="s">
        <v>14</v>
      </c>
      <c r="D1781">
        <v>17</v>
      </c>
      <c r="E1781" t="s">
        <v>15</v>
      </c>
      <c r="F1781" t="s">
        <v>16</v>
      </c>
      <c r="G1781">
        <v>1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 s="4" cm="1">
        <f t="array" ref="N1781">MEDIAN(IF($O$2:$O$2210=O1781,$D$2:$D$2210))</f>
        <v>13</v>
      </c>
      <c r="O1781" t="str">
        <f t="shared" si="27"/>
        <v>Data Analyst - No stated seniority/mid-levelLeft job</v>
      </c>
    </row>
    <row r="1782" spans="1:15" ht="16.8" x14ac:dyDescent="0.45">
      <c r="A1782" t="s">
        <v>963</v>
      </c>
      <c r="B1782">
        <v>1</v>
      </c>
      <c r="C1782" t="s">
        <v>1406</v>
      </c>
      <c r="D1782">
        <v>2</v>
      </c>
      <c r="E1782" t="s">
        <v>15</v>
      </c>
      <c r="F1782" t="s">
        <v>16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s="4" cm="1">
        <f t="array" ref="N1782">MEDIAN(IF($O$2:$O$2210=O1782,$D$2:$D$2210))</f>
        <v>13</v>
      </c>
      <c r="O1782" t="str">
        <f t="shared" si="27"/>
        <v>Data Analyst - No stated seniority/mid-levelLeft job</v>
      </c>
    </row>
    <row r="1783" spans="1:15" ht="16.8" x14ac:dyDescent="0.45">
      <c r="A1783" t="s">
        <v>94</v>
      </c>
      <c r="B1783">
        <v>0</v>
      </c>
      <c r="C1783" t="s">
        <v>1407</v>
      </c>
      <c r="D1783">
        <v>7</v>
      </c>
      <c r="E1783" t="s">
        <v>15</v>
      </c>
      <c r="F1783" t="s">
        <v>19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s="4" cm="1">
        <f t="array" ref="N1783">MEDIAN(IF($O$2:$O$2210=O1783,$D$2:$D$2210))</f>
        <v>12</v>
      </c>
      <c r="O1783" t="str">
        <f t="shared" si="27"/>
        <v>Data Analyst - No stated seniority/mid-levelPresent Role</v>
      </c>
    </row>
    <row r="1784" spans="1:15" ht="16.8" x14ac:dyDescent="0.45">
      <c r="A1784" t="s">
        <v>70</v>
      </c>
      <c r="B1784">
        <v>0</v>
      </c>
      <c r="C1784" t="s">
        <v>14</v>
      </c>
      <c r="D1784">
        <v>1</v>
      </c>
      <c r="E1784" t="s">
        <v>15</v>
      </c>
      <c r="F1784" t="s">
        <v>19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s="4" cm="1">
        <f t="array" ref="N1784">MEDIAN(IF($O$2:$O$2210=O1784,$D$2:$D$2210))</f>
        <v>12</v>
      </c>
      <c r="O1784" t="str">
        <f t="shared" si="27"/>
        <v>Data Analyst - No stated seniority/mid-levelPresent Role</v>
      </c>
    </row>
    <row r="1785" spans="1:15" ht="16.8" x14ac:dyDescent="0.45">
      <c r="A1785" t="s">
        <v>1408</v>
      </c>
      <c r="B1785">
        <v>1</v>
      </c>
      <c r="C1785" t="s">
        <v>14</v>
      </c>
      <c r="D1785">
        <v>4</v>
      </c>
      <c r="E1785" t="s">
        <v>15</v>
      </c>
      <c r="F1785" t="s">
        <v>16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s="4" cm="1">
        <f t="array" ref="N1785">MEDIAN(IF($O$2:$O$2210=O1785,$D$2:$D$2210))</f>
        <v>13</v>
      </c>
      <c r="O1785" t="str">
        <f t="shared" si="27"/>
        <v>Data Analyst - No stated seniority/mid-levelLeft job</v>
      </c>
    </row>
    <row r="1786" spans="1:15" ht="16.8" x14ac:dyDescent="0.45">
      <c r="A1786" t="s">
        <v>100</v>
      </c>
      <c r="B1786">
        <v>0</v>
      </c>
      <c r="C1786" t="s">
        <v>14</v>
      </c>
      <c r="D1786">
        <v>32</v>
      </c>
      <c r="E1786" t="s">
        <v>15</v>
      </c>
      <c r="F1786" t="s">
        <v>19</v>
      </c>
      <c r="G1786">
        <v>1</v>
      </c>
      <c r="H1786">
        <v>1</v>
      </c>
      <c r="I1786">
        <v>1</v>
      </c>
      <c r="J1786">
        <v>0</v>
      </c>
      <c r="K1786">
        <v>0</v>
      </c>
      <c r="L1786">
        <v>0</v>
      </c>
      <c r="M1786">
        <v>0</v>
      </c>
      <c r="N1786" s="4" cm="1">
        <f t="array" ref="N1786">MEDIAN(IF($O$2:$O$2210=O1786,$D$2:$D$2210))</f>
        <v>12</v>
      </c>
      <c r="O1786" t="str">
        <f t="shared" si="27"/>
        <v>Data Analyst - No stated seniority/mid-levelPresent Role</v>
      </c>
    </row>
    <row r="1787" spans="1:15" ht="16.8" x14ac:dyDescent="0.45">
      <c r="A1787" t="s">
        <v>1409</v>
      </c>
      <c r="B1787">
        <v>2</v>
      </c>
      <c r="C1787" t="s">
        <v>1410</v>
      </c>
      <c r="D1787">
        <v>6</v>
      </c>
      <c r="E1787" t="s">
        <v>15</v>
      </c>
      <c r="F1787" t="s">
        <v>16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s="4" cm="1">
        <f t="array" ref="N1787">MEDIAN(IF($O$2:$O$2210=O1787,$D$2:$D$2210))</f>
        <v>13</v>
      </c>
      <c r="O1787" t="str">
        <f t="shared" si="27"/>
        <v>Data Analyst - No stated seniority/mid-levelLeft job</v>
      </c>
    </row>
    <row r="1788" spans="1:15" ht="16.8" x14ac:dyDescent="0.45">
      <c r="A1788" t="s">
        <v>1317</v>
      </c>
      <c r="B1788">
        <v>3</v>
      </c>
      <c r="C1788" t="s">
        <v>1410</v>
      </c>
      <c r="D1788">
        <v>2</v>
      </c>
      <c r="E1788" t="s">
        <v>15</v>
      </c>
      <c r="F1788" t="s">
        <v>16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s="4" cm="1">
        <f t="array" ref="N1788">MEDIAN(IF($O$2:$O$2210=O1788,$D$2:$D$2210))</f>
        <v>13</v>
      </c>
      <c r="O1788" t="str">
        <f t="shared" si="27"/>
        <v>Data Analyst - No stated seniority/mid-levelLeft job</v>
      </c>
    </row>
    <row r="1789" spans="1:15" ht="16.8" x14ac:dyDescent="0.45">
      <c r="A1789" t="s">
        <v>1411</v>
      </c>
      <c r="B1789">
        <v>4</v>
      </c>
      <c r="C1789" t="s">
        <v>1410</v>
      </c>
      <c r="D1789">
        <v>2</v>
      </c>
      <c r="E1789" t="s">
        <v>15</v>
      </c>
      <c r="F1789" t="s">
        <v>16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s="4" cm="1">
        <f t="array" ref="N1789">MEDIAN(IF($O$2:$O$2210=O1789,$D$2:$D$2210))</f>
        <v>13</v>
      </c>
      <c r="O1789" t="str">
        <f t="shared" si="27"/>
        <v>Data Analyst - No stated seniority/mid-levelLeft job</v>
      </c>
    </row>
    <row r="1790" spans="1:15" ht="16.8" x14ac:dyDescent="0.45">
      <c r="A1790" t="s">
        <v>94</v>
      </c>
      <c r="B1790">
        <v>0</v>
      </c>
      <c r="C1790" t="s">
        <v>14</v>
      </c>
      <c r="D1790">
        <v>7</v>
      </c>
      <c r="E1790" t="s">
        <v>15</v>
      </c>
      <c r="F1790" t="s">
        <v>19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s="4" cm="1">
        <f t="array" ref="N1790">MEDIAN(IF($O$2:$O$2210=O1790,$D$2:$D$2210))</f>
        <v>12</v>
      </c>
      <c r="O1790" t="str">
        <f t="shared" si="27"/>
        <v>Data Analyst - No stated seniority/mid-levelPresent Role</v>
      </c>
    </row>
    <row r="1791" spans="1:15" ht="16.8" x14ac:dyDescent="0.45">
      <c r="A1791" t="s">
        <v>106</v>
      </c>
      <c r="B1791">
        <v>0</v>
      </c>
      <c r="C1791" t="s">
        <v>416</v>
      </c>
      <c r="D1791">
        <v>5</v>
      </c>
      <c r="E1791" t="s">
        <v>57</v>
      </c>
      <c r="F1791" t="s">
        <v>19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s="4" cm="1">
        <f t="array" ref="N1791">MEDIAN(IF($O$2:$O$2210=O1791,$D$2:$D$2210))</f>
        <v>5</v>
      </c>
      <c r="O1791" t="str">
        <f t="shared" si="27"/>
        <v>Data Analyst - Junior LevelPresent Role</v>
      </c>
    </row>
    <row r="1792" spans="1:15" ht="16.8" x14ac:dyDescent="0.45">
      <c r="A1792" t="s">
        <v>1412</v>
      </c>
      <c r="B1792">
        <v>0</v>
      </c>
      <c r="C1792" t="s">
        <v>1413</v>
      </c>
      <c r="D1792">
        <v>6</v>
      </c>
      <c r="E1792" t="s">
        <v>15</v>
      </c>
      <c r="F1792" t="s">
        <v>19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s="4" cm="1">
        <f t="array" ref="N1792">MEDIAN(IF($O$2:$O$2210=O1792,$D$2:$D$2210))</f>
        <v>12</v>
      </c>
      <c r="O1792" t="str">
        <f t="shared" si="27"/>
        <v>Data Analyst - No stated seniority/mid-levelPresent Role</v>
      </c>
    </row>
    <row r="1793" spans="1:15" ht="16.8" x14ac:dyDescent="0.45">
      <c r="A1793" t="s">
        <v>108</v>
      </c>
      <c r="B1793">
        <v>0</v>
      </c>
      <c r="C1793" t="s">
        <v>1414</v>
      </c>
      <c r="D1793">
        <v>10</v>
      </c>
      <c r="E1793" t="s">
        <v>23</v>
      </c>
      <c r="F1793" t="s">
        <v>19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s="4" cm="1">
        <f t="array" ref="N1793">MEDIAN(IF($O$2:$O$2210=O1793,$D$2:$D$2210))</f>
        <v>10</v>
      </c>
      <c r="O1793" t="str">
        <f t="shared" si="27"/>
        <v>Data Analyst - Senior LevelPresent Role</v>
      </c>
    </row>
    <row r="1794" spans="1:15" ht="16.8" x14ac:dyDescent="0.45">
      <c r="A1794" t="s">
        <v>141</v>
      </c>
      <c r="B1794">
        <v>1</v>
      </c>
      <c r="C1794" t="s">
        <v>1414</v>
      </c>
      <c r="D1794">
        <v>8</v>
      </c>
      <c r="E1794" t="s">
        <v>23</v>
      </c>
      <c r="F1794" t="s">
        <v>16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s="4" cm="1">
        <f t="array" ref="N1794">MEDIAN(IF($O$2:$O$2210=O1794,$D$2:$D$2210))</f>
        <v>17.5</v>
      </c>
      <c r="O1794" t="str">
        <f t="shared" si="27"/>
        <v>Data Analyst - Senior LevelLeft job</v>
      </c>
    </row>
    <row r="1795" spans="1:15" ht="16.8" x14ac:dyDescent="0.45">
      <c r="A1795" t="s">
        <v>620</v>
      </c>
      <c r="B1795">
        <v>0</v>
      </c>
      <c r="C1795" t="s">
        <v>14</v>
      </c>
      <c r="D1795">
        <v>2</v>
      </c>
      <c r="E1795" t="s">
        <v>15</v>
      </c>
      <c r="F1795" t="s">
        <v>19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s="4" cm="1">
        <f t="array" ref="N1795">MEDIAN(IF($O$2:$O$2210=O1795,$D$2:$D$2210))</f>
        <v>12</v>
      </c>
      <c r="O1795" t="str">
        <f t="shared" ref="O1795:O1858" si="28">E1795&amp;F1795</f>
        <v>Data Analyst - No stated seniority/mid-levelPresent Role</v>
      </c>
    </row>
    <row r="1796" spans="1:15" ht="16.8" x14ac:dyDescent="0.45">
      <c r="A1796" t="s">
        <v>61</v>
      </c>
      <c r="B1796">
        <v>1</v>
      </c>
      <c r="C1796" t="s">
        <v>14</v>
      </c>
      <c r="D1796">
        <v>15</v>
      </c>
      <c r="E1796" t="s">
        <v>15</v>
      </c>
      <c r="F1796" t="s">
        <v>19</v>
      </c>
      <c r="G1796">
        <v>1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 s="4" cm="1">
        <f t="array" ref="N1796">MEDIAN(IF($O$2:$O$2210=O1796,$D$2:$D$2210))</f>
        <v>12</v>
      </c>
      <c r="O1796" t="str">
        <f t="shared" si="28"/>
        <v>Data Analyst - No stated seniority/mid-levelPresent Role</v>
      </c>
    </row>
    <row r="1797" spans="1:15" ht="16.8" x14ac:dyDescent="0.45">
      <c r="A1797" t="s">
        <v>459</v>
      </c>
      <c r="B1797">
        <v>2</v>
      </c>
      <c r="C1797" t="s">
        <v>14</v>
      </c>
      <c r="D1797">
        <v>3</v>
      </c>
      <c r="E1797" t="s">
        <v>15</v>
      </c>
      <c r="F1797" t="s">
        <v>16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s="4" cm="1">
        <f t="array" ref="N1797">MEDIAN(IF($O$2:$O$2210=O1797,$D$2:$D$2210))</f>
        <v>13</v>
      </c>
      <c r="O1797" t="str">
        <f t="shared" si="28"/>
        <v>Data Analyst - No stated seniority/mid-levelLeft job</v>
      </c>
    </row>
    <row r="1798" spans="1:15" ht="16.8" x14ac:dyDescent="0.45">
      <c r="A1798" t="s">
        <v>1415</v>
      </c>
      <c r="B1798">
        <v>1</v>
      </c>
      <c r="C1798" t="s">
        <v>14</v>
      </c>
      <c r="D1798">
        <v>30</v>
      </c>
      <c r="E1798" t="s">
        <v>15</v>
      </c>
      <c r="F1798" t="s">
        <v>16</v>
      </c>
      <c r="G1798">
        <v>1</v>
      </c>
      <c r="H1798">
        <v>1</v>
      </c>
      <c r="I1798">
        <v>1</v>
      </c>
      <c r="J1798">
        <v>0</v>
      </c>
      <c r="K1798">
        <v>0</v>
      </c>
      <c r="L1798">
        <v>0</v>
      </c>
      <c r="M1798">
        <v>0</v>
      </c>
      <c r="N1798" s="4" cm="1">
        <f t="array" ref="N1798">MEDIAN(IF($O$2:$O$2210=O1798,$D$2:$D$2210))</f>
        <v>13</v>
      </c>
      <c r="O1798" t="str">
        <f t="shared" si="28"/>
        <v>Data Analyst - No stated seniority/mid-levelLeft job</v>
      </c>
    </row>
    <row r="1799" spans="1:15" ht="16.8" x14ac:dyDescent="0.45">
      <c r="A1799" t="s">
        <v>61</v>
      </c>
      <c r="B1799">
        <v>0</v>
      </c>
      <c r="C1799" t="s">
        <v>14</v>
      </c>
      <c r="D1799">
        <v>15</v>
      </c>
      <c r="E1799" t="s">
        <v>15</v>
      </c>
      <c r="F1799" t="s">
        <v>19</v>
      </c>
      <c r="G1799">
        <v>1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 s="4" cm="1">
        <f t="array" ref="N1799">MEDIAN(IF($O$2:$O$2210=O1799,$D$2:$D$2210))</f>
        <v>12</v>
      </c>
      <c r="O1799" t="str">
        <f t="shared" si="28"/>
        <v>Data Analyst - No stated seniority/mid-levelPresent Role</v>
      </c>
    </row>
    <row r="1800" spans="1:15" ht="16.8" x14ac:dyDescent="0.45">
      <c r="A1800" t="s">
        <v>1416</v>
      </c>
      <c r="B1800">
        <v>1</v>
      </c>
      <c r="C1800" t="s">
        <v>14</v>
      </c>
      <c r="D1800">
        <v>22</v>
      </c>
      <c r="E1800" t="s">
        <v>15</v>
      </c>
      <c r="F1800" t="s">
        <v>16</v>
      </c>
      <c r="G1800">
        <v>1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 s="4" cm="1">
        <f t="array" ref="N1800">MEDIAN(IF($O$2:$O$2210=O1800,$D$2:$D$2210))</f>
        <v>13</v>
      </c>
      <c r="O1800" t="str">
        <f t="shared" si="28"/>
        <v>Data Analyst - No stated seniority/mid-levelLeft job</v>
      </c>
    </row>
    <row r="1801" spans="1:15" ht="16.8" x14ac:dyDescent="0.45">
      <c r="A1801" t="s">
        <v>106</v>
      </c>
      <c r="B1801">
        <v>0</v>
      </c>
      <c r="C1801" t="s">
        <v>36</v>
      </c>
      <c r="D1801">
        <v>5</v>
      </c>
      <c r="E1801" t="s">
        <v>23</v>
      </c>
      <c r="F1801" t="s">
        <v>19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s="4" cm="1">
        <f t="array" ref="N1801">MEDIAN(IF($O$2:$O$2210=O1801,$D$2:$D$2210))</f>
        <v>10</v>
      </c>
      <c r="O1801" t="str">
        <f t="shared" si="28"/>
        <v>Data Analyst - Senior LevelPresent Role</v>
      </c>
    </row>
    <row r="1802" spans="1:15" ht="16.8" x14ac:dyDescent="0.45">
      <c r="A1802" t="s">
        <v>1417</v>
      </c>
      <c r="B1802">
        <v>1</v>
      </c>
      <c r="C1802" t="s">
        <v>14</v>
      </c>
      <c r="D1802">
        <v>18</v>
      </c>
      <c r="E1802" t="s">
        <v>15</v>
      </c>
      <c r="F1802" t="s">
        <v>16</v>
      </c>
      <c r="G1802">
        <v>1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 s="4" cm="1">
        <f t="array" ref="N1802">MEDIAN(IF($O$2:$O$2210=O1802,$D$2:$D$2210))</f>
        <v>13</v>
      </c>
      <c r="O1802" t="str">
        <f t="shared" si="28"/>
        <v>Data Analyst - No stated seniority/mid-levelLeft job</v>
      </c>
    </row>
    <row r="1803" spans="1:15" ht="16.8" x14ac:dyDescent="0.45">
      <c r="A1803" t="s">
        <v>1090</v>
      </c>
      <c r="B1803">
        <v>1</v>
      </c>
      <c r="C1803" t="s">
        <v>14</v>
      </c>
      <c r="D1803">
        <v>29</v>
      </c>
      <c r="E1803" t="s">
        <v>15</v>
      </c>
      <c r="F1803" t="s">
        <v>16</v>
      </c>
      <c r="G1803">
        <v>1</v>
      </c>
      <c r="H1803">
        <v>1</v>
      </c>
      <c r="I1803">
        <v>1</v>
      </c>
      <c r="J1803">
        <v>0</v>
      </c>
      <c r="K1803">
        <v>0</v>
      </c>
      <c r="L1803">
        <v>0</v>
      </c>
      <c r="M1803">
        <v>0</v>
      </c>
      <c r="N1803" s="4" cm="1">
        <f t="array" ref="N1803">MEDIAN(IF($O$2:$O$2210=O1803,$D$2:$D$2210))</f>
        <v>13</v>
      </c>
      <c r="O1803" t="str">
        <f t="shared" si="28"/>
        <v>Data Analyst - No stated seniority/mid-levelLeft job</v>
      </c>
    </row>
    <row r="1804" spans="1:15" ht="16.8" x14ac:dyDescent="0.45">
      <c r="A1804" t="s">
        <v>182</v>
      </c>
      <c r="B1804">
        <v>0</v>
      </c>
      <c r="C1804" t="s">
        <v>1418</v>
      </c>
      <c r="D1804">
        <v>4</v>
      </c>
      <c r="E1804" t="s">
        <v>15</v>
      </c>
      <c r="F1804" t="s">
        <v>19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s="4" cm="1">
        <f t="array" ref="N1804">MEDIAN(IF($O$2:$O$2210=O1804,$D$2:$D$2210))</f>
        <v>12</v>
      </c>
      <c r="O1804" t="str">
        <f t="shared" si="28"/>
        <v>Data Analyst - No stated seniority/mid-levelPresent Role</v>
      </c>
    </row>
    <row r="1805" spans="1:15" ht="16.8" x14ac:dyDescent="0.45">
      <c r="A1805" t="s">
        <v>1419</v>
      </c>
      <c r="B1805">
        <v>1</v>
      </c>
      <c r="C1805" t="s">
        <v>1420</v>
      </c>
      <c r="D1805">
        <v>8</v>
      </c>
      <c r="E1805" t="s">
        <v>57</v>
      </c>
      <c r="F1805" t="s">
        <v>16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s="4" cm="1">
        <f t="array" ref="N1805">MEDIAN(IF($O$2:$O$2210=O1805,$D$2:$D$2210))</f>
        <v>8</v>
      </c>
      <c r="O1805" t="str">
        <f t="shared" si="28"/>
        <v>Data Analyst - Junior LevelLeft job</v>
      </c>
    </row>
    <row r="1806" spans="1:15" ht="16.8" x14ac:dyDescent="0.45">
      <c r="A1806" t="s">
        <v>88</v>
      </c>
      <c r="B1806">
        <v>0</v>
      </c>
      <c r="C1806" t="s">
        <v>14</v>
      </c>
      <c r="D1806">
        <v>18</v>
      </c>
      <c r="E1806" t="s">
        <v>15</v>
      </c>
      <c r="F1806" t="s">
        <v>19</v>
      </c>
      <c r="G1806">
        <v>1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 s="4" cm="1">
        <f t="array" ref="N1806">MEDIAN(IF($O$2:$O$2210=O1806,$D$2:$D$2210))</f>
        <v>12</v>
      </c>
      <c r="O1806" t="str">
        <f t="shared" si="28"/>
        <v>Data Analyst - No stated seniority/mid-levelPresent Role</v>
      </c>
    </row>
    <row r="1807" spans="1:15" ht="16.8" x14ac:dyDescent="0.45">
      <c r="A1807" t="s">
        <v>1421</v>
      </c>
      <c r="B1807">
        <v>1</v>
      </c>
      <c r="C1807" t="s">
        <v>14</v>
      </c>
      <c r="D1807">
        <v>18</v>
      </c>
      <c r="E1807" t="s">
        <v>15</v>
      </c>
      <c r="F1807" t="s">
        <v>16</v>
      </c>
      <c r="G1807">
        <v>1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 s="4" cm="1">
        <f t="array" ref="N1807">MEDIAN(IF($O$2:$O$2210=O1807,$D$2:$D$2210))</f>
        <v>13</v>
      </c>
      <c r="O1807" t="str">
        <f t="shared" si="28"/>
        <v>Data Analyst - No stated seniority/mid-levelLeft job</v>
      </c>
    </row>
    <row r="1808" spans="1:15" ht="16.8" x14ac:dyDescent="0.45">
      <c r="A1808" t="s">
        <v>1422</v>
      </c>
      <c r="B1808">
        <v>1</v>
      </c>
      <c r="C1808" t="s">
        <v>14</v>
      </c>
      <c r="D1808">
        <v>28</v>
      </c>
      <c r="E1808" t="s">
        <v>15</v>
      </c>
      <c r="F1808" t="s">
        <v>16</v>
      </c>
      <c r="G1808">
        <v>1</v>
      </c>
      <c r="H1808">
        <v>1</v>
      </c>
      <c r="I1808">
        <v>1</v>
      </c>
      <c r="J1808">
        <v>0</v>
      </c>
      <c r="K1808">
        <v>0</v>
      </c>
      <c r="L1808">
        <v>0</v>
      </c>
      <c r="M1808">
        <v>0</v>
      </c>
      <c r="N1808" s="4" cm="1">
        <f t="array" ref="N1808">MEDIAN(IF($O$2:$O$2210=O1808,$D$2:$D$2210))</f>
        <v>13</v>
      </c>
      <c r="O1808" t="str">
        <f t="shared" si="28"/>
        <v>Data Analyst - No stated seniority/mid-levelLeft job</v>
      </c>
    </row>
    <row r="1809" spans="1:15" ht="16.8" x14ac:dyDescent="0.45">
      <c r="A1809" t="s">
        <v>592</v>
      </c>
      <c r="B1809">
        <v>0</v>
      </c>
      <c r="C1809" t="s">
        <v>1423</v>
      </c>
      <c r="D1809">
        <v>3</v>
      </c>
      <c r="E1809" t="s">
        <v>23</v>
      </c>
      <c r="F1809" t="s">
        <v>19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s="4" cm="1">
        <f t="array" ref="N1809">MEDIAN(IF($O$2:$O$2210=O1809,$D$2:$D$2210))</f>
        <v>10</v>
      </c>
      <c r="O1809" t="str">
        <f t="shared" si="28"/>
        <v>Data Analyst - Senior LevelPresent Role</v>
      </c>
    </row>
    <row r="1810" spans="1:15" ht="16.8" x14ac:dyDescent="0.45">
      <c r="A1810" t="s">
        <v>1424</v>
      </c>
      <c r="B1810">
        <v>1</v>
      </c>
      <c r="C1810" t="s">
        <v>1425</v>
      </c>
      <c r="D1810">
        <v>69</v>
      </c>
      <c r="E1810" t="s">
        <v>23</v>
      </c>
      <c r="F1810" t="s">
        <v>16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0</v>
      </c>
      <c r="N1810" s="4" cm="1">
        <f t="array" ref="N1810">MEDIAN(IF($O$2:$O$2210=O1810,$D$2:$D$2210))</f>
        <v>17.5</v>
      </c>
      <c r="O1810" t="str">
        <f t="shared" si="28"/>
        <v>Data Analyst - Senior LevelLeft job</v>
      </c>
    </row>
    <row r="1811" spans="1:15" ht="16.8" x14ac:dyDescent="0.45">
      <c r="A1811" t="s">
        <v>108</v>
      </c>
      <c r="B1811">
        <v>0</v>
      </c>
      <c r="C1811" t="s">
        <v>14</v>
      </c>
      <c r="D1811">
        <v>10</v>
      </c>
      <c r="E1811" t="s">
        <v>15</v>
      </c>
      <c r="F1811" t="s">
        <v>19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s="4" cm="1">
        <f t="array" ref="N1811">MEDIAN(IF($O$2:$O$2210=O1811,$D$2:$D$2210))</f>
        <v>12</v>
      </c>
      <c r="O1811" t="str">
        <f t="shared" si="28"/>
        <v>Data Analyst - No stated seniority/mid-levelPresent Role</v>
      </c>
    </row>
    <row r="1812" spans="1:15" ht="16.8" x14ac:dyDescent="0.45">
      <c r="A1812" t="s">
        <v>592</v>
      </c>
      <c r="B1812">
        <v>0</v>
      </c>
      <c r="C1812" t="s">
        <v>14</v>
      </c>
      <c r="D1812">
        <v>3</v>
      </c>
      <c r="E1812" t="s">
        <v>15</v>
      </c>
      <c r="F1812" t="s">
        <v>19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s="4" cm="1">
        <f t="array" ref="N1812">MEDIAN(IF($O$2:$O$2210=O1812,$D$2:$D$2210))</f>
        <v>12</v>
      </c>
      <c r="O1812" t="str">
        <f t="shared" si="28"/>
        <v>Data Analyst - No stated seniority/mid-levelPresent Role</v>
      </c>
    </row>
    <row r="1813" spans="1:15" ht="16.8" x14ac:dyDescent="0.45">
      <c r="A1813" t="s">
        <v>746</v>
      </c>
      <c r="B1813">
        <v>0</v>
      </c>
      <c r="C1813" t="s">
        <v>14</v>
      </c>
      <c r="D1813">
        <v>40</v>
      </c>
      <c r="E1813" t="s">
        <v>15</v>
      </c>
      <c r="F1813" t="s">
        <v>19</v>
      </c>
      <c r="G1813">
        <v>1</v>
      </c>
      <c r="H1813">
        <v>1</v>
      </c>
      <c r="I1813">
        <v>1</v>
      </c>
      <c r="J1813">
        <v>1</v>
      </c>
      <c r="K1813">
        <v>0</v>
      </c>
      <c r="L1813">
        <v>0</v>
      </c>
      <c r="M1813">
        <v>0</v>
      </c>
      <c r="N1813" s="4" cm="1">
        <f t="array" ref="N1813">MEDIAN(IF($O$2:$O$2210=O1813,$D$2:$D$2210))</f>
        <v>12</v>
      </c>
      <c r="O1813" t="str">
        <f t="shared" si="28"/>
        <v>Data Analyst - No stated seniority/mid-levelPresent Role</v>
      </c>
    </row>
    <row r="1814" spans="1:15" ht="16.8" x14ac:dyDescent="0.45">
      <c r="A1814" t="s">
        <v>1426</v>
      </c>
      <c r="B1814">
        <v>1</v>
      </c>
      <c r="C1814" t="s">
        <v>14</v>
      </c>
      <c r="D1814">
        <v>9</v>
      </c>
      <c r="E1814" t="s">
        <v>15</v>
      </c>
      <c r="F1814" t="s">
        <v>16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s="4" cm="1">
        <f t="array" ref="N1814">MEDIAN(IF($O$2:$O$2210=O1814,$D$2:$D$2210))</f>
        <v>13</v>
      </c>
      <c r="O1814" t="str">
        <f t="shared" si="28"/>
        <v>Data Analyst - No stated seniority/mid-levelLeft job</v>
      </c>
    </row>
    <row r="1815" spans="1:15" ht="16.8" x14ac:dyDescent="0.45">
      <c r="A1815" t="s">
        <v>1427</v>
      </c>
      <c r="B1815">
        <v>2</v>
      </c>
      <c r="C1815" t="s">
        <v>1428</v>
      </c>
      <c r="D1815">
        <v>39</v>
      </c>
      <c r="E1815" t="s">
        <v>15</v>
      </c>
      <c r="F1815" t="s">
        <v>16</v>
      </c>
      <c r="G1815">
        <v>1</v>
      </c>
      <c r="H1815">
        <v>1</v>
      </c>
      <c r="I1815">
        <v>1</v>
      </c>
      <c r="J1815">
        <v>1</v>
      </c>
      <c r="K1815">
        <v>0</v>
      </c>
      <c r="L1815">
        <v>0</v>
      </c>
      <c r="M1815">
        <v>0</v>
      </c>
      <c r="N1815" s="4" cm="1">
        <f t="array" ref="N1815">MEDIAN(IF($O$2:$O$2210=O1815,$D$2:$D$2210))</f>
        <v>13</v>
      </c>
      <c r="O1815" t="str">
        <f t="shared" si="28"/>
        <v>Data Analyst - No stated seniority/mid-levelLeft job</v>
      </c>
    </row>
    <row r="1816" spans="1:15" ht="16.8" x14ac:dyDescent="0.45">
      <c r="A1816" t="s">
        <v>1429</v>
      </c>
      <c r="B1816">
        <v>3</v>
      </c>
      <c r="C1816" t="s">
        <v>107</v>
      </c>
      <c r="D1816">
        <v>14</v>
      </c>
      <c r="E1816" t="s">
        <v>23</v>
      </c>
      <c r="F1816" t="s">
        <v>16</v>
      </c>
      <c r="G1816">
        <v>1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 s="4" cm="1">
        <f t="array" ref="N1816">MEDIAN(IF($O$2:$O$2210=O1816,$D$2:$D$2210))</f>
        <v>17.5</v>
      </c>
      <c r="O1816" t="str">
        <f t="shared" si="28"/>
        <v>Data Analyst - Senior LevelLeft job</v>
      </c>
    </row>
    <row r="1817" spans="1:15" ht="16.8" x14ac:dyDescent="0.45">
      <c r="A1817" t="s">
        <v>1430</v>
      </c>
      <c r="B1817">
        <v>3</v>
      </c>
      <c r="C1817" t="s">
        <v>1431</v>
      </c>
      <c r="D1817">
        <v>3</v>
      </c>
      <c r="E1817" t="s">
        <v>15</v>
      </c>
      <c r="F1817" t="s">
        <v>16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s="4" cm="1">
        <f t="array" ref="N1817">MEDIAN(IF($O$2:$O$2210=O1817,$D$2:$D$2210))</f>
        <v>13</v>
      </c>
      <c r="O1817" t="str">
        <f t="shared" si="28"/>
        <v>Data Analyst - No stated seniority/mid-levelLeft job</v>
      </c>
    </row>
    <row r="1818" spans="1:15" ht="16.8" x14ac:dyDescent="0.45">
      <c r="A1818" t="s">
        <v>53</v>
      </c>
      <c r="B1818">
        <v>0</v>
      </c>
      <c r="C1818" t="s">
        <v>14</v>
      </c>
      <c r="D1818">
        <v>17</v>
      </c>
      <c r="E1818" t="s">
        <v>15</v>
      </c>
      <c r="F1818" t="s">
        <v>19</v>
      </c>
      <c r="G1818">
        <v>1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 s="4" cm="1">
        <f t="array" ref="N1818">MEDIAN(IF($O$2:$O$2210=O1818,$D$2:$D$2210))</f>
        <v>12</v>
      </c>
      <c r="O1818" t="str">
        <f t="shared" si="28"/>
        <v>Data Analyst - No stated seniority/mid-levelPresent Role</v>
      </c>
    </row>
    <row r="1819" spans="1:15" ht="16.8" x14ac:dyDescent="0.45">
      <c r="A1819" t="s">
        <v>1153</v>
      </c>
      <c r="B1819">
        <v>0</v>
      </c>
      <c r="C1819" t="s">
        <v>14</v>
      </c>
      <c r="D1819">
        <v>61</v>
      </c>
      <c r="E1819" t="s">
        <v>15</v>
      </c>
      <c r="F1819" t="s">
        <v>19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0</v>
      </c>
      <c r="N1819" s="4" cm="1">
        <f t="array" ref="N1819">MEDIAN(IF($O$2:$O$2210=O1819,$D$2:$D$2210))</f>
        <v>12</v>
      </c>
      <c r="O1819" t="str">
        <f t="shared" si="28"/>
        <v>Data Analyst - No stated seniority/mid-levelPresent Role</v>
      </c>
    </row>
    <row r="1820" spans="1:15" ht="16.8" x14ac:dyDescent="0.45">
      <c r="A1820" t="s">
        <v>106</v>
      </c>
      <c r="B1820">
        <v>0</v>
      </c>
      <c r="C1820" t="s">
        <v>50</v>
      </c>
      <c r="D1820">
        <v>5</v>
      </c>
      <c r="E1820" t="s">
        <v>15</v>
      </c>
      <c r="F1820" t="s">
        <v>19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s="4" cm="1">
        <f t="array" ref="N1820">MEDIAN(IF($O$2:$O$2210=O1820,$D$2:$D$2210))</f>
        <v>12</v>
      </c>
      <c r="O1820" t="str">
        <f t="shared" si="28"/>
        <v>Data Analyst - No stated seniority/mid-levelPresent Role</v>
      </c>
    </row>
    <row r="1821" spans="1:15" ht="16.8" x14ac:dyDescent="0.45">
      <c r="A1821" t="s">
        <v>1432</v>
      </c>
      <c r="B1821">
        <v>1</v>
      </c>
      <c r="C1821" t="s">
        <v>14</v>
      </c>
      <c r="D1821">
        <v>9</v>
      </c>
      <c r="E1821" t="s">
        <v>15</v>
      </c>
      <c r="F1821" t="s">
        <v>16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s="4" cm="1">
        <f t="array" ref="N1821">MEDIAN(IF($O$2:$O$2210=O1821,$D$2:$D$2210))</f>
        <v>13</v>
      </c>
      <c r="O1821" t="str">
        <f t="shared" si="28"/>
        <v>Data Analyst - No stated seniority/mid-levelLeft job</v>
      </c>
    </row>
    <row r="1822" spans="1:15" ht="16.8" x14ac:dyDescent="0.45">
      <c r="A1822" t="s">
        <v>49</v>
      </c>
      <c r="B1822">
        <v>1</v>
      </c>
      <c r="C1822" t="s">
        <v>14</v>
      </c>
      <c r="D1822">
        <v>21</v>
      </c>
      <c r="E1822" t="s">
        <v>15</v>
      </c>
      <c r="F1822" t="s">
        <v>19</v>
      </c>
      <c r="G1822">
        <v>1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 s="4" cm="1">
        <f t="array" ref="N1822">MEDIAN(IF($O$2:$O$2210=O1822,$D$2:$D$2210))</f>
        <v>12</v>
      </c>
      <c r="O1822" t="str">
        <f t="shared" si="28"/>
        <v>Data Analyst - No stated seniority/mid-levelPresent Role</v>
      </c>
    </row>
    <row r="1823" spans="1:15" ht="16.8" x14ac:dyDescent="0.45">
      <c r="A1823" t="s">
        <v>1433</v>
      </c>
      <c r="B1823">
        <v>2</v>
      </c>
      <c r="C1823" t="s">
        <v>14</v>
      </c>
      <c r="D1823">
        <v>25</v>
      </c>
      <c r="E1823" t="s">
        <v>15</v>
      </c>
      <c r="F1823" t="s">
        <v>16</v>
      </c>
      <c r="G1823">
        <v>1</v>
      </c>
      <c r="H1823">
        <v>1</v>
      </c>
      <c r="I1823">
        <v>1</v>
      </c>
      <c r="J1823">
        <v>0</v>
      </c>
      <c r="K1823">
        <v>0</v>
      </c>
      <c r="L1823">
        <v>0</v>
      </c>
      <c r="M1823">
        <v>0</v>
      </c>
      <c r="N1823" s="4" cm="1">
        <f t="array" ref="N1823">MEDIAN(IF($O$2:$O$2210=O1823,$D$2:$D$2210))</f>
        <v>13</v>
      </c>
      <c r="O1823" t="str">
        <f t="shared" si="28"/>
        <v>Data Analyst - No stated seniority/mid-levelLeft job</v>
      </c>
    </row>
    <row r="1824" spans="1:15" ht="16.8" x14ac:dyDescent="0.45">
      <c r="A1824" t="s">
        <v>70</v>
      </c>
      <c r="B1824">
        <v>0</v>
      </c>
      <c r="C1824" t="s">
        <v>56</v>
      </c>
      <c r="D1824">
        <v>1</v>
      </c>
      <c r="E1824" t="s">
        <v>57</v>
      </c>
      <c r="F1824" t="s">
        <v>19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s="4" cm="1">
        <f t="array" ref="N1824">MEDIAN(IF($O$2:$O$2210=O1824,$D$2:$D$2210))</f>
        <v>5</v>
      </c>
      <c r="O1824" t="str">
        <f t="shared" si="28"/>
        <v>Data Analyst - Junior LevelPresent Role</v>
      </c>
    </row>
    <row r="1825" spans="1:15" ht="16.8" x14ac:dyDescent="0.45">
      <c r="A1825" t="s">
        <v>1434</v>
      </c>
      <c r="B1825">
        <v>4</v>
      </c>
      <c r="C1825" t="s">
        <v>14</v>
      </c>
      <c r="D1825">
        <v>1</v>
      </c>
      <c r="E1825" t="s">
        <v>15</v>
      </c>
      <c r="F1825" t="s">
        <v>16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s="4" cm="1">
        <f t="array" ref="N1825">MEDIAN(IF($O$2:$O$2210=O1825,$D$2:$D$2210))</f>
        <v>13</v>
      </c>
      <c r="O1825" t="str">
        <f t="shared" si="28"/>
        <v>Data Analyst - No stated seniority/mid-levelLeft job</v>
      </c>
    </row>
    <row r="1826" spans="1:15" ht="16.8" x14ac:dyDescent="0.45">
      <c r="A1826" t="s">
        <v>1435</v>
      </c>
      <c r="B1826">
        <v>2</v>
      </c>
      <c r="C1826" t="s">
        <v>14</v>
      </c>
      <c r="D1826">
        <v>19</v>
      </c>
      <c r="E1826" t="s">
        <v>15</v>
      </c>
      <c r="F1826" t="s">
        <v>16</v>
      </c>
      <c r="G1826">
        <v>1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 s="4" cm="1">
        <f t="array" ref="N1826">MEDIAN(IF($O$2:$O$2210=O1826,$D$2:$D$2210))</f>
        <v>13</v>
      </c>
      <c r="O1826" t="str">
        <f t="shared" si="28"/>
        <v>Data Analyst - No stated seniority/mid-levelLeft job</v>
      </c>
    </row>
    <row r="1827" spans="1:15" ht="16.8" x14ac:dyDescent="0.45">
      <c r="A1827" t="s">
        <v>710</v>
      </c>
      <c r="B1827">
        <v>3</v>
      </c>
      <c r="C1827" t="s">
        <v>14</v>
      </c>
      <c r="D1827">
        <v>18</v>
      </c>
      <c r="E1827" t="s">
        <v>15</v>
      </c>
      <c r="F1827" t="s">
        <v>16</v>
      </c>
      <c r="G1827">
        <v>1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 s="4" cm="1">
        <f t="array" ref="N1827">MEDIAN(IF($O$2:$O$2210=O1827,$D$2:$D$2210))</f>
        <v>13</v>
      </c>
      <c r="O1827" t="str">
        <f t="shared" si="28"/>
        <v>Data Analyst - No stated seniority/mid-levelLeft job</v>
      </c>
    </row>
    <row r="1828" spans="1:15" ht="16.8" x14ac:dyDescent="0.45">
      <c r="A1828" t="s">
        <v>1436</v>
      </c>
      <c r="B1828">
        <v>4</v>
      </c>
      <c r="C1828" t="s">
        <v>14</v>
      </c>
      <c r="D1828">
        <v>15</v>
      </c>
      <c r="E1828" t="s">
        <v>15</v>
      </c>
      <c r="F1828" t="s">
        <v>16</v>
      </c>
      <c r="G1828">
        <v>1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 s="4" cm="1">
        <f t="array" ref="N1828">MEDIAN(IF($O$2:$O$2210=O1828,$D$2:$D$2210))</f>
        <v>13</v>
      </c>
      <c r="O1828" t="str">
        <f t="shared" si="28"/>
        <v>Data Analyst - No stated seniority/mid-levelLeft job</v>
      </c>
    </row>
    <row r="1829" spans="1:15" ht="16.8" x14ac:dyDescent="0.45">
      <c r="A1829" t="s">
        <v>1437</v>
      </c>
      <c r="B1829">
        <v>1</v>
      </c>
      <c r="C1829" t="s">
        <v>14</v>
      </c>
      <c r="D1829">
        <v>18</v>
      </c>
      <c r="E1829" t="s">
        <v>15</v>
      </c>
      <c r="F1829" t="s">
        <v>16</v>
      </c>
      <c r="G1829">
        <v>1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 s="4" cm="1">
        <f t="array" ref="N1829">MEDIAN(IF($O$2:$O$2210=O1829,$D$2:$D$2210))</f>
        <v>13</v>
      </c>
      <c r="O1829" t="str">
        <f t="shared" si="28"/>
        <v>Data Analyst - No stated seniority/mid-levelLeft job</v>
      </c>
    </row>
    <row r="1830" spans="1:15" ht="16.8" x14ac:dyDescent="0.45">
      <c r="A1830" t="s">
        <v>1438</v>
      </c>
      <c r="B1830">
        <v>2</v>
      </c>
      <c r="C1830" t="s">
        <v>14</v>
      </c>
      <c r="D1830">
        <v>22</v>
      </c>
      <c r="E1830" t="s">
        <v>15</v>
      </c>
      <c r="F1830" t="s">
        <v>16</v>
      </c>
      <c r="G1830">
        <v>1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 s="4" cm="1">
        <f t="array" ref="N1830">MEDIAN(IF($O$2:$O$2210=O1830,$D$2:$D$2210))</f>
        <v>13</v>
      </c>
      <c r="O1830" t="str">
        <f t="shared" si="28"/>
        <v>Data Analyst - No stated seniority/mid-levelLeft job</v>
      </c>
    </row>
    <row r="1831" spans="1:15" ht="16.8" x14ac:dyDescent="0.45">
      <c r="A1831" t="s">
        <v>106</v>
      </c>
      <c r="B1831">
        <v>0</v>
      </c>
      <c r="C1831" t="s">
        <v>1439</v>
      </c>
      <c r="D1831">
        <v>5</v>
      </c>
      <c r="E1831" t="s">
        <v>15</v>
      </c>
      <c r="F1831" t="s">
        <v>19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s="4" cm="1">
        <f t="array" ref="N1831">MEDIAN(IF($O$2:$O$2210=O1831,$D$2:$D$2210))</f>
        <v>12</v>
      </c>
      <c r="O1831" t="str">
        <f t="shared" si="28"/>
        <v>Data Analyst - No stated seniority/mid-levelPresent Role</v>
      </c>
    </row>
    <row r="1832" spans="1:15" ht="16.8" x14ac:dyDescent="0.45">
      <c r="A1832" t="s">
        <v>104</v>
      </c>
      <c r="B1832">
        <v>0</v>
      </c>
      <c r="C1832" t="s">
        <v>14</v>
      </c>
      <c r="D1832">
        <v>6</v>
      </c>
      <c r="E1832" t="s">
        <v>15</v>
      </c>
      <c r="F1832" t="s">
        <v>19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s="4" cm="1">
        <f t="array" ref="N1832">MEDIAN(IF($O$2:$O$2210=O1832,$D$2:$D$2210))</f>
        <v>12</v>
      </c>
      <c r="O1832" t="str">
        <f t="shared" si="28"/>
        <v>Data Analyst - No stated seniority/mid-levelPresent Role</v>
      </c>
    </row>
    <row r="1833" spans="1:15" ht="16.8" x14ac:dyDescent="0.45">
      <c r="A1833" t="s">
        <v>190</v>
      </c>
      <c r="B1833">
        <v>1</v>
      </c>
      <c r="C1833" t="s">
        <v>1440</v>
      </c>
      <c r="D1833">
        <v>4</v>
      </c>
      <c r="E1833" t="s">
        <v>15</v>
      </c>
      <c r="F1833" t="s">
        <v>16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s="4" cm="1">
        <f t="array" ref="N1833">MEDIAN(IF($O$2:$O$2210=O1833,$D$2:$D$2210))</f>
        <v>13</v>
      </c>
      <c r="O1833" t="str">
        <f t="shared" si="28"/>
        <v>Data Analyst - No stated seniority/mid-levelLeft job</v>
      </c>
    </row>
    <row r="1834" spans="1:15" ht="16.8" x14ac:dyDescent="0.45">
      <c r="A1834" t="s">
        <v>311</v>
      </c>
      <c r="B1834">
        <v>2</v>
      </c>
      <c r="C1834" t="s">
        <v>14</v>
      </c>
      <c r="D1834">
        <v>4</v>
      </c>
      <c r="E1834" t="s">
        <v>15</v>
      </c>
      <c r="F1834" t="s">
        <v>16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s="4" cm="1">
        <f t="array" ref="N1834">MEDIAN(IF($O$2:$O$2210=O1834,$D$2:$D$2210))</f>
        <v>13</v>
      </c>
      <c r="O1834" t="str">
        <f t="shared" si="28"/>
        <v>Data Analyst - No stated seniority/mid-levelLeft job</v>
      </c>
    </row>
    <row r="1835" spans="1:15" ht="16.8" x14ac:dyDescent="0.45">
      <c r="A1835" t="s">
        <v>538</v>
      </c>
      <c r="B1835">
        <v>2</v>
      </c>
      <c r="C1835" t="s">
        <v>14</v>
      </c>
      <c r="D1835">
        <v>2</v>
      </c>
      <c r="E1835" t="s">
        <v>15</v>
      </c>
      <c r="F1835" t="s">
        <v>16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s="4" cm="1">
        <f t="array" ref="N1835">MEDIAN(IF($O$2:$O$2210=O1835,$D$2:$D$2210))</f>
        <v>13</v>
      </c>
      <c r="O1835" t="str">
        <f t="shared" si="28"/>
        <v>Data Analyst - No stated seniority/mid-levelLeft job</v>
      </c>
    </row>
    <row r="1836" spans="1:15" ht="16.8" x14ac:dyDescent="0.45">
      <c r="A1836" t="s">
        <v>598</v>
      </c>
      <c r="B1836">
        <v>1</v>
      </c>
      <c r="C1836" t="s">
        <v>14</v>
      </c>
      <c r="D1836">
        <v>8</v>
      </c>
      <c r="E1836" t="s">
        <v>15</v>
      </c>
      <c r="F1836" t="s">
        <v>16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s="4" cm="1">
        <f t="array" ref="N1836">MEDIAN(IF($O$2:$O$2210=O1836,$D$2:$D$2210))</f>
        <v>13</v>
      </c>
      <c r="O1836" t="str">
        <f t="shared" si="28"/>
        <v>Data Analyst - No stated seniority/mid-levelLeft job</v>
      </c>
    </row>
    <row r="1837" spans="1:15" ht="16.8" x14ac:dyDescent="0.45">
      <c r="A1837" t="s">
        <v>1441</v>
      </c>
      <c r="B1837">
        <v>2</v>
      </c>
      <c r="C1837" t="s">
        <v>14</v>
      </c>
      <c r="D1837">
        <v>21</v>
      </c>
      <c r="E1837" t="s">
        <v>15</v>
      </c>
      <c r="F1837" t="s">
        <v>16</v>
      </c>
      <c r="G1837">
        <v>1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 s="4" cm="1">
        <f t="array" ref="N1837">MEDIAN(IF($O$2:$O$2210=O1837,$D$2:$D$2210))</f>
        <v>13</v>
      </c>
      <c r="O1837" t="str">
        <f t="shared" si="28"/>
        <v>Data Analyst - No stated seniority/mid-levelLeft job</v>
      </c>
    </row>
    <row r="1838" spans="1:15" ht="16.8" x14ac:dyDescent="0.45">
      <c r="A1838" t="s">
        <v>1442</v>
      </c>
      <c r="B1838">
        <v>0</v>
      </c>
      <c r="C1838" t="s">
        <v>75</v>
      </c>
      <c r="D1838">
        <v>101</v>
      </c>
      <c r="E1838" t="s">
        <v>75</v>
      </c>
      <c r="F1838" t="s">
        <v>19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0</v>
      </c>
      <c r="N1838" s="4" cm="1">
        <f t="array" ref="N1838">MEDIAN(IF($O$2:$O$2210=O1838,$D$2:$D$2210))</f>
        <v>30</v>
      </c>
      <c r="O1838" t="str">
        <f t="shared" si="28"/>
        <v>StatisticianPresent Role</v>
      </c>
    </row>
    <row r="1839" spans="1:15" ht="16.8" x14ac:dyDescent="0.45">
      <c r="A1839" t="s">
        <v>1443</v>
      </c>
      <c r="B1839">
        <v>1</v>
      </c>
      <c r="C1839" t="s">
        <v>712</v>
      </c>
      <c r="D1839">
        <v>1</v>
      </c>
      <c r="E1839" t="s">
        <v>57</v>
      </c>
      <c r="F1839" t="s">
        <v>16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s="4" cm="1">
        <f t="array" ref="N1839">MEDIAN(IF($O$2:$O$2210=O1839,$D$2:$D$2210))</f>
        <v>8</v>
      </c>
      <c r="O1839" t="str">
        <f t="shared" si="28"/>
        <v>Data Analyst - Junior LevelLeft job</v>
      </c>
    </row>
    <row r="1840" spans="1:15" ht="16.8" x14ac:dyDescent="0.45">
      <c r="A1840" t="s">
        <v>33</v>
      </c>
      <c r="B1840">
        <v>0</v>
      </c>
      <c r="C1840" t="s">
        <v>14</v>
      </c>
      <c r="D1840">
        <v>27</v>
      </c>
      <c r="E1840" t="s">
        <v>15</v>
      </c>
      <c r="F1840" t="s">
        <v>19</v>
      </c>
      <c r="G1840">
        <v>1</v>
      </c>
      <c r="H1840">
        <v>1</v>
      </c>
      <c r="I1840">
        <v>1</v>
      </c>
      <c r="J1840">
        <v>0</v>
      </c>
      <c r="K1840">
        <v>0</v>
      </c>
      <c r="L1840">
        <v>0</v>
      </c>
      <c r="M1840">
        <v>0</v>
      </c>
      <c r="N1840" s="4" cm="1">
        <f t="array" ref="N1840">MEDIAN(IF($O$2:$O$2210=O1840,$D$2:$D$2210))</f>
        <v>12</v>
      </c>
      <c r="O1840" t="str">
        <f t="shared" si="28"/>
        <v>Data Analyst - No stated seniority/mid-levelPresent Role</v>
      </c>
    </row>
    <row r="1841" spans="1:15" ht="16.8" x14ac:dyDescent="0.45">
      <c r="A1841" t="s">
        <v>46</v>
      </c>
      <c r="B1841">
        <v>0</v>
      </c>
      <c r="C1841" t="s">
        <v>199</v>
      </c>
      <c r="D1841">
        <v>33</v>
      </c>
      <c r="E1841" t="s">
        <v>23</v>
      </c>
      <c r="F1841" t="s">
        <v>19</v>
      </c>
      <c r="G1841">
        <v>1</v>
      </c>
      <c r="H1841">
        <v>1</v>
      </c>
      <c r="I1841">
        <v>1</v>
      </c>
      <c r="J1841">
        <v>0</v>
      </c>
      <c r="K1841">
        <v>0</v>
      </c>
      <c r="L1841">
        <v>0</v>
      </c>
      <c r="M1841">
        <v>0</v>
      </c>
      <c r="N1841" s="4" cm="1">
        <f t="array" ref="N1841">MEDIAN(IF($O$2:$O$2210=O1841,$D$2:$D$2210))</f>
        <v>10</v>
      </c>
      <c r="O1841" t="str">
        <f t="shared" si="28"/>
        <v>Data Analyst - Senior LevelPresent Role</v>
      </c>
    </row>
    <row r="1842" spans="1:15" ht="16.8" x14ac:dyDescent="0.45">
      <c r="A1842" t="s">
        <v>1081</v>
      </c>
      <c r="B1842">
        <v>1</v>
      </c>
      <c r="C1842" t="s">
        <v>36</v>
      </c>
      <c r="D1842">
        <v>12</v>
      </c>
      <c r="E1842" t="s">
        <v>23</v>
      </c>
      <c r="F1842" t="s">
        <v>16</v>
      </c>
      <c r="G1842">
        <v>1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 s="4" cm="1">
        <f t="array" ref="N1842">MEDIAN(IF($O$2:$O$2210=O1842,$D$2:$D$2210))</f>
        <v>17.5</v>
      </c>
      <c r="O1842" t="str">
        <f t="shared" si="28"/>
        <v>Data Analyst - Senior LevelLeft job</v>
      </c>
    </row>
    <row r="1843" spans="1:15" ht="16.8" x14ac:dyDescent="0.45">
      <c r="A1843" t="s">
        <v>1444</v>
      </c>
      <c r="B1843">
        <v>3</v>
      </c>
      <c r="C1843" t="s">
        <v>14</v>
      </c>
      <c r="D1843">
        <v>12</v>
      </c>
      <c r="E1843" t="s">
        <v>15</v>
      </c>
      <c r="F1843" t="s">
        <v>16</v>
      </c>
      <c r="G1843">
        <v>1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 s="4" cm="1">
        <f t="array" ref="N1843">MEDIAN(IF($O$2:$O$2210=O1843,$D$2:$D$2210))</f>
        <v>13</v>
      </c>
      <c r="O1843" t="str">
        <f t="shared" si="28"/>
        <v>Data Analyst - No stated seniority/mid-levelLeft job</v>
      </c>
    </row>
    <row r="1844" spans="1:15" ht="16.8" x14ac:dyDescent="0.45">
      <c r="A1844" t="s">
        <v>81</v>
      </c>
      <c r="B1844">
        <v>0</v>
      </c>
      <c r="C1844" t="s">
        <v>502</v>
      </c>
      <c r="D1844">
        <v>8</v>
      </c>
      <c r="E1844" t="s">
        <v>15</v>
      </c>
      <c r="F1844" t="s">
        <v>19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s="4" cm="1">
        <f t="array" ref="N1844">MEDIAN(IF($O$2:$O$2210=O1844,$D$2:$D$2210))</f>
        <v>12</v>
      </c>
      <c r="O1844" t="str">
        <f t="shared" si="28"/>
        <v>Data Analyst - No stated seniority/mid-levelPresent Role</v>
      </c>
    </row>
    <row r="1845" spans="1:15" ht="16.8" x14ac:dyDescent="0.45">
      <c r="A1845" t="s">
        <v>49</v>
      </c>
      <c r="B1845">
        <v>0</v>
      </c>
      <c r="C1845" t="s">
        <v>14</v>
      </c>
      <c r="D1845">
        <v>21</v>
      </c>
      <c r="E1845" t="s">
        <v>15</v>
      </c>
      <c r="F1845" t="s">
        <v>19</v>
      </c>
      <c r="G1845">
        <v>1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 s="4" cm="1">
        <f t="array" ref="N1845">MEDIAN(IF($O$2:$O$2210=O1845,$D$2:$D$2210))</f>
        <v>12</v>
      </c>
      <c r="O1845" t="str">
        <f t="shared" si="28"/>
        <v>Data Analyst - No stated seniority/mid-levelPresent Role</v>
      </c>
    </row>
    <row r="1846" spans="1:15" ht="16.8" x14ac:dyDescent="0.45">
      <c r="A1846" t="s">
        <v>1445</v>
      </c>
      <c r="B1846">
        <v>1</v>
      </c>
      <c r="C1846" t="s">
        <v>50</v>
      </c>
      <c r="D1846">
        <v>18</v>
      </c>
      <c r="E1846" t="s">
        <v>15</v>
      </c>
      <c r="F1846" t="s">
        <v>16</v>
      </c>
      <c r="G1846">
        <v>1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 s="4" cm="1">
        <f t="array" ref="N1846">MEDIAN(IF($O$2:$O$2210=O1846,$D$2:$D$2210))</f>
        <v>13</v>
      </c>
      <c r="O1846" t="str">
        <f t="shared" si="28"/>
        <v>Data Analyst - No stated seniority/mid-levelLeft job</v>
      </c>
    </row>
    <row r="1847" spans="1:15" ht="16.8" x14ac:dyDescent="0.45">
      <c r="A1847" t="s">
        <v>253</v>
      </c>
      <c r="B1847">
        <v>0</v>
      </c>
      <c r="C1847" t="s">
        <v>1446</v>
      </c>
      <c r="D1847">
        <v>29</v>
      </c>
      <c r="E1847" t="s">
        <v>15</v>
      </c>
      <c r="F1847" t="s">
        <v>19</v>
      </c>
      <c r="G1847">
        <v>1</v>
      </c>
      <c r="H1847">
        <v>1</v>
      </c>
      <c r="I1847">
        <v>1</v>
      </c>
      <c r="J1847">
        <v>0</v>
      </c>
      <c r="K1847">
        <v>0</v>
      </c>
      <c r="L1847">
        <v>0</v>
      </c>
      <c r="M1847">
        <v>0</v>
      </c>
      <c r="N1847" s="4" cm="1">
        <f t="array" ref="N1847">MEDIAN(IF($O$2:$O$2210=O1847,$D$2:$D$2210))</f>
        <v>12</v>
      </c>
      <c r="O1847" t="str">
        <f t="shared" si="28"/>
        <v>Data Analyst - No stated seniority/mid-levelPresent Role</v>
      </c>
    </row>
    <row r="1848" spans="1:15" ht="16.8" x14ac:dyDescent="0.45">
      <c r="A1848" t="s">
        <v>49</v>
      </c>
      <c r="B1848">
        <v>0</v>
      </c>
      <c r="C1848" t="s">
        <v>1447</v>
      </c>
      <c r="D1848">
        <v>21</v>
      </c>
      <c r="E1848" t="s">
        <v>15</v>
      </c>
      <c r="F1848" t="s">
        <v>19</v>
      </c>
      <c r="G1848">
        <v>1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 s="4" cm="1">
        <f t="array" ref="N1848">MEDIAN(IF($O$2:$O$2210=O1848,$D$2:$D$2210))</f>
        <v>12</v>
      </c>
      <c r="O1848" t="str">
        <f t="shared" si="28"/>
        <v>Data Analyst - No stated seniority/mid-levelPresent Role</v>
      </c>
    </row>
    <row r="1849" spans="1:15" ht="16.8" x14ac:dyDescent="0.45">
      <c r="A1849" t="s">
        <v>81</v>
      </c>
      <c r="B1849">
        <v>0</v>
      </c>
      <c r="C1849" t="s">
        <v>36</v>
      </c>
      <c r="D1849">
        <v>8</v>
      </c>
      <c r="E1849" t="s">
        <v>23</v>
      </c>
      <c r="F1849" t="s">
        <v>19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s="4" cm="1">
        <f t="array" ref="N1849">MEDIAN(IF($O$2:$O$2210=O1849,$D$2:$D$2210))</f>
        <v>10</v>
      </c>
      <c r="O1849" t="str">
        <f t="shared" si="28"/>
        <v>Data Analyst - Senior LevelPresent Role</v>
      </c>
    </row>
    <row r="1850" spans="1:15" ht="16.8" x14ac:dyDescent="0.45">
      <c r="A1850" t="s">
        <v>845</v>
      </c>
      <c r="B1850">
        <v>0</v>
      </c>
      <c r="C1850" t="s">
        <v>541</v>
      </c>
      <c r="D1850">
        <v>1</v>
      </c>
      <c r="E1850" t="s">
        <v>15</v>
      </c>
      <c r="F1850" t="s">
        <v>19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s="4" cm="1">
        <f t="array" ref="N1850">MEDIAN(IF($O$2:$O$2210=O1850,$D$2:$D$2210))</f>
        <v>12</v>
      </c>
      <c r="O1850" t="str">
        <f t="shared" si="28"/>
        <v>Data Analyst - No stated seniority/mid-levelPresent Role</v>
      </c>
    </row>
    <row r="1851" spans="1:15" ht="16.8" x14ac:dyDescent="0.45">
      <c r="A1851" t="s">
        <v>1448</v>
      </c>
      <c r="B1851">
        <v>1</v>
      </c>
      <c r="C1851" t="s">
        <v>50</v>
      </c>
      <c r="D1851">
        <v>28</v>
      </c>
      <c r="E1851" t="s">
        <v>15</v>
      </c>
      <c r="F1851" t="s">
        <v>16</v>
      </c>
      <c r="G1851">
        <v>1</v>
      </c>
      <c r="H1851">
        <v>1</v>
      </c>
      <c r="I1851">
        <v>1</v>
      </c>
      <c r="J1851">
        <v>0</v>
      </c>
      <c r="K1851">
        <v>0</v>
      </c>
      <c r="L1851">
        <v>0</v>
      </c>
      <c r="M1851">
        <v>0</v>
      </c>
      <c r="N1851" s="4" cm="1">
        <f t="array" ref="N1851">MEDIAN(IF($O$2:$O$2210=O1851,$D$2:$D$2210))</f>
        <v>13</v>
      </c>
      <c r="O1851" t="str">
        <f t="shared" si="28"/>
        <v>Data Analyst - No stated seniority/mid-levelLeft job</v>
      </c>
    </row>
    <row r="1852" spans="1:15" ht="16.8" x14ac:dyDescent="0.45">
      <c r="A1852" t="s">
        <v>1322</v>
      </c>
      <c r="B1852">
        <v>5</v>
      </c>
      <c r="C1852" t="s">
        <v>50</v>
      </c>
      <c r="D1852">
        <v>10</v>
      </c>
      <c r="E1852" t="s">
        <v>15</v>
      </c>
      <c r="F1852" t="s">
        <v>16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s="4" cm="1">
        <f t="array" ref="N1852">MEDIAN(IF($O$2:$O$2210=O1852,$D$2:$D$2210))</f>
        <v>13</v>
      </c>
      <c r="O1852" t="str">
        <f t="shared" si="28"/>
        <v>Data Analyst - No stated seniority/mid-levelLeft job</v>
      </c>
    </row>
    <row r="1853" spans="1:15" ht="16.8" x14ac:dyDescent="0.45">
      <c r="A1853" t="s">
        <v>845</v>
      </c>
      <c r="B1853">
        <v>0</v>
      </c>
      <c r="C1853" t="s">
        <v>32</v>
      </c>
      <c r="D1853">
        <v>1</v>
      </c>
      <c r="E1853" t="s">
        <v>15</v>
      </c>
      <c r="F1853" t="s">
        <v>19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s="4" cm="1">
        <f t="array" ref="N1853">MEDIAN(IF($O$2:$O$2210=O1853,$D$2:$D$2210))</f>
        <v>12</v>
      </c>
      <c r="O1853" t="str">
        <f t="shared" si="28"/>
        <v>Data Analyst - No stated seniority/mid-levelPresent Role</v>
      </c>
    </row>
    <row r="1854" spans="1:15" ht="16.8" x14ac:dyDescent="0.45">
      <c r="A1854" t="s">
        <v>1449</v>
      </c>
      <c r="B1854">
        <v>1</v>
      </c>
      <c r="C1854" t="s">
        <v>1450</v>
      </c>
      <c r="D1854">
        <v>6</v>
      </c>
      <c r="E1854" t="s">
        <v>15</v>
      </c>
      <c r="F1854" t="s">
        <v>16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s="4" cm="1">
        <f t="array" ref="N1854">MEDIAN(IF($O$2:$O$2210=O1854,$D$2:$D$2210))</f>
        <v>13</v>
      </c>
      <c r="O1854" t="str">
        <f t="shared" si="28"/>
        <v>Data Analyst - No stated seniority/mid-levelLeft job</v>
      </c>
    </row>
    <row r="1855" spans="1:15" ht="16.8" x14ac:dyDescent="0.45">
      <c r="A1855" t="s">
        <v>182</v>
      </c>
      <c r="B1855">
        <v>0</v>
      </c>
      <c r="C1855" t="s">
        <v>1451</v>
      </c>
      <c r="D1855">
        <v>4</v>
      </c>
      <c r="E1855" t="s">
        <v>23</v>
      </c>
      <c r="F1855" t="s">
        <v>19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s="4" cm="1">
        <f t="array" ref="N1855">MEDIAN(IF($O$2:$O$2210=O1855,$D$2:$D$2210))</f>
        <v>10</v>
      </c>
      <c r="O1855" t="str">
        <f t="shared" si="28"/>
        <v>Data Analyst - Senior LevelPresent Role</v>
      </c>
    </row>
    <row r="1856" spans="1:15" ht="16.8" x14ac:dyDescent="0.45">
      <c r="A1856" t="s">
        <v>538</v>
      </c>
      <c r="B1856">
        <v>1</v>
      </c>
      <c r="C1856" t="s">
        <v>14</v>
      </c>
      <c r="D1856">
        <v>2</v>
      </c>
      <c r="E1856" t="s">
        <v>15</v>
      </c>
      <c r="F1856" t="s">
        <v>16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s="4" cm="1">
        <f t="array" ref="N1856">MEDIAN(IF($O$2:$O$2210=O1856,$D$2:$D$2210))</f>
        <v>13</v>
      </c>
      <c r="O1856" t="str">
        <f t="shared" si="28"/>
        <v>Data Analyst - No stated seniority/mid-levelLeft job</v>
      </c>
    </row>
    <row r="1857" spans="1:15" ht="16.8" x14ac:dyDescent="0.45">
      <c r="A1857" t="s">
        <v>1452</v>
      </c>
      <c r="B1857">
        <v>2</v>
      </c>
      <c r="C1857" t="s">
        <v>14</v>
      </c>
      <c r="D1857">
        <v>23</v>
      </c>
      <c r="E1857" t="s">
        <v>15</v>
      </c>
      <c r="F1857" t="s">
        <v>16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 s="4" cm="1">
        <f t="array" ref="N1857">MEDIAN(IF($O$2:$O$2210=O1857,$D$2:$D$2210))</f>
        <v>13</v>
      </c>
      <c r="O1857" t="str">
        <f t="shared" si="28"/>
        <v>Data Analyst - No stated seniority/mid-levelLeft job</v>
      </c>
    </row>
    <row r="1858" spans="1:15" ht="16.8" x14ac:dyDescent="0.45">
      <c r="A1858" t="s">
        <v>104</v>
      </c>
      <c r="B1858">
        <v>0</v>
      </c>
      <c r="C1858" t="s">
        <v>14</v>
      </c>
      <c r="D1858">
        <v>6</v>
      </c>
      <c r="E1858" t="s">
        <v>15</v>
      </c>
      <c r="F1858" t="s">
        <v>19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s="4" cm="1">
        <f t="array" ref="N1858">MEDIAN(IF($O$2:$O$2210=O1858,$D$2:$D$2210))</f>
        <v>12</v>
      </c>
      <c r="O1858" t="str">
        <f t="shared" si="28"/>
        <v>Data Analyst - No stated seniority/mid-levelPresent Role</v>
      </c>
    </row>
    <row r="1859" spans="1:15" ht="16.8" x14ac:dyDescent="0.45">
      <c r="A1859" t="s">
        <v>49</v>
      </c>
      <c r="B1859">
        <v>1</v>
      </c>
      <c r="C1859" t="s">
        <v>14</v>
      </c>
      <c r="D1859">
        <v>21</v>
      </c>
      <c r="E1859" t="s">
        <v>15</v>
      </c>
      <c r="F1859" t="s">
        <v>19</v>
      </c>
      <c r="G1859">
        <v>1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 s="4" cm="1">
        <f t="array" ref="N1859">MEDIAN(IF($O$2:$O$2210=O1859,$D$2:$D$2210))</f>
        <v>12</v>
      </c>
      <c r="O1859" t="str">
        <f t="shared" ref="O1859:O1922" si="29">E1859&amp;F1859</f>
        <v>Data Analyst - No stated seniority/mid-levelPresent Role</v>
      </c>
    </row>
    <row r="1860" spans="1:15" ht="16.8" x14ac:dyDescent="0.45">
      <c r="A1860" t="s">
        <v>1453</v>
      </c>
      <c r="B1860">
        <v>4</v>
      </c>
      <c r="C1860" t="s">
        <v>1420</v>
      </c>
      <c r="D1860">
        <v>1</v>
      </c>
      <c r="E1860" t="s">
        <v>57</v>
      </c>
      <c r="F1860" t="s">
        <v>16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s="4" cm="1">
        <f t="array" ref="N1860">MEDIAN(IF($O$2:$O$2210=O1860,$D$2:$D$2210))</f>
        <v>8</v>
      </c>
      <c r="O1860" t="str">
        <f t="shared" si="29"/>
        <v>Data Analyst - Junior LevelLeft job</v>
      </c>
    </row>
    <row r="1861" spans="1:15" ht="16.8" x14ac:dyDescent="0.45">
      <c r="A1861" t="s">
        <v>1037</v>
      </c>
      <c r="B1861">
        <v>0</v>
      </c>
      <c r="C1861" t="s">
        <v>14</v>
      </c>
      <c r="D1861">
        <v>67</v>
      </c>
      <c r="E1861" t="s">
        <v>15</v>
      </c>
      <c r="F1861" t="s">
        <v>19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0</v>
      </c>
      <c r="N1861" s="4" cm="1">
        <f t="array" ref="N1861">MEDIAN(IF($O$2:$O$2210=O1861,$D$2:$D$2210))</f>
        <v>12</v>
      </c>
      <c r="O1861" t="str">
        <f t="shared" si="29"/>
        <v>Data Analyst - No stated seniority/mid-levelPresent Role</v>
      </c>
    </row>
    <row r="1862" spans="1:15" ht="16.8" x14ac:dyDescent="0.45">
      <c r="A1862" t="s">
        <v>203</v>
      </c>
      <c r="B1862">
        <v>0</v>
      </c>
      <c r="C1862" t="s">
        <v>14</v>
      </c>
      <c r="D1862">
        <v>26</v>
      </c>
      <c r="E1862" t="s">
        <v>15</v>
      </c>
      <c r="F1862" t="s">
        <v>19</v>
      </c>
      <c r="G1862">
        <v>1</v>
      </c>
      <c r="H1862">
        <v>1</v>
      </c>
      <c r="I1862">
        <v>1</v>
      </c>
      <c r="J1862">
        <v>0</v>
      </c>
      <c r="K1862">
        <v>0</v>
      </c>
      <c r="L1862">
        <v>0</v>
      </c>
      <c r="M1862">
        <v>0</v>
      </c>
      <c r="N1862" s="4" cm="1">
        <f t="array" ref="N1862">MEDIAN(IF($O$2:$O$2210=O1862,$D$2:$D$2210))</f>
        <v>12</v>
      </c>
      <c r="O1862" t="str">
        <f t="shared" si="29"/>
        <v>Data Analyst - No stated seniority/mid-levelPresent Role</v>
      </c>
    </row>
    <row r="1863" spans="1:15" ht="16.8" x14ac:dyDescent="0.45">
      <c r="A1863" t="s">
        <v>108</v>
      </c>
      <c r="B1863">
        <v>0</v>
      </c>
      <c r="C1863" t="s">
        <v>14</v>
      </c>
      <c r="D1863">
        <v>10</v>
      </c>
      <c r="E1863" t="s">
        <v>15</v>
      </c>
      <c r="F1863" t="s">
        <v>19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s="4" cm="1">
        <f t="array" ref="N1863">MEDIAN(IF($O$2:$O$2210=O1863,$D$2:$D$2210))</f>
        <v>12</v>
      </c>
      <c r="O1863" t="str">
        <f t="shared" si="29"/>
        <v>Data Analyst - No stated seniority/mid-levelPresent Role</v>
      </c>
    </row>
    <row r="1864" spans="1:15" ht="16.8" x14ac:dyDescent="0.45">
      <c r="A1864" t="s">
        <v>1454</v>
      </c>
      <c r="B1864">
        <v>1</v>
      </c>
      <c r="C1864" t="s">
        <v>14</v>
      </c>
      <c r="D1864">
        <v>18</v>
      </c>
      <c r="E1864" t="s">
        <v>15</v>
      </c>
      <c r="F1864" t="s">
        <v>16</v>
      </c>
      <c r="G1864">
        <v>1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 s="4" cm="1">
        <f t="array" ref="N1864">MEDIAN(IF($O$2:$O$2210=O1864,$D$2:$D$2210))</f>
        <v>13</v>
      </c>
      <c r="O1864" t="str">
        <f t="shared" si="29"/>
        <v>Data Analyst - No stated seniority/mid-levelLeft job</v>
      </c>
    </row>
    <row r="1865" spans="1:15" ht="16.8" x14ac:dyDescent="0.45">
      <c r="A1865" t="s">
        <v>81</v>
      </c>
      <c r="B1865">
        <v>0</v>
      </c>
      <c r="C1865" t="s">
        <v>14</v>
      </c>
      <c r="D1865">
        <v>8</v>
      </c>
      <c r="E1865" t="s">
        <v>15</v>
      </c>
      <c r="F1865" t="s">
        <v>19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s="4" cm="1">
        <f t="array" ref="N1865">MEDIAN(IF($O$2:$O$2210=O1865,$D$2:$D$2210))</f>
        <v>12</v>
      </c>
      <c r="O1865" t="str">
        <f t="shared" si="29"/>
        <v>Data Analyst - No stated seniority/mid-levelPresent Role</v>
      </c>
    </row>
    <row r="1866" spans="1:15" ht="16.8" x14ac:dyDescent="0.45">
      <c r="A1866" t="s">
        <v>1455</v>
      </c>
      <c r="B1866">
        <v>2</v>
      </c>
      <c r="C1866" t="s">
        <v>1456</v>
      </c>
      <c r="D1866">
        <v>71</v>
      </c>
      <c r="E1866" t="s">
        <v>15</v>
      </c>
      <c r="F1866" t="s">
        <v>16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0</v>
      </c>
      <c r="N1866" s="4" cm="1">
        <f t="array" ref="N1866">MEDIAN(IF($O$2:$O$2210=O1866,$D$2:$D$2210))</f>
        <v>13</v>
      </c>
      <c r="O1866" t="str">
        <f t="shared" si="29"/>
        <v>Data Analyst - No stated seniority/mid-levelLeft job</v>
      </c>
    </row>
    <row r="1867" spans="1:15" ht="16.8" x14ac:dyDescent="0.45">
      <c r="A1867" t="s">
        <v>104</v>
      </c>
      <c r="B1867">
        <v>0</v>
      </c>
      <c r="C1867" t="s">
        <v>416</v>
      </c>
      <c r="D1867">
        <v>6</v>
      </c>
      <c r="E1867" t="s">
        <v>57</v>
      </c>
      <c r="F1867" t="s">
        <v>19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s="4" cm="1">
        <f t="array" ref="N1867">MEDIAN(IF($O$2:$O$2210=O1867,$D$2:$D$2210))</f>
        <v>5</v>
      </c>
      <c r="O1867" t="str">
        <f t="shared" si="29"/>
        <v>Data Analyst - Junior LevelPresent Role</v>
      </c>
    </row>
    <row r="1868" spans="1:15" ht="16.8" x14ac:dyDescent="0.45">
      <c r="A1868" t="s">
        <v>291</v>
      </c>
      <c r="B1868">
        <v>1</v>
      </c>
      <c r="C1868" t="s">
        <v>416</v>
      </c>
      <c r="D1868">
        <v>16</v>
      </c>
      <c r="E1868" t="s">
        <v>57</v>
      </c>
      <c r="F1868" t="s">
        <v>16</v>
      </c>
      <c r="G1868">
        <v>1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 s="4" cm="1">
        <f t="array" ref="N1868">MEDIAN(IF($O$2:$O$2210=O1868,$D$2:$D$2210))</f>
        <v>8</v>
      </c>
      <c r="O1868" t="str">
        <f t="shared" si="29"/>
        <v>Data Analyst - Junior LevelLeft job</v>
      </c>
    </row>
    <row r="1869" spans="1:15" ht="16.8" x14ac:dyDescent="0.45">
      <c r="A1869" t="s">
        <v>1457</v>
      </c>
      <c r="B1869">
        <v>1</v>
      </c>
      <c r="C1869" t="s">
        <v>36</v>
      </c>
      <c r="D1869">
        <v>20</v>
      </c>
      <c r="E1869" t="s">
        <v>23</v>
      </c>
      <c r="F1869" t="s">
        <v>16</v>
      </c>
      <c r="G1869">
        <v>1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 s="4" cm="1">
        <f t="array" ref="N1869">MEDIAN(IF($O$2:$O$2210=O1869,$D$2:$D$2210))</f>
        <v>17.5</v>
      </c>
      <c r="O1869" t="str">
        <f t="shared" si="29"/>
        <v>Data Analyst - Senior LevelLeft job</v>
      </c>
    </row>
    <row r="1870" spans="1:15" ht="16.8" x14ac:dyDescent="0.45">
      <c r="A1870" t="s">
        <v>1458</v>
      </c>
      <c r="B1870">
        <v>4</v>
      </c>
      <c r="C1870" t="s">
        <v>217</v>
      </c>
      <c r="D1870">
        <v>7</v>
      </c>
      <c r="E1870" t="s">
        <v>15</v>
      </c>
      <c r="F1870" t="s">
        <v>16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s="4" cm="1">
        <f t="array" ref="N1870">MEDIAN(IF($O$2:$O$2210=O1870,$D$2:$D$2210))</f>
        <v>13</v>
      </c>
      <c r="O1870" t="str">
        <f t="shared" si="29"/>
        <v>Data Analyst - No stated seniority/mid-levelLeft job</v>
      </c>
    </row>
    <row r="1871" spans="1:15" ht="16.8" x14ac:dyDescent="0.45">
      <c r="A1871" t="s">
        <v>1031</v>
      </c>
      <c r="B1871">
        <v>0</v>
      </c>
      <c r="C1871" t="s">
        <v>14</v>
      </c>
      <c r="D1871">
        <v>5</v>
      </c>
      <c r="E1871" t="s">
        <v>15</v>
      </c>
      <c r="F1871" t="s">
        <v>19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s="4" cm="1">
        <f t="array" ref="N1871">MEDIAN(IF($O$2:$O$2210=O1871,$D$2:$D$2210))</f>
        <v>12</v>
      </c>
      <c r="O1871" t="str">
        <f t="shared" si="29"/>
        <v>Data Analyst - No stated seniority/mid-levelPresent Role</v>
      </c>
    </row>
    <row r="1872" spans="1:15" ht="16.8" x14ac:dyDescent="0.45">
      <c r="A1872" t="s">
        <v>1459</v>
      </c>
      <c r="B1872">
        <v>1</v>
      </c>
      <c r="C1872" t="s">
        <v>14</v>
      </c>
      <c r="D1872">
        <v>36</v>
      </c>
      <c r="E1872" t="s">
        <v>15</v>
      </c>
      <c r="F1872" t="s">
        <v>16</v>
      </c>
      <c r="G1872">
        <v>1</v>
      </c>
      <c r="H1872">
        <v>1</v>
      </c>
      <c r="I1872">
        <v>1</v>
      </c>
      <c r="J1872">
        <v>1</v>
      </c>
      <c r="K1872">
        <v>0</v>
      </c>
      <c r="L1872">
        <v>0</v>
      </c>
      <c r="M1872">
        <v>0</v>
      </c>
      <c r="N1872" s="4" cm="1">
        <f t="array" ref="N1872">MEDIAN(IF($O$2:$O$2210=O1872,$D$2:$D$2210))</f>
        <v>13</v>
      </c>
      <c r="O1872" t="str">
        <f t="shared" si="29"/>
        <v>Data Analyst - No stated seniority/mid-levelLeft job</v>
      </c>
    </row>
    <row r="1873" spans="1:15" ht="16.8" x14ac:dyDescent="0.45">
      <c r="A1873" t="s">
        <v>592</v>
      </c>
      <c r="B1873">
        <v>0</v>
      </c>
      <c r="C1873" t="s">
        <v>921</v>
      </c>
      <c r="D1873">
        <v>3</v>
      </c>
      <c r="E1873" t="s">
        <v>15</v>
      </c>
      <c r="F1873" t="s">
        <v>19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s="4" cm="1">
        <f t="array" ref="N1873">MEDIAN(IF($O$2:$O$2210=O1873,$D$2:$D$2210))</f>
        <v>12</v>
      </c>
      <c r="O1873" t="str">
        <f t="shared" si="29"/>
        <v>Data Analyst - No stated seniority/mid-levelPresent Role</v>
      </c>
    </row>
    <row r="1874" spans="1:15" ht="16.8" x14ac:dyDescent="0.45">
      <c r="A1874" t="s">
        <v>1307</v>
      </c>
      <c r="B1874">
        <v>1</v>
      </c>
      <c r="C1874" t="s">
        <v>14</v>
      </c>
      <c r="D1874">
        <v>15</v>
      </c>
      <c r="E1874" t="s">
        <v>15</v>
      </c>
      <c r="F1874" t="s">
        <v>16</v>
      </c>
      <c r="G1874">
        <v>1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 s="4" cm="1">
        <f t="array" ref="N1874">MEDIAN(IF($O$2:$O$2210=O1874,$D$2:$D$2210))</f>
        <v>13</v>
      </c>
      <c r="O1874" t="str">
        <f t="shared" si="29"/>
        <v>Data Analyst - No stated seniority/mid-levelLeft job</v>
      </c>
    </row>
    <row r="1875" spans="1:15" ht="16.8" x14ac:dyDescent="0.45">
      <c r="A1875" t="s">
        <v>1421</v>
      </c>
      <c r="B1875">
        <v>2</v>
      </c>
      <c r="C1875" t="s">
        <v>14</v>
      </c>
      <c r="D1875">
        <v>18</v>
      </c>
      <c r="E1875" t="s">
        <v>15</v>
      </c>
      <c r="F1875" t="s">
        <v>16</v>
      </c>
      <c r="G1875">
        <v>1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 s="4" cm="1">
        <f t="array" ref="N1875">MEDIAN(IF($O$2:$O$2210=O1875,$D$2:$D$2210))</f>
        <v>13</v>
      </c>
      <c r="O1875" t="str">
        <f t="shared" si="29"/>
        <v>Data Analyst - No stated seniority/mid-levelLeft job</v>
      </c>
    </row>
    <row r="1876" spans="1:15" ht="16.8" x14ac:dyDescent="0.45">
      <c r="A1876" t="s">
        <v>1460</v>
      </c>
      <c r="B1876">
        <v>3</v>
      </c>
      <c r="C1876" t="s">
        <v>14</v>
      </c>
      <c r="D1876">
        <v>2</v>
      </c>
      <c r="E1876" t="s">
        <v>15</v>
      </c>
      <c r="F1876" t="s">
        <v>16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s="4" cm="1">
        <f t="array" ref="N1876">MEDIAN(IF($O$2:$O$2210=O1876,$D$2:$D$2210))</f>
        <v>13</v>
      </c>
      <c r="O1876" t="str">
        <f t="shared" si="29"/>
        <v>Data Analyst - No stated seniority/mid-levelLeft job</v>
      </c>
    </row>
    <row r="1877" spans="1:15" ht="16.8" x14ac:dyDescent="0.45">
      <c r="A1877" t="s">
        <v>30</v>
      </c>
      <c r="B1877">
        <v>0</v>
      </c>
      <c r="C1877" t="s">
        <v>50</v>
      </c>
      <c r="D1877">
        <v>12</v>
      </c>
      <c r="E1877" t="s">
        <v>15</v>
      </c>
      <c r="F1877" t="s">
        <v>19</v>
      </c>
      <c r="G1877">
        <v>1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 s="4" cm="1">
        <f t="array" ref="N1877">MEDIAN(IF($O$2:$O$2210=O1877,$D$2:$D$2210))</f>
        <v>12</v>
      </c>
      <c r="O1877" t="str">
        <f t="shared" si="29"/>
        <v>Data Analyst - No stated seniority/mid-levelPresent Role</v>
      </c>
    </row>
    <row r="1878" spans="1:15" ht="16.8" x14ac:dyDescent="0.45">
      <c r="A1878" t="s">
        <v>88</v>
      </c>
      <c r="B1878">
        <v>0</v>
      </c>
      <c r="C1878" t="s">
        <v>1461</v>
      </c>
      <c r="D1878">
        <v>18</v>
      </c>
      <c r="E1878" t="s">
        <v>75</v>
      </c>
      <c r="F1878" t="s">
        <v>19</v>
      </c>
      <c r="G1878">
        <v>1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 s="4" cm="1">
        <f t="array" ref="N1878">MEDIAN(IF($O$2:$O$2210=O1878,$D$2:$D$2210))</f>
        <v>30</v>
      </c>
      <c r="O1878" t="str">
        <f t="shared" si="29"/>
        <v>StatisticianPresent Role</v>
      </c>
    </row>
    <row r="1879" spans="1:15" ht="16.8" x14ac:dyDescent="0.45">
      <c r="A1879" t="s">
        <v>1462</v>
      </c>
      <c r="B1879">
        <v>1</v>
      </c>
      <c r="C1879" t="s">
        <v>914</v>
      </c>
      <c r="D1879">
        <v>34</v>
      </c>
      <c r="E1879" t="s">
        <v>15</v>
      </c>
      <c r="F1879" t="s">
        <v>16</v>
      </c>
      <c r="G1879">
        <v>1</v>
      </c>
      <c r="H1879">
        <v>1</v>
      </c>
      <c r="I1879">
        <v>1</v>
      </c>
      <c r="J1879">
        <v>0</v>
      </c>
      <c r="K1879">
        <v>0</v>
      </c>
      <c r="L1879">
        <v>0</v>
      </c>
      <c r="M1879">
        <v>0</v>
      </c>
      <c r="N1879" s="4" cm="1">
        <f t="array" ref="N1879">MEDIAN(IF($O$2:$O$2210=O1879,$D$2:$D$2210))</f>
        <v>13</v>
      </c>
      <c r="O1879" t="str">
        <f t="shared" si="29"/>
        <v>Data Analyst - No stated seniority/mid-levelLeft job</v>
      </c>
    </row>
    <row r="1880" spans="1:15" ht="16.8" x14ac:dyDescent="0.45">
      <c r="A1880" t="s">
        <v>1463</v>
      </c>
      <c r="B1880">
        <v>2</v>
      </c>
      <c r="C1880" t="s">
        <v>1464</v>
      </c>
      <c r="D1880">
        <v>45</v>
      </c>
      <c r="E1880" t="s">
        <v>75</v>
      </c>
      <c r="F1880" t="s">
        <v>16</v>
      </c>
      <c r="G1880">
        <v>1</v>
      </c>
      <c r="H1880">
        <v>1</v>
      </c>
      <c r="I1880">
        <v>1</v>
      </c>
      <c r="J1880">
        <v>1</v>
      </c>
      <c r="K1880">
        <v>0</v>
      </c>
      <c r="L1880">
        <v>0</v>
      </c>
      <c r="M1880">
        <v>0</v>
      </c>
      <c r="N1880" s="4" cm="1">
        <f t="array" ref="N1880">MEDIAN(IF($O$2:$O$2210=O1880,$D$2:$D$2210))</f>
        <v>23.5</v>
      </c>
      <c r="O1880" t="str">
        <f t="shared" si="29"/>
        <v>StatisticianLeft job</v>
      </c>
    </row>
    <row r="1881" spans="1:15" ht="16.8" x14ac:dyDescent="0.45">
      <c r="A1881" t="s">
        <v>106</v>
      </c>
      <c r="B1881">
        <v>0</v>
      </c>
      <c r="C1881" t="s">
        <v>14</v>
      </c>
      <c r="D1881">
        <v>5</v>
      </c>
      <c r="E1881" t="s">
        <v>15</v>
      </c>
      <c r="F1881" t="s">
        <v>19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s="4" cm="1">
        <f t="array" ref="N1881">MEDIAN(IF($O$2:$O$2210=O1881,$D$2:$D$2210))</f>
        <v>12</v>
      </c>
      <c r="O1881" t="str">
        <f t="shared" si="29"/>
        <v>Data Analyst - No stated seniority/mid-levelPresent Role</v>
      </c>
    </row>
    <row r="1882" spans="1:15" ht="16.8" x14ac:dyDescent="0.45">
      <c r="A1882" t="s">
        <v>1465</v>
      </c>
      <c r="B1882">
        <v>1</v>
      </c>
      <c r="C1882" t="s">
        <v>1466</v>
      </c>
      <c r="D1882">
        <v>30</v>
      </c>
      <c r="E1882" t="s">
        <v>23</v>
      </c>
      <c r="F1882" t="s">
        <v>16</v>
      </c>
      <c r="G1882">
        <v>1</v>
      </c>
      <c r="H1882">
        <v>1</v>
      </c>
      <c r="I1882">
        <v>1</v>
      </c>
      <c r="J1882">
        <v>0</v>
      </c>
      <c r="K1882">
        <v>0</v>
      </c>
      <c r="L1882">
        <v>0</v>
      </c>
      <c r="M1882">
        <v>0</v>
      </c>
      <c r="N1882" s="4" cm="1">
        <f t="array" ref="N1882">MEDIAN(IF($O$2:$O$2210=O1882,$D$2:$D$2210))</f>
        <v>17.5</v>
      </c>
      <c r="O1882" t="str">
        <f t="shared" si="29"/>
        <v>Data Analyst - Senior LevelLeft job</v>
      </c>
    </row>
    <row r="1883" spans="1:15" ht="16.8" x14ac:dyDescent="0.45">
      <c r="A1883" t="s">
        <v>1467</v>
      </c>
      <c r="B1883">
        <v>2</v>
      </c>
      <c r="C1883" t="s">
        <v>1468</v>
      </c>
      <c r="D1883">
        <v>5</v>
      </c>
      <c r="E1883" t="s">
        <v>15</v>
      </c>
      <c r="F1883" t="s">
        <v>16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s="4" cm="1">
        <f t="array" ref="N1883">MEDIAN(IF($O$2:$O$2210=O1883,$D$2:$D$2210))</f>
        <v>13</v>
      </c>
      <c r="O1883" t="str">
        <f t="shared" si="29"/>
        <v>Data Analyst - No stated seniority/mid-levelLeft job</v>
      </c>
    </row>
    <row r="1884" spans="1:15" ht="16.8" x14ac:dyDescent="0.45">
      <c r="A1884" t="s">
        <v>1469</v>
      </c>
      <c r="B1884">
        <v>3</v>
      </c>
      <c r="C1884" t="s">
        <v>1470</v>
      </c>
      <c r="D1884">
        <v>36</v>
      </c>
      <c r="E1884" t="s">
        <v>15</v>
      </c>
      <c r="F1884" t="s">
        <v>16</v>
      </c>
      <c r="G1884">
        <v>1</v>
      </c>
      <c r="H1884">
        <v>1</v>
      </c>
      <c r="I1884">
        <v>1</v>
      </c>
      <c r="J1884">
        <v>1</v>
      </c>
      <c r="K1884">
        <v>0</v>
      </c>
      <c r="L1884">
        <v>0</v>
      </c>
      <c r="M1884">
        <v>0</v>
      </c>
      <c r="N1884" s="4" cm="1">
        <f t="array" ref="N1884">MEDIAN(IF($O$2:$O$2210=O1884,$D$2:$D$2210))</f>
        <v>13</v>
      </c>
      <c r="O1884" t="str">
        <f t="shared" si="29"/>
        <v>Data Analyst - No stated seniority/mid-levelLeft job</v>
      </c>
    </row>
    <row r="1885" spans="1:15" ht="16.8" x14ac:dyDescent="0.45">
      <c r="A1885" t="s">
        <v>30</v>
      </c>
      <c r="B1885">
        <v>0</v>
      </c>
      <c r="C1885" t="s">
        <v>14</v>
      </c>
      <c r="D1885">
        <v>12</v>
      </c>
      <c r="E1885" t="s">
        <v>15</v>
      </c>
      <c r="F1885" t="s">
        <v>19</v>
      </c>
      <c r="G1885">
        <v>1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 s="4" cm="1">
        <f t="array" ref="N1885">MEDIAN(IF($O$2:$O$2210=O1885,$D$2:$D$2210))</f>
        <v>12</v>
      </c>
      <c r="O1885" t="str">
        <f t="shared" si="29"/>
        <v>Data Analyst - No stated seniority/mid-levelPresent Role</v>
      </c>
    </row>
    <row r="1886" spans="1:15" ht="16.8" x14ac:dyDescent="0.45">
      <c r="A1886" t="s">
        <v>1471</v>
      </c>
      <c r="B1886">
        <v>1</v>
      </c>
      <c r="C1886" t="s">
        <v>14</v>
      </c>
      <c r="D1886">
        <v>28</v>
      </c>
      <c r="E1886" t="s">
        <v>15</v>
      </c>
      <c r="F1886" t="s">
        <v>16</v>
      </c>
      <c r="G1886">
        <v>1</v>
      </c>
      <c r="H1886">
        <v>1</v>
      </c>
      <c r="I1886">
        <v>1</v>
      </c>
      <c r="J1886">
        <v>0</v>
      </c>
      <c r="K1886">
        <v>0</v>
      </c>
      <c r="L1886">
        <v>0</v>
      </c>
      <c r="M1886">
        <v>0</v>
      </c>
      <c r="N1886" s="4" cm="1">
        <f t="array" ref="N1886">MEDIAN(IF($O$2:$O$2210=O1886,$D$2:$D$2210))</f>
        <v>13</v>
      </c>
      <c r="O1886" t="str">
        <f t="shared" si="29"/>
        <v>Data Analyst - No stated seniority/mid-levelLeft job</v>
      </c>
    </row>
    <row r="1887" spans="1:15" ht="16.8" x14ac:dyDescent="0.45">
      <c r="A1887" t="s">
        <v>1472</v>
      </c>
      <c r="B1887">
        <v>1</v>
      </c>
      <c r="C1887" t="s">
        <v>1473</v>
      </c>
      <c r="D1887">
        <v>8</v>
      </c>
      <c r="E1887" t="s">
        <v>15</v>
      </c>
      <c r="F1887" t="s">
        <v>16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s="4" cm="1">
        <f t="array" ref="N1887">MEDIAN(IF($O$2:$O$2210=O1887,$D$2:$D$2210))</f>
        <v>13</v>
      </c>
      <c r="O1887" t="str">
        <f t="shared" si="29"/>
        <v>Data Analyst - No stated seniority/mid-levelLeft job</v>
      </c>
    </row>
    <row r="1888" spans="1:15" ht="16.8" x14ac:dyDescent="0.45">
      <c r="A1888" t="s">
        <v>1474</v>
      </c>
      <c r="B1888">
        <v>3</v>
      </c>
      <c r="C1888" t="s">
        <v>442</v>
      </c>
      <c r="D1888">
        <v>1</v>
      </c>
      <c r="E1888" t="s">
        <v>15</v>
      </c>
      <c r="F1888" t="s">
        <v>16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s="4" cm="1">
        <f t="array" ref="N1888">MEDIAN(IF($O$2:$O$2210=O1888,$D$2:$D$2210))</f>
        <v>13</v>
      </c>
      <c r="O1888" t="str">
        <f t="shared" si="29"/>
        <v>Data Analyst - No stated seniority/mid-levelLeft job</v>
      </c>
    </row>
    <row r="1889" spans="1:15" ht="16.8" x14ac:dyDescent="0.45">
      <c r="A1889" t="s">
        <v>1475</v>
      </c>
      <c r="B1889">
        <v>5</v>
      </c>
      <c r="C1889" t="s">
        <v>14</v>
      </c>
      <c r="D1889">
        <v>26</v>
      </c>
      <c r="E1889" t="s">
        <v>15</v>
      </c>
      <c r="F1889" t="s">
        <v>16</v>
      </c>
      <c r="G1889">
        <v>1</v>
      </c>
      <c r="H1889">
        <v>1</v>
      </c>
      <c r="I1889">
        <v>1</v>
      </c>
      <c r="J1889">
        <v>0</v>
      </c>
      <c r="K1889">
        <v>0</v>
      </c>
      <c r="L1889">
        <v>0</v>
      </c>
      <c r="M1889">
        <v>0</v>
      </c>
      <c r="N1889" s="4" cm="1">
        <f t="array" ref="N1889">MEDIAN(IF($O$2:$O$2210=O1889,$D$2:$D$2210))</f>
        <v>13</v>
      </c>
      <c r="O1889" t="str">
        <f t="shared" si="29"/>
        <v>Data Analyst - No stated seniority/mid-levelLeft job</v>
      </c>
    </row>
    <row r="1890" spans="1:15" ht="16.8" x14ac:dyDescent="0.45">
      <c r="A1890" t="s">
        <v>1291</v>
      </c>
      <c r="B1890">
        <v>1</v>
      </c>
      <c r="C1890" t="s">
        <v>14</v>
      </c>
      <c r="D1890">
        <v>3</v>
      </c>
      <c r="E1890" t="s">
        <v>15</v>
      </c>
      <c r="F1890" t="s">
        <v>16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s="4" cm="1">
        <f t="array" ref="N1890">MEDIAN(IF($O$2:$O$2210=O1890,$D$2:$D$2210))</f>
        <v>13</v>
      </c>
      <c r="O1890" t="str">
        <f t="shared" si="29"/>
        <v>Data Analyst - No stated seniority/mid-levelLeft job</v>
      </c>
    </row>
    <row r="1891" spans="1:15" ht="16.8" x14ac:dyDescent="0.45">
      <c r="A1891" t="s">
        <v>1340</v>
      </c>
      <c r="B1891">
        <v>1</v>
      </c>
      <c r="C1891" t="s">
        <v>199</v>
      </c>
      <c r="D1891">
        <v>25</v>
      </c>
      <c r="E1891" t="s">
        <v>23</v>
      </c>
      <c r="F1891" t="s">
        <v>16</v>
      </c>
      <c r="G1891">
        <v>1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0</v>
      </c>
      <c r="N1891" s="4" cm="1">
        <f t="array" ref="N1891">MEDIAN(IF($O$2:$O$2210=O1891,$D$2:$D$2210))</f>
        <v>17.5</v>
      </c>
      <c r="O1891" t="str">
        <f t="shared" si="29"/>
        <v>Data Analyst - Senior LevelLeft job</v>
      </c>
    </row>
    <row r="1892" spans="1:15" ht="16.8" x14ac:dyDescent="0.45">
      <c r="A1892" t="s">
        <v>1476</v>
      </c>
      <c r="B1892">
        <v>2</v>
      </c>
      <c r="C1892" t="s">
        <v>14</v>
      </c>
      <c r="D1892">
        <v>34</v>
      </c>
      <c r="E1892" t="s">
        <v>15</v>
      </c>
      <c r="F1892" t="s">
        <v>16</v>
      </c>
      <c r="G1892">
        <v>1</v>
      </c>
      <c r="H1892">
        <v>1</v>
      </c>
      <c r="I1892">
        <v>1</v>
      </c>
      <c r="J1892">
        <v>0</v>
      </c>
      <c r="K1892">
        <v>0</v>
      </c>
      <c r="L1892">
        <v>0</v>
      </c>
      <c r="M1892">
        <v>0</v>
      </c>
      <c r="N1892" s="4" cm="1">
        <f t="array" ref="N1892">MEDIAN(IF($O$2:$O$2210=O1892,$D$2:$D$2210))</f>
        <v>13</v>
      </c>
      <c r="O1892" t="str">
        <f t="shared" si="29"/>
        <v>Data Analyst - No stated seniority/mid-levelLeft job</v>
      </c>
    </row>
    <row r="1893" spans="1:15" ht="16.8" x14ac:dyDescent="0.45">
      <c r="A1893" t="s">
        <v>72</v>
      </c>
      <c r="B1893">
        <v>0</v>
      </c>
      <c r="C1893" t="s">
        <v>14</v>
      </c>
      <c r="D1893">
        <v>13</v>
      </c>
      <c r="E1893" t="s">
        <v>15</v>
      </c>
      <c r="F1893" t="s">
        <v>19</v>
      </c>
      <c r="G1893">
        <v>1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 s="4" cm="1">
        <f t="array" ref="N1893">MEDIAN(IF($O$2:$O$2210=O1893,$D$2:$D$2210))</f>
        <v>12</v>
      </c>
      <c r="O1893" t="str">
        <f t="shared" si="29"/>
        <v>Data Analyst - No stated seniority/mid-levelPresent Role</v>
      </c>
    </row>
    <row r="1894" spans="1:15" ht="16.8" x14ac:dyDescent="0.45">
      <c r="A1894" t="s">
        <v>1315</v>
      </c>
      <c r="B1894">
        <v>1</v>
      </c>
      <c r="C1894" t="s">
        <v>50</v>
      </c>
      <c r="D1894">
        <v>6</v>
      </c>
      <c r="E1894" t="s">
        <v>15</v>
      </c>
      <c r="F1894" t="s">
        <v>16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s="4" cm="1">
        <f t="array" ref="N1894">MEDIAN(IF($O$2:$O$2210=O1894,$D$2:$D$2210))</f>
        <v>13</v>
      </c>
      <c r="O1894" t="str">
        <f t="shared" si="29"/>
        <v>Data Analyst - No stated seniority/mid-levelLeft job</v>
      </c>
    </row>
    <row r="1895" spans="1:15" ht="16.8" x14ac:dyDescent="0.45">
      <c r="A1895" t="s">
        <v>702</v>
      </c>
      <c r="B1895">
        <v>2</v>
      </c>
      <c r="C1895" t="s">
        <v>14</v>
      </c>
      <c r="D1895">
        <v>15</v>
      </c>
      <c r="E1895" t="s">
        <v>15</v>
      </c>
      <c r="F1895" t="s">
        <v>16</v>
      </c>
      <c r="G1895">
        <v>1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 s="4" cm="1">
        <f t="array" ref="N1895">MEDIAN(IF($O$2:$O$2210=O1895,$D$2:$D$2210))</f>
        <v>13</v>
      </c>
      <c r="O1895" t="str">
        <f t="shared" si="29"/>
        <v>Data Analyst - No stated seniority/mid-levelLeft job</v>
      </c>
    </row>
    <row r="1896" spans="1:15" ht="16.8" x14ac:dyDescent="0.45">
      <c r="A1896" t="s">
        <v>1477</v>
      </c>
      <c r="B1896">
        <v>3</v>
      </c>
      <c r="C1896" t="s">
        <v>371</v>
      </c>
      <c r="D1896">
        <v>8</v>
      </c>
      <c r="E1896" t="s">
        <v>15</v>
      </c>
      <c r="F1896" t="s">
        <v>16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s="4" cm="1">
        <f t="array" ref="N1896">MEDIAN(IF($O$2:$O$2210=O1896,$D$2:$D$2210))</f>
        <v>13</v>
      </c>
      <c r="O1896" t="str">
        <f t="shared" si="29"/>
        <v>Data Analyst - No stated seniority/mid-levelLeft job</v>
      </c>
    </row>
    <row r="1897" spans="1:15" ht="16.8" x14ac:dyDescent="0.45">
      <c r="A1897" t="s">
        <v>253</v>
      </c>
      <c r="B1897">
        <v>0</v>
      </c>
      <c r="C1897" t="s">
        <v>14</v>
      </c>
      <c r="D1897">
        <v>29</v>
      </c>
      <c r="E1897" t="s">
        <v>15</v>
      </c>
      <c r="F1897" t="s">
        <v>19</v>
      </c>
      <c r="G1897">
        <v>1</v>
      </c>
      <c r="H1897">
        <v>1</v>
      </c>
      <c r="I1897">
        <v>1</v>
      </c>
      <c r="J1897">
        <v>0</v>
      </c>
      <c r="K1897">
        <v>0</v>
      </c>
      <c r="L1897">
        <v>0</v>
      </c>
      <c r="M1897">
        <v>0</v>
      </c>
      <c r="N1897" s="4" cm="1">
        <f t="array" ref="N1897">MEDIAN(IF($O$2:$O$2210=O1897,$D$2:$D$2210))</f>
        <v>12</v>
      </c>
      <c r="O1897" t="str">
        <f t="shared" si="29"/>
        <v>Data Analyst - No stated seniority/mid-levelPresent Role</v>
      </c>
    </row>
    <row r="1898" spans="1:15" ht="16.8" x14ac:dyDescent="0.45">
      <c r="A1898" t="s">
        <v>1195</v>
      </c>
      <c r="B1898">
        <v>1</v>
      </c>
      <c r="C1898" t="s">
        <v>14</v>
      </c>
      <c r="D1898">
        <v>51</v>
      </c>
      <c r="E1898" t="s">
        <v>15</v>
      </c>
      <c r="F1898" t="s">
        <v>19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0</v>
      </c>
      <c r="M1898">
        <v>0</v>
      </c>
      <c r="N1898" s="4" cm="1">
        <f t="array" ref="N1898">MEDIAN(IF($O$2:$O$2210=O1898,$D$2:$D$2210))</f>
        <v>12</v>
      </c>
      <c r="O1898" t="str">
        <f t="shared" si="29"/>
        <v>Data Analyst - No stated seniority/mid-levelPresent Role</v>
      </c>
    </row>
    <row r="1899" spans="1:15" ht="16.8" x14ac:dyDescent="0.45">
      <c r="A1899" t="s">
        <v>1478</v>
      </c>
      <c r="B1899">
        <v>2</v>
      </c>
      <c r="C1899" t="s">
        <v>14</v>
      </c>
      <c r="D1899">
        <v>28</v>
      </c>
      <c r="E1899" t="s">
        <v>15</v>
      </c>
      <c r="F1899" t="s">
        <v>16</v>
      </c>
      <c r="G1899">
        <v>1</v>
      </c>
      <c r="H1899">
        <v>1</v>
      </c>
      <c r="I1899">
        <v>1</v>
      </c>
      <c r="J1899">
        <v>0</v>
      </c>
      <c r="K1899">
        <v>0</v>
      </c>
      <c r="L1899">
        <v>0</v>
      </c>
      <c r="M1899">
        <v>0</v>
      </c>
      <c r="N1899" s="4" cm="1">
        <f t="array" ref="N1899">MEDIAN(IF($O$2:$O$2210=O1899,$D$2:$D$2210))</f>
        <v>13</v>
      </c>
      <c r="O1899" t="str">
        <f t="shared" si="29"/>
        <v>Data Analyst - No stated seniority/mid-levelLeft job</v>
      </c>
    </row>
    <row r="1900" spans="1:15" ht="16.8" x14ac:dyDescent="0.45">
      <c r="A1900" t="s">
        <v>1479</v>
      </c>
      <c r="B1900">
        <v>3</v>
      </c>
      <c r="C1900" t="s">
        <v>1480</v>
      </c>
      <c r="D1900">
        <v>9</v>
      </c>
      <c r="E1900" t="s">
        <v>15</v>
      </c>
      <c r="F1900" t="s">
        <v>16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s="4" cm="1">
        <f t="array" ref="N1900">MEDIAN(IF($O$2:$O$2210=O1900,$D$2:$D$2210))</f>
        <v>13</v>
      </c>
      <c r="O1900" t="str">
        <f t="shared" si="29"/>
        <v>Data Analyst - No stated seniority/mid-levelLeft job</v>
      </c>
    </row>
    <row r="1901" spans="1:15" ht="16.8" x14ac:dyDescent="0.45">
      <c r="A1901" t="s">
        <v>1481</v>
      </c>
      <c r="B1901">
        <v>1</v>
      </c>
      <c r="C1901" t="s">
        <v>14</v>
      </c>
      <c r="D1901">
        <v>36</v>
      </c>
      <c r="E1901" t="s">
        <v>15</v>
      </c>
      <c r="F1901" t="s">
        <v>16</v>
      </c>
      <c r="G1901">
        <v>1</v>
      </c>
      <c r="H1901">
        <v>1</v>
      </c>
      <c r="I1901">
        <v>1</v>
      </c>
      <c r="J1901">
        <v>1</v>
      </c>
      <c r="K1901">
        <v>0</v>
      </c>
      <c r="L1901">
        <v>0</v>
      </c>
      <c r="M1901">
        <v>0</v>
      </c>
      <c r="N1901" s="4" cm="1">
        <f t="array" ref="N1901">MEDIAN(IF($O$2:$O$2210=O1901,$D$2:$D$2210))</f>
        <v>13</v>
      </c>
      <c r="O1901" t="str">
        <f t="shared" si="29"/>
        <v>Data Analyst - No stated seniority/mid-levelLeft job</v>
      </c>
    </row>
    <row r="1902" spans="1:15" ht="16.8" x14ac:dyDescent="0.45">
      <c r="A1902" t="s">
        <v>59</v>
      </c>
      <c r="B1902">
        <v>0</v>
      </c>
      <c r="C1902" t="s">
        <v>14</v>
      </c>
      <c r="D1902">
        <v>16</v>
      </c>
      <c r="E1902" t="s">
        <v>15</v>
      </c>
      <c r="F1902" t="s">
        <v>19</v>
      </c>
      <c r="G1902">
        <v>1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 s="4" cm="1">
        <f t="array" ref="N1902">MEDIAN(IF($O$2:$O$2210=O1902,$D$2:$D$2210))</f>
        <v>12</v>
      </c>
      <c r="O1902" t="str">
        <f t="shared" si="29"/>
        <v>Data Analyst - No stated seniority/mid-levelPresent Role</v>
      </c>
    </row>
    <row r="1903" spans="1:15" ht="16.8" x14ac:dyDescent="0.45">
      <c r="A1903" t="s">
        <v>253</v>
      </c>
      <c r="B1903">
        <v>0</v>
      </c>
      <c r="C1903" t="s">
        <v>14</v>
      </c>
      <c r="D1903">
        <v>29</v>
      </c>
      <c r="E1903" t="s">
        <v>15</v>
      </c>
      <c r="F1903" t="s">
        <v>19</v>
      </c>
      <c r="G1903">
        <v>1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0</v>
      </c>
      <c r="N1903" s="4" cm="1">
        <f t="array" ref="N1903">MEDIAN(IF($O$2:$O$2210=O1903,$D$2:$D$2210))</f>
        <v>12</v>
      </c>
      <c r="O1903" t="str">
        <f t="shared" si="29"/>
        <v>Data Analyst - No stated seniority/mid-levelPresent Role</v>
      </c>
    </row>
    <row r="1904" spans="1:15" ht="16.8" x14ac:dyDescent="0.45">
      <c r="A1904" t="s">
        <v>1482</v>
      </c>
      <c r="B1904">
        <v>0</v>
      </c>
      <c r="C1904" t="s">
        <v>107</v>
      </c>
      <c r="D1904">
        <v>58</v>
      </c>
      <c r="E1904" t="s">
        <v>23</v>
      </c>
      <c r="F1904" t="s">
        <v>19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0</v>
      </c>
      <c r="M1904">
        <v>0</v>
      </c>
      <c r="N1904" s="4" cm="1">
        <f t="array" ref="N1904">MEDIAN(IF($O$2:$O$2210=O1904,$D$2:$D$2210))</f>
        <v>10</v>
      </c>
      <c r="O1904" t="str">
        <f t="shared" si="29"/>
        <v>Data Analyst - Senior LevelPresent Role</v>
      </c>
    </row>
    <row r="1905" spans="1:15" ht="16.8" x14ac:dyDescent="0.45">
      <c r="A1905" t="s">
        <v>53</v>
      </c>
      <c r="B1905">
        <v>0</v>
      </c>
      <c r="C1905" t="s">
        <v>14</v>
      </c>
      <c r="D1905">
        <v>17</v>
      </c>
      <c r="E1905" t="s">
        <v>15</v>
      </c>
      <c r="F1905" t="s">
        <v>19</v>
      </c>
      <c r="G1905">
        <v>1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 s="4" cm="1">
        <f t="array" ref="N1905">MEDIAN(IF($O$2:$O$2210=O1905,$D$2:$D$2210))</f>
        <v>12</v>
      </c>
      <c r="O1905" t="str">
        <f t="shared" si="29"/>
        <v>Data Analyst - No stated seniority/mid-levelPresent Role</v>
      </c>
    </row>
    <row r="1906" spans="1:15" ht="16.8" x14ac:dyDescent="0.45">
      <c r="A1906" t="s">
        <v>1483</v>
      </c>
      <c r="B1906">
        <v>1</v>
      </c>
      <c r="C1906" t="s">
        <v>1249</v>
      </c>
      <c r="D1906">
        <v>8</v>
      </c>
      <c r="E1906" t="s">
        <v>15</v>
      </c>
      <c r="F1906" t="s">
        <v>16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s="4" cm="1">
        <f t="array" ref="N1906">MEDIAN(IF($O$2:$O$2210=O1906,$D$2:$D$2210))</f>
        <v>13</v>
      </c>
      <c r="O1906" t="str">
        <f t="shared" si="29"/>
        <v>Data Analyst - No stated seniority/mid-levelLeft job</v>
      </c>
    </row>
    <row r="1907" spans="1:15" ht="16.8" x14ac:dyDescent="0.45">
      <c r="A1907" t="s">
        <v>59</v>
      </c>
      <c r="B1907">
        <v>0</v>
      </c>
      <c r="C1907" t="s">
        <v>416</v>
      </c>
      <c r="D1907">
        <v>16</v>
      </c>
      <c r="E1907" t="s">
        <v>57</v>
      </c>
      <c r="F1907" t="s">
        <v>19</v>
      </c>
      <c r="G1907">
        <v>1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 s="4" cm="1">
        <f t="array" ref="N1907">MEDIAN(IF($O$2:$O$2210=O1907,$D$2:$D$2210))</f>
        <v>5</v>
      </c>
      <c r="O1907" t="str">
        <f t="shared" si="29"/>
        <v>Data Analyst - Junior LevelPresent Role</v>
      </c>
    </row>
    <row r="1908" spans="1:15" ht="16.8" x14ac:dyDescent="0.45">
      <c r="A1908" t="s">
        <v>845</v>
      </c>
      <c r="B1908">
        <v>0</v>
      </c>
      <c r="C1908" t="s">
        <v>14</v>
      </c>
      <c r="D1908">
        <v>1</v>
      </c>
      <c r="E1908" t="s">
        <v>15</v>
      </c>
      <c r="F1908" t="s">
        <v>19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s="4" cm="1">
        <f t="array" ref="N1908">MEDIAN(IF($O$2:$O$2210=O1908,$D$2:$D$2210))</f>
        <v>12</v>
      </c>
      <c r="O1908" t="str">
        <f t="shared" si="29"/>
        <v>Data Analyst - No stated seniority/mid-levelPresent Role</v>
      </c>
    </row>
    <row r="1909" spans="1:15" ht="16.8" x14ac:dyDescent="0.45">
      <c r="A1909" t="s">
        <v>620</v>
      </c>
      <c r="B1909">
        <v>0</v>
      </c>
      <c r="C1909" t="s">
        <v>14</v>
      </c>
      <c r="D1909">
        <v>2</v>
      </c>
      <c r="E1909" t="s">
        <v>15</v>
      </c>
      <c r="F1909" t="s">
        <v>19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s="4" cm="1">
        <f t="array" ref="N1909">MEDIAN(IF($O$2:$O$2210=O1909,$D$2:$D$2210))</f>
        <v>12</v>
      </c>
      <c r="O1909" t="str">
        <f t="shared" si="29"/>
        <v>Data Analyst - No stated seniority/mid-levelPresent Role</v>
      </c>
    </row>
    <row r="1910" spans="1:15" ht="16.8" x14ac:dyDescent="0.45">
      <c r="A1910" t="s">
        <v>764</v>
      </c>
      <c r="B1910">
        <v>2</v>
      </c>
      <c r="C1910" t="s">
        <v>1692</v>
      </c>
      <c r="D1910">
        <v>5</v>
      </c>
      <c r="E1910" t="s">
        <v>1692</v>
      </c>
      <c r="F1910" t="s">
        <v>16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s="4" cm="1">
        <f t="array" ref="N1910">MEDIAN(IF($O$2:$O$2210=O1910,$D$2:$D$2210))</f>
        <v>7</v>
      </c>
      <c r="O1910" t="str">
        <f t="shared" si="29"/>
        <v>Data ScientistLeft job</v>
      </c>
    </row>
    <row r="1911" spans="1:15" ht="16.8" x14ac:dyDescent="0.45">
      <c r="A1911" t="s">
        <v>1484</v>
      </c>
      <c r="B1911">
        <v>5</v>
      </c>
      <c r="C1911" t="s">
        <v>1485</v>
      </c>
      <c r="D1911">
        <v>22</v>
      </c>
      <c r="E1911" t="s">
        <v>15</v>
      </c>
      <c r="F1911" t="s">
        <v>16</v>
      </c>
      <c r="G1911">
        <v>1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 s="4" cm="1">
        <f t="array" ref="N1911">MEDIAN(IF($O$2:$O$2210=O1911,$D$2:$D$2210))</f>
        <v>13</v>
      </c>
      <c r="O1911" t="str">
        <f t="shared" si="29"/>
        <v>Data Analyst - No stated seniority/mid-levelLeft job</v>
      </c>
    </row>
    <row r="1912" spans="1:15" ht="16.8" x14ac:dyDescent="0.45">
      <c r="A1912" t="s">
        <v>145</v>
      </c>
      <c r="B1912">
        <v>2</v>
      </c>
      <c r="C1912" t="s">
        <v>14</v>
      </c>
      <c r="D1912">
        <v>1</v>
      </c>
      <c r="E1912" t="s">
        <v>15</v>
      </c>
      <c r="F1912" t="s">
        <v>16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s="4" cm="1">
        <f t="array" ref="N1912">MEDIAN(IF($O$2:$O$2210=O1912,$D$2:$D$2210))</f>
        <v>13</v>
      </c>
      <c r="O1912" t="str">
        <f t="shared" si="29"/>
        <v>Data Analyst - No stated seniority/mid-levelLeft job</v>
      </c>
    </row>
    <row r="1913" spans="1:15" ht="16.8" x14ac:dyDescent="0.45">
      <c r="A1913" t="s">
        <v>61</v>
      </c>
      <c r="B1913">
        <v>0</v>
      </c>
      <c r="C1913" t="s">
        <v>68</v>
      </c>
      <c r="D1913">
        <v>15</v>
      </c>
      <c r="E1913" t="s">
        <v>23</v>
      </c>
      <c r="F1913" t="s">
        <v>19</v>
      </c>
      <c r="G1913">
        <v>1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 s="4" cm="1">
        <f t="array" ref="N1913">MEDIAN(IF($O$2:$O$2210=O1913,$D$2:$D$2210))</f>
        <v>10</v>
      </c>
      <c r="O1913" t="str">
        <f t="shared" si="29"/>
        <v>Data Analyst - Senior LevelPresent Role</v>
      </c>
    </row>
    <row r="1914" spans="1:15" ht="16.8" x14ac:dyDescent="0.45">
      <c r="A1914" t="s">
        <v>1213</v>
      </c>
      <c r="B1914">
        <v>1</v>
      </c>
      <c r="C1914" t="s">
        <v>631</v>
      </c>
      <c r="D1914">
        <v>6</v>
      </c>
      <c r="E1914" t="s">
        <v>15</v>
      </c>
      <c r="F1914" t="s">
        <v>16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s="4" cm="1">
        <f t="array" ref="N1914">MEDIAN(IF($O$2:$O$2210=O1914,$D$2:$D$2210))</f>
        <v>13</v>
      </c>
      <c r="O1914" t="str">
        <f t="shared" si="29"/>
        <v>Data Analyst - No stated seniority/mid-levelLeft job</v>
      </c>
    </row>
    <row r="1915" spans="1:15" ht="16.8" x14ac:dyDescent="0.45">
      <c r="A1915" t="s">
        <v>1486</v>
      </c>
      <c r="B1915">
        <v>3</v>
      </c>
      <c r="C1915" t="s">
        <v>14</v>
      </c>
      <c r="D1915">
        <v>12</v>
      </c>
      <c r="E1915" t="s">
        <v>15</v>
      </c>
      <c r="F1915" t="s">
        <v>16</v>
      </c>
      <c r="G1915">
        <v>1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 s="4" cm="1">
        <f t="array" ref="N1915">MEDIAN(IF($O$2:$O$2210=O1915,$D$2:$D$2210))</f>
        <v>13</v>
      </c>
      <c r="O1915" t="str">
        <f t="shared" si="29"/>
        <v>Data Analyst - No stated seniority/mid-levelLeft job</v>
      </c>
    </row>
    <row r="1916" spans="1:15" ht="16.8" x14ac:dyDescent="0.45">
      <c r="A1916" t="s">
        <v>592</v>
      </c>
      <c r="B1916">
        <v>0</v>
      </c>
      <c r="C1916" t="s">
        <v>50</v>
      </c>
      <c r="D1916">
        <v>3</v>
      </c>
      <c r="E1916" t="s">
        <v>15</v>
      </c>
      <c r="F1916" t="s">
        <v>19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s="4" cm="1">
        <f t="array" ref="N1916">MEDIAN(IF($O$2:$O$2210=O1916,$D$2:$D$2210))</f>
        <v>12</v>
      </c>
      <c r="O1916" t="str">
        <f t="shared" si="29"/>
        <v>Data Analyst - No stated seniority/mid-levelPresent Role</v>
      </c>
    </row>
    <row r="1917" spans="1:15" ht="16.8" x14ac:dyDescent="0.45">
      <c r="A1917" t="s">
        <v>1011</v>
      </c>
      <c r="B1917">
        <v>2</v>
      </c>
      <c r="C1917" t="s">
        <v>14</v>
      </c>
      <c r="D1917">
        <v>6</v>
      </c>
      <c r="E1917" t="s">
        <v>15</v>
      </c>
      <c r="F1917" t="s">
        <v>16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s="4" cm="1">
        <f t="array" ref="N1917">MEDIAN(IF($O$2:$O$2210=O1917,$D$2:$D$2210))</f>
        <v>13</v>
      </c>
      <c r="O1917" t="str">
        <f t="shared" si="29"/>
        <v>Data Analyst - No stated seniority/mid-levelLeft job</v>
      </c>
    </row>
    <row r="1918" spans="1:15" ht="16.8" x14ac:dyDescent="0.45">
      <c r="A1918" t="s">
        <v>59</v>
      </c>
      <c r="B1918">
        <v>0</v>
      </c>
      <c r="C1918" t="s">
        <v>14</v>
      </c>
      <c r="D1918">
        <v>16</v>
      </c>
      <c r="E1918" t="s">
        <v>15</v>
      </c>
      <c r="F1918" t="s">
        <v>19</v>
      </c>
      <c r="G1918">
        <v>1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 s="4" cm="1">
        <f t="array" ref="N1918">MEDIAN(IF($O$2:$O$2210=O1918,$D$2:$D$2210))</f>
        <v>12</v>
      </c>
      <c r="O1918" t="str">
        <f t="shared" si="29"/>
        <v>Data Analyst - No stated seniority/mid-levelPresent Role</v>
      </c>
    </row>
    <row r="1919" spans="1:15" ht="16.8" x14ac:dyDescent="0.45">
      <c r="A1919" t="s">
        <v>182</v>
      </c>
      <c r="B1919">
        <v>0</v>
      </c>
      <c r="C1919" t="s">
        <v>14</v>
      </c>
      <c r="D1919">
        <v>4</v>
      </c>
      <c r="E1919" t="s">
        <v>15</v>
      </c>
      <c r="F1919" t="s">
        <v>19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s="4" cm="1">
        <f t="array" ref="N1919">MEDIAN(IF($O$2:$O$2210=O1919,$D$2:$D$2210))</f>
        <v>12</v>
      </c>
      <c r="O1919" t="str">
        <f t="shared" si="29"/>
        <v>Data Analyst - No stated seniority/mid-levelPresent Role</v>
      </c>
    </row>
    <row r="1920" spans="1:15" ht="16.8" x14ac:dyDescent="0.45">
      <c r="A1920" t="s">
        <v>1291</v>
      </c>
      <c r="B1920">
        <v>1</v>
      </c>
      <c r="C1920" t="s">
        <v>1741</v>
      </c>
      <c r="D1920">
        <v>3</v>
      </c>
      <c r="E1920" t="s">
        <v>1692</v>
      </c>
      <c r="F1920" t="s">
        <v>16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s="4" cm="1">
        <f t="array" ref="N1920">MEDIAN(IF($O$2:$O$2210=O1920,$D$2:$D$2210))</f>
        <v>7</v>
      </c>
      <c r="O1920" t="str">
        <f t="shared" si="29"/>
        <v>Data ScientistLeft job</v>
      </c>
    </row>
    <row r="1921" spans="1:15" ht="16.8" x14ac:dyDescent="0.45">
      <c r="A1921" t="s">
        <v>1487</v>
      </c>
      <c r="B1921">
        <v>0</v>
      </c>
      <c r="C1921" t="s">
        <v>14</v>
      </c>
      <c r="D1921">
        <v>76</v>
      </c>
      <c r="E1921" t="s">
        <v>15</v>
      </c>
      <c r="F1921" t="s">
        <v>19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0</v>
      </c>
      <c r="N1921" s="4" cm="1">
        <f t="array" ref="N1921">MEDIAN(IF($O$2:$O$2210=O1921,$D$2:$D$2210))</f>
        <v>12</v>
      </c>
      <c r="O1921" t="str">
        <f t="shared" si="29"/>
        <v>Data Analyst - No stated seniority/mid-levelPresent Role</v>
      </c>
    </row>
    <row r="1922" spans="1:15" ht="16.8" x14ac:dyDescent="0.45">
      <c r="A1922" t="s">
        <v>182</v>
      </c>
      <c r="B1922">
        <v>0</v>
      </c>
      <c r="C1922" t="s">
        <v>1488</v>
      </c>
      <c r="D1922">
        <v>4</v>
      </c>
      <c r="E1922" t="s">
        <v>23</v>
      </c>
      <c r="F1922" t="s">
        <v>19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s="4" cm="1">
        <f t="array" ref="N1922">MEDIAN(IF($O$2:$O$2210=O1922,$D$2:$D$2210))</f>
        <v>10</v>
      </c>
      <c r="O1922" t="str">
        <f t="shared" si="29"/>
        <v>Data Analyst - Senior LevelPresent Role</v>
      </c>
    </row>
    <row r="1923" spans="1:15" ht="16.8" x14ac:dyDescent="0.45">
      <c r="A1923" t="s">
        <v>1489</v>
      </c>
      <c r="B1923">
        <v>1</v>
      </c>
      <c r="C1923" t="s">
        <v>1490</v>
      </c>
      <c r="D1923">
        <v>65</v>
      </c>
      <c r="E1923" t="s">
        <v>15</v>
      </c>
      <c r="F1923" t="s">
        <v>16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0</v>
      </c>
      <c r="N1923" s="4" cm="1">
        <f t="array" ref="N1923">MEDIAN(IF($O$2:$O$2210=O1923,$D$2:$D$2210))</f>
        <v>13</v>
      </c>
      <c r="O1923" t="str">
        <f t="shared" ref="O1923:O1986" si="30">E1923&amp;F1923</f>
        <v>Data Analyst - No stated seniority/mid-levelLeft job</v>
      </c>
    </row>
    <row r="1924" spans="1:15" ht="16.8" x14ac:dyDescent="0.45">
      <c r="A1924" t="s">
        <v>70</v>
      </c>
      <c r="B1924">
        <v>0</v>
      </c>
      <c r="C1924" t="s">
        <v>14</v>
      </c>
      <c r="D1924">
        <v>1</v>
      </c>
      <c r="E1924" t="s">
        <v>15</v>
      </c>
      <c r="F1924" t="s">
        <v>19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s="4" cm="1">
        <f t="array" ref="N1924">MEDIAN(IF($O$2:$O$2210=O1924,$D$2:$D$2210))</f>
        <v>12</v>
      </c>
      <c r="O1924" t="str">
        <f t="shared" si="30"/>
        <v>Data Analyst - No stated seniority/mid-levelPresent Role</v>
      </c>
    </row>
    <row r="1925" spans="1:15" ht="16.8" x14ac:dyDescent="0.45">
      <c r="A1925" t="s">
        <v>1491</v>
      </c>
      <c r="B1925">
        <v>2</v>
      </c>
      <c r="C1925" t="s">
        <v>14</v>
      </c>
      <c r="D1925">
        <v>1</v>
      </c>
      <c r="E1925" t="s">
        <v>15</v>
      </c>
      <c r="F1925" t="s">
        <v>16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s="4" cm="1">
        <f t="array" ref="N1925">MEDIAN(IF($O$2:$O$2210=O1925,$D$2:$D$2210))</f>
        <v>13</v>
      </c>
      <c r="O1925" t="str">
        <f t="shared" si="30"/>
        <v>Data Analyst - No stated seniority/mid-levelLeft job</v>
      </c>
    </row>
    <row r="1926" spans="1:15" ht="16.8" x14ac:dyDescent="0.45">
      <c r="A1926" t="s">
        <v>64</v>
      </c>
      <c r="B1926">
        <v>3</v>
      </c>
      <c r="C1926" t="s">
        <v>56</v>
      </c>
      <c r="D1926">
        <v>4</v>
      </c>
      <c r="E1926" t="s">
        <v>57</v>
      </c>
      <c r="F1926" t="s">
        <v>16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s="4" cm="1">
        <f t="array" ref="N1926">MEDIAN(IF($O$2:$O$2210=O1926,$D$2:$D$2210))</f>
        <v>8</v>
      </c>
      <c r="O1926" t="str">
        <f t="shared" si="30"/>
        <v>Data Analyst - Junior LevelLeft job</v>
      </c>
    </row>
    <row r="1927" spans="1:15" ht="16.8" x14ac:dyDescent="0.45">
      <c r="A1927" t="s">
        <v>1492</v>
      </c>
      <c r="B1927">
        <v>4</v>
      </c>
      <c r="C1927" t="s">
        <v>1493</v>
      </c>
      <c r="D1927">
        <v>2</v>
      </c>
      <c r="E1927" t="s">
        <v>15</v>
      </c>
      <c r="F1927" t="s">
        <v>16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s="4" cm="1">
        <f t="array" ref="N1927">MEDIAN(IF($O$2:$O$2210=O1927,$D$2:$D$2210))</f>
        <v>13</v>
      </c>
      <c r="O1927" t="str">
        <f t="shared" si="30"/>
        <v>Data Analyst - No stated seniority/mid-levelLeft job</v>
      </c>
    </row>
    <row r="1928" spans="1:15" ht="16.8" x14ac:dyDescent="0.45">
      <c r="A1928" t="s">
        <v>1494</v>
      </c>
      <c r="B1928">
        <v>1</v>
      </c>
      <c r="C1928" t="s">
        <v>14</v>
      </c>
      <c r="D1928">
        <v>72</v>
      </c>
      <c r="E1928" t="s">
        <v>15</v>
      </c>
      <c r="F1928" t="s">
        <v>16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0</v>
      </c>
      <c r="N1928" s="4" cm="1">
        <f t="array" ref="N1928">MEDIAN(IF($O$2:$O$2210=O1928,$D$2:$D$2210))</f>
        <v>13</v>
      </c>
      <c r="O1928" t="str">
        <f t="shared" si="30"/>
        <v>Data Analyst - No stated seniority/mid-levelLeft job</v>
      </c>
    </row>
    <row r="1929" spans="1:15" ht="16.8" x14ac:dyDescent="0.45">
      <c r="A1929" t="s">
        <v>61</v>
      </c>
      <c r="B1929">
        <v>0</v>
      </c>
      <c r="C1929" t="s">
        <v>14</v>
      </c>
      <c r="D1929">
        <v>15</v>
      </c>
      <c r="E1929" t="s">
        <v>15</v>
      </c>
      <c r="F1929" t="s">
        <v>19</v>
      </c>
      <c r="G1929">
        <v>1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 s="4" cm="1">
        <f t="array" ref="N1929">MEDIAN(IF($O$2:$O$2210=O1929,$D$2:$D$2210))</f>
        <v>12</v>
      </c>
      <c r="O1929" t="str">
        <f t="shared" si="30"/>
        <v>Data Analyst - No stated seniority/mid-levelPresent Role</v>
      </c>
    </row>
    <row r="1930" spans="1:15" ht="16.8" x14ac:dyDescent="0.45">
      <c r="A1930" t="s">
        <v>1495</v>
      </c>
      <c r="B1930">
        <v>0</v>
      </c>
      <c r="C1930" t="s">
        <v>1496</v>
      </c>
      <c r="D1930">
        <v>12</v>
      </c>
      <c r="E1930" t="s">
        <v>15</v>
      </c>
      <c r="F1930" t="s">
        <v>19</v>
      </c>
      <c r="G1930">
        <v>1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 s="4" cm="1">
        <f t="array" ref="N1930">MEDIAN(IF($O$2:$O$2210=O1930,$D$2:$D$2210))</f>
        <v>12</v>
      </c>
      <c r="O1930" t="str">
        <f t="shared" si="30"/>
        <v>Data Analyst - No stated seniority/mid-levelPresent Role</v>
      </c>
    </row>
    <row r="1931" spans="1:15" ht="16.8" x14ac:dyDescent="0.45">
      <c r="A1931" t="s">
        <v>133</v>
      </c>
      <c r="B1931">
        <v>1</v>
      </c>
      <c r="C1931" t="s">
        <v>1497</v>
      </c>
      <c r="D1931">
        <v>1</v>
      </c>
      <c r="E1931" t="s">
        <v>15</v>
      </c>
      <c r="F1931" t="s">
        <v>16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s="4" cm="1">
        <f t="array" ref="N1931">MEDIAN(IF($O$2:$O$2210=O1931,$D$2:$D$2210))</f>
        <v>13</v>
      </c>
      <c r="O1931" t="str">
        <f t="shared" si="30"/>
        <v>Data Analyst - No stated seniority/mid-levelLeft job</v>
      </c>
    </row>
    <row r="1932" spans="1:15" ht="16.8" x14ac:dyDescent="0.45">
      <c r="A1932" t="s">
        <v>1498</v>
      </c>
      <c r="B1932">
        <v>3</v>
      </c>
      <c r="C1932" t="s">
        <v>1499</v>
      </c>
      <c r="D1932">
        <v>47</v>
      </c>
      <c r="E1932" t="s">
        <v>15</v>
      </c>
      <c r="F1932" t="s">
        <v>16</v>
      </c>
      <c r="G1932">
        <v>1</v>
      </c>
      <c r="H1932">
        <v>1</v>
      </c>
      <c r="I1932">
        <v>1</v>
      </c>
      <c r="J1932">
        <v>1</v>
      </c>
      <c r="K1932">
        <v>0</v>
      </c>
      <c r="L1932">
        <v>0</v>
      </c>
      <c r="M1932">
        <v>0</v>
      </c>
      <c r="N1932" s="4" cm="1">
        <f t="array" ref="N1932">MEDIAN(IF($O$2:$O$2210=O1932,$D$2:$D$2210))</f>
        <v>13</v>
      </c>
      <c r="O1932" t="str">
        <f t="shared" si="30"/>
        <v>Data Analyst - No stated seniority/mid-levelLeft job</v>
      </c>
    </row>
    <row r="1933" spans="1:15" ht="16.8" x14ac:dyDescent="0.45">
      <c r="A1933" t="s">
        <v>27</v>
      </c>
      <c r="B1933">
        <v>0</v>
      </c>
      <c r="C1933" t="s">
        <v>1500</v>
      </c>
      <c r="D1933">
        <v>19</v>
      </c>
      <c r="E1933" t="s">
        <v>23</v>
      </c>
      <c r="F1933" t="s">
        <v>19</v>
      </c>
      <c r="G1933">
        <v>1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 s="4" cm="1">
        <f t="array" ref="N1933">MEDIAN(IF($O$2:$O$2210=O1933,$D$2:$D$2210))</f>
        <v>10</v>
      </c>
      <c r="O1933" t="str">
        <f t="shared" si="30"/>
        <v>Data Analyst - Senior LevelPresent Role</v>
      </c>
    </row>
    <row r="1934" spans="1:15" ht="16.8" x14ac:dyDescent="0.45">
      <c r="A1934" t="s">
        <v>30</v>
      </c>
      <c r="B1934">
        <v>0</v>
      </c>
      <c r="C1934" t="s">
        <v>1501</v>
      </c>
      <c r="D1934">
        <v>12</v>
      </c>
      <c r="E1934" t="s">
        <v>23</v>
      </c>
      <c r="F1934" t="s">
        <v>19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 s="4" cm="1">
        <f t="array" ref="N1934">MEDIAN(IF($O$2:$O$2210=O1934,$D$2:$D$2210))</f>
        <v>10</v>
      </c>
      <c r="O1934" t="str">
        <f t="shared" si="30"/>
        <v>Data Analyst - Senior LevelPresent Role</v>
      </c>
    </row>
    <row r="1935" spans="1:15" ht="16.8" x14ac:dyDescent="0.45">
      <c r="A1935" t="s">
        <v>1502</v>
      </c>
      <c r="B1935">
        <v>1</v>
      </c>
      <c r="C1935" t="s">
        <v>1503</v>
      </c>
      <c r="D1935">
        <v>10</v>
      </c>
      <c r="E1935" t="s">
        <v>15</v>
      </c>
      <c r="F1935" t="s">
        <v>16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s="4" cm="1">
        <f t="array" ref="N1935">MEDIAN(IF($O$2:$O$2210=O1935,$D$2:$D$2210))</f>
        <v>13</v>
      </c>
      <c r="O1935" t="str">
        <f t="shared" si="30"/>
        <v>Data Analyst - No stated seniority/mid-levelLeft job</v>
      </c>
    </row>
    <row r="1936" spans="1:15" ht="16.8" x14ac:dyDescent="0.45">
      <c r="A1936" t="s">
        <v>1337</v>
      </c>
      <c r="B1936">
        <v>3</v>
      </c>
      <c r="C1936" t="s">
        <v>1504</v>
      </c>
      <c r="D1936">
        <v>2</v>
      </c>
      <c r="E1936" t="s">
        <v>15</v>
      </c>
      <c r="F1936" t="s">
        <v>16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s="4" cm="1">
        <f t="array" ref="N1936">MEDIAN(IF($O$2:$O$2210=O1936,$D$2:$D$2210))</f>
        <v>13</v>
      </c>
      <c r="O1936" t="str">
        <f t="shared" si="30"/>
        <v>Data Analyst - No stated seniority/mid-levelLeft job</v>
      </c>
    </row>
    <row r="1937" spans="1:15" ht="16.8" x14ac:dyDescent="0.45">
      <c r="A1937" t="s">
        <v>1505</v>
      </c>
      <c r="B1937">
        <v>4</v>
      </c>
      <c r="C1937" t="s">
        <v>14</v>
      </c>
      <c r="D1937">
        <v>15</v>
      </c>
      <c r="E1937" t="s">
        <v>15</v>
      </c>
      <c r="F1937" t="s">
        <v>16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 s="4" cm="1">
        <f t="array" ref="N1937">MEDIAN(IF($O$2:$O$2210=O1937,$D$2:$D$2210))</f>
        <v>13</v>
      </c>
      <c r="O1937" t="str">
        <f t="shared" si="30"/>
        <v>Data Analyst - No stated seniority/mid-levelLeft job</v>
      </c>
    </row>
    <row r="1938" spans="1:15" ht="16.8" x14ac:dyDescent="0.45">
      <c r="A1938" t="s">
        <v>743</v>
      </c>
      <c r="B1938">
        <v>5</v>
      </c>
      <c r="C1938" t="s">
        <v>14</v>
      </c>
      <c r="D1938">
        <v>23</v>
      </c>
      <c r="E1938" t="s">
        <v>15</v>
      </c>
      <c r="F1938" t="s">
        <v>16</v>
      </c>
      <c r="G1938">
        <v>1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 s="4" cm="1">
        <f t="array" ref="N1938">MEDIAN(IF($O$2:$O$2210=O1938,$D$2:$D$2210))</f>
        <v>13</v>
      </c>
      <c r="O1938" t="str">
        <f t="shared" si="30"/>
        <v>Data Analyst - No stated seniority/mid-levelLeft job</v>
      </c>
    </row>
    <row r="1939" spans="1:15" ht="16.8" x14ac:dyDescent="0.45">
      <c r="A1939" t="s">
        <v>761</v>
      </c>
      <c r="B1939">
        <v>0</v>
      </c>
      <c r="C1939" t="s">
        <v>14</v>
      </c>
      <c r="D1939">
        <v>3</v>
      </c>
      <c r="E1939" t="s">
        <v>15</v>
      </c>
      <c r="F1939" t="s">
        <v>19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s="4" cm="1">
        <f t="array" ref="N1939">MEDIAN(IF($O$2:$O$2210=O1939,$D$2:$D$2210))</f>
        <v>12</v>
      </c>
      <c r="O1939" t="str">
        <f t="shared" si="30"/>
        <v>Data Analyst - No stated seniority/mid-levelPresent Role</v>
      </c>
    </row>
    <row r="1940" spans="1:15" ht="16.8" x14ac:dyDescent="0.45">
      <c r="A1940" t="s">
        <v>53</v>
      </c>
      <c r="B1940">
        <v>0</v>
      </c>
      <c r="C1940" t="s">
        <v>1506</v>
      </c>
      <c r="D1940">
        <v>17</v>
      </c>
      <c r="E1940" t="s">
        <v>23</v>
      </c>
      <c r="F1940" t="s">
        <v>19</v>
      </c>
      <c r="G1940">
        <v>1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 s="4" cm="1">
        <f t="array" ref="N1940">MEDIAN(IF($O$2:$O$2210=O1940,$D$2:$D$2210))</f>
        <v>10</v>
      </c>
      <c r="O1940" t="str">
        <f t="shared" si="30"/>
        <v>Data Analyst - Senior LevelPresent Role</v>
      </c>
    </row>
    <row r="1941" spans="1:15" ht="16.8" x14ac:dyDescent="0.45">
      <c r="A1941" t="s">
        <v>1507</v>
      </c>
      <c r="B1941">
        <v>1</v>
      </c>
      <c r="C1941" t="s">
        <v>32</v>
      </c>
      <c r="D1941">
        <v>24</v>
      </c>
      <c r="E1941" t="s">
        <v>15</v>
      </c>
      <c r="F1941" t="s">
        <v>16</v>
      </c>
      <c r="G1941">
        <v>1</v>
      </c>
      <c r="H1941">
        <v>1</v>
      </c>
      <c r="I1941">
        <v>1</v>
      </c>
      <c r="J1941">
        <v>0</v>
      </c>
      <c r="K1941">
        <v>0</v>
      </c>
      <c r="L1941">
        <v>0</v>
      </c>
      <c r="M1941">
        <v>0</v>
      </c>
      <c r="N1941" s="4" cm="1">
        <f t="array" ref="N1941">MEDIAN(IF($O$2:$O$2210=O1941,$D$2:$D$2210))</f>
        <v>13</v>
      </c>
      <c r="O1941" t="str">
        <f t="shared" si="30"/>
        <v>Data Analyst - No stated seniority/mid-levelLeft job</v>
      </c>
    </row>
    <row r="1942" spans="1:15" ht="16.8" x14ac:dyDescent="0.45">
      <c r="A1942" t="s">
        <v>61</v>
      </c>
      <c r="B1942">
        <v>0</v>
      </c>
      <c r="C1942" t="s">
        <v>14</v>
      </c>
      <c r="D1942">
        <v>15</v>
      </c>
      <c r="E1942" t="s">
        <v>15</v>
      </c>
      <c r="F1942" t="s">
        <v>19</v>
      </c>
      <c r="G1942">
        <v>1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 s="4" cm="1">
        <f t="array" ref="N1942">MEDIAN(IF($O$2:$O$2210=O1942,$D$2:$D$2210))</f>
        <v>12</v>
      </c>
      <c r="O1942" t="str">
        <f t="shared" si="30"/>
        <v>Data Analyst - No stated seniority/mid-levelPresent Role</v>
      </c>
    </row>
    <row r="1943" spans="1:15" ht="16.8" x14ac:dyDescent="0.45">
      <c r="A1943" t="s">
        <v>1508</v>
      </c>
      <c r="B1943">
        <v>4</v>
      </c>
      <c r="C1943" t="s">
        <v>1509</v>
      </c>
      <c r="D1943">
        <v>32</v>
      </c>
      <c r="E1943" t="s">
        <v>15</v>
      </c>
      <c r="F1943" t="s">
        <v>16</v>
      </c>
      <c r="G1943">
        <v>1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  <c r="N1943" s="4" cm="1">
        <f t="array" ref="N1943">MEDIAN(IF($O$2:$O$2210=O1943,$D$2:$D$2210))</f>
        <v>13</v>
      </c>
      <c r="O1943" t="str">
        <f t="shared" si="30"/>
        <v>Data Analyst - No stated seniority/mid-levelLeft job</v>
      </c>
    </row>
    <row r="1944" spans="1:15" ht="16.8" x14ac:dyDescent="0.45">
      <c r="A1944" t="s">
        <v>592</v>
      </c>
      <c r="B1944">
        <v>0</v>
      </c>
      <c r="C1944" t="s">
        <v>14</v>
      </c>
      <c r="D1944">
        <v>3</v>
      </c>
      <c r="E1944" t="s">
        <v>15</v>
      </c>
      <c r="F1944" t="s">
        <v>19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s="4" cm="1">
        <f t="array" ref="N1944">MEDIAN(IF($O$2:$O$2210=O1944,$D$2:$D$2210))</f>
        <v>12</v>
      </c>
      <c r="O1944" t="str">
        <f t="shared" si="30"/>
        <v>Data Analyst - No stated seniority/mid-levelPresent Role</v>
      </c>
    </row>
    <row r="1945" spans="1:15" ht="16.8" x14ac:dyDescent="0.45">
      <c r="A1945" t="s">
        <v>443</v>
      </c>
      <c r="B1945">
        <v>1</v>
      </c>
      <c r="C1945" t="s">
        <v>14</v>
      </c>
      <c r="D1945">
        <v>2</v>
      </c>
      <c r="E1945" t="s">
        <v>15</v>
      </c>
      <c r="F1945" t="s">
        <v>16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s="4" cm="1">
        <f t="array" ref="N1945">MEDIAN(IF($O$2:$O$2210=O1945,$D$2:$D$2210))</f>
        <v>13</v>
      </c>
      <c r="O1945" t="str">
        <f t="shared" si="30"/>
        <v>Data Analyst - No stated seniority/mid-levelLeft job</v>
      </c>
    </row>
    <row r="1946" spans="1:15" ht="16.8" x14ac:dyDescent="0.45">
      <c r="A1946" t="s">
        <v>465</v>
      </c>
      <c r="B1946">
        <v>1</v>
      </c>
      <c r="C1946" t="s">
        <v>486</v>
      </c>
      <c r="D1946">
        <v>10</v>
      </c>
      <c r="E1946" t="s">
        <v>15</v>
      </c>
      <c r="F1946" t="s">
        <v>16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s="4" cm="1">
        <f t="array" ref="N1946">MEDIAN(IF($O$2:$O$2210=O1946,$D$2:$D$2210))</f>
        <v>13</v>
      </c>
      <c r="O1946" t="str">
        <f t="shared" si="30"/>
        <v>Data Analyst - No stated seniority/mid-levelLeft job</v>
      </c>
    </row>
    <row r="1947" spans="1:15" ht="16.8" x14ac:dyDescent="0.45">
      <c r="A1947" t="s">
        <v>106</v>
      </c>
      <c r="B1947">
        <v>0</v>
      </c>
      <c r="C1947" t="s">
        <v>50</v>
      </c>
      <c r="D1947">
        <v>5</v>
      </c>
      <c r="E1947" t="s">
        <v>15</v>
      </c>
      <c r="F1947" t="s">
        <v>19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s="4" cm="1">
        <f t="array" ref="N1947">MEDIAN(IF($O$2:$O$2210=O1947,$D$2:$D$2210))</f>
        <v>12</v>
      </c>
      <c r="O1947" t="str">
        <f t="shared" si="30"/>
        <v>Data Analyst - No stated seniority/mid-levelPresent Role</v>
      </c>
    </row>
    <row r="1948" spans="1:15" ht="16.8" x14ac:dyDescent="0.45">
      <c r="A1948" t="s">
        <v>61</v>
      </c>
      <c r="B1948">
        <v>0</v>
      </c>
      <c r="C1948" t="s">
        <v>1510</v>
      </c>
      <c r="D1948">
        <v>15</v>
      </c>
      <c r="E1948" t="s">
        <v>15</v>
      </c>
      <c r="F1948" t="s">
        <v>19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 s="4" cm="1">
        <f t="array" ref="N1948">MEDIAN(IF($O$2:$O$2210=O1948,$D$2:$D$2210))</f>
        <v>12</v>
      </c>
      <c r="O1948" t="str">
        <f t="shared" si="30"/>
        <v>Data Analyst - No stated seniority/mid-levelPresent Role</v>
      </c>
    </row>
    <row r="1949" spans="1:15" ht="16.8" x14ac:dyDescent="0.45">
      <c r="A1949" t="s">
        <v>473</v>
      </c>
      <c r="B1949">
        <v>1</v>
      </c>
      <c r="C1949" t="s">
        <v>14</v>
      </c>
      <c r="D1949">
        <v>1</v>
      </c>
      <c r="E1949" t="s">
        <v>15</v>
      </c>
      <c r="F1949" t="s">
        <v>16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s="4" cm="1">
        <f t="array" ref="N1949">MEDIAN(IF($O$2:$O$2210=O1949,$D$2:$D$2210))</f>
        <v>13</v>
      </c>
      <c r="O1949" t="str">
        <f t="shared" si="30"/>
        <v>Data Analyst - No stated seniority/mid-levelLeft job</v>
      </c>
    </row>
    <row r="1950" spans="1:15" ht="16.8" x14ac:dyDescent="0.45">
      <c r="A1950" t="s">
        <v>81</v>
      </c>
      <c r="B1950">
        <v>0</v>
      </c>
      <c r="C1950" t="s">
        <v>1692</v>
      </c>
      <c r="D1950">
        <v>8</v>
      </c>
      <c r="E1950" t="s">
        <v>1692</v>
      </c>
      <c r="F1950" t="s">
        <v>19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s="4" cm="1">
        <f t="array" ref="N1950">MEDIAN(IF($O$2:$O$2210=O1950,$D$2:$D$2210))</f>
        <v>8.5</v>
      </c>
      <c r="O1950" t="str">
        <f t="shared" si="30"/>
        <v>Data ScientistPresent Role</v>
      </c>
    </row>
    <row r="1951" spans="1:15" ht="16.8" x14ac:dyDescent="0.45">
      <c r="A1951" t="s">
        <v>1742</v>
      </c>
      <c r="B1951">
        <v>1</v>
      </c>
      <c r="C1951" t="s">
        <v>1743</v>
      </c>
      <c r="D1951">
        <v>2</v>
      </c>
      <c r="E1951" t="s">
        <v>1692</v>
      </c>
      <c r="F1951" t="s">
        <v>16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s="4" cm="1">
        <f t="array" ref="N1951">MEDIAN(IF($O$2:$O$2210=O1951,$D$2:$D$2210))</f>
        <v>7</v>
      </c>
      <c r="O1951" t="str">
        <f t="shared" si="30"/>
        <v>Data ScientistLeft job</v>
      </c>
    </row>
    <row r="1952" spans="1:15" ht="16.8" x14ac:dyDescent="0.45">
      <c r="A1952" t="s">
        <v>1511</v>
      </c>
      <c r="B1952">
        <v>2</v>
      </c>
      <c r="C1952" t="s">
        <v>1512</v>
      </c>
      <c r="D1952">
        <v>3</v>
      </c>
      <c r="E1952" t="s">
        <v>15</v>
      </c>
      <c r="F1952" t="s">
        <v>16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s="4" cm="1">
        <f t="array" ref="N1952">MEDIAN(IF($O$2:$O$2210=O1952,$D$2:$D$2210))</f>
        <v>13</v>
      </c>
      <c r="O1952" t="str">
        <f t="shared" si="30"/>
        <v>Data Analyst - No stated seniority/mid-levelLeft job</v>
      </c>
    </row>
    <row r="1953" spans="1:15" ht="16.8" x14ac:dyDescent="0.45">
      <c r="A1953" t="s">
        <v>116</v>
      </c>
      <c r="B1953">
        <v>0</v>
      </c>
      <c r="C1953" t="s">
        <v>14</v>
      </c>
      <c r="D1953">
        <v>34</v>
      </c>
      <c r="E1953" t="s">
        <v>15</v>
      </c>
      <c r="F1953" t="s">
        <v>19</v>
      </c>
      <c r="G1953">
        <v>1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  <c r="N1953" s="4" cm="1">
        <f t="array" ref="N1953">MEDIAN(IF($O$2:$O$2210=O1953,$D$2:$D$2210))</f>
        <v>12</v>
      </c>
      <c r="O1953" t="str">
        <f t="shared" si="30"/>
        <v>Data Analyst - No stated seniority/mid-levelPresent Role</v>
      </c>
    </row>
    <row r="1954" spans="1:15" ht="16.8" x14ac:dyDescent="0.45">
      <c r="A1954" t="s">
        <v>200</v>
      </c>
      <c r="B1954">
        <v>1</v>
      </c>
      <c r="C1954" t="s">
        <v>1513</v>
      </c>
      <c r="D1954">
        <v>5</v>
      </c>
      <c r="E1954" t="s">
        <v>57</v>
      </c>
      <c r="F1954" t="s">
        <v>16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s="4" cm="1">
        <f t="array" ref="N1954">MEDIAN(IF($O$2:$O$2210=O1954,$D$2:$D$2210))</f>
        <v>8</v>
      </c>
      <c r="O1954" t="str">
        <f t="shared" si="30"/>
        <v>Data Analyst - Junior LevelLeft job</v>
      </c>
    </row>
    <row r="1955" spans="1:15" ht="16.8" x14ac:dyDescent="0.45">
      <c r="A1955" t="s">
        <v>1064</v>
      </c>
      <c r="B1955">
        <v>0</v>
      </c>
      <c r="C1955" t="s">
        <v>14</v>
      </c>
      <c r="D1955">
        <v>45</v>
      </c>
      <c r="E1955" t="s">
        <v>15</v>
      </c>
      <c r="F1955" t="s">
        <v>19</v>
      </c>
      <c r="G1955">
        <v>1</v>
      </c>
      <c r="H1955">
        <v>1</v>
      </c>
      <c r="I1955">
        <v>1</v>
      </c>
      <c r="J1955">
        <v>1</v>
      </c>
      <c r="K1955">
        <v>0</v>
      </c>
      <c r="L1955">
        <v>0</v>
      </c>
      <c r="M1955">
        <v>0</v>
      </c>
      <c r="N1955" s="4" cm="1">
        <f t="array" ref="N1955">MEDIAN(IF($O$2:$O$2210=O1955,$D$2:$D$2210))</f>
        <v>12</v>
      </c>
      <c r="O1955" t="str">
        <f t="shared" si="30"/>
        <v>Data Analyst - No stated seniority/mid-levelPresent Role</v>
      </c>
    </row>
    <row r="1956" spans="1:15" ht="16.8" x14ac:dyDescent="0.45">
      <c r="A1956" t="s">
        <v>44</v>
      </c>
      <c r="B1956">
        <v>1</v>
      </c>
      <c r="C1956" t="s">
        <v>14</v>
      </c>
      <c r="D1956">
        <v>9</v>
      </c>
      <c r="E1956" t="s">
        <v>15</v>
      </c>
      <c r="F1956" t="s">
        <v>19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s="4" cm="1">
        <f t="array" ref="N1956">MEDIAN(IF($O$2:$O$2210=O1956,$D$2:$D$2210))</f>
        <v>12</v>
      </c>
      <c r="O1956" t="str">
        <f t="shared" si="30"/>
        <v>Data Analyst - No stated seniority/mid-levelPresent Role</v>
      </c>
    </row>
    <row r="1957" spans="1:15" ht="16.8" x14ac:dyDescent="0.45">
      <c r="A1957" t="s">
        <v>950</v>
      </c>
      <c r="B1957">
        <v>2</v>
      </c>
      <c r="C1957" t="s">
        <v>14</v>
      </c>
      <c r="D1957">
        <v>10</v>
      </c>
      <c r="E1957" t="s">
        <v>15</v>
      </c>
      <c r="F1957" t="s">
        <v>16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s="4" cm="1">
        <f t="array" ref="N1957">MEDIAN(IF($O$2:$O$2210=O1957,$D$2:$D$2210))</f>
        <v>13</v>
      </c>
      <c r="O1957" t="str">
        <f t="shared" si="30"/>
        <v>Data Analyst - No stated seniority/mid-levelLeft job</v>
      </c>
    </row>
    <row r="1958" spans="1:15" ht="16.8" x14ac:dyDescent="0.45">
      <c r="A1958" t="s">
        <v>143</v>
      </c>
      <c r="B1958">
        <v>1</v>
      </c>
      <c r="C1958" t="s">
        <v>14</v>
      </c>
      <c r="D1958">
        <v>14</v>
      </c>
      <c r="E1958" t="s">
        <v>15</v>
      </c>
      <c r="F1958" t="s">
        <v>16</v>
      </c>
      <c r="G1958">
        <v>1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 s="4" cm="1">
        <f t="array" ref="N1958">MEDIAN(IF($O$2:$O$2210=O1958,$D$2:$D$2210))</f>
        <v>13</v>
      </c>
      <c r="O1958" t="str">
        <f t="shared" si="30"/>
        <v>Data Analyst - No stated seniority/mid-levelLeft job</v>
      </c>
    </row>
    <row r="1959" spans="1:15" ht="16.8" x14ac:dyDescent="0.45">
      <c r="A1959" t="s">
        <v>1514</v>
      </c>
      <c r="B1959">
        <v>3</v>
      </c>
      <c r="C1959" t="s">
        <v>1053</v>
      </c>
      <c r="D1959">
        <v>7</v>
      </c>
      <c r="E1959" t="s">
        <v>57</v>
      </c>
      <c r="F1959" t="s">
        <v>16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s="4" cm="1">
        <f t="array" ref="N1959">MEDIAN(IF($O$2:$O$2210=O1959,$D$2:$D$2210))</f>
        <v>8</v>
      </c>
      <c r="O1959" t="str">
        <f t="shared" si="30"/>
        <v>Data Analyst - Junior LevelLeft job</v>
      </c>
    </row>
    <row r="1960" spans="1:15" ht="16.8" x14ac:dyDescent="0.45">
      <c r="A1960" t="s">
        <v>1515</v>
      </c>
      <c r="B1960">
        <v>1</v>
      </c>
      <c r="C1960" t="s">
        <v>217</v>
      </c>
      <c r="D1960">
        <v>21</v>
      </c>
      <c r="E1960" t="s">
        <v>15</v>
      </c>
      <c r="F1960" t="s">
        <v>16</v>
      </c>
      <c r="G1960">
        <v>1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 s="4" cm="1">
        <f t="array" ref="N1960">MEDIAN(IF($O$2:$O$2210=O1960,$D$2:$D$2210))</f>
        <v>13</v>
      </c>
      <c r="O1960" t="str">
        <f t="shared" si="30"/>
        <v>Data Analyst - No stated seniority/mid-levelLeft job</v>
      </c>
    </row>
    <row r="1961" spans="1:15" ht="16.8" x14ac:dyDescent="0.45">
      <c r="A1961" t="s">
        <v>879</v>
      </c>
      <c r="B1961">
        <v>2</v>
      </c>
      <c r="C1961" t="s">
        <v>14</v>
      </c>
      <c r="D1961">
        <v>5</v>
      </c>
      <c r="E1961" t="s">
        <v>15</v>
      </c>
      <c r="F1961" t="s">
        <v>16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s="4" cm="1">
        <f t="array" ref="N1961">MEDIAN(IF($O$2:$O$2210=O1961,$D$2:$D$2210))</f>
        <v>13</v>
      </c>
      <c r="O1961" t="str">
        <f t="shared" si="30"/>
        <v>Data Analyst - No stated seniority/mid-levelLeft job</v>
      </c>
    </row>
    <row r="1962" spans="1:15" ht="16.8" x14ac:dyDescent="0.45">
      <c r="A1962" t="s">
        <v>1516</v>
      </c>
      <c r="B1962">
        <v>3</v>
      </c>
      <c r="C1962" t="s">
        <v>14</v>
      </c>
      <c r="D1962">
        <v>16</v>
      </c>
      <c r="E1962" t="s">
        <v>15</v>
      </c>
      <c r="F1962" t="s">
        <v>16</v>
      </c>
      <c r="G1962">
        <v>1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 s="4" cm="1">
        <f t="array" ref="N1962">MEDIAN(IF($O$2:$O$2210=O1962,$D$2:$D$2210))</f>
        <v>13</v>
      </c>
      <c r="O1962" t="str">
        <f t="shared" si="30"/>
        <v>Data Analyst - No stated seniority/mid-levelLeft job</v>
      </c>
    </row>
    <row r="1963" spans="1:15" ht="16.8" x14ac:dyDescent="0.45">
      <c r="A1963" t="s">
        <v>87</v>
      </c>
      <c r="B1963">
        <v>4</v>
      </c>
      <c r="C1963" t="s">
        <v>14</v>
      </c>
      <c r="D1963">
        <v>12</v>
      </c>
      <c r="E1963" t="s">
        <v>15</v>
      </c>
      <c r="F1963" t="s">
        <v>16</v>
      </c>
      <c r="G1963">
        <v>1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 s="4" cm="1">
        <f t="array" ref="N1963">MEDIAN(IF($O$2:$O$2210=O1963,$D$2:$D$2210))</f>
        <v>13</v>
      </c>
      <c r="O1963" t="str">
        <f t="shared" si="30"/>
        <v>Data Analyst - No stated seniority/mid-levelLeft job</v>
      </c>
    </row>
    <row r="1964" spans="1:15" ht="16.8" x14ac:dyDescent="0.45">
      <c r="A1964" t="s">
        <v>70</v>
      </c>
      <c r="B1964">
        <v>0</v>
      </c>
      <c r="C1964" t="s">
        <v>457</v>
      </c>
      <c r="D1964">
        <v>1</v>
      </c>
      <c r="E1964" t="s">
        <v>23</v>
      </c>
      <c r="F1964" t="s">
        <v>19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s="4" cm="1">
        <f t="array" ref="N1964">MEDIAN(IF($O$2:$O$2210=O1964,$D$2:$D$2210))</f>
        <v>10</v>
      </c>
      <c r="O1964" t="str">
        <f t="shared" si="30"/>
        <v>Data Analyst - Senior LevelPresent Role</v>
      </c>
    </row>
    <row r="1965" spans="1:15" ht="16.8" x14ac:dyDescent="0.45">
      <c r="A1965" t="s">
        <v>627</v>
      </c>
      <c r="B1965">
        <v>1</v>
      </c>
      <c r="C1965" t="s">
        <v>457</v>
      </c>
      <c r="D1965">
        <v>2</v>
      </c>
      <c r="E1965" t="s">
        <v>23</v>
      </c>
      <c r="F1965" t="s">
        <v>16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s="4" cm="1">
        <f t="array" ref="N1965">MEDIAN(IF($O$2:$O$2210=O1965,$D$2:$D$2210))</f>
        <v>17.5</v>
      </c>
      <c r="O1965" t="str">
        <f t="shared" si="30"/>
        <v>Data Analyst - Senior LevelLeft job</v>
      </c>
    </row>
    <row r="1966" spans="1:15" ht="16.8" x14ac:dyDescent="0.45">
      <c r="A1966" t="s">
        <v>1200</v>
      </c>
      <c r="B1966">
        <v>2</v>
      </c>
      <c r="C1966" t="s">
        <v>14</v>
      </c>
      <c r="D1966">
        <v>12</v>
      </c>
      <c r="E1966" t="s">
        <v>15</v>
      </c>
      <c r="F1966" t="s">
        <v>16</v>
      </c>
      <c r="G1966">
        <v>1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 s="4" cm="1">
        <f t="array" ref="N1966">MEDIAN(IF($O$2:$O$2210=O1966,$D$2:$D$2210))</f>
        <v>13</v>
      </c>
      <c r="O1966" t="str">
        <f t="shared" si="30"/>
        <v>Data Analyst - No stated seniority/mid-levelLeft job</v>
      </c>
    </row>
    <row r="1967" spans="1:15" ht="16.8" x14ac:dyDescent="0.45">
      <c r="A1967" t="s">
        <v>1517</v>
      </c>
      <c r="B1967">
        <v>3</v>
      </c>
      <c r="C1967" t="s">
        <v>1518</v>
      </c>
      <c r="D1967">
        <v>6</v>
      </c>
      <c r="E1967" t="s">
        <v>57</v>
      </c>
      <c r="F1967" t="s">
        <v>16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s="4" cm="1">
        <f t="array" ref="N1967">MEDIAN(IF($O$2:$O$2210=O1967,$D$2:$D$2210))</f>
        <v>8</v>
      </c>
      <c r="O1967" t="str">
        <f t="shared" si="30"/>
        <v>Data Analyst - Junior LevelLeft job</v>
      </c>
    </row>
    <row r="1968" spans="1:15" ht="16.8" x14ac:dyDescent="0.45">
      <c r="A1968" t="s">
        <v>1519</v>
      </c>
      <c r="B1968">
        <v>4</v>
      </c>
      <c r="C1968" t="s">
        <v>14</v>
      </c>
      <c r="D1968">
        <v>3</v>
      </c>
      <c r="E1968" t="s">
        <v>15</v>
      </c>
      <c r="F1968" t="s">
        <v>16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s="4" cm="1">
        <f t="array" ref="N1968">MEDIAN(IF($O$2:$O$2210=O1968,$D$2:$D$2210))</f>
        <v>13</v>
      </c>
      <c r="O1968" t="str">
        <f t="shared" si="30"/>
        <v>Data Analyst - No stated seniority/mid-levelLeft job</v>
      </c>
    </row>
    <row r="1969" spans="1:15" ht="16.8" x14ac:dyDescent="0.45">
      <c r="A1969" t="s">
        <v>1520</v>
      </c>
      <c r="B1969">
        <v>1</v>
      </c>
      <c r="C1969" t="s">
        <v>14</v>
      </c>
      <c r="D1969">
        <v>25</v>
      </c>
      <c r="E1969" t="s">
        <v>15</v>
      </c>
      <c r="F1969" t="s">
        <v>16</v>
      </c>
      <c r="G1969">
        <v>1</v>
      </c>
      <c r="H1969">
        <v>1</v>
      </c>
      <c r="I1969">
        <v>1</v>
      </c>
      <c r="J1969">
        <v>0</v>
      </c>
      <c r="K1969">
        <v>0</v>
      </c>
      <c r="L1969">
        <v>0</v>
      </c>
      <c r="M1969">
        <v>0</v>
      </c>
      <c r="N1969" s="4" cm="1">
        <f t="array" ref="N1969">MEDIAN(IF($O$2:$O$2210=O1969,$D$2:$D$2210))</f>
        <v>13</v>
      </c>
      <c r="O1969" t="str">
        <f t="shared" si="30"/>
        <v>Data Analyst - No stated seniority/mid-levelLeft job</v>
      </c>
    </row>
    <row r="1970" spans="1:15" ht="16.8" x14ac:dyDescent="0.45">
      <c r="A1970" t="s">
        <v>1521</v>
      </c>
      <c r="B1970">
        <v>0</v>
      </c>
      <c r="C1970" t="s">
        <v>1522</v>
      </c>
      <c r="D1970">
        <v>94</v>
      </c>
      <c r="E1970" t="s">
        <v>15</v>
      </c>
      <c r="F1970" t="s">
        <v>19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0</v>
      </c>
      <c r="N1970" s="4" cm="1">
        <f t="array" ref="N1970">MEDIAN(IF($O$2:$O$2210=O1970,$D$2:$D$2210))</f>
        <v>12</v>
      </c>
      <c r="O1970" t="str">
        <f t="shared" si="30"/>
        <v>Data Analyst - No stated seniority/mid-levelPresent Role</v>
      </c>
    </row>
    <row r="1971" spans="1:15" ht="16.8" x14ac:dyDescent="0.45">
      <c r="A1971" s="1">
        <v>44713</v>
      </c>
      <c r="B1971">
        <v>3</v>
      </c>
      <c r="C1971" t="s">
        <v>14</v>
      </c>
      <c r="D1971">
        <v>1</v>
      </c>
      <c r="E1971" t="s">
        <v>15</v>
      </c>
      <c r="F1971" t="s">
        <v>16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s="4" cm="1">
        <f t="array" ref="N1971">MEDIAN(IF($O$2:$O$2210=O1971,$D$2:$D$2210))</f>
        <v>13</v>
      </c>
      <c r="O1971" t="str">
        <f t="shared" si="30"/>
        <v>Data Analyst - No stated seniority/mid-levelLeft job</v>
      </c>
    </row>
    <row r="1972" spans="1:15" ht="16.8" x14ac:dyDescent="0.45">
      <c r="A1972" t="s">
        <v>46</v>
      </c>
      <c r="B1972">
        <v>0</v>
      </c>
      <c r="C1972" t="s">
        <v>333</v>
      </c>
      <c r="D1972">
        <v>33</v>
      </c>
      <c r="E1972" t="s">
        <v>15</v>
      </c>
      <c r="F1972" t="s">
        <v>19</v>
      </c>
      <c r="G1972">
        <v>1</v>
      </c>
      <c r="H1972">
        <v>1</v>
      </c>
      <c r="I1972">
        <v>1</v>
      </c>
      <c r="J1972">
        <v>0</v>
      </c>
      <c r="K1972">
        <v>0</v>
      </c>
      <c r="L1972">
        <v>0</v>
      </c>
      <c r="M1972">
        <v>0</v>
      </c>
      <c r="N1972" s="4" cm="1">
        <f t="array" ref="N1972">MEDIAN(IF($O$2:$O$2210=O1972,$D$2:$D$2210))</f>
        <v>12</v>
      </c>
      <c r="O1972" t="str">
        <f t="shared" si="30"/>
        <v>Data Analyst - No stated seniority/mid-levelPresent Role</v>
      </c>
    </row>
    <row r="1973" spans="1:15" ht="16.8" x14ac:dyDescent="0.45">
      <c r="A1973" t="s">
        <v>756</v>
      </c>
      <c r="B1973">
        <v>0</v>
      </c>
      <c r="C1973" t="s">
        <v>1692</v>
      </c>
      <c r="D1973">
        <v>68</v>
      </c>
      <c r="E1973" t="s">
        <v>1692</v>
      </c>
      <c r="F1973" t="s">
        <v>19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0</v>
      </c>
      <c r="N1973" s="4" cm="1">
        <f t="array" ref="N1973">MEDIAN(IF($O$2:$O$2210=O1973,$D$2:$D$2210))</f>
        <v>8.5</v>
      </c>
      <c r="O1973" t="str">
        <f t="shared" si="30"/>
        <v>Data ScientistPresent Role</v>
      </c>
    </row>
    <row r="1974" spans="1:15" ht="16.8" x14ac:dyDescent="0.45">
      <c r="A1974" t="s">
        <v>1511</v>
      </c>
      <c r="B1974">
        <v>1</v>
      </c>
      <c r="C1974" t="s">
        <v>1692</v>
      </c>
      <c r="D1974">
        <v>3</v>
      </c>
      <c r="E1974" t="s">
        <v>1692</v>
      </c>
      <c r="F1974" t="s">
        <v>16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s="4" cm="1">
        <f t="array" ref="N1974">MEDIAN(IF($O$2:$O$2210=O1974,$D$2:$D$2210))</f>
        <v>7</v>
      </c>
      <c r="O1974" t="str">
        <f t="shared" si="30"/>
        <v>Data ScientistLeft job</v>
      </c>
    </row>
    <row r="1975" spans="1:15" ht="16.8" x14ac:dyDescent="0.45">
      <c r="A1975" t="s">
        <v>1337</v>
      </c>
      <c r="B1975">
        <v>2</v>
      </c>
      <c r="C1975" t="s">
        <v>14</v>
      </c>
      <c r="D1975">
        <v>2</v>
      </c>
      <c r="E1975" t="s">
        <v>15</v>
      </c>
      <c r="F1975" t="s">
        <v>16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s="4" cm="1">
        <f t="array" ref="N1975">MEDIAN(IF($O$2:$O$2210=O1975,$D$2:$D$2210))</f>
        <v>13</v>
      </c>
      <c r="O1975" t="str">
        <f t="shared" si="30"/>
        <v>Data Analyst - No stated seniority/mid-levelLeft job</v>
      </c>
    </row>
    <row r="1976" spans="1:15" ht="16.8" x14ac:dyDescent="0.45">
      <c r="A1976" t="s">
        <v>865</v>
      </c>
      <c r="B1976">
        <v>0</v>
      </c>
      <c r="C1976" t="s">
        <v>14</v>
      </c>
      <c r="D1976">
        <v>26</v>
      </c>
      <c r="E1976" t="s">
        <v>15</v>
      </c>
      <c r="F1976" t="s">
        <v>19</v>
      </c>
      <c r="G1976">
        <v>1</v>
      </c>
      <c r="H1976">
        <v>1</v>
      </c>
      <c r="I1976">
        <v>1</v>
      </c>
      <c r="J1976">
        <v>0</v>
      </c>
      <c r="K1976">
        <v>0</v>
      </c>
      <c r="L1976">
        <v>0</v>
      </c>
      <c r="M1976">
        <v>0</v>
      </c>
      <c r="N1976" s="4" cm="1">
        <f t="array" ref="N1976">MEDIAN(IF($O$2:$O$2210=O1976,$D$2:$D$2210))</f>
        <v>12</v>
      </c>
      <c r="O1976" t="str">
        <f t="shared" si="30"/>
        <v>Data Analyst - No stated seniority/mid-levelPresent Role</v>
      </c>
    </row>
    <row r="1977" spans="1:15" ht="16.8" x14ac:dyDescent="0.45">
      <c r="A1977" t="s">
        <v>1523</v>
      </c>
      <c r="B1977">
        <v>1</v>
      </c>
      <c r="C1977" t="s">
        <v>14</v>
      </c>
      <c r="D1977">
        <v>27</v>
      </c>
      <c r="E1977" t="s">
        <v>15</v>
      </c>
      <c r="F1977" t="s">
        <v>16</v>
      </c>
      <c r="G1977">
        <v>1</v>
      </c>
      <c r="H1977">
        <v>1</v>
      </c>
      <c r="I1977">
        <v>1</v>
      </c>
      <c r="J1977">
        <v>0</v>
      </c>
      <c r="K1977">
        <v>0</v>
      </c>
      <c r="L1977">
        <v>0</v>
      </c>
      <c r="M1977">
        <v>0</v>
      </c>
      <c r="N1977" s="4" cm="1">
        <f t="array" ref="N1977">MEDIAN(IF($O$2:$O$2210=O1977,$D$2:$D$2210))</f>
        <v>13</v>
      </c>
      <c r="O1977" t="str">
        <f t="shared" si="30"/>
        <v>Data Analyst - No stated seniority/mid-levelLeft job</v>
      </c>
    </row>
    <row r="1978" spans="1:15" ht="16.8" x14ac:dyDescent="0.45">
      <c r="A1978" t="s">
        <v>1524</v>
      </c>
      <c r="B1978">
        <v>3</v>
      </c>
      <c r="C1978" t="s">
        <v>14</v>
      </c>
      <c r="D1978">
        <v>6</v>
      </c>
      <c r="E1978" t="s">
        <v>15</v>
      </c>
      <c r="F1978" t="s">
        <v>16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s="4" cm="1">
        <f t="array" ref="N1978">MEDIAN(IF($O$2:$O$2210=O1978,$D$2:$D$2210))</f>
        <v>13</v>
      </c>
      <c r="O1978" t="str">
        <f t="shared" si="30"/>
        <v>Data Analyst - No stated seniority/mid-levelLeft job</v>
      </c>
    </row>
    <row r="1979" spans="1:15" ht="16.8" x14ac:dyDescent="0.45">
      <c r="A1979" t="s">
        <v>845</v>
      </c>
      <c r="B1979">
        <v>0</v>
      </c>
      <c r="C1979" t="s">
        <v>14</v>
      </c>
      <c r="D1979">
        <v>1</v>
      </c>
      <c r="E1979" t="s">
        <v>15</v>
      </c>
      <c r="F1979" t="s">
        <v>19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s="4" cm="1">
        <f t="array" ref="N1979">MEDIAN(IF($O$2:$O$2210=O1979,$D$2:$D$2210))</f>
        <v>12</v>
      </c>
      <c r="O1979" t="str">
        <f t="shared" si="30"/>
        <v>Data Analyst - No stated seniority/mid-levelPresent Role</v>
      </c>
    </row>
    <row r="1980" spans="1:15" ht="16.8" x14ac:dyDescent="0.45">
      <c r="A1980" t="s">
        <v>1525</v>
      </c>
      <c r="B1980">
        <v>1</v>
      </c>
      <c r="C1980" t="s">
        <v>1518</v>
      </c>
      <c r="D1980">
        <v>13</v>
      </c>
      <c r="E1980" t="s">
        <v>57</v>
      </c>
      <c r="F1980" t="s">
        <v>16</v>
      </c>
      <c r="G1980">
        <v>1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 s="4" cm="1">
        <f t="array" ref="N1980">MEDIAN(IF($O$2:$O$2210=O1980,$D$2:$D$2210))</f>
        <v>8</v>
      </c>
      <c r="O1980" t="str">
        <f t="shared" si="30"/>
        <v>Data Analyst - Junior LevelLeft job</v>
      </c>
    </row>
    <row r="1981" spans="1:15" ht="16.8" x14ac:dyDescent="0.45">
      <c r="A1981" t="s">
        <v>1526</v>
      </c>
      <c r="B1981">
        <v>3</v>
      </c>
      <c r="C1981" t="s">
        <v>1527</v>
      </c>
      <c r="D1981">
        <v>17</v>
      </c>
      <c r="E1981" t="s">
        <v>15</v>
      </c>
      <c r="F1981" t="s">
        <v>16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 s="4" cm="1">
        <f t="array" ref="N1981">MEDIAN(IF($O$2:$O$2210=O1981,$D$2:$D$2210))</f>
        <v>13</v>
      </c>
      <c r="O1981" t="str">
        <f t="shared" si="30"/>
        <v>Data Analyst - No stated seniority/mid-levelLeft job</v>
      </c>
    </row>
    <row r="1982" spans="1:15" ht="16.8" x14ac:dyDescent="0.45">
      <c r="A1982" t="s">
        <v>592</v>
      </c>
      <c r="B1982">
        <v>0</v>
      </c>
      <c r="C1982" t="s">
        <v>14</v>
      </c>
      <c r="D1982">
        <v>3</v>
      </c>
      <c r="E1982" t="s">
        <v>15</v>
      </c>
      <c r="F1982" t="s">
        <v>19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s="4" cm="1">
        <f t="array" ref="N1982">MEDIAN(IF($O$2:$O$2210=O1982,$D$2:$D$2210))</f>
        <v>12</v>
      </c>
      <c r="O1982" t="str">
        <f t="shared" si="30"/>
        <v>Data Analyst - No stated seniority/mid-levelPresent Role</v>
      </c>
    </row>
    <row r="1983" spans="1:15" ht="16.8" x14ac:dyDescent="0.45">
      <c r="A1983" t="s">
        <v>329</v>
      </c>
      <c r="B1983">
        <v>1</v>
      </c>
      <c r="C1983" t="s">
        <v>14</v>
      </c>
      <c r="D1983">
        <v>43</v>
      </c>
      <c r="E1983" t="s">
        <v>15</v>
      </c>
      <c r="F1983" t="s">
        <v>19</v>
      </c>
      <c r="G1983">
        <v>1</v>
      </c>
      <c r="H1983">
        <v>1</v>
      </c>
      <c r="I1983">
        <v>1</v>
      </c>
      <c r="J1983">
        <v>1</v>
      </c>
      <c r="K1983">
        <v>0</v>
      </c>
      <c r="L1983">
        <v>0</v>
      </c>
      <c r="M1983">
        <v>0</v>
      </c>
      <c r="N1983" s="4" cm="1">
        <f t="array" ref="N1983">MEDIAN(IF($O$2:$O$2210=O1983,$D$2:$D$2210))</f>
        <v>12</v>
      </c>
      <c r="O1983" t="str">
        <f t="shared" si="30"/>
        <v>Data Analyst - No stated seniority/mid-levelPresent Role</v>
      </c>
    </row>
    <row r="1984" spans="1:15" ht="16.8" x14ac:dyDescent="0.45">
      <c r="A1984" t="s">
        <v>106</v>
      </c>
      <c r="B1984">
        <v>0</v>
      </c>
      <c r="C1984" t="s">
        <v>14</v>
      </c>
      <c r="D1984">
        <v>5</v>
      </c>
      <c r="E1984" t="s">
        <v>15</v>
      </c>
      <c r="F1984" t="s">
        <v>19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s="4" cm="1">
        <f t="array" ref="N1984">MEDIAN(IF($O$2:$O$2210=O1984,$D$2:$D$2210))</f>
        <v>12</v>
      </c>
      <c r="O1984" t="str">
        <f t="shared" si="30"/>
        <v>Data Analyst - No stated seniority/mid-levelPresent Role</v>
      </c>
    </row>
    <row r="1985" spans="1:15" ht="16.8" x14ac:dyDescent="0.45">
      <c r="A1985" t="s">
        <v>417</v>
      </c>
      <c r="B1985">
        <v>1</v>
      </c>
      <c r="C1985" t="s">
        <v>14</v>
      </c>
      <c r="D1985">
        <v>13</v>
      </c>
      <c r="E1985" t="s">
        <v>15</v>
      </c>
      <c r="F1985" t="s">
        <v>16</v>
      </c>
      <c r="G1985">
        <v>1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 s="4" cm="1">
        <f t="array" ref="N1985">MEDIAN(IF($O$2:$O$2210=O1985,$D$2:$D$2210))</f>
        <v>13</v>
      </c>
      <c r="O1985" t="str">
        <f t="shared" si="30"/>
        <v>Data Analyst - No stated seniority/mid-levelLeft job</v>
      </c>
    </row>
    <row r="1986" spans="1:15" ht="16.8" x14ac:dyDescent="0.45">
      <c r="A1986" t="s">
        <v>592</v>
      </c>
      <c r="B1986">
        <v>0</v>
      </c>
      <c r="C1986" t="s">
        <v>903</v>
      </c>
      <c r="D1986">
        <v>3</v>
      </c>
      <c r="E1986" t="s">
        <v>15</v>
      </c>
      <c r="F1986" t="s">
        <v>19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s="4" cm="1">
        <f t="array" ref="N1986">MEDIAN(IF($O$2:$O$2210=O1986,$D$2:$D$2210))</f>
        <v>12</v>
      </c>
      <c r="O1986" t="str">
        <f t="shared" si="30"/>
        <v>Data Analyst - No stated seniority/mid-levelPresent Role</v>
      </c>
    </row>
    <row r="1987" spans="1:15" ht="16.8" x14ac:dyDescent="0.45">
      <c r="A1987" t="s">
        <v>1528</v>
      </c>
      <c r="B1987">
        <v>1</v>
      </c>
      <c r="C1987" t="s">
        <v>1529</v>
      </c>
      <c r="D1987">
        <v>18</v>
      </c>
      <c r="E1987" t="s">
        <v>15</v>
      </c>
      <c r="F1987" t="s">
        <v>16</v>
      </c>
      <c r="G1987">
        <v>1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 s="4" cm="1">
        <f t="array" ref="N1987">MEDIAN(IF($O$2:$O$2210=O1987,$D$2:$D$2210))</f>
        <v>13</v>
      </c>
      <c r="O1987" t="str">
        <f t="shared" ref="O1987:O2050" si="31">E1987&amp;F1987</f>
        <v>Data Analyst - No stated seniority/mid-levelLeft job</v>
      </c>
    </row>
    <row r="1988" spans="1:15" ht="16.8" x14ac:dyDescent="0.45">
      <c r="A1988" t="s">
        <v>1454</v>
      </c>
      <c r="B1988">
        <v>2</v>
      </c>
      <c r="C1988" t="s">
        <v>50</v>
      </c>
      <c r="D1988">
        <v>18</v>
      </c>
      <c r="E1988" t="s">
        <v>15</v>
      </c>
      <c r="F1988" t="s">
        <v>16</v>
      </c>
      <c r="G1988">
        <v>1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 s="4" cm="1">
        <f t="array" ref="N1988">MEDIAN(IF($O$2:$O$2210=O1988,$D$2:$D$2210))</f>
        <v>13</v>
      </c>
      <c r="O1988" t="str">
        <f t="shared" si="31"/>
        <v>Data Analyst - No stated seniority/mid-levelLeft job</v>
      </c>
    </row>
    <row r="1989" spans="1:15" ht="16.8" x14ac:dyDescent="0.45">
      <c r="A1989" t="s">
        <v>30</v>
      </c>
      <c r="B1989">
        <v>0</v>
      </c>
      <c r="C1989" t="s">
        <v>199</v>
      </c>
      <c r="D1989">
        <v>12</v>
      </c>
      <c r="E1989" t="s">
        <v>23</v>
      </c>
      <c r="F1989" t="s">
        <v>19</v>
      </c>
      <c r="G1989">
        <v>1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 s="4" cm="1">
        <f t="array" ref="N1989">MEDIAN(IF($O$2:$O$2210=O1989,$D$2:$D$2210))</f>
        <v>10</v>
      </c>
      <c r="O1989" t="str">
        <f t="shared" si="31"/>
        <v>Data Analyst - Senior LevelPresent Role</v>
      </c>
    </row>
    <row r="1990" spans="1:15" ht="16.8" x14ac:dyDescent="0.45">
      <c r="A1990" t="s">
        <v>1530</v>
      </c>
      <c r="B1990">
        <v>2</v>
      </c>
      <c r="C1990" t="s">
        <v>36</v>
      </c>
      <c r="D1990">
        <v>26</v>
      </c>
      <c r="E1990" t="s">
        <v>23</v>
      </c>
      <c r="F1990" t="s">
        <v>16</v>
      </c>
      <c r="G1990">
        <v>1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  <c r="N1990" s="4" cm="1">
        <f t="array" ref="N1990">MEDIAN(IF($O$2:$O$2210=O1990,$D$2:$D$2210))</f>
        <v>17.5</v>
      </c>
      <c r="O1990" t="str">
        <f t="shared" si="31"/>
        <v>Data Analyst - Senior LevelLeft job</v>
      </c>
    </row>
    <row r="1991" spans="1:15" ht="16.8" x14ac:dyDescent="0.45">
      <c r="A1991" t="s">
        <v>106</v>
      </c>
      <c r="B1991">
        <v>0</v>
      </c>
      <c r="C1991" t="s">
        <v>14</v>
      </c>
      <c r="D1991">
        <v>5</v>
      </c>
      <c r="E1991" t="s">
        <v>15</v>
      </c>
      <c r="F1991" t="s">
        <v>19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s="4" cm="1">
        <f t="array" ref="N1991">MEDIAN(IF($O$2:$O$2210=O1991,$D$2:$D$2210))</f>
        <v>12</v>
      </c>
      <c r="O1991" t="str">
        <f t="shared" si="31"/>
        <v>Data Analyst - No stated seniority/mid-levelPresent Role</v>
      </c>
    </row>
    <row r="1992" spans="1:15" ht="16.8" x14ac:dyDescent="0.45">
      <c r="A1992" t="s">
        <v>331</v>
      </c>
      <c r="B1992">
        <v>0</v>
      </c>
      <c r="C1992" t="s">
        <v>36</v>
      </c>
      <c r="D1992">
        <v>28</v>
      </c>
      <c r="E1992" t="s">
        <v>23</v>
      </c>
      <c r="F1992" t="s">
        <v>19</v>
      </c>
      <c r="G1992">
        <v>1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  <c r="N1992" s="4" cm="1">
        <f t="array" ref="N1992">MEDIAN(IF($O$2:$O$2210=O1992,$D$2:$D$2210))</f>
        <v>10</v>
      </c>
      <c r="O1992" t="str">
        <f t="shared" si="31"/>
        <v>Data Analyst - Senior LevelPresent Role</v>
      </c>
    </row>
    <row r="1993" spans="1:15" ht="16.8" x14ac:dyDescent="0.45">
      <c r="A1993" t="s">
        <v>1531</v>
      </c>
      <c r="B1993">
        <v>1</v>
      </c>
      <c r="C1993" t="s">
        <v>36</v>
      </c>
      <c r="D1993">
        <v>112</v>
      </c>
      <c r="E1993" t="s">
        <v>23</v>
      </c>
      <c r="F1993" t="s">
        <v>16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0</v>
      </c>
      <c r="N1993" s="4" cm="1">
        <f t="array" ref="N1993">MEDIAN(IF($O$2:$O$2210=O1993,$D$2:$D$2210))</f>
        <v>17.5</v>
      </c>
      <c r="O1993" t="str">
        <f t="shared" si="31"/>
        <v>Data Analyst - Senior LevelLeft job</v>
      </c>
    </row>
    <row r="1994" spans="1:15" ht="16.8" x14ac:dyDescent="0.45">
      <c r="A1994" s="1">
        <v>40575</v>
      </c>
      <c r="B1994">
        <v>2</v>
      </c>
      <c r="C1994" t="s">
        <v>14</v>
      </c>
      <c r="D1994">
        <v>1</v>
      </c>
      <c r="E1994" t="s">
        <v>15</v>
      </c>
      <c r="F1994" t="s">
        <v>16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s="4" cm="1">
        <f t="array" ref="N1994">MEDIAN(IF($O$2:$O$2210=O1994,$D$2:$D$2210))</f>
        <v>13</v>
      </c>
      <c r="O1994" t="str">
        <f t="shared" si="31"/>
        <v>Data Analyst - No stated seniority/mid-levelLeft job</v>
      </c>
    </row>
    <row r="1995" spans="1:15" ht="16.8" x14ac:dyDescent="0.45">
      <c r="A1995" t="s">
        <v>253</v>
      </c>
      <c r="B1995">
        <v>0</v>
      </c>
      <c r="C1995" t="s">
        <v>14</v>
      </c>
      <c r="D1995">
        <v>29</v>
      </c>
      <c r="E1995" t="s">
        <v>15</v>
      </c>
      <c r="F1995" t="s">
        <v>19</v>
      </c>
      <c r="G1995">
        <v>1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  <c r="N1995" s="4" cm="1">
        <f t="array" ref="N1995">MEDIAN(IF($O$2:$O$2210=O1995,$D$2:$D$2210))</f>
        <v>12</v>
      </c>
      <c r="O1995" t="str">
        <f t="shared" si="31"/>
        <v>Data Analyst - No stated seniority/mid-levelPresent Role</v>
      </c>
    </row>
    <row r="1996" spans="1:15" ht="16.8" x14ac:dyDescent="0.45">
      <c r="A1996" t="s">
        <v>620</v>
      </c>
      <c r="B1996">
        <v>0</v>
      </c>
      <c r="C1996" t="s">
        <v>14</v>
      </c>
      <c r="D1996">
        <v>2</v>
      </c>
      <c r="E1996" t="s">
        <v>15</v>
      </c>
      <c r="F1996" t="s">
        <v>19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s="4" cm="1">
        <f t="array" ref="N1996">MEDIAN(IF($O$2:$O$2210=O1996,$D$2:$D$2210))</f>
        <v>12</v>
      </c>
      <c r="O1996" t="str">
        <f t="shared" si="31"/>
        <v>Data Analyst - No stated seniority/mid-levelPresent Role</v>
      </c>
    </row>
    <row r="1997" spans="1:15" ht="16.8" x14ac:dyDescent="0.45">
      <c r="A1997" t="s">
        <v>116</v>
      </c>
      <c r="B1997">
        <v>0</v>
      </c>
      <c r="C1997" t="s">
        <v>14</v>
      </c>
      <c r="D1997">
        <v>34</v>
      </c>
      <c r="E1997" t="s">
        <v>15</v>
      </c>
      <c r="F1997" t="s">
        <v>19</v>
      </c>
      <c r="G1997">
        <v>1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  <c r="N1997" s="4" cm="1">
        <f t="array" ref="N1997">MEDIAN(IF($O$2:$O$2210=O1997,$D$2:$D$2210))</f>
        <v>12</v>
      </c>
      <c r="O1997" t="str">
        <f t="shared" si="31"/>
        <v>Data Analyst - No stated seniority/mid-levelPresent Role</v>
      </c>
    </row>
    <row r="1998" spans="1:15" ht="16.8" x14ac:dyDescent="0.45">
      <c r="A1998" t="s">
        <v>1532</v>
      </c>
      <c r="B1998">
        <v>1</v>
      </c>
      <c r="C1998" t="s">
        <v>1533</v>
      </c>
      <c r="D1998">
        <v>15</v>
      </c>
      <c r="E1998" t="s">
        <v>15</v>
      </c>
      <c r="F1998" t="s">
        <v>16</v>
      </c>
      <c r="G1998">
        <v>1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 s="4" cm="1">
        <f t="array" ref="N1998">MEDIAN(IF($O$2:$O$2210=O1998,$D$2:$D$2210))</f>
        <v>13</v>
      </c>
      <c r="O1998" t="str">
        <f t="shared" si="31"/>
        <v>Data Analyst - No stated seniority/mid-levelLeft job</v>
      </c>
    </row>
    <row r="1999" spans="1:15" ht="16.8" x14ac:dyDescent="0.45">
      <c r="A1999" t="s">
        <v>1534</v>
      </c>
      <c r="B1999">
        <v>2</v>
      </c>
      <c r="C1999" t="s">
        <v>14</v>
      </c>
      <c r="D1999">
        <v>2</v>
      </c>
      <c r="E1999" t="s">
        <v>15</v>
      </c>
      <c r="F1999" t="s">
        <v>16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s="4" cm="1">
        <f t="array" ref="N1999">MEDIAN(IF($O$2:$O$2210=O1999,$D$2:$D$2210))</f>
        <v>13</v>
      </c>
      <c r="O1999" t="str">
        <f t="shared" si="31"/>
        <v>Data Analyst - No stated seniority/mid-levelLeft job</v>
      </c>
    </row>
    <row r="2000" spans="1:15" ht="16.8" x14ac:dyDescent="0.45">
      <c r="A2000" t="s">
        <v>845</v>
      </c>
      <c r="B2000">
        <v>0</v>
      </c>
      <c r="C2000" t="s">
        <v>14</v>
      </c>
      <c r="D2000">
        <v>1</v>
      </c>
      <c r="E2000" t="s">
        <v>15</v>
      </c>
      <c r="F2000" t="s">
        <v>19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s="4" cm="1">
        <f t="array" ref="N2000">MEDIAN(IF($O$2:$O$2210=O2000,$D$2:$D$2210))</f>
        <v>12</v>
      </c>
      <c r="O2000" t="str">
        <f t="shared" si="31"/>
        <v>Data Analyst - No stated seniority/mid-levelPresent Role</v>
      </c>
    </row>
    <row r="2001" spans="1:15" ht="16.8" x14ac:dyDescent="0.45">
      <c r="A2001" t="s">
        <v>1535</v>
      </c>
      <c r="B2001">
        <v>1</v>
      </c>
      <c r="C2001" t="s">
        <v>14</v>
      </c>
      <c r="D2001">
        <v>12</v>
      </c>
      <c r="E2001" t="s">
        <v>15</v>
      </c>
      <c r="F2001" t="s">
        <v>16</v>
      </c>
      <c r="G2001">
        <v>1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 s="4" cm="1">
        <f t="array" ref="N2001">MEDIAN(IF($O$2:$O$2210=O2001,$D$2:$D$2210))</f>
        <v>13</v>
      </c>
      <c r="O2001" t="str">
        <f t="shared" si="31"/>
        <v>Data Analyst - No stated seniority/mid-levelLeft job</v>
      </c>
    </row>
    <row r="2002" spans="1:15" ht="16.8" x14ac:dyDescent="0.45">
      <c r="A2002" t="s">
        <v>17</v>
      </c>
      <c r="B2002">
        <v>0</v>
      </c>
      <c r="C2002" t="s">
        <v>1744</v>
      </c>
      <c r="D2002">
        <v>24</v>
      </c>
      <c r="E2002" t="s">
        <v>1692</v>
      </c>
      <c r="F2002" t="s">
        <v>19</v>
      </c>
      <c r="G2002">
        <v>1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0</v>
      </c>
      <c r="N2002" s="4" cm="1">
        <f t="array" ref="N2002">MEDIAN(IF($O$2:$O$2210=O2002,$D$2:$D$2210))</f>
        <v>8.5</v>
      </c>
      <c r="O2002" t="str">
        <f t="shared" si="31"/>
        <v>Data ScientistPresent Role</v>
      </c>
    </row>
    <row r="2003" spans="1:15" ht="16.8" x14ac:dyDescent="0.45">
      <c r="A2003" t="s">
        <v>1536</v>
      </c>
      <c r="B2003">
        <v>3</v>
      </c>
      <c r="C2003" t="s">
        <v>18</v>
      </c>
      <c r="D2003">
        <v>2</v>
      </c>
      <c r="E2003" t="s">
        <v>15</v>
      </c>
      <c r="F2003" t="s">
        <v>16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s="4" cm="1">
        <f t="array" ref="N2003">MEDIAN(IF($O$2:$O$2210=O2003,$D$2:$D$2210))</f>
        <v>13</v>
      </c>
      <c r="O2003" t="str">
        <f t="shared" si="31"/>
        <v>Data Analyst - No stated seniority/mid-levelLeft job</v>
      </c>
    </row>
    <row r="2004" spans="1:15" ht="16.8" x14ac:dyDescent="0.45">
      <c r="A2004" t="s">
        <v>1537</v>
      </c>
      <c r="B2004">
        <v>2</v>
      </c>
      <c r="C2004" t="s">
        <v>1538</v>
      </c>
      <c r="D2004">
        <v>4</v>
      </c>
      <c r="E2004" t="s">
        <v>15</v>
      </c>
      <c r="F2004" t="s">
        <v>16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s="4" cm="1">
        <f t="array" ref="N2004">MEDIAN(IF($O$2:$O$2210=O2004,$D$2:$D$2210))</f>
        <v>13</v>
      </c>
      <c r="O2004" t="str">
        <f t="shared" si="31"/>
        <v>Data Analyst - No stated seniority/mid-levelLeft job</v>
      </c>
    </row>
    <row r="2005" spans="1:15" ht="16.8" x14ac:dyDescent="0.45">
      <c r="A2005" t="s">
        <v>72</v>
      </c>
      <c r="B2005">
        <v>0</v>
      </c>
      <c r="C2005" t="s">
        <v>14</v>
      </c>
      <c r="D2005">
        <v>13</v>
      </c>
      <c r="E2005" t="s">
        <v>15</v>
      </c>
      <c r="F2005" t="s">
        <v>19</v>
      </c>
      <c r="G2005">
        <v>1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 s="4" cm="1">
        <f t="array" ref="N2005">MEDIAN(IF($O$2:$O$2210=O2005,$D$2:$D$2210))</f>
        <v>12</v>
      </c>
      <c r="O2005" t="str">
        <f t="shared" si="31"/>
        <v>Data Analyst - No stated seniority/mid-levelPresent Role</v>
      </c>
    </row>
    <row r="2006" spans="1:15" ht="16.8" x14ac:dyDescent="0.45">
      <c r="A2006" t="s">
        <v>1539</v>
      </c>
      <c r="B2006">
        <v>1</v>
      </c>
      <c r="C2006" t="s">
        <v>14</v>
      </c>
      <c r="D2006">
        <v>1</v>
      </c>
      <c r="E2006" t="s">
        <v>15</v>
      </c>
      <c r="F2006" t="s">
        <v>16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s="4" cm="1">
        <f t="array" ref="N2006">MEDIAN(IF($O$2:$O$2210=O2006,$D$2:$D$2210))</f>
        <v>13</v>
      </c>
      <c r="O2006" t="str">
        <f t="shared" si="31"/>
        <v>Data Analyst - No stated seniority/mid-levelLeft job</v>
      </c>
    </row>
    <row r="2007" spans="1:15" ht="16.8" x14ac:dyDescent="0.45">
      <c r="A2007" t="s">
        <v>1495</v>
      </c>
      <c r="B2007">
        <v>1</v>
      </c>
      <c r="C2007" t="s">
        <v>14</v>
      </c>
      <c r="D2007">
        <v>12</v>
      </c>
      <c r="E2007" t="s">
        <v>15</v>
      </c>
      <c r="F2007" t="s">
        <v>16</v>
      </c>
      <c r="G2007">
        <v>1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 s="4" cm="1">
        <f t="array" ref="N2007">MEDIAN(IF($O$2:$O$2210=O2007,$D$2:$D$2210))</f>
        <v>13</v>
      </c>
      <c r="O2007" t="str">
        <f t="shared" si="31"/>
        <v>Data Analyst - No stated seniority/mid-levelLeft job</v>
      </c>
    </row>
    <row r="2008" spans="1:15" ht="16.8" x14ac:dyDescent="0.45">
      <c r="A2008" t="s">
        <v>1540</v>
      </c>
      <c r="B2008">
        <v>2</v>
      </c>
      <c r="C2008" t="s">
        <v>14</v>
      </c>
      <c r="D2008">
        <v>12</v>
      </c>
      <c r="E2008" t="s">
        <v>15</v>
      </c>
      <c r="F2008" t="s">
        <v>16</v>
      </c>
      <c r="G2008">
        <v>1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 s="4" cm="1">
        <f t="array" ref="N2008">MEDIAN(IF($O$2:$O$2210=O2008,$D$2:$D$2210))</f>
        <v>13</v>
      </c>
      <c r="O2008" t="str">
        <f t="shared" si="31"/>
        <v>Data Analyst - No stated seniority/mid-levelLeft job</v>
      </c>
    </row>
    <row r="2009" spans="1:15" ht="16.8" x14ac:dyDescent="0.45">
      <c r="A2009" t="s">
        <v>996</v>
      </c>
      <c r="B2009">
        <v>2</v>
      </c>
      <c r="C2009" t="s">
        <v>199</v>
      </c>
      <c r="D2009">
        <v>9</v>
      </c>
      <c r="E2009" t="s">
        <v>23</v>
      </c>
      <c r="F2009" t="s">
        <v>16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s="4" cm="1">
        <f t="array" ref="N2009">MEDIAN(IF($O$2:$O$2210=O2009,$D$2:$D$2210))</f>
        <v>17.5</v>
      </c>
      <c r="O2009" t="str">
        <f t="shared" si="31"/>
        <v>Data Analyst - Senior LevelLeft job</v>
      </c>
    </row>
    <row r="2010" spans="1:15" ht="16.8" x14ac:dyDescent="0.45">
      <c r="A2010" t="s">
        <v>1541</v>
      </c>
      <c r="B2010">
        <v>3</v>
      </c>
      <c r="C2010" t="s">
        <v>199</v>
      </c>
      <c r="D2010">
        <v>27</v>
      </c>
      <c r="E2010" t="s">
        <v>23</v>
      </c>
      <c r="F2010" t="s">
        <v>16</v>
      </c>
      <c r="G2010">
        <v>1</v>
      </c>
      <c r="H2010">
        <v>1</v>
      </c>
      <c r="I2010">
        <v>1</v>
      </c>
      <c r="J2010">
        <v>0</v>
      </c>
      <c r="K2010">
        <v>0</v>
      </c>
      <c r="L2010">
        <v>0</v>
      </c>
      <c r="M2010">
        <v>0</v>
      </c>
      <c r="N2010" s="4" cm="1">
        <f t="array" ref="N2010">MEDIAN(IF($O$2:$O$2210=O2010,$D$2:$D$2210))</f>
        <v>17.5</v>
      </c>
      <c r="O2010" t="str">
        <f t="shared" si="31"/>
        <v>Data Analyst - Senior LevelLeft job</v>
      </c>
    </row>
    <row r="2011" spans="1:15" ht="16.8" x14ac:dyDescent="0.45">
      <c r="A2011" t="s">
        <v>146</v>
      </c>
      <c r="B2011">
        <v>2</v>
      </c>
      <c r="C2011" t="s">
        <v>14</v>
      </c>
      <c r="D2011">
        <v>16</v>
      </c>
      <c r="E2011" t="s">
        <v>15</v>
      </c>
      <c r="F2011" t="s">
        <v>16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 s="4" cm="1">
        <f t="array" ref="N2011">MEDIAN(IF($O$2:$O$2210=O2011,$D$2:$D$2210))</f>
        <v>13</v>
      </c>
      <c r="O2011" t="str">
        <f t="shared" si="31"/>
        <v>Data Analyst - No stated seniority/mid-levelLeft job</v>
      </c>
    </row>
    <row r="2012" spans="1:15" ht="16.8" x14ac:dyDescent="0.45">
      <c r="A2012" t="s">
        <v>1458</v>
      </c>
      <c r="B2012">
        <v>2</v>
      </c>
      <c r="C2012" t="s">
        <v>50</v>
      </c>
      <c r="D2012">
        <v>7</v>
      </c>
      <c r="E2012" t="s">
        <v>15</v>
      </c>
      <c r="F2012" t="s">
        <v>16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s="4" cm="1">
        <f t="array" ref="N2012">MEDIAN(IF($O$2:$O$2210=O2012,$D$2:$D$2210))</f>
        <v>13</v>
      </c>
      <c r="O2012" t="str">
        <f t="shared" si="31"/>
        <v>Data Analyst - No stated seniority/mid-levelLeft job</v>
      </c>
    </row>
    <row r="2013" spans="1:15" ht="16.8" x14ac:dyDescent="0.45">
      <c r="A2013" t="s">
        <v>1542</v>
      </c>
      <c r="B2013">
        <v>3</v>
      </c>
      <c r="C2013" t="s">
        <v>50</v>
      </c>
      <c r="D2013">
        <v>23</v>
      </c>
      <c r="E2013" t="s">
        <v>15</v>
      </c>
      <c r="F2013" t="s">
        <v>16</v>
      </c>
      <c r="G2013">
        <v>1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 s="4" cm="1">
        <f t="array" ref="N2013">MEDIAN(IF($O$2:$O$2210=O2013,$D$2:$D$2210))</f>
        <v>13</v>
      </c>
      <c r="O2013" t="str">
        <f t="shared" si="31"/>
        <v>Data Analyst - No stated seniority/mid-levelLeft job</v>
      </c>
    </row>
    <row r="2014" spans="1:15" ht="16.8" x14ac:dyDescent="0.45">
      <c r="A2014" t="s">
        <v>608</v>
      </c>
      <c r="B2014">
        <v>1</v>
      </c>
      <c r="C2014" t="s">
        <v>14</v>
      </c>
      <c r="D2014">
        <v>7</v>
      </c>
      <c r="E2014" t="s">
        <v>15</v>
      </c>
      <c r="F2014" t="s">
        <v>16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s="4" cm="1">
        <f t="array" ref="N2014">MEDIAN(IF($O$2:$O$2210=O2014,$D$2:$D$2210))</f>
        <v>13</v>
      </c>
      <c r="O2014" t="str">
        <f t="shared" si="31"/>
        <v>Data Analyst - No stated seniority/mid-levelLeft job</v>
      </c>
    </row>
    <row r="2015" spans="1:15" ht="16.8" x14ac:dyDescent="0.45">
      <c r="A2015" t="s">
        <v>1543</v>
      </c>
      <c r="B2015">
        <v>2</v>
      </c>
      <c r="C2015" t="s">
        <v>1544</v>
      </c>
      <c r="D2015">
        <v>13</v>
      </c>
      <c r="E2015" t="s">
        <v>15</v>
      </c>
      <c r="F2015" t="s">
        <v>16</v>
      </c>
      <c r="G2015">
        <v>1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 s="4" cm="1">
        <f t="array" ref="N2015">MEDIAN(IF($O$2:$O$2210=O2015,$D$2:$D$2210))</f>
        <v>13</v>
      </c>
      <c r="O2015" t="str">
        <f t="shared" si="31"/>
        <v>Data Analyst - No stated seniority/mid-levelLeft job</v>
      </c>
    </row>
    <row r="2016" spans="1:15" ht="16.8" x14ac:dyDescent="0.45">
      <c r="A2016" t="s">
        <v>108</v>
      </c>
      <c r="B2016">
        <v>0</v>
      </c>
      <c r="C2016" t="s">
        <v>36</v>
      </c>
      <c r="D2016">
        <v>10</v>
      </c>
      <c r="E2016" t="s">
        <v>23</v>
      </c>
      <c r="F2016" t="s">
        <v>19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s="4" cm="1">
        <f t="array" ref="N2016">MEDIAN(IF($O$2:$O$2210=O2016,$D$2:$D$2210))</f>
        <v>10</v>
      </c>
      <c r="O2016" t="str">
        <f t="shared" si="31"/>
        <v>Data Analyst - Senior LevelPresent Role</v>
      </c>
    </row>
    <row r="2017" spans="1:15" ht="16.8" x14ac:dyDescent="0.45">
      <c r="A2017" t="s">
        <v>594</v>
      </c>
      <c r="B2017">
        <v>2</v>
      </c>
      <c r="C2017" t="s">
        <v>517</v>
      </c>
      <c r="D2017">
        <v>31</v>
      </c>
      <c r="E2017" t="s">
        <v>23</v>
      </c>
      <c r="F2017" t="s">
        <v>16</v>
      </c>
      <c r="G2017">
        <v>1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0</v>
      </c>
      <c r="N2017" s="4" cm="1">
        <f t="array" ref="N2017">MEDIAN(IF($O$2:$O$2210=O2017,$D$2:$D$2210))</f>
        <v>17.5</v>
      </c>
      <c r="O2017" t="str">
        <f t="shared" si="31"/>
        <v>Data Analyst - Senior LevelLeft job</v>
      </c>
    </row>
    <row r="2018" spans="1:15" ht="16.8" x14ac:dyDescent="0.45">
      <c r="A2018" t="s">
        <v>1545</v>
      </c>
      <c r="B2018">
        <v>3</v>
      </c>
      <c r="C2018" t="s">
        <v>14</v>
      </c>
      <c r="D2018">
        <v>37</v>
      </c>
      <c r="E2018" t="s">
        <v>15</v>
      </c>
      <c r="F2018" t="s">
        <v>16</v>
      </c>
      <c r="G2018">
        <v>1</v>
      </c>
      <c r="H2018">
        <v>1</v>
      </c>
      <c r="I2018">
        <v>1</v>
      </c>
      <c r="J2018">
        <v>1</v>
      </c>
      <c r="K2018">
        <v>0</v>
      </c>
      <c r="L2018">
        <v>0</v>
      </c>
      <c r="M2018">
        <v>0</v>
      </c>
      <c r="N2018" s="4" cm="1">
        <f t="array" ref="N2018">MEDIAN(IF($O$2:$O$2210=O2018,$D$2:$D$2210))</f>
        <v>13</v>
      </c>
      <c r="O2018" t="str">
        <f t="shared" si="31"/>
        <v>Data Analyst - No stated seniority/mid-levelLeft job</v>
      </c>
    </row>
    <row r="2019" spans="1:15" ht="16.8" x14ac:dyDescent="0.45">
      <c r="A2019" t="s">
        <v>1546</v>
      </c>
      <c r="B2019">
        <v>1</v>
      </c>
      <c r="C2019" t="s">
        <v>36</v>
      </c>
      <c r="D2019">
        <v>9</v>
      </c>
      <c r="E2019" t="s">
        <v>23</v>
      </c>
      <c r="F2019" t="s">
        <v>16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s="4" cm="1">
        <f t="array" ref="N2019">MEDIAN(IF($O$2:$O$2210=O2019,$D$2:$D$2210))</f>
        <v>17.5</v>
      </c>
      <c r="O2019" t="str">
        <f t="shared" si="31"/>
        <v>Data Analyst - Senior LevelLeft job</v>
      </c>
    </row>
    <row r="2020" spans="1:15" ht="16.8" x14ac:dyDescent="0.45">
      <c r="A2020" t="s">
        <v>1547</v>
      </c>
      <c r="B2020">
        <v>2</v>
      </c>
      <c r="C2020" t="s">
        <v>14</v>
      </c>
      <c r="D2020">
        <v>13</v>
      </c>
      <c r="E2020" t="s">
        <v>15</v>
      </c>
      <c r="F2020" t="s">
        <v>16</v>
      </c>
      <c r="G2020">
        <v>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 s="4" cm="1">
        <f t="array" ref="N2020">MEDIAN(IF($O$2:$O$2210=O2020,$D$2:$D$2210))</f>
        <v>13</v>
      </c>
      <c r="O2020" t="str">
        <f t="shared" si="31"/>
        <v>Data Analyst - No stated seniority/mid-levelLeft job</v>
      </c>
    </row>
    <row r="2021" spans="1:15" ht="16.8" x14ac:dyDescent="0.45">
      <c r="A2021" t="s">
        <v>1548</v>
      </c>
      <c r="B2021">
        <v>3</v>
      </c>
      <c r="C2021" t="s">
        <v>14</v>
      </c>
      <c r="D2021">
        <v>20</v>
      </c>
      <c r="E2021" t="s">
        <v>15</v>
      </c>
      <c r="F2021" t="s">
        <v>16</v>
      </c>
      <c r="G2021">
        <v>1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 s="4" cm="1">
        <f t="array" ref="N2021">MEDIAN(IF($O$2:$O$2210=O2021,$D$2:$D$2210))</f>
        <v>13</v>
      </c>
      <c r="O2021" t="str">
        <f t="shared" si="31"/>
        <v>Data Analyst - No stated seniority/mid-levelLeft job</v>
      </c>
    </row>
    <row r="2022" spans="1:15" ht="16.8" x14ac:dyDescent="0.45">
      <c r="A2022" t="s">
        <v>1549</v>
      </c>
      <c r="B2022">
        <v>1</v>
      </c>
      <c r="C2022" t="s">
        <v>1550</v>
      </c>
      <c r="D2022">
        <v>54</v>
      </c>
      <c r="E2022" t="s">
        <v>15</v>
      </c>
      <c r="F2022" t="s">
        <v>16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0</v>
      </c>
      <c r="M2022">
        <v>0</v>
      </c>
      <c r="N2022" s="4" cm="1">
        <f t="array" ref="N2022">MEDIAN(IF($O$2:$O$2210=O2022,$D$2:$D$2210))</f>
        <v>13</v>
      </c>
      <c r="O2022" t="str">
        <f t="shared" si="31"/>
        <v>Data Analyst - No stated seniority/mid-levelLeft job</v>
      </c>
    </row>
    <row r="2023" spans="1:15" ht="16.8" x14ac:dyDescent="0.45">
      <c r="A2023" t="s">
        <v>106</v>
      </c>
      <c r="B2023">
        <v>0</v>
      </c>
      <c r="C2023" t="s">
        <v>416</v>
      </c>
      <c r="D2023">
        <v>5</v>
      </c>
      <c r="E2023" t="s">
        <v>57</v>
      </c>
      <c r="F2023" t="s">
        <v>19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s="4" cm="1">
        <f t="array" ref="N2023">MEDIAN(IF($O$2:$O$2210=O2023,$D$2:$D$2210))</f>
        <v>5</v>
      </c>
      <c r="O2023" t="str">
        <f t="shared" si="31"/>
        <v>Data Analyst - Junior LevelPresent Role</v>
      </c>
    </row>
    <row r="2024" spans="1:15" ht="16.8" x14ac:dyDescent="0.45">
      <c r="A2024" t="s">
        <v>1551</v>
      </c>
      <c r="B2024">
        <v>2</v>
      </c>
      <c r="C2024" t="s">
        <v>36</v>
      </c>
      <c r="D2024">
        <v>18</v>
      </c>
      <c r="E2024" t="s">
        <v>23</v>
      </c>
      <c r="F2024" t="s">
        <v>16</v>
      </c>
      <c r="G2024">
        <v>1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 s="4" cm="1">
        <f t="array" ref="N2024">MEDIAN(IF($O$2:$O$2210=O2024,$D$2:$D$2210))</f>
        <v>17.5</v>
      </c>
      <c r="O2024" t="str">
        <f t="shared" si="31"/>
        <v>Data Analyst - Senior LevelLeft job</v>
      </c>
    </row>
    <row r="2025" spans="1:15" ht="16.8" x14ac:dyDescent="0.45">
      <c r="A2025" t="s">
        <v>1552</v>
      </c>
      <c r="B2025">
        <v>3</v>
      </c>
      <c r="C2025" t="s">
        <v>14</v>
      </c>
      <c r="D2025">
        <v>15</v>
      </c>
      <c r="E2025" t="s">
        <v>15</v>
      </c>
      <c r="F2025" t="s">
        <v>16</v>
      </c>
      <c r="G2025">
        <v>1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 s="4" cm="1">
        <f t="array" ref="N2025">MEDIAN(IF($O$2:$O$2210=O2025,$D$2:$D$2210))</f>
        <v>13</v>
      </c>
      <c r="O2025" t="str">
        <f t="shared" si="31"/>
        <v>Data Analyst - No stated seniority/mid-levelLeft job</v>
      </c>
    </row>
    <row r="2026" spans="1:15" ht="16.8" x14ac:dyDescent="0.45">
      <c r="A2026" t="s">
        <v>1321</v>
      </c>
      <c r="B2026">
        <v>2</v>
      </c>
      <c r="C2026" t="s">
        <v>14</v>
      </c>
      <c r="D2026">
        <v>21</v>
      </c>
      <c r="E2026" t="s">
        <v>15</v>
      </c>
      <c r="F2026" t="s">
        <v>16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 s="4" cm="1">
        <f t="array" ref="N2026">MEDIAN(IF($O$2:$O$2210=O2026,$D$2:$D$2210))</f>
        <v>13</v>
      </c>
      <c r="O2026" t="str">
        <f t="shared" si="31"/>
        <v>Data Analyst - No stated seniority/mid-levelLeft job</v>
      </c>
    </row>
    <row r="2027" spans="1:15" ht="16.8" x14ac:dyDescent="0.45">
      <c r="A2027" t="s">
        <v>88</v>
      </c>
      <c r="B2027">
        <v>0</v>
      </c>
      <c r="C2027" t="s">
        <v>14</v>
      </c>
      <c r="D2027">
        <v>18</v>
      </c>
      <c r="E2027" t="s">
        <v>15</v>
      </c>
      <c r="F2027" t="s">
        <v>19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 s="4" cm="1">
        <f t="array" ref="N2027">MEDIAN(IF($O$2:$O$2210=O2027,$D$2:$D$2210))</f>
        <v>12</v>
      </c>
      <c r="O2027" t="str">
        <f t="shared" si="31"/>
        <v>Data Analyst - No stated seniority/mid-levelPresent Role</v>
      </c>
    </row>
    <row r="2028" spans="1:15" ht="16.8" x14ac:dyDescent="0.45">
      <c r="A2028" t="s">
        <v>114</v>
      </c>
      <c r="B2028">
        <v>1</v>
      </c>
      <c r="C2028" t="s">
        <v>50</v>
      </c>
      <c r="D2028">
        <v>10</v>
      </c>
      <c r="E2028" t="s">
        <v>15</v>
      </c>
      <c r="F2028" t="s">
        <v>16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s="4" cm="1">
        <f t="array" ref="N2028">MEDIAN(IF($O$2:$O$2210=O2028,$D$2:$D$2210))</f>
        <v>13</v>
      </c>
      <c r="O2028" t="str">
        <f t="shared" si="31"/>
        <v>Data Analyst - No stated seniority/mid-levelLeft job</v>
      </c>
    </row>
    <row r="2029" spans="1:15" ht="16.8" x14ac:dyDescent="0.45">
      <c r="A2029" t="s">
        <v>1553</v>
      </c>
      <c r="B2029">
        <v>5</v>
      </c>
      <c r="C2029" t="s">
        <v>1554</v>
      </c>
      <c r="D2029">
        <v>8</v>
      </c>
      <c r="E2029" t="s">
        <v>15</v>
      </c>
      <c r="F2029" t="s">
        <v>16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s="4" cm="1">
        <f t="array" ref="N2029">MEDIAN(IF($O$2:$O$2210=O2029,$D$2:$D$2210))</f>
        <v>13</v>
      </c>
      <c r="O2029" t="str">
        <f t="shared" si="31"/>
        <v>Data Analyst - No stated seniority/mid-levelLeft job</v>
      </c>
    </row>
    <row r="2030" spans="1:15" ht="16.8" x14ac:dyDescent="0.45">
      <c r="A2030" t="s">
        <v>1555</v>
      </c>
      <c r="B2030">
        <v>1</v>
      </c>
      <c r="C2030" t="s">
        <v>14</v>
      </c>
      <c r="D2030">
        <v>6</v>
      </c>
      <c r="E2030" t="s">
        <v>15</v>
      </c>
      <c r="F2030" t="s">
        <v>16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s="4" cm="1">
        <f t="array" ref="N2030">MEDIAN(IF($O$2:$O$2210=O2030,$D$2:$D$2210))</f>
        <v>13</v>
      </c>
      <c r="O2030" t="str">
        <f t="shared" si="31"/>
        <v>Data Analyst - No stated seniority/mid-levelLeft job</v>
      </c>
    </row>
    <row r="2031" spans="1:15" ht="16.8" x14ac:dyDescent="0.45">
      <c r="A2031" t="s">
        <v>1556</v>
      </c>
      <c r="B2031">
        <v>2</v>
      </c>
      <c r="C2031" t="s">
        <v>1557</v>
      </c>
      <c r="D2031">
        <v>9</v>
      </c>
      <c r="E2031" t="s">
        <v>15</v>
      </c>
      <c r="F2031" t="s">
        <v>16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s="4" cm="1">
        <f t="array" ref="N2031">MEDIAN(IF($O$2:$O$2210=O2031,$D$2:$D$2210))</f>
        <v>13</v>
      </c>
      <c r="O2031" t="str">
        <f t="shared" si="31"/>
        <v>Data Analyst - No stated seniority/mid-levelLeft job</v>
      </c>
    </row>
    <row r="2032" spans="1:15" ht="16.8" x14ac:dyDescent="0.45">
      <c r="A2032" t="s">
        <v>331</v>
      </c>
      <c r="B2032">
        <v>0</v>
      </c>
      <c r="C2032" t="s">
        <v>32</v>
      </c>
      <c r="D2032">
        <v>28</v>
      </c>
      <c r="E2032" t="s">
        <v>15</v>
      </c>
      <c r="F2032" t="s">
        <v>19</v>
      </c>
      <c r="G2032">
        <v>1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  <c r="N2032" s="4" cm="1">
        <f t="array" ref="N2032">MEDIAN(IF($O$2:$O$2210=O2032,$D$2:$D$2210))</f>
        <v>12</v>
      </c>
      <c r="O2032" t="str">
        <f t="shared" si="31"/>
        <v>Data Analyst - No stated seniority/mid-levelPresent Role</v>
      </c>
    </row>
    <row r="2033" spans="1:15" ht="16.8" x14ac:dyDescent="0.45">
      <c r="A2033" t="s">
        <v>72</v>
      </c>
      <c r="B2033">
        <v>0</v>
      </c>
      <c r="C2033" t="s">
        <v>14</v>
      </c>
      <c r="D2033">
        <v>13</v>
      </c>
      <c r="E2033" t="s">
        <v>15</v>
      </c>
      <c r="F2033" t="s">
        <v>19</v>
      </c>
      <c r="G2033">
        <v>1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 s="4" cm="1">
        <f t="array" ref="N2033">MEDIAN(IF($O$2:$O$2210=O2033,$D$2:$D$2210))</f>
        <v>12</v>
      </c>
      <c r="O2033" t="str">
        <f t="shared" si="31"/>
        <v>Data Analyst - No stated seniority/mid-levelPresent Role</v>
      </c>
    </row>
    <row r="2034" spans="1:15" ht="16.8" x14ac:dyDescent="0.45">
      <c r="A2034" t="s">
        <v>1324</v>
      </c>
      <c r="B2034">
        <v>1</v>
      </c>
      <c r="C2034" t="s">
        <v>14</v>
      </c>
      <c r="D2034">
        <v>16</v>
      </c>
      <c r="E2034" t="s">
        <v>15</v>
      </c>
      <c r="F2034" t="s">
        <v>16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 s="4" cm="1">
        <f t="array" ref="N2034">MEDIAN(IF($O$2:$O$2210=O2034,$D$2:$D$2210))</f>
        <v>13</v>
      </c>
      <c r="O2034" t="str">
        <f t="shared" si="31"/>
        <v>Data Analyst - No stated seniority/mid-levelLeft job</v>
      </c>
    </row>
    <row r="2035" spans="1:15" ht="16.8" x14ac:dyDescent="0.45">
      <c r="A2035" t="s">
        <v>1380</v>
      </c>
      <c r="B2035">
        <v>3</v>
      </c>
      <c r="C2035" t="s">
        <v>1558</v>
      </c>
      <c r="D2035">
        <v>6</v>
      </c>
      <c r="E2035" t="s">
        <v>15</v>
      </c>
      <c r="F2035" t="s">
        <v>16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s="4" cm="1">
        <f t="array" ref="N2035">MEDIAN(IF($O$2:$O$2210=O2035,$D$2:$D$2210))</f>
        <v>13</v>
      </c>
      <c r="O2035" t="str">
        <f t="shared" si="31"/>
        <v>Data Analyst - No stated seniority/mid-levelLeft job</v>
      </c>
    </row>
    <row r="2036" spans="1:15" ht="16.8" x14ac:dyDescent="0.45">
      <c r="A2036" t="s">
        <v>49</v>
      </c>
      <c r="B2036">
        <v>0</v>
      </c>
      <c r="C2036" t="s">
        <v>14</v>
      </c>
      <c r="D2036">
        <v>21</v>
      </c>
      <c r="E2036" t="s">
        <v>15</v>
      </c>
      <c r="F2036" t="s">
        <v>19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 s="4" cm="1">
        <f t="array" ref="N2036">MEDIAN(IF($O$2:$O$2210=O2036,$D$2:$D$2210))</f>
        <v>12</v>
      </c>
      <c r="O2036" t="str">
        <f t="shared" si="31"/>
        <v>Data Analyst - No stated seniority/mid-levelPresent Role</v>
      </c>
    </row>
    <row r="2037" spans="1:15" ht="16.8" x14ac:dyDescent="0.45">
      <c r="A2037" t="s">
        <v>1113</v>
      </c>
      <c r="B2037">
        <v>1</v>
      </c>
      <c r="C2037" t="s">
        <v>782</v>
      </c>
      <c r="D2037">
        <v>17</v>
      </c>
      <c r="E2037" t="s">
        <v>57</v>
      </c>
      <c r="F2037" t="s">
        <v>16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 s="4" cm="1">
        <f t="array" ref="N2037">MEDIAN(IF($O$2:$O$2210=O2037,$D$2:$D$2210))</f>
        <v>8</v>
      </c>
      <c r="O2037" t="str">
        <f t="shared" si="31"/>
        <v>Data Analyst - Junior LevelLeft job</v>
      </c>
    </row>
    <row r="2038" spans="1:15" ht="16.8" x14ac:dyDescent="0.45">
      <c r="A2038" t="s">
        <v>1472</v>
      </c>
      <c r="B2038">
        <v>0</v>
      </c>
      <c r="C2038" t="s">
        <v>14</v>
      </c>
      <c r="D2038">
        <v>8</v>
      </c>
      <c r="E2038" t="s">
        <v>15</v>
      </c>
      <c r="F2038" t="s">
        <v>19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s="4" cm="1">
        <f t="array" ref="N2038">MEDIAN(IF($O$2:$O$2210=O2038,$D$2:$D$2210))</f>
        <v>12</v>
      </c>
      <c r="O2038" t="str">
        <f t="shared" si="31"/>
        <v>Data Analyst - No stated seniority/mid-levelPresent Role</v>
      </c>
    </row>
    <row r="2039" spans="1:15" ht="16.8" x14ac:dyDescent="0.45">
      <c r="A2039" t="s">
        <v>209</v>
      </c>
      <c r="B2039">
        <v>0</v>
      </c>
      <c r="C2039" t="s">
        <v>14</v>
      </c>
      <c r="D2039">
        <v>1</v>
      </c>
      <c r="E2039" t="s">
        <v>15</v>
      </c>
      <c r="F2039" t="s">
        <v>19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s="4" cm="1">
        <f t="array" ref="N2039">MEDIAN(IF($O$2:$O$2210=O2039,$D$2:$D$2210))</f>
        <v>12</v>
      </c>
      <c r="O2039" t="str">
        <f t="shared" si="31"/>
        <v>Data Analyst - No stated seniority/mid-levelPresent Role</v>
      </c>
    </row>
    <row r="2040" spans="1:15" ht="16.8" x14ac:dyDescent="0.45">
      <c r="A2040" t="s">
        <v>59</v>
      </c>
      <c r="B2040">
        <v>0</v>
      </c>
      <c r="C2040" t="s">
        <v>36</v>
      </c>
      <c r="D2040">
        <v>16</v>
      </c>
      <c r="E2040" t="s">
        <v>23</v>
      </c>
      <c r="F2040" t="s">
        <v>19</v>
      </c>
      <c r="G2040">
        <v>1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 s="4" cm="1">
        <f t="array" ref="N2040">MEDIAN(IF($O$2:$O$2210=O2040,$D$2:$D$2210))</f>
        <v>10</v>
      </c>
      <c r="O2040" t="str">
        <f t="shared" si="31"/>
        <v>Data Analyst - Senior LevelPresent Role</v>
      </c>
    </row>
    <row r="2041" spans="1:15" ht="16.8" x14ac:dyDescent="0.45">
      <c r="A2041" t="s">
        <v>1559</v>
      </c>
      <c r="B2041">
        <v>1</v>
      </c>
      <c r="C2041" t="s">
        <v>14</v>
      </c>
      <c r="D2041">
        <v>16</v>
      </c>
      <c r="E2041" t="s">
        <v>15</v>
      </c>
      <c r="F2041" t="s">
        <v>16</v>
      </c>
      <c r="G2041">
        <v>1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 s="4" cm="1">
        <f t="array" ref="N2041">MEDIAN(IF($O$2:$O$2210=O2041,$D$2:$D$2210))</f>
        <v>13</v>
      </c>
      <c r="O2041" t="str">
        <f t="shared" si="31"/>
        <v>Data Analyst - No stated seniority/mid-levelLeft job</v>
      </c>
    </row>
    <row r="2042" spans="1:15" ht="16.8" x14ac:dyDescent="0.45">
      <c r="A2042" t="s">
        <v>1560</v>
      </c>
      <c r="B2042">
        <v>1</v>
      </c>
      <c r="C2042" t="s">
        <v>14</v>
      </c>
      <c r="D2042">
        <v>13</v>
      </c>
      <c r="E2042" t="s">
        <v>15</v>
      </c>
      <c r="F2042" t="s">
        <v>16</v>
      </c>
      <c r="G2042">
        <v>1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 s="4" cm="1">
        <f t="array" ref="N2042">MEDIAN(IF($O$2:$O$2210=O2042,$D$2:$D$2210))</f>
        <v>13</v>
      </c>
      <c r="O2042" t="str">
        <f t="shared" si="31"/>
        <v>Data Analyst - No stated seniority/mid-levelLeft job</v>
      </c>
    </row>
    <row r="2043" spans="1:15" ht="16.8" x14ac:dyDescent="0.45">
      <c r="A2043" t="s">
        <v>1561</v>
      </c>
      <c r="B2043">
        <v>2</v>
      </c>
      <c r="C2043" t="s">
        <v>14</v>
      </c>
      <c r="D2043">
        <v>14</v>
      </c>
      <c r="E2043" t="s">
        <v>15</v>
      </c>
      <c r="F2043" t="s">
        <v>16</v>
      </c>
      <c r="G2043">
        <v>1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 s="4" cm="1">
        <f t="array" ref="N2043">MEDIAN(IF($O$2:$O$2210=O2043,$D$2:$D$2210))</f>
        <v>13</v>
      </c>
      <c r="O2043" t="str">
        <f t="shared" si="31"/>
        <v>Data Analyst - No stated seniority/mid-levelLeft job</v>
      </c>
    </row>
    <row r="2044" spans="1:15" ht="16.8" x14ac:dyDescent="0.45">
      <c r="A2044" t="s">
        <v>1472</v>
      </c>
      <c r="B2044">
        <v>1</v>
      </c>
      <c r="C2044" t="s">
        <v>14</v>
      </c>
      <c r="D2044">
        <v>8</v>
      </c>
      <c r="E2044" t="s">
        <v>15</v>
      </c>
      <c r="F2044" t="s">
        <v>16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s="4" cm="1">
        <f t="array" ref="N2044">MEDIAN(IF($O$2:$O$2210=O2044,$D$2:$D$2210))</f>
        <v>13</v>
      </c>
      <c r="O2044" t="str">
        <f t="shared" si="31"/>
        <v>Data Analyst - No stated seniority/mid-levelLeft job</v>
      </c>
    </row>
    <row r="2045" spans="1:15" ht="16.8" x14ac:dyDescent="0.45">
      <c r="A2045" t="s">
        <v>1562</v>
      </c>
      <c r="B2045">
        <v>2</v>
      </c>
      <c r="C2045" t="s">
        <v>1563</v>
      </c>
      <c r="D2045">
        <v>79</v>
      </c>
      <c r="E2045" t="s">
        <v>15</v>
      </c>
      <c r="F2045" t="s">
        <v>16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0</v>
      </c>
      <c r="N2045" s="4" cm="1">
        <f t="array" ref="N2045">MEDIAN(IF($O$2:$O$2210=O2045,$D$2:$D$2210))</f>
        <v>13</v>
      </c>
      <c r="O2045" t="str">
        <f t="shared" si="31"/>
        <v>Data Analyst - No stated seniority/mid-levelLeft job</v>
      </c>
    </row>
    <row r="2046" spans="1:15" ht="16.8" x14ac:dyDescent="0.45">
      <c r="A2046" t="s">
        <v>100</v>
      </c>
      <c r="B2046">
        <v>0</v>
      </c>
      <c r="C2046" t="s">
        <v>14</v>
      </c>
      <c r="D2046">
        <v>32</v>
      </c>
      <c r="E2046" t="s">
        <v>15</v>
      </c>
      <c r="F2046" t="s">
        <v>19</v>
      </c>
      <c r="G2046">
        <v>1</v>
      </c>
      <c r="H2046">
        <v>1</v>
      </c>
      <c r="I2046">
        <v>1</v>
      </c>
      <c r="J2046">
        <v>0</v>
      </c>
      <c r="K2046">
        <v>0</v>
      </c>
      <c r="L2046">
        <v>0</v>
      </c>
      <c r="M2046">
        <v>0</v>
      </c>
      <c r="N2046" s="4" cm="1">
        <f t="array" ref="N2046">MEDIAN(IF($O$2:$O$2210=O2046,$D$2:$D$2210))</f>
        <v>12</v>
      </c>
      <c r="O2046" t="str">
        <f t="shared" si="31"/>
        <v>Data Analyst - No stated seniority/mid-levelPresent Role</v>
      </c>
    </row>
    <row r="2047" spans="1:15" ht="16.8" x14ac:dyDescent="0.45">
      <c r="A2047" t="s">
        <v>1564</v>
      </c>
      <c r="B2047">
        <v>4</v>
      </c>
      <c r="C2047" t="s">
        <v>14</v>
      </c>
      <c r="D2047">
        <v>20</v>
      </c>
      <c r="E2047" t="s">
        <v>15</v>
      </c>
      <c r="F2047" t="s">
        <v>16</v>
      </c>
      <c r="G2047">
        <v>1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 s="4" cm="1">
        <f t="array" ref="N2047">MEDIAN(IF($O$2:$O$2210=O2047,$D$2:$D$2210))</f>
        <v>13</v>
      </c>
      <c r="O2047" t="str">
        <f t="shared" si="31"/>
        <v>Data Analyst - No stated seniority/mid-levelLeft job</v>
      </c>
    </row>
    <row r="2048" spans="1:15" ht="16.8" x14ac:dyDescent="0.45">
      <c r="A2048" t="s">
        <v>1565</v>
      </c>
      <c r="B2048">
        <v>0</v>
      </c>
      <c r="C2048" t="s">
        <v>1566</v>
      </c>
      <c r="D2048">
        <v>92</v>
      </c>
      <c r="E2048" t="s">
        <v>57</v>
      </c>
      <c r="F2048" t="s">
        <v>19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0</v>
      </c>
      <c r="N2048" s="4" cm="1">
        <f t="array" ref="N2048">MEDIAN(IF($O$2:$O$2210=O2048,$D$2:$D$2210))</f>
        <v>5</v>
      </c>
      <c r="O2048" t="str">
        <f t="shared" si="31"/>
        <v>Data Analyst - Junior LevelPresent Role</v>
      </c>
    </row>
    <row r="2049" spans="1:15" ht="16.8" x14ac:dyDescent="0.45">
      <c r="A2049">
        <v>2018</v>
      </c>
      <c r="B2049">
        <v>1</v>
      </c>
      <c r="C2049" t="s">
        <v>1567</v>
      </c>
      <c r="D2049">
        <v>7</v>
      </c>
      <c r="E2049" t="s">
        <v>15</v>
      </c>
      <c r="F2049" t="s">
        <v>16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s="4" cm="1">
        <f t="array" ref="N2049">MEDIAN(IF($O$2:$O$2210=O2049,$D$2:$D$2210))</f>
        <v>13</v>
      </c>
      <c r="O2049" t="str">
        <f t="shared" si="31"/>
        <v>Data Analyst - No stated seniority/mid-levelLeft job</v>
      </c>
    </row>
    <row r="2050" spans="1:15" ht="16.8" x14ac:dyDescent="0.45">
      <c r="A2050" t="s">
        <v>362</v>
      </c>
      <c r="B2050">
        <v>0</v>
      </c>
      <c r="C2050" t="s">
        <v>14</v>
      </c>
      <c r="D2050">
        <v>30</v>
      </c>
      <c r="E2050" t="s">
        <v>15</v>
      </c>
      <c r="F2050" t="s">
        <v>19</v>
      </c>
      <c r="G2050">
        <v>1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  <c r="N2050" s="4" cm="1">
        <f t="array" ref="N2050">MEDIAN(IF($O$2:$O$2210=O2050,$D$2:$D$2210))</f>
        <v>12</v>
      </c>
      <c r="O2050" t="str">
        <f t="shared" si="31"/>
        <v>Data Analyst - No stated seniority/mid-levelPresent Role</v>
      </c>
    </row>
    <row r="2051" spans="1:15" ht="16.8" x14ac:dyDescent="0.45">
      <c r="A2051" t="s">
        <v>61</v>
      </c>
      <c r="B2051">
        <v>0</v>
      </c>
      <c r="C2051" t="s">
        <v>14</v>
      </c>
      <c r="D2051">
        <v>15</v>
      </c>
      <c r="E2051" t="s">
        <v>15</v>
      </c>
      <c r="F2051" t="s">
        <v>19</v>
      </c>
      <c r="G2051">
        <v>1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 s="4" cm="1">
        <f t="array" ref="N2051">MEDIAN(IF($O$2:$O$2210=O2051,$D$2:$D$2210))</f>
        <v>12</v>
      </c>
      <c r="O2051" t="str">
        <f t="shared" ref="O2051:O2114" si="32">E2051&amp;F2051</f>
        <v>Data Analyst - No stated seniority/mid-levelPresent Role</v>
      </c>
    </row>
    <row r="2052" spans="1:15" ht="16.8" x14ac:dyDescent="0.45">
      <c r="A2052" t="s">
        <v>1568</v>
      </c>
      <c r="B2052">
        <v>0</v>
      </c>
      <c r="C2052" t="s">
        <v>150</v>
      </c>
      <c r="D2052">
        <v>8</v>
      </c>
      <c r="E2052" t="s">
        <v>15</v>
      </c>
      <c r="F2052" t="s">
        <v>19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s="4" cm="1">
        <f t="array" ref="N2052">MEDIAN(IF($O$2:$O$2210=O2052,$D$2:$D$2210))</f>
        <v>12</v>
      </c>
      <c r="O2052" t="str">
        <f t="shared" si="32"/>
        <v>Data Analyst - No stated seniority/mid-levelPresent Role</v>
      </c>
    </row>
    <row r="2053" spans="1:15" ht="16.8" x14ac:dyDescent="0.45">
      <c r="A2053" t="s">
        <v>1246</v>
      </c>
      <c r="B2053">
        <v>1</v>
      </c>
      <c r="C2053" t="s">
        <v>1569</v>
      </c>
      <c r="D2053">
        <v>38</v>
      </c>
      <c r="E2053" t="s">
        <v>15</v>
      </c>
      <c r="F2053" t="s">
        <v>16</v>
      </c>
      <c r="G2053">
        <v>1</v>
      </c>
      <c r="H2053">
        <v>1</v>
      </c>
      <c r="I2053">
        <v>1</v>
      </c>
      <c r="J2053">
        <v>1</v>
      </c>
      <c r="K2053">
        <v>0</v>
      </c>
      <c r="L2053">
        <v>0</v>
      </c>
      <c r="M2053">
        <v>0</v>
      </c>
      <c r="N2053" s="4" cm="1">
        <f t="array" ref="N2053">MEDIAN(IF($O$2:$O$2210=O2053,$D$2:$D$2210))</f>
        <v>13</v>
      </c>
      <c r="O2053" t="str">
        <f t="shared" si="32"/>
        <v>Data Analyst - No stated seniority/mid-levelLeft job</v>
      </c>
    </row>
    <row r="2054" spans="1:15" ht="16.8" x14ac:dyDescent="0.45">
      <c r="A2054" t="s">
        <v>241</v>
      </c>
      <c r="B2054">
        <v>2</v>
      </c>
      <c r="C2054" t="s">
        <v>14</v>
      </c>
      <c r="D2054">
        <v>14</v>
      </c>
      <c r="E2054" t="s">
        <v>15</v>
      </c>
      <c r="F2054" t="s">
        <v>16</v>
      </c>
      <c r="G2054">
        <v>1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 s="4" cm="1">
        <f t="array" ref="N2054">MEDIAN(IF($O$2:$O$2210=O2054,$D$2:$D$2210))</f>
        <v>13</v>
      </c>
      <c r="O2054" t="str">
        <f t="shared" si="32"/>
        <v>Data Analyst - No stated seniority/mid-levelLeft job</v>
      </c>
    </row>
    <row r="2055" spans="1:15" ht="16.8" x14ac:dyDescent="0.45">
      <c r="A2055" t="s">
        <v>182</v>
      </c>
      <c r="B2055">
        <v>0</v>
      </c>
      <c r="C2055" t="s">
        <v>36</v>
      </c>
      <c r="D2055">
        <v>4</v>
      </c>
      <c r="E2055" t="s">
        <v>23</v>
      </c>
      <c r="F2055" t="s">
        <v>19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s="4" cm="1">
        <f t="array" ref="N2055">MEDIAN(IF($O$2:$O$2210=O2055,$D$2:$D$2210))</f>
        <v>10</v>
      </c>
      <c r="O2055" t="str">
        <f t="shared" si="32"/>
        <v>Data Analyst - Senior LevelPresent Role</v>
      </c>
    </row>
    <row r="2056" spans="1:15" ht="16.8" x14ac:dyDescent="0.45">
      <c r="A2056" t="s">
        <v>106</v>
      </c>
      <c r="B2056">
        <v>0</v>
      </c>
      <c r="C2056" t="s">
        <v>50</v>
      </c>
      <c r="D2056">
        <v>5</v>
      </c>
      <c r="E2056" t="s">
        <v>15</v>
      </c>
      <c r="F2056" t="s">
        <v>19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s="4" cm="1">
        <f t="array" ref="N2056">MEDIAN(IF($O$2:$O$2210=O2056,$D$2:$D$2210))</f>
        <v>12</v>
      </c>
      <c r="O2056" t="str">
        <f t="shared" si="32"/>
        <v>Data Analyst - No stated seniority/mid-levelPresent Role</v>
      </c>
    </row>
    <row r="2057" spans="1:15" ht="16.8" x14ac:dyDescent="0.45">
      <c r="A2057" t="s">
        <v>1570</v>
      </c>
      <c r="B2057">
        <v>3</v>
      </c>
      <c r="C2057" t="s">
        <v>14</v>
      </c>
      <c r="D2057">
        <v>24</v>
      </c>
      <c r="E2057" t="s">
        <v>15</v>
      </c>
      <c r="F2057" t="s">
        <v>16</v>
      </c>
      <c r="G2057">
        <v>1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  <c r="N2057" s="4" cm="1">
        <f t="array" ref="N2057">MEDIAN(IF($O$2:$O$2210=O2057,$D$2:$D$2210))</f>
        <v>13</v>
      </c>
      <c r="O2057" t="str">
        <f t="shared" si="32"/>
        <v>Data Analyst - No stated seniority/mid-levelLeft job</v>
      </c>
    </row>
    <row r="2058" spans="1:15" ht="16.8" x14ac:dyDescent="0.45">
      <c r="A2058" t="s">
        <v>1571</v>
      </c>
      <c r="B2058">
        <v>1</v>
      </c>
      <c r="C2058" t="s">
        <v>14</v>
      </c>
      <c r="D2058">
        <v>22</v>
      </c>
      <c r="E2058" t="s">
        <v>15</v>
      </c>
      <c r="F2058" t="s">
        <v>16</v>
      </c>
      <c r="G2058">
        <v>1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 s="4" cm="1">
        <f t="array" ref="N2058">MEDIAN(IF($O$2:$O$2210=O2058,$D$2:$D$2210))</f>
        <v>13</v>
      </c>
      <c r="O2058" t="str">
        <f t="shared" si="32"/>
        <v>Data Analyst - No stated seniority/mid-levelLeft job</v>
      </c>
    </row>
    <row r="2059" spans="1:15" ht="16.8" x14ac:dyDescent="0.45">
      <c r="A2059" t="s">
        <v>1572</v>
      </c>
      <c r="B2059">
        <v>1</v>
      </c>
      <c r="C2059" t="s">
        <v>14</v>
      </c>
      <c r="D2059">
        <v>37</v>
      </c>
      <c r="E2059" t="s">
        <v>15</v>
      </c>
      <c r="F2059" t="s">
        <v>16</v>
      </c>
      <c r="G2059">
        <v>1</v>
      </c>
      <c r="H2059">
        <v>1</v>
      </c>
      <c r="I2059">
        <v>1</v>
      </c>
      <c r="J2059">
        <v>1</v>
      </c>
      <c r="K2059">
        <v>0</v>
      </c>
      <c r="L2059">
        <v>0</v>
      </c>
      <c r="M2059">
        <v>0</v>
      </c>
      <c r="N2059" s="4" cm="1">
        <f t="array" ref="N2059">MEDIAN(IF($O$2:$O$2210=O2059,$D$2:$D$2210))</f>
        <v>13</v>
      </c>
      <c r="O2059" t="str">
        <f t="shared" si="32"/>
        <v>Data Analyst - No stated seniority/mid-levelLeft job</v>
      </c>
    </row>
    <row r="2060" spans="1:15" ht="16.8" x14ac:dyDescent="0.45">
      <c r="A2060" t="s">
        <v>620</v>
      </c>
      <c r="B2060">
        <v>0</v>
      </c>
      <c r="C2060" t="s">
        <v>1573</v>
      </c>
      <c r="D2060">
        <v>2</v>
      </c>
      <c r="E2060" t="s">
        <v>23</v>
      </c>
      <c r="F2060" t="s">
        <v>19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s="4" cm="1">
        <f t="array" ref="N2060">MEDIAN(IF($O$2:$O$2210=O2060,$D$2:$D$2210))</f>
        <v>10</v>
      </c>
      <c r="O2060" t="str">
        <f t="shared" si="32"/>
        <v>Data Analyst - Senior LevelPresent Role</v>
      </c>
    </row>
    <row r="2061" spans="1:15" ht="16.8" x14ac:dyDescent="0.45">
      <c r="A2061" t="s">
        <v>1525</v>
      </c>
      <c r="B2061">
        <v>1</v>
      </c>
      <c r="C2061" t="s">
        <v>14</v>
      </c>
      <c r="D2061">
        <v>13</v>
      </c>
      <c r="E2061" t="s">
        <v>15</v>
      </c>
      <c r="F2061" t="s">
        <v>16</v>
      </c>
      <c r="G2061">
        <v>1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 s="4" cm="1">
        <f t="array" ref="N2061">MEDIAN(IF($O$2:$O$2210=O2061,$D$2:$D$2210))</f>
        <v>13</v>
      </c>
      <c r="O2061" t="str">
        <f t="shared" si="32"/>
        <v>Data Analyst - No stated seniority/mid-levelLeft job</v>
      </c>
    </row>
    <row r="2062" spans="1:15" ht="16.8" x14ac:dyDescent="0.45">
      <c r="A2062" t="s">
        <v>72</v>
      </c>
      <c r="B2062">
        <v>0</v>
      </c>
      <c r="C2062" t="s">
        <v>14</v>
      </c>
      <c r="D2062">
        <v>13</v>
      </c>
      <c r="E2062" t="s">
        <v>15</v>
      </c>
      <c r="F2062" t="s">
        <v>19</v>
      </c>
      <c r="G2062">
        <v>1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 s="4" cm="1">
        <f t="array" ref="N2062">MEDIAN(IF($O$2:$O$2210=O2062,$D$2:$D$2210))</f>
        <v>12</v>
      </c>
      <c r="O2062" t="str">
        <f t="shared" si="32"/>
        <v>Data Analyst - No stated seniority/mid-levelPresent Role</v>
      </c>
    </row>
    <row r="2063" spans="1:15" ht="16.8" x14ac:dyDescent="0.45">
      <c r="A2063" t="s">
        <v>46</v>
      </c>
      <c r="B2063">
        <v>1</v>
      </c>
      <c r="C2063" t="s">
        <v>401</v>
      </c>
      <c r="D2063">
        <v>33</v>
      </c>
      <c r="E2063" t="s">
        <v>15</v>
      </c>
      <c r="F2063" t="s">
        <v>19</v>
      </c>
      <c r="G2063">
        <v>1</v>
      </c>
      <c r="H2063">
        <v>1</v>
      </c>
      <c r="I2063">
        <v>1</v>
      </c>
      <c r="J2063">
        <v>0</v>
      </c>
      <c r="K2063">
        <v>0</v>
      </c>
      <c r="L2063">
        <v>0</v>
      </c>
      <c r="M2063">
        <v>0</v>
      </c>
      <c r="N2063" s="4" cm="1">
        <f t="array" ref="N2063">MEDIAN(IF($O$2:$O$2210=O2063,$D$2:$D$2210))</f>
        <v>12</v>
      </c>
      <c r="O2063" t="str">
        <f t="shared" si="32"/>
        <v>Data Analyst - No stated seniority/mid-levelPresent Role</v>
      </c>
    </row>
    <row r="2064" spans="1:15" ht="16.8" x14ac:dyDescent="0.45">
      <c r="A2064" t="s">
        <v>1153</v>
      </c>
      <c r="B2064">
        <v>0</v>
      </c>
      <c r="C2064" t="s">
        <v>1574</v>
      </c>
      <c r="D2064">
        <v>61</v>
      </c>
      <c r="E2064" t="s">
        <v>23</v>
      </c>
      <c r="F2064" t="s">
        <v>19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0</v>
      </c>
      <c r="N2064" s="4" cm="1">
        <f t="array" ref="N2064">MEDIAN(IF($O$2:$O$2210=O2064,$D$2:$D$2210))</f>
        <v>10</v>
      </c>
      <c r="O2064" t="str">
        <f t="shared" si="32"/>
        <v>Data Analyst - Senior LevelPresent Role</v>
      </c>
    </row>
    <row r="2065" spans="1:15" ht="16.8" x14ac:dyDescent="0.45">
      <c r="A2065" t="s">
        <v>1222</v>
      </c>
      <c r="B2065">
        <v>1</v>
      </c>
      <c r="C2065" t="s">
        <v>1575</v>
      </c>
      <c r="D2065">
        <v>9</v>
      </c>
      <c r="E2065" t="s">
        <v>15</v>
      </c>
      <c r="F2065" t="s">
        <v>16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s="4" cm="1">
        <f t="array" ref="N2065">MEDIAN(IF($O$2:$O$2210=O2065,$D$2:$D$2210))</f>
        <v>13</v>
      </c>
      <c r="O2065" t="str">
        <f t="shared" si="32"/>
        <v>Data Analyst - No stated seniority/mid-levelLeft job</v>
      </c>
    </row>
    <row r="2066" spans="1:15" ht="16.8" x14ac:dyDescent="0.45">
      <c r="A2066" t="s">
        <v>1576</v>
      </c>
      <c r="B2066">
        <v>0</v>
      </c>
      <c r="C2066" t="s">
        <v>1577</v>
      </c>
      <c r="D2066">
        <v>88</v>
      </c>
      <c r="E2066" t="s">
        <v>23</v>
      </c>
      <c r="F2066" t="s">
        <v>19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0</v>
      </c>
      <c r="N2066" s="4" cm="1">
        <f t="array" ref="N2066">MEDIAN(IF($O$2:$O$2210=O2066,$D$2:$D$2210))</f>
        <v>10</v>
      </c>
      <c r="O2066" t="str">
        <f t="shared" si="32"/>
        <v>Data Analyst - Senior LevelPresent Role</v>
      </c>
    </row>
    <row r="2067" spans="1:15" ht="16.8" x14ac:dyDescent="0.45">
      <c r="A2067" t="s">
        <v>1578</v>
      </c>
      <c r="B2067">
        <v>2</v>
      </c>
      <c r="C2067" t="s">
        <v>1579</v>
      </c>
      <c r="D2067">
        <v>96</v>
      </c>
      <c r="E2067" t="s">
        <v>15</v>
      </c>
      <c r="F2067" t="s">
        <v>16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0</v>
      </c>
      <c r="N2067" s="4" cm="1">
        <f t="array" ref="N2067">MEDIAN(IF($O$2:$O$2210=O2067,$D$2:$D$2210))</f>
        <v>13</v>
      </c>
      <c r="O2067" t="str">
        <f t="shared" si="32"/>
        <v>Data Analyst - No stated seniority/mid-levelLeft job</v>
      </c>
    </row>
    <row r="2068" spans="1:15" ht="16.8" x14ac:dyDescent="0.45">
      <c r="A2068" t="s">
        <v>1580</v>
      </c>
      <c r="B2068">
        <v>1</v>
      </c>
      <c r="C2068" t="s">
        <v>1581</v>
      </c>
      <c r="D2068">
        <v>12</v>
      </c>
      <c r="E2068" t="s">
        <v>15</v>
      </c>
      <c r="F2068" t="s">
        <v>16</v>
      </c>
      <c r="G2068">
        <v>1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 s="4" cm="1">
        <f t="array" ref="N2068">MEDIAN(IF($O$2:$O$2210=O2068,$D$2:$D$2210))</f>
        <v>13</v>
      </c>
      <c r="O2068" t="str">
        <f t="shared" si="32"/>
        <v>Data Analyst - No stated seniority/mid-levelLeft job</v>
      </c>
    </row>
    <row r="2069" spans="1:15" ht="16.8" x14ac:dyDescent="0.45">
      <c r="A2069" t="s">
        <v>1211</v>
      </c>
      <c r="B2069">
        <v>2</v>
      </c>
      <c r="C2069" t="s">
        <v>1582</v>
      </c>
      <c r="D2069">
        <v>25</v>
      </c>
      <c r="E2069" t="s">
        <v>15</v>
      </c>
      <c r="F2069" t="s">
        <v>16</v>
      </c>
      <c r="G2069">
        <v>1</v>
      </c>
      <c r="H2069">
        <v>1</v>
      </c>
      <c r="I2069">
        <v>1</v>
      </c>
      <c r="J2069">
        <v>0</v>
      </c>
      <c r="K2069">
        <v>0</v>
      </c>
      <c r="L2069">
        <v>0</v>
      </c>
      <c r="M2069">
        <v>0</v>
      </c>
      <c r="N2069" s="4" cm="1">
        <f t="array" ref="N2069">MEDIAN(IF($O$2:$O$2210=O2069,$D$2:$D$2210))</f>
        <v>13</v>
      </c>
      <c r="O2069" t="str">
        <f t="shared" si="32"/>
        <v>Data Analyst - No stated seniority/mid-levelLeft job</v>
      </c>
    </row>
    <row r="2070" spans="1:15" ht="16.8" x14ac:dyDescent="0.45">
      <c r="A2070" t="s">
        <v>1583</v>
      </c>
      <c r="B2070">
        <v>3</v>
      </c>
      <c r="C2070" t="s">
        <v>50</v>
      </c>
      <c r="D2070">
        <v>13</v>
      </c>
      <c r="E2070" t="s">
        <v>15</v>
      </c>
      <c r="F2070" t="s">
        <v>16</v>
      </c>
      <c r="G2070">
        <v>1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 s="4" cm="1">
        <f t="array" ref="N2070">MEDIAN(IF($O$2:$O$2210=O2070,$D$2:$D$2210))</f>
        <v>13</v>
      </c>
      <c r="O2070" t="str">
        <f t="shared" si="32"/>
        <v>Data Analyst - No stated seniority/mid-levelLeft job</v>
      </c>
    </row>
    <row r="2071" spans="1:15" ht="16.8" x14ac:dyDescent="0.45">
      <c r="A2071" t="s">
        <v>1584</v>
      </c>
      <c r="B2071">
        <v>2</v>
      </c>
      <c r="C2071" t="s">
        <v>14</v>
      </c>
      <c r="D2071">
        <v>2</v>
      </c>
      <c r="E2071" t="s">
        <v>15</v>
      </c>
      <c r="F2071" t="s">
        <v>16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s="4" cm="1">
        <f t="array" ref="N2071">MEDIAN(IF($O$2:$O$2210=O2071,$D$2:$D$2210))</f>
        <v>13</v>
      </c>
      <c r="O2071" t="str">
        <f t="shared" si="32"/>
        <v>Data Analyst - No stated seniority/mid-levelLeft job</v>
      </c>
    </row>
    <row r="2072" spans="1:15" ht="16.8" x14ac:dyDescent="0.45">
      <c r="A2072" t="s">
        <v>462</v>
      </c>
      <c r="B2072">
        <v>2</v>
      </c>
      <c r="C2072" t="s">
        <v>1585</v>
      </c>
      <c r="D2072">
        <v>1</v>
      </c>
      <c r="E2072" t="s">
        <v>15</v>
      </c>
      <c r="F2072" t="s">
        <v>16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s="4" cm="1">
        <f t="array" ref="N2072">MEDIAN(IF($O$2:$O$2210=O2072,$D$2:$D$2210))</f>
        <v>13</v>
      </c>
      <c r="O2072" t="str">
        <f t="shared" si="32"/>
        <v>Data Analyst - No stated seniority/mid-levelLeft job</v>
      </c>
    </row>
    <row r="2073" spans="1:15" ht="16.8" x14ac:dyDescent="0.45">
      <c r="A2073" t="s">
        <v>303</v>
      </c>
      <c r="B2073">
        <v>0</v>
      </c>
      <c r="C2073" t="s">
        <v>14</v>
      </c>
      <c r="D2073">
        <v>50</v>
      </c>
      <c r="E2073" t="s">
        <v>15</v>
      </c>
      <c r="F2073" t="s">
        <v>19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0</v>
      </c>
      <c r="M2073">
        <v>0</v>
      </c>
      <c r="N2073" s="4" cm="1">
        <f t="array" ref="N2073">MEDIAN(IF($O$2:$O$2210=O2073,$D$2:$D$2210))</f>
        <v>12</v>
      </c>
      <c r="O2073" t="str">
        <f t="shared" si="32"/>
        <v>Data Analyst - No stated seniority/mid-levelPresent Role</v>
      </c>
    </row>
    <row r="2074" spans="1:15" ht="16.8" x14ac:dyDescent="0.45">
      <c r="A2074" t="s">
        <v>1586</v>
      </c>
      <c r="B2074">
        <v>1</v>
      </c>
      <c r="C2074" t="s">
        <v>18</v>
      </c>
      <c r="D2074">
        <v>28</v>
      </c>
      <c r="E2074" t="s">
        <v>15</v>
      </c>
      <c r="F2074" t="s">
        <v>16</v>
      </c>
      <c r="G2074">
        <v>1</v>
      </c>
      <c r="H2074">
        <v>1</v>
      </c>
      <c r="I2074">
        <v>1</v>
      </c>
      <c r="J2074">
        <v>0</v>
      </c>
      <c r="K2074">
        <v>0</v>
      </c>
      <c r="L2074">
        <v>0</v>
      </c>
      <c r="M2074">
        <v>0</v>
      </c>
      <c r="N2074" s="4" cm="1">
        <f t="array" ref="N2074">MEDIAN(IF($O$2:$O$2210=O2074,$D$2:$D$2210))</f>
        <v>13</v>
      </c>
      <c r="O2074" t="str">
        <f t="shared" si="32"/>
        <v>Data Analyst - No stated seniority/mid-levelLeft job</v>
      </c>
    </row>
    <row r="2075" spans="1:15" ht="16.8" x14ac:dyDescent="0.45">
      <c r="A2075" t="s">
        <v>398</v>
      </c>
      <c r="B2075">
        <v>0</v>
      </c>
      <c r="C2075" t="s">
        <v>14</v>
      </c>
      <c r="D2075">
        <v>5</v>
      </c>
      <c r="E2075" t="s">
        <v>15</v>
      </c>
      <c r="F2075" t="s">
        <v>19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s="4" cm="1">
        <f t="array" ref="N2075">MEDIAN(IF($O$2:$O$2210=O2075,$D$2:$D$2210))</f>
        <v>12</v>
      </c>
      <c r="O2075" t="str">
        <f t="shared" si="32"/>
        <v>Data Analyst - No stated seniority/mid-levelPresent Role</v>
      </c>
    </row>
    <row r="2076" spans="1:15" ht="16.8" x14ac:dyDescent="0.45">
      <c r="A2076" t="s">
        <v>157</v>
      </c>
      <c r="B2076">
        <v>0</v>
      </c>
      <c r="C2076" t="s">
        <v>14</v>
      </c>
      <c r="D2076">
        <v>31</v>
      </c>
      <c r="E2076" t="s">
        <v>15</v>
      </c>
      <c r="F2076" t="s">
        <v>19</v>
      </c>
      <c r="G2076">
        <v>1</v>
      </c>
      <c r="H2076">
        <v>1</v>
      </c>
      <c r="I2076">
        <v>1</v>
      </c>
      <c r="J2076">
        <v>0</v>
      </c>
      <c r="K2076">
        <v>0</v>
      </c>
      <c r="L2076">
        <v>0</v>
      </c>
      <c r="M2076">
        <v>0</v>
      </c>
      <c r="N2076" s="4" cm="1">
        <f t="array" ref="N2076">MEDIAN(IF($O$2:$O$2210=O2076,$D$2:$D$2210))</f>
        <v>12</v>
      </c>
      <c r="O2076" t="str">
        <f t="shared" si="32"/>
        <v>Data Analyst - No stated seniority/mid-levelPresent Role</v>
      </c>
    </row>
    <row r="2077" spans="1:15" ht="16.8" x14ac:dyDescent="0.45">
      <c r="A2077" t="s">
        <v>1082</v>
      </c>
      <c r="B2077">
        <v>1</v>
      </c>
      <c r="C2077" t="s">
        <v>68</v>
      </c>
      <c r="D2077">
        <v>9</v>
      </c>
      <c r="E2077" t="s">
        <v>23</v>
      </c>
      <c r="F2077" t="s">
        <v>16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s="4" cm="1">
        <f t="array" ref="N2077">MEDIAN(IF($O$2:$O$2210=O2077,$D$2:$D$2210))</f>
        <v>17.5</v>
      </c>
      <c r="O2077" t="str">
        <f t="shared" si="32"/>
        <v>Data Analyst - Senior LevelLeft job</v>
      </c>
    </row>
    <row r="2078" spans="1:15" ht="16.8" x14ac:dyDescent="0.45">
      <c r="A2078" t="s">
        <v>1587</v>
      </c>
      <c r="B2078">
        <v>2</v>
      </c>
      <c r="C2078" t="s">
        <v>14</v>
      </c>
      <c r="D2078">
        <v>6</v>
      </c>
      <c r="E2078" t="s">
        <v>15</v>
      </c>
      <c r="F2078" t="s">
        <v>16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s="4" cm="1">
        <f t="array" ref="N2078">MEDIAN(IF($O$2:$O$2210=O2078,$D$2:$D$2210))</f>
        <v>13</v>
      </c>
      <c r="O2078" t="str">
        <f t="shared" si="32"/>
        <v>Data Analyst - No stated seniority/mid-levelLeft job</v>
      </c>
    </row>
    <row r="2079" spans="1:15" ht="16.8" x14ac:dyDescent="0.45">
      <c r="A2079" t="s">
        <v>226</v>
      </c>
      <c r="B2079">
        <v>0</v>
      </c>
      <c r="C2079" t="s">
        <v>1588</v>
      </c>
      <c r="D2079">
        <v>71</v>
      </c>
      <c r="E2079" t="s">
        <v>23</v>
      </c>
      <c r="F2079" t="s">
        <v>19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0</v>
      </c>
      <c r="N2079" s="4" cm="1">
        <f t="array" ref="N2079">MEDIAN(IF($O$2:$O$2210=O2079,$D$2:$D$2210))</f>
        <v>10</v>
      </c>
      <c r="O2079" t="str">
        <f t="shared" si="32"/>
        <v>Data Analyst - Senior LevelPresent Role</v>
      </c>
    </row>
    <row r="2080" spans="1:15" ht="16.8" x14ac:dyDescent="0.45">
      <c r="A2080" t="s">
        <v>1589</v>
      </c>
      <c r="B2080">
        <v>2</v>
      </c>
      <c r="C2080" t="s">
        <v>1588</v>
      </c>
      <c r="D2080">
        <v>9</v>
      </c>
      <c r="E2080" t="s">
        <v>23</v>
      </c>
      <c r="F2080" t="s">
        <v>16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s="4" cm="1">
        <f t="array" ref="N2080">MEDIAN(IF($O$2:$O$2210=O2080,$D$2:$D$2210))</f>
        <v>17.5</v>
      </c>
      <c r="O2080" t="str">
        <f t="shared" si="32"/>
        <v>Data Analyst - Senior LevelLeft job</v>
      </c>
    </row>
    <row r="2081" spans="1:15" ht="16.8" x14ac:dyDescent="0.45">
      <c r="A2081" t="s">
        <v>1590</v>
      </c>
      <c r="B2081">
        <v>2</v>
      </c>
      <c r="C2081" t="s">
        <v>14</v>
      </c>
      <c r="D2081">
        <v>34</v>
      </c>
      <c r="E2081" t="s">
        <v>15</v>
      </c>
      <c r="F2081" t="s">
        <v>16</v>
      </c>
      <c r="G2081">
        <v>1</v>
      </c>
      <c r="H2081">
        <v>1</v>
      </c>
      <c r="I2081">
        <v>1</v>
      </c>
      <c r="J2081">
        <v>0</v>
      </c>
      <c r="K2081">
        <v>0</v>
      </c>
      <c r="L2081">
        <v>0</v>
      </c>
      <c r="M2081">
        <v>0</v>
      </c>
      <c r="N2081" s="4" cm="1">
        <f t="array" ref="N2081">MEDIAN(IF($O$2:$O$2210=O2081,$D$2:$D$2210))</f>
        <v>13</v>
      </c>
      <c r="O2081" t="str">
        <f t="shared" si="32"/>
        <v>Data Analyst - No stated seniority/mid-levelLeft job</v>
      </c>
    </row>
    <row r="2082" spans="1:15" ht="16.8" x14ac:dyDescent="0.45">
      <c r="A2082" t="s">
        <v>736</v>
      </c>
      <c r="B2082">
        <v>1</v>
      </c>
      <c r="C2082" t="s">
        <v>1745</v>
      </c>
      <c r="D2082">
        <v>12</v>
      </c>
      <c r="E2082" t="s">
        <v>1692</v>
      </c>
      <c r="F2082" t="s">
        <v>16</v>
      </c>
      <c r="G2082">
        <v>1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 s="4" cm="1">
        <f t="array" ref="N2082">MEDIAN(IF($O$2:$O$2210=O2082,$D$2:$D$2210))</f>
        <v>7</v>
      </c>
      <c r="O2082" t="str">
        <f t="shared" si="32"/>
        <v>Data ScientistLeft job</v>
      </c>
    </row>
    <row r="2083" spans="1:15" ht="16.8" x14ac:dyDescent="0.45">
      <c r="A2083" t="s">
        <v>210</v>
      </c>
      <c r="B2083">
        <v>2</v>
      </c>
      <c r="C2083" t="s">
        <v>14</v>
      </c>
      <c r="D2083">
        <v>7</v>
      </c>
      <c r="E2083" t="s">
        <v>15</v>
      </c>
      <c r="F2083" t="s">
        <v>16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s="4" cm="1">
        <f t="array" ref="N2083">MEDIAN(IF($O$2:$O$2210=O2083,$D$2:$D$2210))</f>
        <v>13</v>
      </c>
      <c r="O2083" t="str">
        <f t="shared" si="32"/>
        <v>Data Analyst - No stated seniority/mid-levelLeft job</v>
      </c>
    </row>
    <row r="2084" spans="1:15" ht="16.8" x14ac:dyDescent="0.45">
      <c r="A2084" t="s">
        <v>1591</v>
      </c>
      <c r="B2084">
        <v>3</v>
      </c>
      <c r="C2084" t="s">
        <v>1592</v>
      </c>
      <c r="D2084">
        <v>35</v>
      </c>
      <c r="E2084" t="s">
        <v>15</v>
      </c>
      <c r="F2084" t="s">
        <v>16</v>
      </c>
      <c r="G2084">
        <v>1</v>
      </c>
      <c r="H2084">
        <v>1</v>
      </c>
      <c r="I2084">
        <v>1</v>
      </c>
      <c r="J2084">
        <v>0</v>
      </c>
      <c r="K2084">
        <v>0</v>
      </c>
      <c r="L2084">
        <v>0</v>
      </c>
      <c r="M2084">
        <v>0</v>
      </c>
      <c r="N2084" s="4" cm="1">
        <f t="array" ref="N2084">MEDIAN(IF($O$2:$O$2210=O2084,$D$2:$D$2210))</f>
        <v>13</v>
      </c>
      <c r="O2084" t="str">
        <f t="shared" si="32"/>
        <v>Data Analyst - No stated seniority/mid-levelLeft job</v>
      </c>
    </row>
    <row r="2085" spans="1:15" ht="16.8" x14ac:dyDescent="0.45">
      <c r="A2085" t="s">
        <v>44</v>
      </c>
      <c r="B2085">
        <v>0</v>
      </c>
      <c r="C2085" t="s">
        <v>1692</v>
      </c>
      <c r="D2085">
        <v>9</v>
      </c>
      <c r="E2085" t="s">
        <v>1692</v>
      </c>
      <c r="F2085" t="s">
        <v>19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s="4" cm="1">
        <f t="array" ref="N2085">MEDIAN(IF($O$2:$O$2210=O2085,$D$2:$D$2210))</f>
        <v>8.5</v>
      </c>
      <c r="O2085" t="str">
        <f t="shared" si="32"/>
        <v>Data ScientistPresent Role</v>
      </c>
    </row>
    <row r="2086" spans="1:15" ht="16.8" x14ac:dyDescent="0.45">
      <c r="A2086" t="s">
        <v>1593</v>
      </c>
      <c r="B2086">
        <v>1</v>
      </c>
      <c r="C2086" t="s">
        <v>14</v>
      </c>
      <c r="D2086">
        <v>19</v>
      </c>
      <c r="E2086" t="s">
        <v>15</v>
      </c>
      <c r="F2086" t="s">
        <v>16</v>
      </c>
      <c r="G2086">
        <v>1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 s="4" cm="1">
        <f t="array" ref="N2086">MEDIAN(IF($O$2:$O$2210=O2086,$D$2:$D$2210))</f>
        <v>13</v>
      </c>
      <c r="O2086" t="str">
        <f t="shared" si="32"/>
        <v>Data Analyst - No stated seniority/mid-levelLeft job</v>
      </c>
    </row>
    <row r="2087" spans="1:15" ht="16.8" x14ac:dyDescent="0.45">
      <c r="A2087" t="s">
        <v>1594</v>
      </c>
      <c r="B2087">
        <v>4</v>
      </c>
      <c r="C2087" t="s">
        <v>14</v>
      </c>
      <c r="D2087">
        <v>17</v>
      </c>
      <c r="E2087" t="s">
        <v>15</v>
      </c>
      <c r="F2087" t="s">
        <v>16</v>
      </c>
      <c r="G2087">
        <v>1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 s="4" cm="1">
        <f t="array" ref="N2087">MEDIAN(IF($O$2:$O$2210=O2087,$D$2:$D$2210))</f>
        <v>13</v>
      </c>
      <c r="O2087" t="str">
        <f t="shared" si="32"/>
        <v>Data Analyst - No stated seniority/mid-levelLeft job</v>
      </c>
    </row>
    <row r="2088" spans="1:15" ht="16.8" x14ac:dyDescent="0.45">
      <c r="A2088" t="s">
        <v>1595</v>
      </c>
      <c r="B2088">
        <v>5</v>
      </c>
      <c r="C2088" t="s">
        <v>14</v>
      </c>
      <c r="D2088">
        <v>4</v>
      </c>
      <c r="E2088" t="s">
        <v>15</v>
      </c>
      <c r="F2088" t="s">
        <v>16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s="4" cm="1">
        <f t="array" ref="N2088">MEDIAN(IF($O$2:$O$2210=O2088,$D$2:$D$2210))</f>
        <v>13</v>
      </c>
      <c r="O2088" t="str">
        <f t="shared" si="32"/>
        <v>Data Analyst - No stated seniority/mid-levelLeft job</v>
      </c>
    </row>
    <row r="2089" spans="1:15" ht="16.8" x14ac:dyDescent="0.45">
      <c r="A2089" t="s">
        <v>1596</v>
      </c>
      <c r="B2089">
        <v>1</v>
      </c>
      <c r="C2089" t="s">
        <v>14</v>
      </c>
      <c r="D2089">
        <v>13</v>
      </c>
      <c r="E2089" t="s">
        <v>15</v>
      </c>
      <c r="F2089" t="s">
        <v>16</v>
      </c>
      <c r="G2089">
        <v>1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 s="4" cm="1">
        <f t="array" ref="N2089">MEDIAN(IF($O$2:$O$2210=O2089,$D$2:$D$2210))</f>
        <v>13</v>
      </c>
      <c r="O2089" t="str">
        <f t="shared" si="32"/>
        <v>Data Analyst - No stated seniority/mid-levelLeft job</v>
      </c>
    </row>
    <row r="2090" spans="1:15" ht="16.8" x14ac:dyDescent="0.45">
      <c r="A2090" t="s">
        <v>27</v>
      </c>
      <c r="B2090">
        <v>0</v>
      </c>
      <c r="C2090" t="s">
        <v>461</v>
      </c>
      <c r="D2090">
        <v>19</v>
      </c>
      <c r="E2090" t="s">
        <v>23</v>
      </c>
      <c r="F2090" t="s">
        <v>19</v>
      </c>
      <c r="G2090">
        <v>1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 s="4" cm="1">
        <f t="array" ref="N2090">MEDIAN(IF($O$2:$O$2210=O2090,$D$2:$D$2210))</f>
        <v>10</v>
      </c>
      <c r="O2090" t="str">
        <f t="shared" si="32"/>
        <v>Data Analyst - Senior LevelPresent Role</v>
      </c>
    </row>
    <row r="2091" spans="1:15" ht="16.8" x14ac:dyDescent="0.45">
      <c r="A2091" t="s">
        <v>1597</v>
      </c>
      <c r="B2091">
        <v>1</v>
      </c>
      <c r="C2091" t="s">
        <v>14</v>
      </c>
      <c r="D2091">
        <v>24</v>
      </c>
      <c r="E2091" t="s">
        <v>15</v>
      </c>
      <c r="F2091" t="s">
        <v>16</v>
      </c>
      <c r="G2091">
        <v>1</v>
      </c>
      <c r="H2091">
        <v>1</v>
      </c>
      <c r="I2091">
        <v>1</v>
      </c>
      <c r="J2091">
        <v>0</v>
      </c>
      <c r="K2091">
        <v>0</v>
      </c>
      <c r="L2091">
        <v>0</v>
      </c>
      <c r="M2091">
        <v>0</v>
      </c>
      <c r="N2091" s="4" cm="1">
        <f t="array" ref="N2091">MEDIAN(IF($O$2:$O$2210=O2091,$D$2:$D$2210))</f>
        <v>13</v>
      </c>
      <c r="O2091" t="str">
        <f t="shared" si="32"/>
        <v>Data Analyst - No stated seniority/mid-levelLeft job</v>
      </c>
    </row>
    <row r="2092" spans="1:15" ht="16.8" x14ac:dyDescent="0.45">
      <c r="A2092" t="s">
        <v>1598</v>
      </c>
      <c r="B2092">
        <v>4</v>
      </c>
      <c r="C2092" t="s">
        <v>1599</v>
      </c>
      <c r="D2092">
        <v>16</v>
      </c>
      <c r="E2092" t="s">
        <v>23</v>
      </c>
      <c r="F2092" t="s">
        <v>16</v>
      </c>
      <c r="G2092">
        <v>1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 s="4" cm="1">
        <f t="array" ref="N2092">MEDIAN(IF($O$2:$O$2210=O2092,$D$2:$D$2210))</f>
        <v>17.5</v>
      </c>
      <c r="O2092" t="str">
        <f t="shared" si="32"/>
        <v>Data Analyst - Senior LevelLeft job</v>
      </c>
    </row>
    <row r="2093" spans="1:15" ht="16.8" x14ac:dyDescent="0.45">
      <c r="A2093" t="s">
        <v>1600</v>
      </c>
      <c r="B2093">
        <v>2</v>
      </c>
      <c r="C2093" t="s">
        <v>14</v>
      </c>
      <c r="D2093">
        <v>29</v>
      </c>
      <c r="E2093" t="s">
        <v>15</v>
      </c>
      <c r="F2093" t="s">
        <v>16</v>
      </c>
      <c r="G2093">
        <v>1</v>
      </c>
      <c r="H2093">
        <v>1</v>
      </c>
      <c r="I2093">
        <v>1</v>
      </c>
      <c r="J2093">
        <v>0</v>
      </c>
      <c r="K2093">
        <v>0</v>
      </c>
      <c r="L2093">
        <v>0</v>
      </c>
      <c r="M2093">
        <v>0</v>
      </c>
      <c r="N2093" s="4" cm="1">
        <f t="array" ref="N2093">MEDIAN(IF($O$2:$O$2210=O2093,$D$2:$D$2210))</f>
        <v>13</v>
      </c>
      <c r="O2093" t="str">
        <f t="shared" si="32"/>
        <v>Data Analyst - No stated seniority/mid-levelLeft job</v>
      </c>
    </row>
    <row r="2094" spans="1:15" ht="16.8" x14ac:dyDescent="0.45">
      <c r="A2094" t="s">
        <v>1601</v>
      </c>
      <c r="B2094">
        <v>2</v>
      </c>
      <c r="C2094" t="s">
        <v>14</v>
      </c>
      <c r="D2094">
        <v>6</v>
      </c>
      <c r="E2094" t="s">
        <v>15</v>
      </c>
      <c r="F2094" t="s">
        <v>16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s="4" cm="1">
        <f t="array" ref="N2094">MEDIAN(IF($O$2:$O$2210=O2094,$D$2:$D$2210))</f>
        <v>13</v>
      </c>
      <c r="O2094" t="str">
        <f t="shared" si="32"/>
        <v>Data Analyst - No stated seniority/mid-levelLeft job</v>
      </c>
    </row>
    <row r="2095" spans="1:15" ht="16.8" x14ac:dyDescent="0.45">
      <c r="A2095" t="s">
        <v>1602</v>
      </c>
      <c r="B2095">
        <v>3</v>
      </c>
      <c r="C2095" t="s">
        <v>371</v>
      </c>
      <c r="D2095">
        <v>18</v>
      </c>
      <c r="E2095" t="s">
        <v>15</v>
      </c>
      <c r="F2095" t="s">
        <v>16</v>
      </c>
      <c r="G2095">
        <v>1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 s="4" cm="1">
        <f t="array" ref="N2095">MEDIAN(IF($O$2:$O$2210=O2095,$D$2:$D$2210))</f>
        <v>13</v>
      </c>
      <c r="O2095" t="str">
        <f t="shared" si="32"/>
        <v>Data Analyst - No stated seniority/mid-levelLeft job</v>
      </c>
    </row>
    <row r="2096" spans="1:15" ht="16.8" x14ac:dyDescent="0.45">
      <c r="A2096" t="s">
        <v>1603</v>
      </c>
      <c r="B2096">
        <v>1</v>
      </c>
      <c r="C2096" t="s">
        <v>14</v>
      </c>
      <c r="D2096">
        <v>25</v>
      </c>
      <c r="E2096" t="s">
        <v>15</v>
      </c>
      <c r="F2096" t="s">
        <v>16</v>
      </c>
      <c r="G2096">
        <v>1</v>
      </c>
      <c r="H2096">
        <v>1</v>
      </c>
      <c r="I2096">
        <v>1</v>
      </c>
      <c r="J2096">
        <v>0</v>
      </c>
      <c r="K2096">
        <v>0</v>
      </c>
      <c r="L2096">
        <v>0</v>
      </c>
      <c r="M2096">
        <v>0</v>
      </c>
      <c r="N2096" s="4" cm="1">
        <f t="array" ref="N2096">MEDIAN(IF($O$2:$O$2210=O2096,$D$2:$D$2210))</f>
        <v>13</v>
      </c>
      <c r="O2096" t="str">
        <f t="shared" si="32"/>
        <v>Data Analyst - No stated seniority/mid-levelLeft job</v>
      </c>
    </row>
    <row r="2097" spans="1:15" ht="16.8" x14ac:dyDescent="0.45">
      <c r="A2097" t="s">
        <v>108</v>
      </c>
      <c r="B2097">
        <v>0</v>
      </c>
      <c r="C2097" t="s">
        <v>14</v>
      </c>
      <c r="D2097">
        <v>10</v>
      </c>
      <c r="E2097" t="s">
        <v>15</v>
      </c>
      <c r="F2097" t="s">
        <v>19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s="4" cm="1">
        <f t="array" ref="N2097">MEDIAN(IF($O$2:$O$2210=O2097,$D$2:$D$2210))</f>
        <v>12</v>
      </c>
      <c r="O2097" t="str">
        <f t="shared" si="32"/>
        <v>Data Analyst - No stated seniority/mid-levelPresent Role</v>
      </c>
    </row>
    <row r="2098" spans="1:15" ht="16.8" x14ac:dyDescent="0.45">
      <c r="A2098" t="s">
        <v>1604</v>
      </c>
      <c r="B2098">
        <v>2</v>
      </c>
      <c r="C2098" t="s">
        <v>14</v>
      </c>
      <c r="D2098">
        <v>37</v>
      </c>
      <c r="E2098" t="s">
        <v>15</v>
      </c>
      <c r="F2098" t="s">
        <v>16</v>
      </c>
      <c r="G2098">
        <v>1</v>
      </c>
      <c r="H2098">
        <v>1</v>
      </c>
      <c r="I2098">
        <v>1</v>
      </c>
      <c r="J2098">
        <v>1</v>
      </c>
      <c r="K2098">
        <v>0</v>
      </c>
      <c r="L2098">
        <v>0</v>
      </c>
      <c r="M2098">
        <v>0</v>
      </c>
      <c r="N2098" s="4" cm="1">
        <f t="array" ref="N2098">MEDIAN(IF($O$2:$O$2210=O2098,$D$2:$D$2210))</f>
        <v>13</v>
      </c>
      <c r="O2098" t="str">
        <f t="shared" si="32"/>
        <v>Data Analyst - No stated seniority/mid-levelLeft job</v>
      </c>
    </row>
    <row r="2099" spans="1:15" ht="16.8" x14ac:dyDescent="0.45">
      <c r="A2099" t="s">
        <v>1122</v>
      </c>
      <c r="B2099">
        <v>2</v>
      </c>
      <c r="C2099" t="s">
        <v>14</v>
      </c>
      <c r="D2099">
        <v>20</v>
      </c>
      <c r="E2099" t="s">
        <v>15</v>
      </c>
      <c r="F2099" t="s">
        <v>16</v>
      </c>
      <c r="G2099">
        <v>1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 s="4" cm="1">
        <f t="array" ref="N2099">MEDIAN(IF($O$2:$O$2210=O2099,$D$2:$D$2210))</f>
        <v>13</v>
      </c>
      <c r="O2099" t="str">
        <f t="shared" si="32"/>
        <v>Data Analyst - No stated seniority/mid-levelLeft job</v>
      </c>
    </row>
    <row r="2100" spans="1:15" ht="16.8" x14ac:dyDescent="0.45">
      <c r="A2100" t="s">
        <v>1605</v>
      </c>
      <c r="B2100">
        <v>0</v>
      </c>
      <c r="C2100" t="s">
        <v>14</v>
      </c>
      <c r="D2100">
        <v>82</v>
      </c>
      <c r="E2100" t="s">
        <v>15</v>
      </c>
      <c r="F2100" t="s">
        <v>19</v>
      </c>
      <c r="G2100">
        <v>1</v>
      </c>
      <c r="H2100">
        <v>1</v>
      </c>
      <c r="I2100">
        <v>1</v>
      </c>
      <c r="J2100">
        <v>1</v>
      </c>
      <c r="K2100">
        <v>1</v>
      </c>
      <c r="L2100">
        <v>1</v>
      </c>
      <c r="M2100">
        <v>0</v>
      </c>
      <c r="N2100" s="4" cm="1">
        <f t="array" ref="N2100">MEDIAN(IF($O$2:$O$2210=O2100,$D$2:$D$2210))</f>
        <v>12</v>
      </c>
      <c r="O2100" t="str">
        <f t="shared" si="32"/>
        <v>Data Analyst - No stated seniority/mid-levelPresent Role</v>
      </c>
    </row>
    <row r="2101" spans="1:15" ht="16.8" x14ac:dyDescent="0.45">
      <c r="A2101" t="s">
        <v>58</v>
      </c>
      <c r="B2101">
        <v>0</v>
      </c>
      <c r="C2101" t="s">
        <v>14</v>
      </c>
      <c r="D2101">
        <v>35</v>
      </c>
      <c r="E2101" t="s">
        <v>15</v>
      </c>
      <c r="F2101" t="s">
        <v>19</v>
      </c>
      <c r="G2101">
        <v>1</v>
      </c>
      <c r="H2101">
        <v>1</v>
      </c>
      <c r="I2101">
        <v>1</v>
      </c>
      <c r="J2101">
        <v>0</v>
      </c>
      <c r="K2101">
        <v>0</v>
      </c>
      <c r="L2101">
        <v>0</v>
      </c>
      <c r="M2101">
        <v>0</v>
      </c>
      <c r="N2101" s="4" cm="1">
        <f t="array" ref="N2101">MEDIAN(IF($O$2:$O$2210=O2101,$D$2:$D$2210))</f>
        <v>12</v>
      </c>
      <c r="O2101" t="str">
        <f t="shared" si="32"/>
        <v>Data Analyst - No stated seniority/mid-levelPresent Role</v>
      </c>
    </row>
    <row r="2102" spans="1:15" ht="16.8" x14ac:dyDescent="0.45">
      <c r="A2102" t="s">
        <v>182</v>
      </c>
      <c r="B2102">
        <v>0</v>
      </c>
      <c r="C2102" t="s">
        <v>914</v>
      </c>
      <c r="D2102">
        <v>4</v>
      </c>
      <c r="E2102" t="s">
        <v>15</v>
      </c>
      <c r="F2102" t="s">
        <v>19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s="4" cm="1">
        <f t="array" ref="N2102">MEDIAN(IF($O$2:$O$2210=O2102,$D$2:$D$2210))</f>
        <v>12</v>
      </c>
      <c r="O2102" t="str">
        <f t="shared" si="32"/>
        <v>Data Analyst - No stated seniority/mid-levelPresent Role</v>
      </c>
    </row>
    <row r="2103" spans="1:15" ht="16.8" x14ac:dyDescent="0.45">
      <c r="A2103" t="s">
        <v>94</v>
      </c>
      <c r="B2103">
        <v>0</v>
      </c>
      <c r="C2103" t="s">
        <v>14</v>
      </c>
      <c r="D2103">
        <v>7</v>
      </c>
      <c r="E2103" t="s">
        <v>15</v>
      </c>
      <c r="F2103" t="s">
        <v>19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s="4" cm="1">
        <f t="array" ref="N2103">MEDIAN(IF($O$2:$O$2210=O2103,$D$2:$D$2210))</f>
        <v>12</v>
      </c>
      <c r="O2103" t="str">
        <f t="shared" si="32"/>
        <v>Data Analyst - No stated seniority/mid-levelPresent Role</v>
      </c>
    </row>
    <row r="2104" spans="1:15" ht="16.8" x14ac:dyDescent="0.45">
      <c r="A2104" t="s">
        <v>1495</v>
      </c>
      <c r="B2104">
        <v>1</v>
      </c>
      <c r="C2104" t="s">
        <v>14</v>
      </c>
      <c r="D2104">
        <v>12</v>
      </c>
      <c r="E2104" t="s">
        <v>15</v>
      </c>
      <c r="F2104" t="s">
        <v>16</v>
      </c>
      <c r="G2104">
        <v>1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 s="4" cm="1">
        <f t="array" ref="N2104">MEDIAN(IF($O$2:$O$2210=O2104,$D$2:$D$2210))</f>
        <v>13</v>
      </c>
      <c r="O2104" t="str">
        <f t="shared" si="32"/>
        <v>Data Analyst - No stated seniority/mid-levelLeft job</v>
      </c>
    </row>
    <row r="2105" spans="1:15" ht="16.8" x14ac:dyDescent="0.45">
      <c r="A2105" t="s">
        <v>1606</v>
      </c>
      <c r="B2105">
        <v>2</v>
      </c>
      <c r="C2105" t="s">
        <v>1607</v>
      </c>
      <c r="D2105">
        <v>34</v>
      </c>
      <c r="E2105" t="s">
        <v>15</v>
      </c>
      <c r="F2105" t="s">
        <v>16</v>
      </c>
      <c r="G2105">
        <v>1</v>
      </c>
      <c r="H2105">
        <v>1</v>
      </c>
      <c r="I2105">
        <v>1</v>
      </c>
      <c r="J2105">
        <v>0</v>
      </c>
      <c r="K2105">
        <v>0</v>
      </c>
      <c r="L2105">
        <v>0</v>
      </c>
      <c r="M2105">
        <v>0</v>
      </c>
      <c r="N2105" s="4" cm="1">
        <f t="array" ref="N2105">MEDIAN(IF($O$2:$O$2210=O2105,$D$2:$D$2210))</f>
        <v>13</v>
      </c>
      <c r="O2105" t="str">
        <f t="shared" si="32"/>
        <v>Data Analyst - No stated seniority/mid-levelLeft job</v>
      </c>
    </row>
    <row r="2106" spans="1:15" ht="16.8" x14ac:dyDescent="0.45">
      <c r="A2106" t="s">
        <v>53</v>
      </c>
      <c r="B2106">
        <v>0</v>
      </c>
      <c r="C2106" t="s">
        <v>502</v>
      </c>
      <c r="D2106">
        <v>17</v>
      </c>
      <c r="E2106" t="s">
        <v>15</v>
      </c>
      <c r="F2106" t="s">
        <v>19</v>
      </c>
      <c r="G2106">
        <v>1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 s="4" cm="1">
        <f t="array" ref="N2106">MEDIAN(IF($O$2:$O$2210=O2106,$D$2:$D$2210))</f>
        <v>12</v>
      </c>
      <c r="O2106" t="str">
        <f t="shared" si="32"/>
        <v>Data Analyst - No stated seniority/mid-levelPresent Role</v>
      </c>
    </row>
    <row r="2107" spans="1:15" ht="16.8" x14ac:dyDescent="0.45">
      <c r="A2107" t="s">
        <v>1608</v>
      </c>
      <c r="B2107">
        <v>1</v>
      </c>
      <c r="C2107" t="s">
        <v>14</v>
      </c>
      <c r="D2107">
        <v>8</v>
      </c>
      <c r="E2107" t="s">
        <v>15</v>
      </c>
      <c r="F2107" t="s">
        <v>16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s="4" cm="1">
        <f t="array" ref="N2107">MEDIAN(IF($O$2:$O$2210=O2107,$D$2:$D$2210))</f>
        <v>13</v>
      </c>
      <c r="O2107" t="str">
        <f t="shared" si="32"/>
        <v>Data Analyst - No stated seniority/mid-levelLeft job</v>
      </c>
    </row>
    <row r="2108" spans="1:15" ht="16.8" x14ac:dyDescent="0.45">
      <c r="A2108" t="s">
        <v>1524</v>
      </c>
      <c r="B2108">
        <v>2</v>
      </c>
      <c r="C2108" t="s">
        <v>14</v>
      </c>
      <c r="D2108">
        <v>6</v>
      </c>
      <c r="E2108" t="s">
        <v>15</v>
      </c>
      <c r="F2108" t="s">
        <v>16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s="4" cm="1">
        <f t="array" ref="N2108">MEDIAN(IF($O$2:$O$2210=O2108,$D$2:$D$2210))</f>
        <v>13</v>
      </c>
      <c r="O2108" t="str">
        <f t="shared" si="32"/>
        <v>Data Analyst - No stated seniority/mid-levelLeft job</v>
      </c>
    </row>
    <row r="2109" spans="1:15" ht="16.8" x14ac:dyDescent="0.45">
      <c r="A2109" t="s">
        <v>1609</v>
      </c>
      <c r="B2109">
        <v>3</v>
      </c>
      <c r="C2109" t="s">
        <v>330</v>
      </c>
      <c r="D2109">
        <v>7</v>
      </c>
      <c r="E2109" t="s">
        <v>15</v>
      </c>
      <c r="F2109" t="s">
        <v>16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s="4" cm="1">
        <f t="array" ref="N2109">MEDIAN(IF($O$2:$O$2210=O2109,$D$2:$D$2210))</f>
        <v>13</v>
      </c>
      <c r="O2109" t="str">
        <f t="shared" si="32"/>
        <v>Data Analyst - No stated seniority/mid-levelLeft job</v>
      </c>
    </row>
    <row r="2110" spans="1:15" ht="16.8" x14ac:dyDescent="0.45">
      <c r="A2110" t="s">
        <v>1543</v>
      </c>
      <c r="B2110">
        <v>4</v>
      </c>
      <c r="C2110" t="s">
        <v>1610</v>
      </c>
      <c r="D2110">
        <v>13</v>
      </c>
      <c r="E2110" t="s">
        <v>15</v>
      </c>
      <c r="F2110" t="s">
        <v>16</v>
      </c>
      <c r="G2110">
        <v>1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 s="4" cm="1">
        <f t="array" ref="N2110">MEDIAN(IF($O$2:$O$2210=O2110,$D$2:$D$2210))</f>
        <v>13</v>
      </c>
      <c r="O2110" t="str">
        <f t="shared" si="32"/>
        <v>Data Analyst - No stated seniority/mid-levelLeft job</v>
      </c>
    </row>
    <row r="2111" spans="1:15" ht="16.8" x14ac:dyDescent="0.45">
      <c r="A2111" s="1">
        <v>44774</v>
      </c>
      <c r="B2111">
        <v>0</v>
      </c>
      <c r="C2111" t="s">
        <v>14</v>
      </c>
      <c r="D2111">
        <v>1</v>
      </c>
      <c r="E2111" t="s">
        <v>15</v>
      </c>
      <c r="F2111" t="s">
        <v>19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s="4" cm="1">
        <f t="array" ref="N2111">MEDIAN(IF($O$2:$O$2210=O2111,$D$2:$D$2210))</f>
        <v>12</v>
      </c>
      <c r="O2111" t="str">
        <f t="shared" si="32"/>
        <v>Data Analyst - No stated seniority/mid-levelPresent Role</v>
      </c>
    </row>
    <row r="2112" spans="1:15" ht="16.8" x14ac:dyDescent="0.45">
      <c r="A2112" t="s">
        <v>717</v>
      </c>
      <c r="B2112">
        <v>1</v>
      </c>
      <c r="C2112" t="s">
        <v>50</v>
      </c>
      <c r="D2112">
        <v>15</v>
      </c>
      <c r="E2112" t="s">
        <v>15</v>
      </c>
      <c r="F2112" t="s">
        <v>16</v>
      </c>
      <c r="G2112">
        <v>1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 s="4" cm="1">
        <f t="array" ref="N2112">MEDIAN(IF($O$2:$O$2210=O2112,$D$2:$D$2210))</f>
        <v>13</v>
      </c>
      <c r="O2112" t="str">
        <f t="shared" si="32"/>
        <v>Data Analyst - No stated seniority/mid-levelLeft job</v>
      </c>
    </row>
    <row r="2113" spans="1:15" ht="16.8" x14ac:dyDescent="0.45">
      <c r="A2113" t="s">
        <v>53</v>
      </c>
      <c r="B2113">
        <v>0</v>
      </c>
      <c r="C2113" t="s">
        <v>1611</v>
      </c>
      <c r="D2113">
        <v>17</v>
      </c>
      <c r="E2113" t="s">
        <v>23</v>
      </c>
      <c r="F2113" t="s">
        <v>19</v>
      </c>
      <c r="G2113">
        <v>1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 s="4" cm="1">
        <f t="array" ref="N2113">MEDIAN(IF($O$2:$O$2210=O2113,$D$2:$D$2210))</f>
        <v>10</v>
      </c>
      <c r="O2113" t="str">
        <f t="shared" si="32"/>
        <v>Data Analyst - Senior LevelPresent Role</v>
      </c>
    </row>
    <row r="2114" spans="1:15" ht="16.8" x14ac:dyDescent="0.45">
      <c r="A2114" t="s">
        <v>1612</v>
      </c>
      <c r="B2114">
        <v>2</v>
      </c>
      <c r="C2114" t="s">
        <v>32</v>
      </c>
      <c r="D2114">
        <v>3</v>
      </c>
      <c r="E2114" t="s">
        <v>15</v>
      </c>
      <c r="F2114" t="s">
        <v>16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s="4" cm="1">
        <f t="array" ref="N2114">MEDIAN(IF($O$2:$O$2210=O2114,$D$2:$D$2210))</f>
        <v>13</v>
      </c>
      <c r="O2114" t="str">
        <f t="shared" si="32"/>
        <v>Data Analyst - No stated seniority/mid-levelLeft job</v>
      </c>
    </row>
    <row r="2115" spans="1:15" ht="16.8" x14ac:dyDescent="0.45">
      <c r="A2115" t="s">
        <v>49</v>
      </c>
      <c r="B2115">
        <v>0</v>
      </c>
      <c r="C2115" t="s">
        <v>14</v>
      </c>
      <c r="D2115">
        <v>21</v>
      </c>
      <c r="E2115" t="s">
        <v>15</v>
      </c>
      <c r="F2115" t="s">
        <v>19</v>
      </c>
      <c r="G2115">
        <v>1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 s="4" cm="1">
        <f t="array" ref="N2115">MEDIAN(IF($O$2:$O$2210=O2115,$D$2:$D$2210))</f>
        <v>12</v>
      </c>
      <c r="O2115" t="str">
        <f t="shared" ref="O2115:O2178" si="33">E2115&amp;F2115</f>
        <v>Data Analyst - No stated seniority/mid-levelPresent Role</v>
      </c>
    </row>
    <row r="2116" spans="1:15" ht="16.8" x14ac:dyDescent="0.45">
      <c r="A2116" t="s">
        <v>1613</v>
      </c>
      <c r="B2116">
        <v>4</v>
      </c>
      <c r="C2116" t="s">
        <v>1614</v>
      </c>
      <c r="D2116">
        <v>58</v>
      </c>
      <c r="E2116" t="s">
        <v>15</v>
      </c>
      <c r="F2116" t="s">
        <v>16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0</v>
      </c>
      <c r="M2116">
        <v>0</v>
      </c>
      <c r="N2116" s="4" cm="1">
        <f t="array" ref="N2116">MEDIAN(IF($O$2:$O$2210=O2116,$D$2:$D$2210))</f>
        <v>13</v>
      </c>
      <c r="O2116" t="str">
        <f t="shared" si="33"/>
        <v>Data Analyst - No stated seniority/mid-levelLeft job</v>
      </c>
    </row>
    <row r="2117" spans="1:15" ht="16.8" x14ac:dyDescent="0.45">
      <c r="A2117" t="s">
        <v>44</v>
      </c>
      <c r="B2117">
        <v>0</v>
      </c>
      <c r="C2117" t="s">
        <v>14</v>
      </c>
      <c r="D2117">
        <v>9</v>
      </c>
      <c r="E2117" t="s">
        <v>15</v>
      </c>
      <c r="F2117" t="s">
        <v>19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s="4" cm="1">
        <f t="array" ref="N2117">MEDIAN(IF($O$2:$O$2210=O2117,$D$2:$D$2210))</f>
        <v>12</v>
      </c>
      <c r="O2117" t="str">
        <f t="shared" si="33"/>
        <v>Data Analyst - No stated seniority/mid-levelPresent Role</v>
      </c>
    </row>
    <row r="2118" spans="1:15" ht="16.8" x14ac:dyDescent="0.45">
      <c r="A2118" t="s">
        <v>1615</v>
      </c>
      <c r="B2118">
        <v>1</v>
      </c>
      <c r="C2118" t="s">
        <v>14</v>
      </c>
      <c r="D2118">
        <v>15</v>
      </c>
      <c r="E2118" t="s">
        <v>15</v>
      </c>
      <c r="F2118" t="s">
        <v>16</v>
      </c>
      <c r="G2118">
        <v>1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 s="4" cm="1">
        <f t="array" ref="N2118">MEDIAN(IF($O$2:$O$2210=O2118,$D$2:$D$2210))</f>
        <v>13</v>
      </c>
      <c r="O2118" t="str">
        <f t="shared" si="33"/>
        <v>Data Analyst - No stated seniority/mid-levelLeft job</v>
      </c>
    </row>
    <row r="2119" spans="1:15" ht="16.8" x14ac:dyDescent="0.45">
      <c r="A2119" t="s">
        <v>1024</v>
      </c>
      <c r="B2119">
        <v>1</v>
      </c>
      <c r="C2119" t="s">
        <v>18</v>
      </c>
      <c r="D2119">
        <v>13</v>
      </c>
      <c r="E2119" t="s">
        <v>15</v>
      </c>
      <c r="F2119" t="s">
        <v>16</v>
      </c>
      <c r="G2119">
        <v>1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 s="4" cm="1">
        <f t="array" ref="N2119">MEDIAN(IF($O$2:$O$2210=O2119,$D$2:$D$2210))</f>
        <v>13</v>
      </c>
      <c r="O2119" t="str">
        <f t="shared" si="33"/>
        <v>Data Analyst - No stated seniority/mid-levelLeft job</v>
      </c>
    </row>
    <row r="2120" spans="1:15" ht="16.8" x14ac:dyDescent="0.45">
      <c r="A2120" t="s">
        <v>592</v>
      </c>
      <c r="B2120">
        <v>0</v>
      </c>
      <c r="C2120" t="s">
        <v>14</v>
      </c>
      <c r="D2120">
        <v>3</v>
      </c>
      <c r="E2120" t="s">
        <v>15</v>
      </c>
      <c r="F2120" t="s">
        <v>19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s="4" cm="1">
        <f t="array" ref="N2120">MEDIAN(IF($O$2:$O$2210=O2120,$D$2:$D$2210))</f>
        <v>12</v>
      </c>
      <c r="O2120" t="str">
        <f t="shared" si="33"/>
        <v>Data Analyst - No stated seniority/mid-levelPresent Role</v>
      </c>
    </row>
    <row r="2121" spans="1:15" ht="16.8" x14ac:dyDescent="0.45">
      <c r="A2121" t="s">
        <v>1291</v>
      </c>
      <c r="B2121">
        <v>1</v>
      </c>
      <c r="C2121" t="s">
        <v>56</v>
      </c>
      <c r="D2121">
        <v>3</v>
      </c>
      <c r="E2121" t="s">
        <v>57</v>
      </c>
      <c r="F2121" t="s">
        <v>16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s="4" cm="1">
        <f t="array" ref="N2121">MEDIAN(IF($O$2:$O$2210=O2121,$D$2:$D$2210))</f>
        <v>8</v>
      </c>
      <c r="O2121" t="str">
        <f t="shared" si="33"/>
        <v>Data Analyst - Junior LevelLeft job</v>
      </c>
    </row>
    <row r="2122" spans="1:15" ht="16.8" x14ac:dyDescent="0.45">
      <c r="A2122" t="s">
        <v>1616</v>
      </c>
      <c r="B2122">
        <v>1</v>
      </c>
      <c r="C2122" t="s">
        <v>150</v>
      </c>
      <c r="D2122">
        <v>4</v>
      </c>
      <c r="E2122" t="s">
        <v>15</v>
      </c>
      <c r="F2122" t="s">
        <v>16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s="4" cm="1">
        <f t="array" ref="N2122">MEDIAN(IF($O$2:$O$2210=O2122,$D$2:$D$2210))</f>
        <v>13</v>
      </c>
      <c r="O2122" t="str">
        <f t="shared" si="33"/>
        <v>Data Analyst - No stated seniority/mid-levelLeft job</v>
      </c>
    </row>
    <row r="2123" spans="1:15" ht="16.8" x14ac:dyDescent="0.45">
      <c r="A2123" t="s">
        <v>126</v>
      </c>
      <c r="B2123">
        <v>2</v>
      </c>
      <c r="C2123" t="s">
        <v>1617</v>
      </c>
      <c r="D2123">
        <v>7</v>
      </c>
      <c r="E2123" t="s">
        <v>15</v>
      </c>
      <c r="F2123" t="s">
        <v>16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s="4" cm="1">
        <f t="array" ref="N2123">MEDIAN(IF($O$2:$O$2210=O2123,$D$2:$D$2210))</f>
        <v>13</v>
      </c>
      <c r="O2123" t="str">
        <f t="shared" si="33"/>
        <v>Data Analyst - No stated seniority/mid-levelLeft job</v>
      </c>
    </row>
    <row r="2124" spans="1:15" ht="16.8" x14ac:dyDescent="0.45">
      <c r="A2124" t="s">
        <v>1746</v>
      </c>
      <c r="B2124">
        <v>3</v>
      </c>
      <c r="C2124" t="s">
        <v>1692</v>
      </c>
      <c r="D2124">
        <v>1</v>
      </c>
      <c r="E2124" t="s">
        <v>1692</v>
      </c>
      <c r="F2124" t="s">
        <v>16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s="4" cm="1">
        <f t="array" ref="N2124">MEDIAN(IF($O$2:$O$2210=O2124,$D$2:$D$2210))</f>
        <v>7</v>
      </c>
      <c r="O2124" t="str">
        <f t="shared" si="33"/>
        <v>Data ScientistLeft job</v>
      </c>
    </row>
    <row r="2125" spans="1:15" ht="16.8" x14ac:dyDescent="0.45">
      <c r="A2125" t="s">
        <v>61</v>
      </c>
      <c r="B2125">
        <v>0</v>
      </c>
      <c r="C2125" t="s">
        <v>14</v>
      </c>
      <c r="D2125">
        <v>15</v>
      </c>
      <c r="E2125" t="s">
        <v>15</v>
      </c>
      <c r="F2125" t="s">
        <v>19</v>
      </c>
      <c r="G2125">
        <v>1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 s="4" cm="1">
        <f t="array" ref="N2125">MEDIAN(IF($O$2:$O$2210=O2125,$D$2:$D$2210))</f>
        <v>12</v>
      </c>
      <c r="O2125" t="str">
        <f t="shared" si="33"/>
        <v>Data Analyst - No stated seniority/mid-levelPresent Role</v>
      </c>
    </row>
    <row r="2126" spans="1:15" ht="16.8" x14ac:dyDescent="0.45">
      <c r="A2126" t="s">
        <v>1348</v>
      </c>
      <c r="B2126">
        <v>1</v>
      </c>
      <c r="C2126" t="s">
        <v>14</v>
      </c>
      <c r="D2126">
        <v>7</v>
      </c>
      <c r="E2126" t="s">
        <v>15</v>
      </c>
      <c r="F2126" t="s">
        <v>16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s="4" cm="1">
        <f t="array" ref="N2126">MEDIAN(IF($O$2:$O$2210=O2126,$D$2:$D$2210))</f>
        <v>13</v>
      </c>
      <c r="O2126" t="str">
        <f t="shared" si="33"/>
        <v>Data Analyst - No stated seniority/mid-levelLeft job</v>
      </c>
    </row>
    <row r="2127" spans="1:15" ht="16.8" x14ac:dyDescent="0.45">
      <c r="A2127" t="s">
        <v>1539</v>
      </c>
      <c r="B2127">
        <v>3</v>
      </c>
      <c r="C2127" t="s">
        <v>14</v>
      </c>
      <c r="D2127">
        <v>1</v>
      </c>
      <c r="E2127" t="s">
        <v>15</v>
      </c>
      <c r="F2127" t="s">
        <v>16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s="4" cm="1">
        <f t="array" ref="N2127">MEDIAN(IF($O$2:$O$2210=O2127,$D$2:$D$2210))</f>
        <v>13</v>
      </c>
      <c r="O2127" t="str">
        <f t="shared" si="33"/>
        <v>Data Analyst - No stated seniority/mid-levelLeft job</v>
      </c>
    </row>
    <row r="2128" spans="1:15" ht="16.8" x14ac:dyDescent="0.45">
      <c r="A2128" t="s">
        <v>1618</v>
      </c>
      <c r="B2128">
        <v>4</v>
      </c>
      <c r="C2128" t="s">
        <v>1619</v>
      </c>
      <c r="D2128">
        <v>28</v>
      </c>
      <c r="E2128" t="s">
        <v>15</v>
      </c>
      <c r="F2128" t="s">
        <v>16</v>
      </c>
      <c r="G2128">
        <v>1</v>
      </c>
      <c r="H2128">
        <v>1</v>
      </c>
      <c r="I2128">
        <v>1</v>
      </c>
      <c r="J2128">
        <v>0</v>
      </c>
      <c r="K2128">
        <v>0</v>
      </c>
      <c r="L2128">
        <v>0</v>
      </c>
      <c r="M2128">
        <v>0</v>
      </c>
      <c r="N2128" s="4" cm="1">
        <f t="array" ref="N2128">MEDIAN(IF($O$2:$O$2210=O2128,$D$2:$D$2210))</f>
        <v>13</v>
      </c>
      <c r="O2128" t="str">
        <f t="shared" si="33"/>
        <v>Data Analyst - No stated seniority/mid-levelLeft job</v>
      </c>
    </row>
    <row r="2129" spans="1:15" ht="16.8" x14ac:dyDescent="0.45">
      <c r="A2129" t="s">
        <v>1620</v>
      </c>
      <c r="B2129">
        <v>0</v>
      </c>
      <c r="C2129" t="s">
        <v>1194</v>
      </c>
      <c r="D2129">
        <v>6</v>
      </c>
      <c r="E2129" t="s">
        <v>23</v>
      </c>
      <c r="F2129" t="s">
        <v>19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s="4" cm="1">
        <f t="array" ref="N2129">MEDIAN(IF($O$2:$O$2210=O2129,$D$2:$D$2210))</f>
        <v>10</v>
      </c>
      <c r="O2129" t="str">
        <f t="shared" si="33"/>
        <v>Data Analyst - Senior LevelPresent Role</v>
      </c>
    </row>
    <row r="2130" spans="1:15" ht="16.8" x14ac:dyDescent="0.45">
      <c r="A2130" t="s">
        <v>182</v>
      </c>
      <c r="B2130">
        <v>0</v>
      </c>
      <c r="C2130" t="s">
        <v>1621</v>
      </c>
      <c r="D2130">
        <v>4</v>
      </c>
      <c r="E2130" t="s">
        <v>23</v>
      </c>
      <c r="F2130" t="s">
        <v>19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s="4" cm="1">
        <f t="array" ref="N2130">MEDIAN(IF($O$2:$O$2210=O2130,$D$2:$D$2210))</f>
        <v>10</v>
      </c>
      <c r="O2130" t="str">
        <f t="shared" si="33"/>
        <v>Data Analyst - Senior LevelPresent Role</v>
      </c>
    </row>
    <row r="2131" spans="1:15" ht="16.8" x14ac:dyDescent="0.45">
      <c r="A2131" t="s">
        <v>1020</v>
      </c>
      <c r="B2131">
        <v>0</v>
      </c>
      <c r="C2131" t="s">
        <v>14</v>
      </c>
      <c r="D2131">
        <v>65</v>
      </c>
      <c r="E2131" t="s">
        <v>15</v>
      </c>
      <c r="F2131" t="s">
        <v>19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0</v>
      </c>
      <c r="N2131" s="4" cm="1">
        <f t="array" ref="N2131">MEDIAN(IF($O$2:$O$2210=O2131,$D$2:$D$2210))</f>
        <v>12</v>
      </c>
      <c r="O2131" t="str">
        <f t="shared" si="33"/>
        <v>Data Analyst - No stated seniority/mid-levelPresent Role</v>
      </c>
    </row>
    <row r="2132" spans="1:15" ht="16.8" x14ac:dyDescent="0.45">
      <c r="A2132" t="s">
        <v>960</v>
      </c>
      <c r="B2132">
        <v>1</v>
      </c>
      <c r="C2132" t="s">
        <v>14</v>
      </c>
      <c r="D2132">
        <v>2</v>
      </c>
      <c r="E2132" t="s">
        <v>15</v>
      </c>
      <c r="F2132" t="s">
        <v>16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s="4" cm="1">
        <f t="array" ref="N2132">MEDIAN(IF($O$2:$O$2210=O2132,$D$2:$D$2210))</f>
        <v>13</v>
      </c>
      <c r="O2132" t="str">
        <f t="shared" si="33"/>
        <v>Data Analyst - No stated seniority/mid-levelLeft job</v>
      </c>
    </row>
    <row r="2133" spans="1:15" ht="16.8" x14ac:dyDescent="0.45">
      <c r="A2133" t="s">
        <v>81</v>
      </c>
      <c r="B2133">
        <v>0</v>
      </c>
      <c r="C2133" t="s">
        <v>14</v>
      </c>
      <c r="D2133">
        <v>8</v>
      </c>
      <c r="E2133" t="s">
        <v>15</v>
      </c>
      <c r="F2133" t="s">
        <v>19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s="4" cm="1">
        <f t="array" ref="N2133">MEDIAN(IF($O$2:$O$2210=O2133,$D$2:$D$2210))</f>
        <v>12</v>
      </c>
      <c r="O2133" t="str">
        <f t="shared" si="33"/>
        <v>Data Analyst - No stated seniority/mid-levelPresent Role</v>
      </c>
    </row>
    <row r="2134" spans="1:15" ht="16.8" x14ac:dyDescent="0.45">
      <c r="A2134" t="s">
        <v>1622</v>
      </c>
      <c r="B2134">
        <v>1</v>
      </c>
      <c r="C2134" t="s">
        <v>14</v>
      </c>
      <c r="D2134">
        <v>117</v>
      </c>
      <c r="E2134" t="s">
        <v>15</v>
      </c>
      <c r="F2134" t="s">
        <v>16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0</v>
      </c>
      <c r="N2134" s="4" cm="1">
        <f t="array" ref="N2134">MEDIAN(IF($O$2:$O$2210=O2134,$D$2:$D$2210))</f>
        <v>13</v>
      </c>
      <c r="O2134" t="str">
        <f t="shared" si="33"/>
        <v>Data Analyst - No stated seniority/mid-levelLeft job</v>
      </c>
    </row>
    <row r="2135" spans="1:15" ht="16.8" x14ac:dyDescent="0.45">
      <c r="A2135" t="s">
        <v>104</v>
      </c>
      <c r="B2135">
        <v>0</v>
      </c>
      <c r="C2135" t="s">
        <v>1623</v>
      </c>
      <c r="D2135">
        <v>6</v>
      </c>
      <c r="E2135" t="s">
        <v>15</v>
      </c>
      <c r="F2135" t="s">
        <v>19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s="4" cm="1">
        <f t="array" ref="N2135">MEDIAN(IF($O$2:$O$2210=O2135,$D$2:$D$2210))</f>
        <v>12</v>
      </c>
      <c r="O2135" t="str">
        <f t="shared" si="33"/>
        <v>Data Analyst - No stated seniority/mid-levelPresent Role</v>
      </c>
    </row>
    <row r="2136" spans="1:15" ht="16.8" x14ac:dyDescent="0.45">
      <c r="A2136" t="s">
        <v>1546</v>
      </c>
      <c r="B2136">
        <v>1</v>
      </c>
      <c r="C2136" t="s">
        <v>599</v>
      </c>
      <c r="D2136">
        <v>9</v>
      </c>
      <c r="E2136" t="s">
        <v>15</v>
      </c>
      <c r="F2136" t="s">
        <v>16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s="4" cm="1">
        <f t="array" ref="N2136">MEDIAN(IF($O$2:$O$2210=O2136,$D$2:$D$2210))</f>
        <v>13</v>
      </c>
      <c r="O2136" t="str">
        <f t="shared" si="33"/>
        <v>Data Analyst - No stated seniority/mid-levelLeft job</v>
      </c>
    </row>
    <row r="2137" spans="1:15" ht="16.8" x14ac:dyDescent="0.45">
      <c r="A2137" t="s">
        <v>977</v>
      </c>
      <c r="B2137">
        <v>2</v>
      </c>
      <c r="C2137" t="s">
        <v>14</v>
      </c>
      <c r="D2137">
        <v>4</v>
      </c>
      <c r="E2137" t="s">
        <v>15</v>
      </c>
      <c r="F2137" t="s">
        <v>16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s="4" cm="1">
        <f t="array" ref="N2137">MEDIAN(IF($O$2:$O$2210=O2137,$D$2:$D$2210))</f>
        <v>13</v>
      </c>
      <c r="O2137" t="str">
        <f t="shared" si="33"/>
        <v>Data Analyst - No stated seniority/mid-levelLeft job</v>
      </c>
    </row>
    <row r="2138" spans="1:15" ht="16.8" x14ac:dyDescent="0.45">
      <c r="A2138" t="s">
        <v>1624</v>
      </c>
      <c r="B2138">
        <v>1</v>
      </c>
      <c r="C2138" t="s">
        <v>14</v>
      </c>
      <c r="D2138">
        <v>15</v>
      </c>
      <c r="E2138" t="s">
        <v>15</v>
      </c>
      <c r="F2138" t="s">
        <v>16</v>
      </c>
      <c r="G2138">
        <v>1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 s="4" cm="1">
        <f t="array" ref="N2138">MEDIAN(IF($O$2:$O$2210=O2138,$D$2:$D$2210))</f>
        <v>13</v>
      </c>
      <c r="O2138" t="str">
        <f t="shared" si="33"/>
        <v>Data Analyst - No stated seniority/mid-levelLeft job</v>
      </c>
    </row>
    <row r="2139" spans="1:15" ht="16.8" x14ac:dyDescent="0.45">
      <c r="A2139" t="s">
        <v>243</v>
      </c>
      <c r="B2139">
        <v>2</v>
      </c>
      <c r="C2139" t="s">
        <v>1625</v>
      </c>
      <c r="D2139">
        <v>1</v>
      </c>
      <c r="E2139" t="s">
        <v>15</v>
      </c>
      <c r="F2139" t="s">
        <v>16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s="4" cm="1">
        <f t="array" ref="N2139">MEDIAN(IF($O$2:$O$2210=O2139,$D$2:$D$2210))</f>
        <v>13</v>
      </c>
      <c r="O2139" t="str">
        <f t="shared" si="33"/>
        <v>Data Analyst - No stated seniority/mid-levelLeft job</v>
      </c>
    </row>
    <row r="2140" spans="1:15" ht="16.8" x14ac:dyDescent="0.45">
      <c r="A2140" t="s">
        <v>94</v>
      </c>
      <c r="B2140">
        <v>0</v>
      </c>
      <c r="C2140" t="s">
        <v>50</v>
      </c>
      <c r="D2140">
        <v>7</v>
      </c>
      <c r="E2140" t="s">
        <v>15</v>
      </c>
      <c r="F2140" t="s">
        <v>19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s="4" cm="1">
        <f t="array" ref="N2140">MEDIAN(IF($O$2:$O$2210=O2140,$D$2:$D$2210))</f>
        <v>12</v>
      </c>
      <c r="O2140" t="str">
        <f t="shared" si="33"/>
        <v>Data Analyst - No stated seniority/mid-levelPresent Role</v>
      </c>
    </row>
    <row r="2141" spans="1:15" ht="16.8" x14ac:dyDescent="0.45">
      <c r="A2141" t="s">
        <v>1483</v>
      </c>
      <c r="B2141">
        <v>1</v>
      </c>
      <c r="C2141" t="s">
        <v>14</v>
      </c>
      <c r="D2141">
        <v>8</v>
      </c>
      <c r="E2141" t="s">
        <v>15</v>
      </c>
      <c r="F2141" t="s">
        <v>16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s="4" cm="1">
        <f t="array" ref="N2141">MEDIAN(IF($O$2:$O$2210=O2141,$D$2:$D$2210))</f>
        <v>13</v>
      </c>
      <c r="O2141" t="str">
        <f t="shared" si="33"/>
        <v>Data Analyst - No stated seniority/mid-levelLeft job</v>
      </c>
    </row>
    <row r="2142" spans="1:15" ht="16.8" x14ac:dyDescent="0.45">
      <c r="A2142" t="s">
        <v>30</v>
      </c>
      <c r="B2142">
        <v>2</v>
      </c>
      <c r="C2142" t="s">
        <v>14</v>
      </c>
      <c r="D2142">
        <v>12</v>
      </c>
      <c r="E2142" t="s">
        <v>15</v>
      </c>
      <c r="F2142" t="s">
        <v>19</v>
      </c>
      <c r="G2142">
        <v>1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 s="4" cm="1">
        <f t="array" ref="N2142">MEDIAN(IF($O$2:$O$2210=O2142,$D$2:$D$2210))</f>
        <v>12</v>
      </c>
      <c r="O2142" t="str">
        <f t="shared" si="33"/>
        <v>Data Analyst - No stated seniority/mid-levelPresent Role</v>
      </c>
    </row>
    <row r="2143" spans="1:15" ht="16.8" x14ac:dyDescent="0.45">
      <c r="A2143" t="s">
        <v>182</v>
      </c>
      <c r="B2143">
        <v>0</v>
      </c>
      <c r="C2143" t="s">
        <v>14</v>
      </c>
      <c r="D2143">
        <v>4</v>
      </c>
      <c r="E2143" t="s">
        <v>15</v>
      </c>
      <c r="F2143" t="s">
        <v>19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s="4" cm="1">
        <f t="array" ref="N2143">MEDIAN(IF($O$2:$O$2210=O2143,$D$2:$D$2210))</f>
        <v>12</v>
      </c>
      <c r="O2143" t="str">
        <f t="shared" si="33"/>
        <v>Data Analyst - No stated seniority/mid-levelPresent Role</v>
      </c>
    </row>
    <row r="2144" spans="1:15" ht="16.8" x14ac:dyDescent="0.45">
      <c r="A2144" t="s">
        <v>1626</v>
      </c>
      <c r="B2144">
        <v>0</v>
      </c>
      <c r="C2144" t="s">
        <v>36</v>
      </c>
      <c r="D2144">
        <v>182</v>
      </c>
      <c r="E2144" t="s">
        <v>23</v>
      </c>
      <c r="F2144" t="s">
        <v>19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</v>
      </c>
      <c r="N2144" s="4" cm="1">
        <f t="array" ref="N2144">MEDIAN(IF($O$2:$O$2210=O2144,$D$2:$D$2210))</f>
        <v>10</v>
      </c>
      <c r="O2144" t="str">
        <f t="shared" si="33"/>
        <v>Data Analyst - Senior LevelPresent Role</v>
      </c>
    </row>
    <row r="2145" spans="1:15" ht="16.8" x14ac:dyDescent="0.45">
      <c r="A2145" t="s">
        <v>94</v>
      </c>
      <c r="B2145">
        <v>0</v>
      </c>
      <c r="C2145" t="s">
        <v>14</v>
      </c>
      <c r="D2145">
        <v>7</v>
      </c>
      <c r="E2145" t="s">
        <v>15</v>
      </c>
      <c r="F2145" t="s">
        <v>19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s="4" cm="1">
        <f t="array" ref="N2145">MEDIAN(IF($O$2:$O$2210=O2145,$D$2:$D$2210))</f>
        <v>12</v>
      </c>
      <c r="O2145" t="str">
        <f t="shared" si="33"/>
        <v>Data Analyst - No stated seniority/mid-levelPresent Role</v>
      </c>
    </row>
    <row r="2146" spans="1:15" ht="16.8" x14ac:dyDescent="0.45">
      <c r="A2146" t="s">
        <v>1627</v>
      </c>
      <c r="B2146">
        <v>3</v>
      </c>
      <c r="C2146" t="s">
        <v>36</v>
      </c>
      <c r="D2146">
        <v>36</v>
      </c>
      <c r="E2146" t="s">
        <v>23</v>
      </c>
      <c r="F2146" t="s">
        <v>16</v>
      </c>
      <c r="G2146">
        <v>1</v>
      </c>
      <c r="H2146">
        <v>1</v>
      </c>
      <c r="I2146">
        <v>1</v>
      </c>
      <c r="J2146">
        <v>1</v>
      </c>
      <c r="K2146">
        <v>0</v>
      </c>
      <c r="L2146">
        <v>0</v>
      </c>
      <c r="M2146">
        <v>0</v>
      </c>
      <c r="N2146" s="4" cm="1">
        <f t="array" ref="N2146">MEDIAN(IF($O$2:$O$2210=O2146,$D$2:$D$2210))</f>
        <v>17.5</v>
      </c>
      <c r="O2146" t="str">
        <f t="shared" si="33"/>
        <v>Data Analyst - Senior LevelLeft job</v>
      </c>
    </row>
    <row r="2147" spans="1:15" ht="16.8" x14ac:dyDescent="0.45">
      <c r="A2147" t="s">
        <v>845</v>
      </c>
      <c r="B2147">
        <v>0</v>
      </c>
      <c r="C2147" t="s">
        <v>36</v>
      </c>
      <c r="D2147">
        <v>1</v>
      </c>
      <c r="E2147" t="s">
        <v>23</v>
      </c>
      <c r="F2147" t="s">
        <v>19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s="4" cm="1">
        <f t="array" ref="N2147">MEDIAN(IF($O$2:$O$2210=O2147,$D$2:$D$2210))</f>
        <v>10</v>
      </c>
      <c r="O2147" t="str">
        <f t="shared" si="33"/>
        <v>Data Analyst - Senior LevelPresent Role</v>
      </c>
    </row>
    <row r="2148" spans="1:15" ht="16.8" x14ac:dyDescent="0.45">
      <c r="A2148" t="s">
        <v>27</v>
      </c>
      <c r="B2148">
        <v>0</v>
      </c>
      <c r="C2148" t="s">
        <v>14</v>
      </c>
      <c r="D2148">
        <v>19</v>
      </c>
      <c r="E2148" t="s">
        <v>15</v>
      </c>
      <c r="F2148" t="s">
        <v>19</v>
      </c>
      <c r="G2148">
        <v>1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 s="4" cm="1">
        <f t="array" ref="N2148">MEDIAN(IF($O$2:$O$2210=O2148,$D$2:$D$2210))</f>
        <v>12</v>
      </c>
      <c r="O2148" t="str">
        <f t="shared" si="33"/>
        <v>Data Analyst - No stated seniority/mid-levelPresent Role</v>
      </c>
    </row>
    <row r="2149" spans="1:15" ht="16.8" x14ac:dyDescent="0.45">
      <c r="A2149" t="s">
        <v>1628</v>
      </c>
      <c r="B2149">
        <v>2</v>
      </c>
      <c r="C2149" t="s">
        <v>1290</v>
      </c>
      <c r="D2149">
        <v>13</v>
      </c>
      <c r="E2149" t="s">
        <v>15</v>
      </c>
      <c r="F2149" t="s">
        <v>16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 s="4" cm="1">
        <f t="array" ref="N2149">MEDIAN(IF($O$2:$O$2210=O2149,$D$2:$D$2210))</f>
        <v>13</v>
      </c>
      <c r="O2149" t="str">
        <f t="shared" si="33"/>
        <v>Data Analyst - No stated seniority/mid-levelLeft job</v>
      </c>
    </row>
    <row r="2150" spans="1:15" ht="16.8" x14ac:dyDescent="0.45">
      <c r="A2150" t="s">
        <v>845</v>
      </c>
      <c r="B2150">
        <v>0</v>
      </c>
      <c r="C2150" t="s">
        <v>1708</v>
      </c>
      <c r="D2150">
        <v>1</v>
      </c>
      <c r="E2150" t="s">
        <v>1692</v>
      </c>
      <c r="F2150" t="s">
        <v>19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s="4" cm="1">
        <f t="array" ref="N2150">MEDIAN(IF($O$2:$O$2210=O2150,$D$2:$D$2210))</f>
        <v>8.5</v>
      </c>
      <c r="O2150" t="str">
        <f t="shared" si="33"/>
        <v>Data ScientistPresent Role</v>
      </c>
    </row>
    <row r="2151" spans="1:15" ht="16.8" x14ac:dyDescent="0.45">
      <c r="A2151" t="s">
        <v>1747</v>
      </c>
      <c r="B2151">
        <v>1</v>
      </c>
      <c r="C2151" t="s">
        <v>1692</v>
      </c>
      <c r="D2151">
        <v>21</v>
      </c>
      <c r="E2151" t="s">
        <v>1692</v>
      </c>
      <c r="F2151" t="s">
        <v>16</v>
      </c>
      <c r="G2151">
        <v>1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 s="4" cm="1">
        <f t="array" ref="N2151">MEDIAN(IF($O$2:$O$2210=O2151,$D$2:$D$2210))</f>
        <v>7</v>
      </c>
      <c r="O2151" t="str">
        <f t="shared" si="33"/>
        <v>Data ScientistLeft job</v>
      </c>
    </row>
    <row r="2152" spans="1:15" ht="16.8" x14ac:dyDescent="0.45">
      <c r="A2152" t="s">
        <v>1057</v>
      </c>
      <c r="B2152">
        <v>2</v>
      </c>
      <c r="C2152" t="s">
        <v>1629</v>
      </c>
      <c r="D2152">
        <v>4</v>
      </c>
      <c r="E2152" t="s">
        <v>15</v>
      </c>
      <c r="F2152" t="s">
        <v>16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s="4" cm="1">
        <f t="array" ref="N2152">MEDIAN(IF($O$2:$O$2210=O2152,$D$2:$D$2210))</f>
        <v>13</v>
      </c>
      <c r="O2152" t="str">
        <f t="shared" si="33"/>
        <v>Data Analyst - No stated seniority/mid-levelLeft job</v>
      </c>
    </row>
    <row r="2153" spans="1:15" ht="16.8" x14ac:dyDescent="0.45">
      <c r="A2153" t="s">
        <v>1630</v>
      </c>
      <c r="B2153">
        <v>4</v>
      </c>
      <c r="C2153" t="s">
        <v>1631</v>
      </c>
      <c r="D2153">
        <v>33</v>
      </c>
      <c r="E2153" t="s">
        <v>15</v>
      </c>
      <c r="F2153" t="s">
        <v>16</v>
      </c>
      <c r="G2153">
        <v>1</v>
      </c>
      <c r="H2153">
        <v>1</v>
      </c>
      <c r="I2153">
        <v>1</v>
      </c>
      <c r="J2153">
        <v>0</v>
      </c>
      <c r="K2153">
        <v>0</v>
      </c>
      <c r="L2153">
        <v>0</v>
      </c>
      <c r="M2153">
        <v>0</v>
      </c>
      <c r="N2153" s="4" cm="1">
        <f t="array" ref="N2153">MEDIAN(IF($O$2:$O$2210=O2153,$D$2:$D$2210))</f>
        <v>13</v>
      </c>
      <c r="O2153" t="str">
        <f t="shared" si="33"/>
        <v>Data Analyst - No stated seniority/mid-levelLeft job</v>
      </c>
    </row>
    <row r="2154" spans="1:15" ht="16.8" x14ac:dyDescent="0.45">
      <c r="A2154" t="s">
        <v>108</v>
      </c>
      <c r="B2154">
        <v>0</v>
      </c>
      <c r="C2154" t="s">
        <v>36</v>
      </c>
      <c r="D2154">
        <v>10</v>
      </c>
      <c r="E2154" t="s">
        <v>23</v>
      </c>
      <c r="F2154" t="s">
        <v>19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s="4" cm="1">
        <f t="array" ref="N2154">MEDIAN(IF($O$2:$O$2210=O2154,$D$2:$D$2210))</f>
        <v>10</v>
      </c>
      <c r="O2154" t="str">
        <f t="shared" si="33"/>
        <v>Data Analyst - Senior LevelPresent Role</v>
      </c>
    </row>
    <row r="2155" spans="1:15" ht="16.8" x14ac:dyDescent="0.45">
      <c r="A2155" t="s">
        <v>1198</v>
      </c>
      <c r="B2155">
        <v>1</v>
      </c>
      <c r="C2155" t="s">
        <v>36</v>
      </c>
      <c r="D2155">
        <v>1</v>
      </c>
      <c r="E2155" t="s">
        <v>23</v>
      </c>
      <c r="F2155" t="s">
        <v>16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s="4" cm="1">
        <f t="array" ref="N2155">MEDIAN(IF($O$2:$O$2210=O2155,$D$2:$D$2210))</f>
        <v>17.5</v>
      </c>
      <c r="O2155" t="str">
        <f t="shared" si="33"/>
        <v>Data Analyst - Senior LevelLeft job</v>
      </c>
    </row>
    <row r="2156" spans="1:15" ht="16.8" x14ac:dyDescent="0.45">
      <c r="A2156" t="s">
        <v>1632</v>
      </c>
      <c r="B2156">
        <v>2</v>
      </c>
      <c r="C2156" t="s">
        <v>36</v>
      </c>
      <c r="D2156">
        <v>35</v>
      </c>
      <c r="E2156" t="s">
        <v>23</v>
      </c>
      <c r="F2156" t="s">
        <v>16</v>
      </c>
      <c r="G2156">
        <v>1</v>
      </c>
      <c r="H2156">
        <v>1</v>
      </c>
      <c r="I2156">
        <v>1</v>
      </c>
      <c r="J2156">
        <v>0</v>
      </c>
      <c r="K2156">
        <v>0</v>
      </c>
      <c r="L2156">
        <v>0</v>
      </c>
      <c r="M2156">
        <v>0</v>
      </c>
      <c r="N2156" s="4" cm="1">
        <f t="array" ref="N2156">MEDIAN(IF($O$2:$O$2210=O2156,$D$2:$D$2210))</f>
        <v>17.5</v>
      </c>
      <c r="O2156" t="str">
        <f t="shared" si="33"/>
        <v>Data Analyst - Senior LevelLeft job</v>
      </c>
    </row>
    <row r="2157" spans="1:15" ht="16.8" x14ac:dyDescent="0.45">
      <c r="A2157" t="s">
        <v>1633</v>
      </c>
      <c r="B2157">
        <v>3</v>
      </c>
      <c r="C2157" t="s">
        <v>36</v>
      </c>
      <c r="D2157">
        <v>26</v>
      </c>
      <c r="E2157" t="s">
        <v>23</v>
      </c>
      <c r="F2157" t="s">
        <v>16</v>
      </c>
      <c r="G2157">
        <v>1</v>
      </c>
      <c r="H2157">
        <v>1</v>
      </c>
      <c r="I2157">
        <v>1</v>
      </c>
      <c r="J2157">
        <v>0</v>
      </c>
      <c r="K2157">
        <v>0</v>
      </c>
      <c r="L2157">
        <v>0</v>
      </c>
      <c r="M2157">
        <v>0</v>
      </c>
      <c r="N2157" s="4" cm="1">
        <f t="array" ref="N2157">MEDIAN(IF($O$2:$O$2210=O2157,$D$2:$D$2210))</f>
        <v>17.5</v>
      </c>
      <c r="O2157" t="str">
        <f t="shared" si="33"/>
        <v>Data Analyst - Senior LevelLeft job</v>
      </c>
    </row>
    <row r="2158" spans="1:15" ht="16.8" x14ac:dyDescent="0.45">
      <c r="A2158" t="s">
        <v>1105</v>
      </c>
      <c r="B2158">
        <v>0</v>
      </c>
      <c r="C2158" t="s">
        <v>18</v>
      </c>
      <c r="D2158">
        <v>21</v>
      </c>
      <c r="E2158" t="s">
        <v>15</v>
      </c>
      <c r="F2158" t="s">
        <v>19</v>
      </c>
      <c r="G2158">
        <v>1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 s="4" cm="1">
        <f t="array" ref="N2158">MEDIAN(IF($O$2:$O$2210=O2158,$D$2:$D$2210))</f>
        <v>12</v>
      </c>
      <c r="O2158" t="str">
        <f t="shared" si="33"/>
        <v>Data Analyst - No stated seniority/mid-levelPresent Role</v>
      </c>
    </row>
    <row r="2159" spans="1:15" ht="16.8" x14ac:dyDescent="0.45">
      <c r="A2159" t="s">
        <v>88</v>
      </c>
      <c r="B2159">
        <v>0</v>
      </c>
      <c r="C2159" t="s">
        <v>14</v>
      </c>
      <c r="D2159">
        <v>18</v>
      </c>
      <c r="E2159" t="s">
        <v>15</v>
      </c>
      <c r="F2159" t="s">
        <v>19</v>
      </c>
      <c r="G2159">
        <v>1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 s="4" cm="1">
        <f t="array" ref="N2159">MEDIAN(IF($O$2:$O$2210=O2159,$D$2:$D$2210))</f>
        <v>12</v>
      </c>
      <c r="O2159" t="str">
        <f t="shared" si="33"/>
        <v>Data Analyst - No stated seniority/mid-levelPresent Role</v>
      </c>
    </row>
    <row r="2160" spans="1:15" ht="16.8" x14ac:dyDescent="0.45">
      <c r="A2160" t="s">
        <v>634</v>
      </c>
      <c r="B2160">
        <v>2</v>
      </c>
      <c r="C2160" t="s">
        <v>14</v>
      </c>
      <c r="D2160">
        <v>5</v>
      </c>
      <c r="E2160" t="s">
        <v>15</v>
      </c>
      <c r="F2160" t="s">
        <v>16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s="4" cm="1">
        <f t="array" ref="N2160">MEDIAN(IF($O$2:$O$2210=O2160,$D$2:$D$2210))</f>
        <v>13</v>
      </c>
      <c r="O2160" t="str">
        <f t="shared" si="33"/>
        <v>Data Analyst - No stated seniority/mid-levelLeft job</v>
      </c>
    </row>
    <row r="2161" spans="1:15" ht="16.8" x14ac:dyDescent="0.45">
      <c r="A2161" t="s">
        <v>86</v>
      </c>
      <c r="B2161">
        <v>0</v>
      </c>
      <c r="C2161" t="s">
        <v>14</v>
      </c>
      <c r="D2161">
        <v>25</v>
      </c>
      <c r="E2161" t="s">
        <v>15</v>
      </c>
      <c r="F2161" t="s">
        <v>19</v>
      </c>
      <c r="G2161">
        <v>1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0</v>
      </c>
      <c r="N2161" s="4" cm="1">
        <f t="array" ref="N2161">MEDIAN(IF($O$2:$O$2210=O2161,$D$2:$D$2210))</f>
        <v>12</v>
      </c>
      <c r="O2161" t="str">
        <f t="shared" si="33"/>
        <v>Data Analyst - No stated seniority/mid-levelPresent Role</v>
      </c>
    </row>
    <row r="2162" spans="1:15" ht="16.8" x14ac:dyDescent="0.45">
      <c r="A2162" t="s">
        <v>106</v>
      </c>
      <c r="B2162">
        <v>0</v>
      </c>
      <c r="C2162" t="s">
        <v>14</v>
      </c>
      <c r="D2162">
        <v>5</v>
      </c>
      <c r="E2162" t="s">
        <v>15</v>
      </c>
      <c r="F2162" t="s">
        <v>19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s="4" cm="1">
        <f t="array" ref="N2162">MEDIAN(IF($O$2:$O$2210=O2162,$D$2:$D$2210))</f>
        <v>12</v>
      </c>
      <c r="O2162" t="str">
        <f t="shared" si="33"/>
        <v>Data Analyst - No stated seniority/mid-levelPresent Role</v>
      </c>
    </row>
    <row r="2163" spans="1:15" ht="16.8" x14ac:dyDescent="0.45">
      <c r="A2163" t="s">
        <v>81</v>
      </c>
      <c r="B2163">
        <v>1</v>
      </c>
      <c r="C2163" t="s">
        <v>1748</v>
      </c>
      <c r="D2163">
        <v>8</v>
      </c>
      <c r="E2163" t="s">
        <v>1692</v>
      </c>
      <c r="F2163" t="s">
        <v>19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s="4" cm="1">
        <f t="array" ref="N2163">MEDIAN(IF($O$2:$O$2210=O2163,$D$2:$D$2210))</f>
        <v>8.5</v>
      </c>
      <c r="O2163" t="str">
        <f t="shared" si="33"/>
        <v>Data ScientistPresent Role</v>
      </c>
    </row>
    <row r="2164" spans="1:15" ht="16.8" x14ac:dyDescent="0.45">
      <c r="A2164" t="s">
        <v>1634</v>
      </c>
      <c r="B2164">
        <v>0</v>
      </c>
      <c r="C2164" t="s">
        <v>14</v>
      </c>
      <c r="D2164">
        <v>55</v>
      </c>
      <c r="E2164" t="s">
        <v>15</v>
      </c>
      <c r="F2164" t="s">
        <v>19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0</v>
      </c>
      <c r="M2164">
        <v>0</v>
      </c>
      <c r="N2164" s="4" cm="1">
        <f t="array" ref="N2164">MEDIAN(IF($O$2:$O$2210=O2164,$D$2:$D$2210))</f>
        <v>12</v>
      </c>
      <c r="O2164" t="str">
        <f t="shared" si="33"/>
        <v>Data Analyst - No stated seniority/mid-levelPresent Role</v>
      </c>
    </row>
    <row r="2165" spans="1:15" ht="16.8" x14ac:dyDescent="0.45">
      <c r="A2165" t="s">
        <v>620</v>
      </c>
      <c r="B2165">
        <v>0</v>
      </c>
      <c r="C2165" t="s">
        <v>14</v>
      </c>
      <c r="D2165">
        <v>2</v>
      </c>
      <c r="E2165" t="s">
        <v>15</v>
      </c>
      <c r="F2165" t="s">
        <v>19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s="4" cm="1">
        <f t="array" ref="N2165">MEDIAN(IF($O$2:$O$2210=O2165,$D$2:$D$2210))</f>
        <v>12</v>
      </c>
      <c r="O2165" t="str">
        <f t="shared" si="33"/>
        <v>Data Analyst - No stated seniority/mid-levelPresent Role</v>
      </c>
    </row>
    <row r="2166" spans="1:15" ht="16.8" x14ac:dyDescent="0.45">
      <c r="A2166" t="s">
        <v>1635</v>
      </c>
      <c r="B2166">
        <v>4</v>
      </c>
      <c r="C2166" t="s">
        <v>14</v>
      </c>
      <c r="D2166">
        <v>1</v>
      </c>
      <c r="E2166" t="s">
        <v>15</v>
      </c>
      <c r="F2166" t="s">
        <v>16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s="4" cm="1">
        <f t="array" ref="N2166">MEDIAN(IF($O$2:$O$2210=O2166,$D$2:$D$2210))</f>
        <v>13</v>
      </c>
      <c r="O2166" t="str">
        <f t="shared" si="33"/>
        <v>Data Analyst - No stated seniority/mid-levelLeft job</v>
      </c>
    </row>
    <row r="2167" spans="1:15" ht="16.8" x14ac:dyDescent="0.45">
      <c r="A2167" t="s">
        <v>845</v>
      </c>
      <c r="B2167">
        <v>0</v>
      </c>
      <c r="C2167" t="s">
        <v>1636</v>
      </c>
      <c r="D2167">
        <v>1</v>
      </c>
      <c r="E2167" t="s">
        <v>15</v>
      </c>
      <c r="F2167" t="s">
        <v>19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s="4" cm="1">
        <f t="array" ref="N2167">MEDIAN(IF($O$2:$O$2210=O2167,$D$2:$D$2210))</f>
        <v>12</v>
      </c>
      <c r="O2167" t="str">
        <f t="shared" si="33"/>
        <v>Data Analyst - No stated seniority/mid-levelPresent Role</v>
      </c>
    </row>
    <row r="2168" spans="1:15" ht="16.8" x14ac:dyDescent="0.45">
      <c r="A2168" t="s">
        <v>81</v>
      </c>
      <c r="B2168">
        <v>0</v>
      </c>
      <c r="C2168" t="s">
        <v>68</v>
      </c>
      <c r="D2168">
        <v>8</v>
      </c>
      <c r="E2168" t="s">
        <v>23</v>
      </c>
      <c r="F2168" t="s">
        <v>19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s="4" cm="1">
        <f t="array" ref="N2168">MEDIAN(IF($O$2:$O$2210=O2168,$D$2:$D$2210))</f>
        <v>10</v>
      </c>
      <c r="O2168" t="str">
        <f t="shared" si="33"/>
        <v>Data Analyst - Senior LevelPresent Role</v>
      </c>
    </row>
    <row r="2169" spans="1:15" ht="16.8" x14ac:dyDescent="0.45">
      <c r="A2169" t="s">
        <v>1637</v>
      </c>
      <c r="B2169">
        <v>1</v>
      </c>
      <c r="C2169" t="s">
        <v>68</v>
      </c>
      <c r="D2169">
        <v>8</v>
      </c>
      <c r="E2169" t="s">
        <v>23</v>
      </c>
      <c r="F2169" t="s">
        <v>16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s="4" cm="1">
        <f t="array" ref="N2169">MEDIAN(IF($O$2:$O$2210=O2169,$D$2:$D$2210))</f>
        <v>17.5</v>
      </c>
      <c r="O2169" t="str">
        <f t="shared" si="33"/>
        <v>Data Analyst - Senior LevelLeft job</v>
      </c>
    </row>
    <row r="2170" spans="1:15" ht="16.8" x14ac:dyDescent="0.45">
      <c r="A2170" t="s">
        <v>1638</v>
      </c>
      <c r="B2170">
        <v>2</v>
      </c>
      <c r="C2170" t="s">
        <v>68</v>
      </c>
      <c r="D2170">
        <v>2</v>
      </c>
      <c r="E2170" t="s">
        <v>23</v>
      </c>
      <c r="F2170" t="s">
        <v>16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s="4" cm="1">
        <f t="array" ref="N2170">MEDIAN(IF($O$2:$O$2210=O2170,$D$2:$D$2210))</f>
        <v>17.5</v>
      </c>
      <c r="O2170" t="str">
        <f t="shared" si="33"/>
        <v>Data Analyst - Senior LevelLeft job</v>
      </c>
    </row>
    <row r="2171" spans="1:15" ht="16.8" x14ac:dyDescent="0.45">
      <c r="A2171" t="s">
        <v>1639</v>
      </c>
      <c r="B2171">
        <v>4</v>
      </c>
      <c r="C2171" t="s">
        <v>1640</v>
      </c>
      <c r="D2171">
        <v>24</v>
      </c>
      <c r="E2171" t="s">
        <v>15</v>
      </c>
      <c r="F2171" t="s">
        <v>16</v>
      </c>
      <c r="G2171">
        <v>1</v>
      </c>
      <c r="H2171">
        <v>1</v>
      </c>
      <c r="I2171">
        <v>1</v>
      </c>
      <c r="J2171">
        <v>0</v>
      </c>
      <c r="K2171">
        <v>0</v>
      </c>
      <c r="L2171">
        <v>0</v>
      </c>
      <c r="M2171">
        <v>0</v>
      </c>
      <c r="N2171" s="4" cm="1">
        <f t="array" ref="N2171">MEDIAN(IF($O$2:$O$2210=O2171,$D$2:$D$2210))</f>
        <v>13</v>
      </c>
      <c r="O2171" t="str">
        <f t="shared" si="33"/>
        <v>Data Analyst - No stated seniority/mid-levelLeft job</v>
      </c>
    </row>
    <row r="2172" spans="1:15" ht="16.8" x14ac:dyDescent="0.45">
      <c r="A2172" t="s">
        <v>1641</v>
      </c>
      <c r="B2172">
        <v>4</v>
      </c>
      <c r="C2172" t="s">
        <v>1642</v>
      </c>
      <c r="D2172">
        <v>23</v>
      </c>
      <c r="E2172" t="s">
        <v>23</v>
      </c>
      <c r="F2172" t="s">
        <v>16</v>
      </c>
      <c r="G2172">
        <v>1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 s="4" cm="1">
        <f t="array" ref="N2172">MEDIAN(IF($O$2:$O$2210=O2172,$D$2:$D$2210))</f>
        <v>17.5</v>
      </c>
      <c r="O2172" t="str">
        <f t="shared" si="33"/>
        <v>Data Analyst - Senior LevelLeft job</v>
      </c>
    </row>
    <row r="2173" spans="1:15" ht="16.8" x14ac:dyDescent="0.45">
      <c r="A2173" t="s">
        <v>326</v>
      </c>
      <c r="B2173">
        <v>2</v>
      </c>
      <c r="C2173" t="s">
        <v>1643</v>
      </c>
      <c r="D2173">
        <v>1</v>
      </c>
      <c r="E2173" t="s">
        <v>57</v>
      </c>
      <c r="F2173" t="s">
        <v>16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s="4" cm="1">
        <f t="array" ref="N2173">MEDIAN(IF($O$2:$O$2210=O2173,$D$2:$D$2210))</f>
        <v>8</v>
      </c>
      <c r="O2173" t="str">
        <f t="shared" si="33"/>
        <v>Data Analyst - Junior LevelLeft job</v>
      </c>
    </row>
    <row r="2174" spans="1:15" ht="16.8" x14ac:dyDescent="0.45">
      <c r="A2174" t="s">
        <v>207</v>
      </c>
      <c r="B2174">
        <v>2</v>
      </c>
      <c r="C2174" t="s">
        <v>14</v>
      </c>
      <c r="D2174">
        <v>24</v>
      </c>
      <c r="E2174" t="s">
        <v>15</v>
      </c>
      <c r="F2174" t="s">
        <v>16</v>
      </c>
      <c r="G2174">
        <v>1</v>
      </c>
      <c r="H2174">
        <v>1</v>
      </c>
      <c r="I2174">
        <v>1</v>
      </c>
      <c r="J2174">
        <v>0</v>
      </c>
      <c r="K2174">
        <v>0</v>
      </c>
      <c r="L2174">
        <v>0</v>
      </c>
      <c r="M2174">
        <v>0</v>
      </c>
      <c r="N2174" s="4" cm="1">
        <f t="array" ref="N2174">MEDIAN(IF($O$2:$O$2210=O2174,$D$2:$D$2210))</f>
        <v>13</v>
      </c>
      <c r="O2174" t="str">
        <f t="shared" si="33"/>
        <v>Data Analyst - No stated seniority/mid-levelLeft job</v>
      </c>
    </row>
    <row r="2175" spans="1:15" ht="16.8" x14ac:dyDescent="0.45">
      <c r="A2175" t="s">
        <v>183</v>
      </c>
      <c r="B2175">
        <v>0</v>
      </c>
      <c r="C2175" t="s">
        <v>14</v>
      </c>
      <c r="D2175">
        <v>37</v>
      </c>
      <c r="E2175" t="s">
        <v>15</v>
      </c>
      <c r="F2175" t="s">
        <v>19</v>
      </c>
      <c r="G2175">
        <v>1</v>
      </c>
      <c r="H2175">
        <v>1</v>
      </c>
      <c r="I2175">
        <v>1</v>
      </c>
      <c r="J2175">
        <v>1</v>
      </c>
      <c r="K2175">
        <v>0</v>
      </c>
      <c r="L2175">
        <v>0</v>
      </c>
      <c r="M2175">
        <v>0</v>
      </c>
      <c r="N2175" s="4" cm="1">
        <f t="array" ref="N2175">MEDIAN(IF($O$2:$O$2210=O2175,$D$2:$D$2210))</f>
        <v>12</v>
      </c>
      <c r="O2175" t="str">
        <f t="shared" si="33"/>
        <v>Data Analyst - No stated seniority/mid-levelPresent Role</v>
      </c>
    </row>
    <row r="2176" spans="1:15" ht="16.8" x14ac:dyDescent="0.45">
      <c r="A2176" t="s">
        <v>1644</v>
      </c>
      <c r="B2176">
        <v>2</v>
      </c>
      <c r="C2176" t="s">
        <v>14</v>
      </c>
      <c r="D2176">
        <v>6</v>
      </c>
      <c r="E2176" t="s">
        <v>15</v>
      </c>
      <c r="F2176" t="s">
        <v>16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s="4" cm="1">
        <f t="array" ref="N2176">MEDIAN(IF($O$2:$O$2210=O2176,$D$2:$D$2210))</f>
        <v>13</v>
      </c>
      <c r="O2176" t="str">
        <f t="shared" si="33"/>
        <v>Data Analyst - No stated seniority/mid-levelLeft job</v>
      </c>
    </row>
    <row r="2177" spans="1:15" ht="16.8" x14ac:dyDescent="0.45">
      <c r="A2177" t="s">
        <v>94</v>
      </c>
      <c r="B2177">
        <v>0</v>
      </c>
      <c r="C2177" t="s">
        <v>18</v>
      </c>
      <c r="D2177">
        <v>7</v>
      </c>
      <c r="E2177" t="s">
        <v>15</v>
      </c>
      <c r="F2177" t="s">
        <v>19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s="4" cm="1">
        <f t="array" ref="N2177">MEDIAN(IF($O$2:$O$2210=O2177,$D$2:$D$2210))</f>
        <v>12</v>
      </c>
      <c r="O2177" t="str">
        <f t="shared" si="33"/>
        <v>Data Analyst - No stated seniority/mid-levelPresent Role</v>
      </c>
    </row>
    <row r="2178" spans="1:15" ht="16.8" x14ac:dyDescent="0.45">
      <c r="A2178" t="s">
        <v>1645</v>
      </c>
      <c r="B2178">
        <v>1</v>
      </c>
      <c r="C2178" t="s">
        <v>1646</v>
      </c>
      <c r="D2178">
        <v>18</v>
      </c>
      <c r="E2178" t="s">
        <v>15</v>
      </c>
      <c r="F2178" t="s">
        <v>16</v>
      </c>
      <c r="G2178">
        <v>1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 s="4" cm="1">
        <f t="array" ref="N2178">MEDIAN(IF($O$2:$O$2210=O2178,$D$2:$D$2210))</f>
        <v>13</v>
      </c>
      <c r="O2178" t="str">
        <f t="shared" si="33"/>
        <v>Data Analyst - No stated seniority/mid-levelLeft job</v>
      </c>
    </row>
    <row r="2179" spans="1:15" ht="16.8" x14ac:dyDescent="0.45">
      <c r="A2179" t="s">
        <v>1647</v>
      </c>
      <c r="B2179">
        <v>2</v>
      </c>
      <c r="C2179" t="s">
        <v>36</v>
      </c>
      <c r="D2179">
        <v>39</v>
      </c>
      <c r="E2179" t="s">
        <v>23</v>
      </c>
      <c r="F2179" t="s">
        <v>16</v>
      </c>
      <c r="G2179">
        <v>1</v>
      </c>
      <c r="H2179">
        <v>1</v>
      </c>
      <c r="I2179">
        <v>1</v>
      </c>
      <c r="J2179">
        <v>1</v>
      </c>
      <c r="K2179">
        <v>0</v>
      </c>
      <c r="L2179">
        <v>0</v>
      </c>
      <c r="M2179">
        <v>0</v>
      </c>
      <c r="N2179" s="4" cm="1">
        <f t="array" ref="N2179">MEDIAN(IF($O$2:$O$2210=O2179,$D$2:$D$2210))</f>
        <v>17.5</v>
      </c>
      <c r="O2179" t="str">
        <f t="shared" ref="O2179:O2210" si="34">E2179&amp;F2179</f>
        <v>Data Analyst - Senior LevelLeft job</v>
      </c>
    </row>
    <row r="2180" spans="1:15" ht="16.8" x14ac:dyDescent="0.45">
      <c r="A2180" t="s">
        <v>1648</v>
      </c>
      <c r="B2180">
        <v>3</v>
      </c>
      <c r="C2180" t="s">
        <v>14</v>
      </c>
      <c r="D2180">
        <v>36</v>
      </c>
      <c r="E2180" t="s">
        <v>15</v>
      </c>
      <c r="F2180" t="s">
        <v>16</v>
      </c>
      <c r="G2180">
        <v>1</v>
      </c>
      <c r="H2180">
        <v>1</v>
      </c>
      <c r="I2180">
        <v>1</v>
      </c>
      <c r="J2180">
        <v>1</v>
      </c>
      <c r="K2180">
        <v>0</v>
      </c>
      <c r="L2180">
        <v>0</v>
      </c>
      <c r="M2180">
        <v>0</v>
      </c>
      <c r="N2180" s="4" cm="1">
        <f t="array" ref="N2180">MEDIAN(IF($O$2:$O$2210=O2180,$D$2:$D$2210))</f>
        <v>13</v>
      </c>
      <c r="O2180" t="str">
        <f t="shared" si="34"/>
        <v>Data Analyst - No stated seniority/mid-levelLeft job</v>
      </c>
    </row>
    <row r="2181" spans="1:15" ht="16.8" x14ac:dyDescent="0.45">
      <c r="A2181" t="s">
        <v>1649</v>
      </c>
      <c r="B2181">
        <v>1</v>
      </c>
      <c r="C2181" t="s">
        <v>14</v>
      </c>
      <c r="D2181">
        <v>30</v>
      </c>
      <c r="E2181" t="s">
        <v>15</v>
      </c>
      <c r="F2181" t="s">
        <v>16</v>
      </c>
      <c r="G2181">
        <v>1</v>
      </c>
      <c r="H2181">
        <v>1</v>
      </c>
      <c r="I2181">
        <v>1</v>
      </c>
      <c r="J2181">
        <v>0</v>
      </c>
      <c r="K2181">
        <v>0</v>
      </c>
      <c r="L2181">
        <v>0</v>
      </c>
      <c r="M2181">
        <v>0</v>
      </c>
      <c r="N2181" s="4" cm="1">
        <f t="array" ref="N2181">MEDIAN(IF($O$2:$O$2210=O2181,$D$2:$D$2210))</f>
        <v>13</v>
      </c>
      <c r="O2181" t="str">
        <f t="shared" si="34"/>
        <v>Data Analyst - No stated seniority/mid-levelLeft job</v>
      </c>
    </row>
    <row r="2182" spans="1:15" ht="16.8" x14ac:dyDescent="0.45">
      <c r="A2182" t="s">
        <v>621</v>
      </c>
      <c r="B2182">
        <v>0</v>
      </c>
      <c r="C2182" t="s">
        <v>14</v>
      </c>
      <c r="D2182">
        <v>1</v>
      </c>
      <c r="E2182" t="s">
        <v>15</v>
      </c>
      <c r="F2182" t="s">
        <v>19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s="4" cm="1">
        <f t="array" ref="N2182">MEDIAN(IF($O$2:$O$2210=O2182,$D$2:$D$2210))</f>
        <v>12</v>
      </c>
      <c r="O2182" t="str">
        <f t="shared" si="34"/>
        <v>Data Analyst - No stated seniority/mid-levelPresent Role</v>
      </c>
    </row>
    <row r="2183" spans="1:15" ht="16.8" x14ac:dyDescent="0.45">
      <c r="A2183" t="s">
        <v>436</v>
      </c>
      <c r="B2183">
        <v>1</v>
      </c>
      <c r="C2183" t="s">
        <v>14</v>
      </c>
      <c r="D2183">
        <v>1</v>
      </c>
      <c r="E2183" t="s">
        <v>15</v>
      </c>
      <c r="F2183" t="s">
        <v>16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s="4" cm="1">
        <f t="array" ref="N2183">MEDIAN(IF($O$2:$O$2210=O2183,$D$2:$D$2210))</f>
        <v>13</v>
      </c>
      <c r="O2183" t="str">
        <f t="shared" si="34"/>
        <v>Data Analyst - No stated seniority/mid-levelLeft job</v>
      </c>
    </row>
    <row r="2184" spans="1:15" ht="16.8" x14ac:dyDescent="0.45">
      <c r="A2184" t="s">
        <v>70</v>
      </c>
      <c r="B2184">
        <v>0</v>
      </c>
      <c r="C2184" t="s">
        <v>1650</v>
      </c>
      <c r="D2184">
        <v>1</v>
      </c>
      <c r="E2184" t="s">
        <v>15</v>
      </c>
      <c r="F2184" t="s">
        <v>19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s="4" cm="1">
        <f t="array" ref="N2184">MEDIAN(IF($O$2:$O$2210=O2184,$D$2:$D$2210))</f>
        <v>12</v>
      </c>
      <c r="O2184" t="str">
        <f t="shared" si="34"/>
        <v>Data Analyst - No stated seniority/mid-levelPresent Role</v>
      </c>
    </row>
    <row r="2185" spans="1:15" ht="16.8" x14ac:dyDescent="0.45">
      <c r="A2185" t="s">
        <v>70</v>
      </c>
      <c r="B2185">
        <v>0</v>
      </c>
      <c r="C2185" t="s">
        <v>343</v>
      </c>
      <c r="D2185">
        <v>1</v>
      </c>
      <c r="E2185" t="s">
        <v>57</v>
      </c>
      <c r="F2185" t="s">
        <v>19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s="4" cm="1">
        <f t="array" ref="N2185">MEDIAN(IF($O$2:$O$2210=O2185,$D$2:$D$2210))</f>
        <v>5</v>
      </c>
      <c r="O2185" t="str">
        <f t="shared" si="34"/>
        <v>Data Analyst - Junior LevelPresent Role</v>
      </c>
    </row>
    <row r="2186" spans="1:15" ht="16.8" x14ac:dyDescent="0.45">
      <c r="A2186" t="s">
        <v>1651</v>
      </c>
      <c r="B2186">
        <v>1</v>
      </c>
      <c r="C2186" t="s">
        <v>1652</v>
      </c>
      <c r="D2186">
        <v>29</v>
      </c>
      <c r="E2186" t="s">
        <v>15</v>
      </c>
      <c r="F2186" t="s">
        <v>16</v>
      </c>
      <c r="G2186">
        <v>1</v>
      </c>
      <c r="H2186">
        <v>1</v>
      </c>
      <c r="I2186">
        <v>1</v>
      </c>
      <c r="J2186">
        <v>0</v>
      </c>
      <c r="K2186">
        <v>0</v>
      </c>
      <c r="L2186">
        <v>0</v>
      </c>
      <c r="M2186">
        <v>0</v>
      </c>
      <c r="N2186" s="4" cm="1">
        <f t="array" ref="N2186">MEDIAN(IF($O$2:$O$2210=O2186,$D$2:$D$2210))</f>
        <v>13</v>
      </c>
      <c r="O2186" t="str">
        <f t="shared" si="34"/>
        <v>Data Analyst - No stated seniority/mid-levelLeft job</v>
      </c>
    </row>
    <row r="2187" spans="1:15" ht="16.8" x14ac:dyDescent="0.45">
      <c r="A2187" t="s">
        <v>592</v>
      </c>
      <c r="B2187">
        <v>0</v>
      </c>
      <c r="C2187" t="s">
        <v>1653</v>
      </c>
      <c r="D2187">
        <v>3</v>
      </c>
      <c r="E2187" t="s">
        <v>15</v>
      </c>
      <c r="F2187" t="s">
        <v>19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s="4" cm="1">
        <f t="array" ref="N2187">MEDIAN(IF($O$2:$O$2210=O2187,$D$2:$D$2210))</f>
        <v>12</v>
      </c>
      <c r="O2187" t="str">
        <f t="shared" si="34"/>
        <v>Data Analyst - No stated seniority/mid-levelPresent Role</v>
      </c>
    </row>
    <row r="2188" spans="1:15" ht="16.8" x14ac:dyDescent="0.45">
      <c r="A2188" t="s">
        <v>754</v>
      </c>
      <c r="B2188">
        <v>2</v>
      </c>
      <c r="C2188" t="s">
        <v>486</v>
      </c>
      <c r="D2188">
        <v>2</v>
      </c>
      <c r="E2188" t="s">
        <v>15</v>
      </c>
      <c r="F2188" t="s">
        <v>16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s="4" cm="1">
        <f t="array" ref="N2188">MEDIAN(IF($O$2:$O$2210=O2188,$D$2:$D$2210))</f>
        <v>13</v>
      </c>
      <c r="O2188" t="str">
        <f t="shared" si="34"/>
        <v>Data Analyst - No stated seniority/mid-levelLeft job</v>
      </c>
    </row>
    <row r="2189" spans="1:15" ht="16.8" x14ac:dyDescent="0.45">
      <c r="A2189" t="s">
        <v>1337</v>
      </c>
      <c r="B2189">
        <v>2</v>
      </c>
      <c r="C2189" t="s">
        <v>1504</v>
      </c>
      <c r="D2189">
        <v>2</v>
      </c>
      <c r="E2189" t="s">
        <v>15</v>
      </c>
      <c r="F2189" t="s">
        <v>16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s="4" cm="1">
        <f t="array" ref="N2189">MEDIAN(IF($O$2:$O$2210=O2189,$D$2:$D$2210))</f>
        <v>13</v>
      </c>
      <c r="O2189" t="str">
        <f t="shared" si="34"/>
        <v>Data Analyst - No stated seniority/mid-levelLeft job</v>
      </c>
    </row>
    <row r="2190" spans="1:15" ht="16.8" x14ac:dyDescent="0.45">
      <c r="A2190" t="s">
        <v>937</v>
      </c>
      <c r="B2190">
        <v>3</v>
      </c>
      <c r="C2190" t="s">
        <v>1504</v>
      </c>
      <c r="D2190">
        <v>2</v>
      </c>
      <c r="E2190" t="s">
        <v>15</v>
      </c>
      <c r="F2190" t="s">
        <v>16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s="4" cm="1">
        <f t="array" ref="N2190">MEDIAN(IF($O$2:$O$2210=O2190,$D$2:$D$2210))</f>
        <v>13</v>
      </c>
      <c r="O2190" t="str">
        <f t="shared" si="34"/>
        <v>Data Analyst - No stated seniority/mid-levelLeft job</v>
      </c>
    </row>
    <row r="2191" spans="1:15" ht="16.8" x14ac:dyDescent="0.45">
      <c r="A2191" t="s">
        <v>1323</v>
      </c>
      <c r="B2191">
        <v>0</v>
      </c>
      <c r="C2191" t="s">
        <v>78</v>
      </c>
      <c r="D2191">
        <v>1</v>
      </c>
      <c r="E2191" t="s">
        <v>15</v>
      </c>
      <c r="F2191" t="s">
        <v>19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s="4" cm="1">
        <f t="array" ref="N2191">MEDIAN(IF($O$2:$O$2210=O2191,$D$2:$D$2210))</f>
        <v>12</v>
      </c>
      <c r="O2191" t="str">
        <f t="shared" si="34"/>
        <v>Data Analyst - No stated seniority/mid-levelPresent Role</v>
      </c>
    </row>
    <row r="2192" spans="1:15" ht="16.8" x14ac:dyDescent="0.45">
      <c r="A2192" t="s">
        <v>81</v>
      </c>
      <c r="B2192">
        <v>0</v>
      </c>
      <c r="C2192" t="s">
        <v>14</v>
      </c>
      <c r="D2192">
        <v>8</v>
      </c>
      <c r="E2192" t="s">
        <v>15</v>
      </c>
      <c r="F2192" t="s">
        <v>19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s="4" cm="1">
        <f t="array" ref="N2192">MEDIAN(IF($O$2:$O$2210=O2192,$D$2:$D$2210))</f>
        <v>12</v>
      </c>
      <c r="O2192" t="str">
        <f t="shared" si="34"/>
        <v>Data Analyst - No stated seniority/mid-levelPresent Role</v>
      </c>
    </row>
    <row r="2193" spans="1:15" ht="16.8" x14ac:dyDescent="0.45">
      <c r="A2193" t="s">
        <v>1654</v>
      </c>
      <c r="B2193">
        <v>1</v>
      </c>
      <c r="C2193" t="s">
        <v>14</v>
      </c>
      <c r="D2193">
        <v>9</v>
      </c>
      <c r="E2193" t="s">
        <v>15</v>
      </c>
      <c r="F2193" t="s">
        <v>16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s="4" cm="1">
        <f t="array" ref="N2193">MEDIAN(IF($O$2:$O$2210=O2193,$D$2:$D$2210))</f>
        <v>13</v>
      </c>
      <c r="O2193" t="str">
        <f t="shared" si="34"/>
        <v>Data Analyst - No stated seniority/mid-levelLeft job</v>
      </c>
    </row>
    <row r="2194" spans="1:15" ht="16.8" x14ac:dyDescent="0.45">
      <c r="A2194" t="s">
        <v>1303</v>
      </c>
      <c r="B2194">
        <v>3</v>
      </c>
      <c r="C2194" t="s">
        <v>14</v>
      </c>
      <c r="D2194">
        <v>14</v>
      </c>
      <c r="E2194" t="s">
        <v>15</v>
      </c>
      <c r="F2194" t="s">
        <v>16</v>
      </c>
      <c r="G2194">
        <v>1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 s="4" cm="1">
        <f t="array" ref="N2194">MEDIAN(IF($O$2:$O$2210=O2194,$D$2:$D$2210))</f>
        <v>13</v>
      </c>
      <c r="O2194" t="str">
        <f t="shared" si="34"/>
        <v>Data Analyst - No stated seniority/mid-levelLeft job</v>
      </c>
    </row>
    <row r="2195" spans="1:15" ht="16.8" x14ac:dyDescent="0.45">
      <c r="A2195" t="s">
        <v>1655</v>
      </c>
      <c r="B2195">
        <v>1</v>
      </c>
      <c r="C2195" t="s">
        <v>1656</v>
      </c>
      <c r="D2195">
        <v>21</v>
      </c>
      <c r="E2195" t="s">
        <v>23</v>
      </c>
      <c r="F2195" t="s">
        <v>16</v>
      </c>
      <c r="G2195">
        <v>1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 s="4" cm="1">
        <f t="array" ref="N2195">MEDIAN(IF($O$2:$O$2210=O2195,$D$2:$D$2210))</f>
        <v>17.5</v>
      </c>
      <c r="O2195" t="str">
        <f t="shared" si="34"/>
        <v>Data Analyst - Senior LevelLeft job</v>
      </c>
    </row>
    <row r="2196" spans="1:15" ht="16.8" x14ac:dyDescent="0.45">
      <c r="A2196" t="s">
        <v>658</v>
      </c>
      <c r="B2196">
        <v>2</v>
      </c>
      <c r="C2196" t="s">
        <v>1657</v>
      </c>
      <c r="D2196">
        <v>1</v>
      </c>
      <c r="E2196" t="s">
        <v>15</v>
      </c>
      <c r="F2196" t="s">
        <v>16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s="4" cm="1">
        <f t="array" ref="N2196">MEDIAN(IF($O$2:$O$2210=O2196,$D$2:$D$2210))</f>
        <v>13</v>
      </c>
      <c r="O2196" t="str">
        <f t="shared" si="34"/>
        <v>Data Analyst - No stated seniority/mid-levelLeft job</v>
      </c>
    </row>
    <row r="2197" spans="1:15" ht="16.8" x14ac:dyDescent="0.45">
      <c r="A2197" t="s">
        <v>592</v>
      </c>
      <c r="B2197">
        <v>0</v>
      </c>
      <c r="C2197" t="s">
        <v>1658</v>
      </c>
      <c r="D2197">
        <v>3</v>
      </c>
      <c r="E2197" t="s">
        <v>15</v>
      </c>
      <c r="F2197" t="s">
        <v>19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s="4" cm="1">
        <f t="array" ref="N2197">MEDIAN(IF($O$2:$O$2210=O2197,$D$2:$D$2210))</f>
        <v>12</v>
      </c>
      <c r="O2197" t="str">
        <f t="shared" si="34"/>
        <v>Data Analyst - No stated seniority/mid-levelPresent Role</v>
      </c>
    </row>
    <row r="2198" spans="1:15" ht="16.8" x14ac:dyDescent="0.45">
      <c r="A2198" t="s">
        <v>1659</v>
      </c>
      <c r="B2198">
        <v>2</v>
      </c>
      <c r="C2198" t="s">
        <v>68</v>
      </c>
      <c r="D2198">
        <v>20</v>
      </c>
      <c r="E2198" t="s">
        <v>23</v>
      </c>
      <c r="F2198" t="s">
        <v>16</v>
      </c>
      <c r="G2198">
        <v>1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 s="4" cm="1">
        <f t="array" ref="N2198">MEDIAN(IF($O$2:$O$2210=O2198,$D$2:$D$2210))</f>
        <v>17.5</v>
      </c>
      <c r="O2198" t="str">
        <f t="shared" si="34"/>
        <v>Data Analyst - Senior LevelLeft job</v>
      </c>
    </row>
    <row r="2199" spans="1:15" ht="16.8" x14ac:dyDescent="0.45">
      <c r="A2199" t="s">
        <v>1660</v>
      </c>
      <c r="B2199">
        <v>0</v>
      </c>
      <c r="C2199" t="s">
        <v>1661</v>
      </c>
      <c r="D2199">
        <v>66</v>
      </c>
      <c r="E2199" t="s">
        <v>15</v>
      </c>
      <c r="F2199" t="s">
        <v>19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0</v>
      </c>
      <c r="N2199" s="4" cm="1">
        <f t="array" ref="N2199">MEDIAN(IF($O$2:$O$2210=O2199,$D$2:$D$2210))</f>
        <v>12</v>
      </c>
      <c r="O2199" t="str">
        <f t="shared" si="34"/>
        <v>Data Analyst - No stated seniority/mid-levelPresent Role</v>
      </c>
    </row>
    <row r="2200" spans="1:15" ht="16.8" x14ac:dyDescent="0.45">
      <c r="A2200" t="s">
        <v>17</v>
      </c>
      <c r="B2200">
        <v>0</v>
      </c>
      <c r="C2200" t="s">
        <v>14</v>
      </c>
      <c r="D2200">
        <v>24</v>
      </c>
      <c r="E2200" t="s">
        <v>15</v>
      </c>
      <c r="F2200" t="s">
        <v>19</v>
      </c>
      <c r="G2200">
        <v>1</v>
      </c>
      <c r="H2200">
        <v>1</v>
      </c>
      <c r="I2200">
        <v>1</v>
      </c>
      <c r="J2200">
        <v>0</v>
      </c>
      <c r="K2200">
        <v>0</v>
      </c>
      <c r="L2200">
        <v>0</v>
      </c>
      <c r="M2200">
        <v>0</v>
      </c>
      <c r="N2200" s="4" cm="1">
        <f t="array" ref="N2200">MEDIAN(IF($O$2:$O$2210=O2200,$D$2:$D$2210))</f>
        <v>12</v>
      </c>
      <c r="O2200" t="str">
        <f t="shared" si="34"/>
        <v>Data Analyst - No stated seniority/mid-levelPresent Role</v>
      </c>
    </row>
    <row r="2201" spans="1:15" ht="16.8" x14ac:dyDescent="0.45">
      <c r="A2201" t="s">
        <v>1662</v>
      </c>
      <c r="B2201">
        <v>1</v>
      </c>
      <c r="C2201" t="s">
        <v>14</v>
      </c>
      <c r="D2201">
        <v>39</v>
      </c>
      <c r="E2201" t="s">
        <v>15</v>
      </c>
      <c r="F2201" t="s">
        <v>16</v>
      </c>
      <c r="G2201">
        <v>1</v>
      </c>
      <c r="H2201">
        <v>1</v>
      </c>
      <c r="I2201">
        <v>1</v>
      </c>
      <c r="J2201">
        <v>1</v>
      </c>
      <c r="K2201">
        <v>0</v>
      </c>
      <c r="L2201">
        <v>0</v>
      </c>
      <c r="M2201">
        <v>0</v>
      </c>
      <c r="N2201" s="4" cm="1">
        <f t="array" ref="N2201">MEDIAN(IF($O$2:$O$2210=O2201,$D$2:$D$2210))</f>
        <v>13</v>
      </c>
      <c r="O2201" t="str">
        <f t="shared" si="34"/>
        <v>Data Analyst - No stated seniority/mid-levelLeft job</v>
      </c>
    </row>
    <row r="2202" spans="1:15" ht="16.8" x14ac:dyDescent="0.45">
      <c r="A2202" t="s">
        <v>1663</v>
      </c>
      <c r="B2202">
        <v>2</v>
      </c>
      <c r="C2202" t="s">
        <v>14</v>
      </c>
      <c r="D2202">
        <v>23</v>
      </c>
      <c r="E2202" t="s">
        <v>15</v>
      </c>
      <c r="F2202" t="s">
        <v>16</v>
      </c>
      <c r="G2202">
        <v>1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 s="4" cm="1">
        <f t="array" ref="N2202">MEDIAN(IF($O$2:$O$2210=O2202,$D$2:$D$2210))</f>
        <v>13</v>
      </c>
      <c r="O2202" t="str">
        <f t="shared" si="34"/>
        <v>Data Analyst - No stated seniority/mid-levelLeft job</v>
      </c>
    </row>
    <row r="2203" spans="1:15" ht="16.8" x14ac:dyDescent="0.45">
      <c r="A2203" t="s">
        <v>27</v>
      </c>
      <c r="B2203">
        <v>0</v>
      </c>
      <c r="C2203" t="s">
        <v>36</v>
      </c>
      <c r="D2203">
        <v>19</v>
      </c>
      <c r="E2203" t="s">
        <v>23</v>
      </c>
      <c r="F2203" t="s">
        <v>19</v>
      </c>
      <c r="G2203">
        <v>1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 s="4" cm="1">
        <f t="array" ref="N2203">MEDIAN(IF($O$2:$O$2210=O2203,$D$2:$D$2210))</f>
        <v>10</v>
      </c>
      <c r="O2203" t="str">
        <f t="shared" si="34"/>
        <v>Data Analyst - Senior LevelPresent Role</v>
      </c>
    </row>
    <row r="2204" spans="1:15" ht="16.8" x14ac:dyDescent="0.45">
      <c r="A2204" t="s">
        <v>1664</v>
      </c>
      <c r="B2204">
        <v>1</v>
      </c>
      <c r="C2204" t="s">
        <v>332</v>
      </c>
      <c r="D2204">
        <v>5</v>
      </c>
      <c r="E2204" t="s">
        <v>15</v>
      </c>
      <c r="F2204" t="s">
        <v>16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s="4" cm="1">
        <f t="array" ref="N2204">MEDIAN(IF($O$2:$O$2210=O2204,$D$2:$D$2210))</f>
        <v>13</v>
      </c>
      <c r="O2204" t="str">
        <f t="shared" si="34"/>
        <v>Data Analyst - No stated seniority/mid-levelLeft job</v>
      </c>
    </row>
    <row r="2205" spans="1:15" ht="16.8" x14ac:dyDescent="0.45">
      <c r="A2205" t="s">
        <v>1665</v>
      </c>
      <c r="B2205">
        <v>3</v>
      </c>
      <c r="C2205" t="s">
        <v>14</v>
      </c>
      <c r="D2205">
        <v>10</v>
      </c>
      <c r="E2205" t="s">
        <v>15</v>
      </c>
      <c r="F2205" t="s">
        <v>16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s="4" cm="1">
        <f t="array" ref="N2205">MEDIAN(IF($O$2:$O$2210=O2205,$D$2:$D$2210))</f>
        <v>13</v>
      </c>
      <c r="O2205" t="str">
        <f t="shared" si="34"/>
        <v>Data Analyst - No stated seniority/mid-levelLeft job</v>
      </c>
    </row>
    <row r="2206" spans="1:15" ht="16.8" x14ac:dyDescent="0.45">
      <c r="A2206" t="s">
        <v>182</v>
      </c>
      <c r="B2206">
        <v>0</v>
      </c>
      <c r="C2206" t="s">
        <v>36</v>
      </c>
      <c r="D2206">
        <v>4</v>
      </c>
      <c r="E2206" t="s">
        <v>23</v>
      </c>
      <c r="F2206" t="s">
        <v>19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s="4" cm="1">
        <f t="array" ref="N2206">MEDIAN(IF($O$2:$O$2210=O2206,$D$2:$D$2210))</f>
        <v>10</v>
      </c>
      <c r="O2206" t="str">
        <f t="shared" si="34"/>
        <v>Data Analyst - Senior LevelPresent Role</v>
      </c>
    </row>
    <row r="2207" spans="1:15" ht="16.8" x14ac:dyDescent="0.45">
      <c r="A2207" t="s">
        <v>1666</v>
      </c>
      <c r="B2207">
        <v>1</v>
      </c>
      <c r="C2207" t="s">
        <v>14</v>
      </c>
      <c r="D2207">
        <v>20</v>
      </c>
      <c r="E2207" t="s">
        <v>15</v>
      </c>
      <c r="F2207" t="s">
        <v>16</v>
      </c>
      <c r="G2207">
        <v>1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 s="4" cm="1">
        <f t="array" ref="N2207">MEDIAN(IF($O$2:$O$2210=O2207,$D$2:$D$2210))</f>
        <v>13</v>
      </c>
      <c r="O2207" t="str">
        <f t="shared" si="34"/>
        <v>Data Analyst - No stated seniority/mid-levelLeft job</v>
      </c>
    </row>
    <row r="2208" spans="1:15" ht="16.8" x14ac:dyDescent="0.45">
      <c r="A2208" t="s">
        <v>533</v>
      </c>
      <c r="B2208">
        <v>2</v>
      </c>
      <c r="C2208" t="s">
        <v>1667</v>
      </c>
      <c r="D2208">
        <v>4</v>
      </c>
      <c r="E2208" t="s">
        <v>15</v>
      </c>
      <c r="F2208" t="s">
        <v>16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s="4" cm="1">
        <f t="array" ref="N2208">MEDIAN(IF($O$2:$O$2210=O2208,$D$2:$D$2210))</f>
        <v>13</v>
      </c>
      <c r="O2208" t="str">
        <f t="shared" si="34"/>
        <v>Data Analyst - No stated seniority/mid-levelLeft job</v>
      </c>
    </row>
    <row r="2209" spans="1:15" ht="16.8" x14ac:dyDescent="0.45">
      <c r="A2209" t="s">
        <v>1668</v>
      </c>
      <c r="B2209">
        <v>1</v>
      </c>
      <c r="C2209" t="s">
        <v>14</v>
      </c>
      <c r="D2209">
        <v>21</v>
      </c>
      <c r="E2209" t="s">
        <v>15</v>
      </c>
      <c r="F2209" t="s">
        <v>16</v>
      </c>
      <c r="G2209">
        <v>1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 s="4" cm="1">
        <f t="array" ref="N2209">MEDIAN(IF($O$2:$O$2210=O2209,$D$2:$D$2210))</f>
        <v>13</v>
      </c>
      <c r="O2209" t="str">
        <f t="shared" si="34"/>
        <v>Data Analyst - No stated seniority/mid-levelLeft job</v>
      </c>
    </row>
    <row r="2210" spans="1:15" ht="16.8" x14ac:dyDescent="0.45">
      <c r="A2210" t="s">
        <v>1669</v>
      </c>
      <c r="B2210">
        <v>2</v>
      </c>
      <c r="C2210" t="s">
        <v>1670</v>
      </c>
      <c r="D2210">
        <v>1</v>
      </c>
      <c r="E2210" t="s">
        <v>15</v>
      </c>
      <c r="F2210" t="s">
        <v>16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s="4" cm="1">
        <f t="array" ref="N2210">MEDIAN(IF($O$2:$O$2210=O2210,$D$2:$D$2210))</f>
        <v>13</v>
      </c>
      <c r="O2210" t="str">
        <f t="shared" si="34"/>
        <v>Data Analyst - No stated seniority/mid-levelLeft job</v>
      </c>
    </row>
  </sheetData>
  <autoFilter ref="A1:O2210" xr:uid="{00000000-0001-0000-01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Senior and mid-level roles</vt:lpstr>
      <vt:lpstr>AnalystScientistTenures20230821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 Stratton</dc:creator>
  <cp:lastModifiedBy>Ned Stratton</cp:lastModifiedBy>
  <dcterms:created xsi:type="dcterms:W3CDTF">2023-07-07T16:54:25Z</dcterms:created>
  <dcterms:modified xsi:type="dcterms:W3CDTF">2023-08-21T12:32:52Z</dcterms:modified>
</cp:coreProperties>
</file>