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8fa4194a2c3a9b/Obsidian/GSOE9830-Economic_Analysis/Exam Prep/"/>
    </mc:Choice>
  </mc:AlternateContent>
  <xr:revisionPtr revIDLastSave="269" documentId="8_{24054FBF-416D-484E-9F0E-F15B68385426}" xr6:coauthVersionLast="47" xr6:coauthVersionMax="47" xr10:uidLastSave="{69402A3A-6D81-4B54-9BAE-1EF759B54706}"/>
  <bookViews>
    <workbookView xWindow="19095" yWindow="0" windowWidth="19410" windowHeight="21705" activeTab="2" xr2:uid="{E40FC172-88C1-4736-B5A8-58569020E0E0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I8" i="3"/>
  <c r="I7" i="3"/>
  <c r="I6" i="3"/>
  <c r="I5" i="3"/>
  <c r="F8" i="3"/>
  <c r="F7" i="3"/>
  <c r="F6" i="3"/>
  <c r="G7" i="1" l="1"/>
  <c r="E16" i="1"/>
  <c r="G3" i="1" l="1"/>
  <c r="G11" i="1"/>
  <c r="G10" i="1"/>
  <c r="G9" i="1"/>
  <c r="G8" i="1"/>
  <c r="G6" i="1"/>
  <c r="G5" i="1"/>
  <c r="G4" i="1"/>
  <c r="H11" i="1"/>
  <c r="H10" i="1"/>
  <c r="H9" i="1"/>
  <c r="H8" i="1"/>
  <c r="H7" i="1"/>
  <c r="H6" i="1"/>
  <c r="H5" i="1"/>
  <c r="H4" i="1"/>
  <c r="H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3" i="2"/>
  <c r="I8" i="1" l="1"/>
  <c r="I9" i="1"/>
  <c r="I10" i="1"/>
  <c r="I7" i="1"/>
  <c r="I11" i="1"/>
  <c r="I4" i="1"/>
  <c r="I5" i="1"/>
  <c r="I3" i="1"/>
  <c r="G12" i="1"/>
  <c r="I6" i="1"/>
  <c r="I12" i="1"/>
  <c r="J3" i="1" s="1"/>
  <c r="K3" i="1" s="1"/>
  <c r="J8" i="1" l="1"/>
  <c r="K8" i="1" s="1"/>
  <c r="J4" i="1"/>
  <c r="K4" i="1" s="1"/>
  <c r="J6" i="1"/>
  <c r="K6" i="1" s="1"/>
  <c r="J5" i="1"/>
  <c r="K5" i="1" s="1"/>
  <c r="J7" i="1"/>
  <c r="K7" i="1" s="1"/>
  <c r="J9" i="1"/>
  <c r="K9" i="1" s="1"/>
  <c r="J10" i="1"/>
  <c r="K10" i="1" s="1"/>
  <c r="J11" i="1"/>
  <c r="K11" i="1" s="1"/>
  <c r="K12" i="1" l="1"/>
  <c r="K13" i="1" s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<sst xmlns="http://schemas.openxmlformats.org/spreadsheetml/2006/main" count="52" uniqueCount="34">
  <si>
    <t>NPV for Asia</t>
  </si>
  <si>
    <t>Million $</t>
  </si>
  <si>
    <t xml:space="preserve">Probability </t>
  </si>
  <si>
    <t>NPV for Australia</t>
  </si>
  <si>
    <t xml:space="preserve">Mean </t>
  </si>
  <si>
    <t>Standard deviation</t>
  </si>
  <si>
    <t>X</t>
  </si>
  <si>
    <t>Percentage</t>
  </si>
  <si>
    <t>Value</t>
  </si>
  <si>
    <t xml:space="preserve">EV </t>
  </si>
  <si>
    <t xml:space="preserve">Distance </t>
  </si>
  <si>
    <t>Distance power 2</t>
  </si>
  <si>
    <t xml:space="preserve">Variance </t>
  </si>
  <si>
    <t>Combine Probability</t>
  </si>
  <si>
    <t>total NPV</t>
  </si>
  <si>
    <t>Column1</t>
  </si>
  <si>
    <t>Cumulate</t>
  </si>
  <si>
    <t>Test</t>
  </si>
  <si>
    <t>Note</t>
  </si>
  <si>
    <t>Battery Dev</t>
  </si>
  <si>
    <t xml:space="preserve">NPV Cost without probability </t>
  </si>
  <si>
    <t>OK</t>
  </si>
  <si>
    <t>DL</t>
  </si>
  <si>
    <t>DH</t>
  </si>
  <si>
    <t>Base line</t>
  </si>
  <si>
    <t>Just Test</t>
  </si>
  <si>
    <t xml:space="preserve">Test cost </t>
  </si>
  <si>
    <t>Bat capical cost</t>
  </si>
  <si>
    <t xml:space="preserve">Battery Demand probability </t>
  </si>
  <si>
    <t xml:space="preserve">Test Accuracy </t>
  </si>
  <si>
    <t>N/A</t>
  </si>
  <si>
    <t>Bat operation cost</t>
  </si>
  <si>
    <t>Cost and probability calculation</t>
  </si>
  <si>
    <t>EV cost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</si>
</sst>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NPV as</a:t>
            </a:r>
            <a:r>
              <a:rPr lang="en-AU" baseline="0"/>
              <a:t> function of success Percentage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x"/>
              <c:size val="12"/>
              <c:spPr>
                <a:noFill/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69-42AC-B3C0-106A9EC58B9D}"/>
              </c:ext>
            </c:extLst>
          </c:dPt>
          <c:dPt>
            <c:idx val="15"/>
            <c:marker>
              <c:symbol val="x"/>
              <c:size val="11"/>
              <c:spPr>
                <a:noFill/>
                <a:ln w="222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69-42AC-B3C0-106A9EC58B9D}"/>
              </c:ext>
            </c:extLst>
          </c:dPt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69-42AC-B3C0-106A9EC58B9D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69-42AC-B3C0-106A9EC58B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'Q2'!$B$3:$B$103</c:f>
              <c:numCache>
                <c:formatCode>General</c:formatCode>
                <c:ptCount val="101"/>
                <c:pt idx="0">
                  <c:v>-30</c:v>
                </c:pt>
                <c:pt idx="1">
                  <c:v>-25.7</c:v>
                </c:pt>
                <c:pt idx="2">
                  <c:v>-21.4</c:v>
                </c:pt>
                <c:pt idx="3">
                  <c:v>-17.099999999999998</c:v>
                </c:pt>
                <c:pt idx="4">
                  <c:v>-12.799999999999997</c:v>
                </c:pt>
                <c:pt idx="5">
                  <c:v>-8.5</c:v>
                </c:pt>
                <c:pt idx="6">
                  <c:v>-4.1999999999999993</c:v>
                </c:pt>
                <c:pt idx="7">
                  <c:v>0.10000000000000497</c:v>
                </c:pt>
                <c:pt idx="8">
                  <c:v>4.3999999999999986</c:v>
                </c:pt>
                <c:pt idx="9">
                  <c:v>8.6999999999999993</c:v>
                </c:pt>
                <c:pt idx="10">
                  <c:v>13</c:v>
                </c:pt>
                <c:pt idx="11">
                  <c:v>17.3</c:v>
                </c:pt>
                <c:pt idx="12">
                  <c:v>21.6</c:v>
                </c:pt>
                <c:pt idx="13">
                  <c:v>25.9</c:v>
                </c:pt>
                <c:pt idx="14">
                  <c:v>30.200000000000006</c:v>
                </c:pt>
                <c:pt idx="15">
                  <c:v>34.5</c:v>
                </c:pt>
                <c:pt idx="16">
                  <c:v>38.799999999999997</c:v>
                </c:pt>
                <c:pt idx="17">
                  <c:v>43.1</c:v>
                </c:pt>
                <c:pt idx="18">
                  <c:v>47.4</c:v>
                </c:pt>
                <c:pt idx="19">
                  <c:v>51.7</c:v>
                </c:pt>
                <c:pt idx="20">
                  <c:v>56</c:v>
                </c:pt>
                <c:pt idx="21">
                  <c:v>60.3</c:v>
                </c:pt>
                <c:pt idx="22">
                  <c:v>64.599999999999994</c:v>
                </c:pt>
                <c:pt idx="23">
                  <c:v>68.900000000000006</c:v>
                </c:pt>
                <c:pt idx="24">
                  <c:v>73.2</c:v>
                </c:pt>
                <c:pt idx="25">
                  <c:v>77.5</c:v>
                </c:pt>
                <c:pt idx="26">
                  <c:v>81.8</c:v>
                </c:pt>
                <c:pt idx="27">
                  <c:v>86.1</c:v>
                </c:pt>
                <c:pt idx="28">
                  <c:v>90.40000000000002</c:v>
                </c:pt>
                <c:pt idx="29">
                  <c:v>94.699999999999989</c:v>
                </c:pt>
                <c:pt idx="30">
                  <c:v>99</c:v>
                </c:pt>
                <c:pt idx="31">
                  <c:v>103.3</c:v>
                </c:pt>
                <c:pt idx="32">
                  <c:v>107.6</c:v>
                </c:pt>
                <c:pt idx="33">
                  <c:v>111.9</c:v>
                </c:pt>
                <c:pt idx="34">
                  <c:v>116.2</c:v>
                </c:pt>
                <c:pt idx="35">
                  <c:v>120.5</c:v>
                </c:pt>
                <c:pt idx="36">
                  <c:v>124.8</c:v>
                </c:pt>
                <c:pt idx="37">
                  <c:v>129.1</c:v>
                </c:pt>
                <c:pt idx="38">
                  <c:v>133.4</c:v>
                </c:pt>
                <c:pt idx="39">
                  <c:v>137.69999999999999</c:v>
                </c:pt>
                <c:pt idx="40">
                  <c:v>142</c:v>
                </c:pt>
                <c:pt idx="41">
                  <c:v>146.30000000000001</c:v>
                </c:pt>
                <c:pt idx="42">
                  <c:v>150.6</c:v>
                </c:pt>
                <c:pt idx="43">
                  <c:v>154.9</c:v>
                </c:pt>
                <c:pt idx="44">
                  <c:v>159.19999999999999</c:v>
                </c:pt>
                <c:pt idx="45">
                  <c:v>163.5</c:v>
                </c:pt>
                <c:pt idx="46">
                  <c:v>167.8</c:v>
                </c:pt>
                <c:pt idx="47">
                  <c:v>172.1</c:v>
                </c:pt>
                <c:pt idx="48">
                  <c:v>176.4</c:v>
                </c:pt>
                <c:pt idx="49">
                  <c:v>180.7</c:v>
                </c:pt>
                <c:pt idx="50">
                  <c:v>185</c:v>
                </c:pt>
                <c:pt idx="51">
                  <c:v>189.3</c:v>
                </c:pt>
                <c:pt idx="52">
                  <c:v>193.6</c:v>
                </c:pt>
                <c:pt idx="53">
                  <c:v>197.9</c:v>
                </c:pt>
                <c:pt idx="54">
                  <c:v>202.2</c:v>
                </c:pt>
                <c:pt idx="55">
                  <c:v>206.50000000000003</c:v>
                </c:pt>
                <c:pt idx="56">
                  <c:v>210.80000000000004</c:v>
                </c:pt>
                <c:pt idx="57">
                  <c:v>215.09999999999997</c:v>
                </c:pt>
                <c:pt idx="58">
                  <c:v>219.39999999999998</c:v>
                </c:pt>
                <c:pt idx="59">
                  <c:v>223.7</c:v>
                </c:pt>
                <c:pt idx="60">
                  <c:v>228</c:v>
                </c:pt>
                <c:pt idx="61">
                  <c:v>232.3</c:v>
                </c:pt>
                <c:pt idx="62">
                  <c:v>236.6</c:v>
                </c:pt>
                <c:pt idx="63">
                  <c:v>240.9</c:v>
                </c:pt>
                <c:pt idx="64">
                  <c:v>245.2</c:v>
                </c:pt>
                <c:pt idx="65">
                  <c:v>249.5</c:v>
                </c:pt>
                <c:pt idx="66">
                  <c:v>253.8</c:v>
                </c:pt>
                <c:pt idx="67">
                  <c:v>258.10000000000002</c:v>
                </c:pt>
                <c:pt idx="68">
                  <c:v>262.39999999999998</c:v>
                </c:pt>
                <c:pt idx="69">
                  <c:v>266.7</c:v>
                </c:pt>
                <c:pt idx="70">
                  <c:v>271</c:v>
                </c:pt>
                <c:pt idx="71">
                  <c:v>275.3</c:v>
                </c:pt>
                <c:pt idx="72">
                  <c:v>279.60000000000002</c:v>
                </c:pt>
                <c:pt idx="73">
                  <c:v>283.89999999999998</c:v>
                </c:pt>
                <c:pt idx="74">
                  <c:v>288.2</c:v>
                </c:pt>
                <c:pt idx="75">
                  <c:v>292.5</c:v>
                </c:pt>
                <c:pt idx="76">
                  <c:v>296.8</c:v>
                </c:pt>
                <c:pt idx="77">
                  <c:v>301.10000000000002</c:v>
                </c:pt>
                <c:pt idx="78">
                  <c:v>305.39999999999998</c:v>
                </c:pt>
                <c:pt idx="79">
                  <c:v>309.7</c:v>
                </c:pt>
                <c:pt idx="80">
                  <c:v>314</c:v>
                </c:pt>
                <c:pt idx="81">
                  <c:v>318.3</c:v>
                </c:pt>
                <c:pt idx="82">
                  <c:v>322.60000000000002</c:v>
                </c:pt>
                <c:pt idx="83">
                  <c:v>326.89999999999998</c:v>
                </c:pt>
                <c:pt idx="84">
                  <c:v>331.2</c:v>
                </c:pt>
                <c:pt idx="85">
                  <c:v>335.5</c:v>
                </c:pt>
                <c:pt idx="86">
                  <c:v>339.8</c:v>
                </c:pt>
                <c:pt idx="87">
                  <c:v>344.1</c:v>
                </c:pt>
                <c:pt idx="88">
                  <c:v>348.4</c:v>
                </c:pt>
                <c:pt idx="89">
                  <c:v>352.7</c:v>
                </c:pt>
                <c:pt idx="90">
                  <c:v>357</c:v>
                </c:pt>
                <c:pt idx="91">
                  <c:v>361.3</c:v>
                </c:pt>
                <c:pt idx="92">
                  <c:v>365.6</c:v>
                </c:pt>
                <c:pt idx="93">
                  <c:v>369.9</c:v>
                </c:pt>
                <c:pt idx="94">
                  <c:v>374.2</c:v>
                </c:pt>
                <c:pt idx="95">
                  <c:v>378.5</c:v>
                </c:pt>
                <c:pt idx="96">
                  <c:v>382.8</c:v>
                </c:pt>
                <c:pt idx="97">
                  <c:v>387.1</c:v>
                </c:pt>
                <c:pt idx="98">
                  <c:v>391.4</c:v>
                </c:pt>
                <c:pt idx="99">
                  <c:v>395.7</c:v>
                </c:pt>
                <c:pt idx="10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2AC-B3C0-106A9EC5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570480"/>
        <c:axId val="1174571920"/>
      </c:scatterChart>
      <c:valAx>
        <c:axId val="11745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Success</a:t>
                </a:r>
                <a:r>
                  <a:rPr lang="en-AU" baseline="0"/>
                  <a:t> </a:t>
                </a:r>
                <a:r>
                  <a:rPr lang="en-AU"/>
                  <a:t>Percentage</a:t>
                </a:r>
                <a:r>
                  <a:rPr lang="en-AU" baseline="0"/>
                  <a:t>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71920"/>
        <c:crosses val="autoZero"/>
        <c:crossBetween val="midCat"/>
      </c:valAx>
      <c:valAx>
        <c:axId val="1174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NPV (Millions</a:t>
                </a:r>
                <a:r>
                  <a:rPr lang="en-AU" baseline="0"/>
                  <a:t> $)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279798</xdr:colOff>
      <xdr:row>14</xdr:row>
      <xdr:rowOff>141683</xdr:rowOff>
    </xdr:from>
    <xdr:to>
      <xdr:col>11</xdr:col>
      <xdr:colOff>584598</xdr:colOff>
      <xdr:row>29</xdr:row>
      <xdr:rowOff>27383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7B078-34B8-3F62-2D78-E35CAB7B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F396E-CE3E-4C37-85FD-6CD9C55A4328}" name="Table2" displayName="Table2" ref="B15:E24" totalsRowShown="0" headerRowDxfId="0">
  <autoFilter ref="B15:E24" xr:uid="{436F396E-CE3E-4C37-85FD-6CD9C55A4328}"/>
  <sortState xmlns:xlrd2="http://schemas.microsoft.com/office/spreadsheetml/2017/richdata2" ref="B16:E24">
    <sortCondition ref="C15:C24"/>
  </sortState>
  <tableColumns count="4">
    <tableColumn id="1" xr3:uid="{507EA0B4-DDB8-450B-BAEE-A96B30074E8F}" name="EV "/>
    <tableColumn id="3" xr3:uid="{477F34B7-9E9D-433D-A559-54D4BE19B846}" name="Column1"/>
    <tableColumn id="2" xr3:uid="{B656832A-6708-46F9-AC1C-A45F1589D9E2}" name="Combine Probability"/>
    <tableColumn id="4" xr3:uid="{F21FBEF7-78E0-49D0-B355-0ED85F0DE104}" name="Cumul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25F5-4429-410D-9EBB-8E836BF86CD4}">
  <dimension ref="B1:K24"/>
  <sheetViews>
    <sheetView workbookViewId="0">
      <selection activeCell="F40" sqref="F40"/>
    </sheetView>
  </sheetViews>
  <sheetFormatPr defaultRowHeight="15" x14ac:dyDescent="0.25"/>
  <cols>
    <col min="1" max="3" width="9.140625" style="1"/>
    <col min="4" max="4" width="21.5703125" style="1" customWidth="1"/>
    <col min="5" max="16384" width="9.140625" style="1"/>
  </cols>
  <sheetData>
    <row r="1" spans="2:11" x14ac:dyDescent="0.25">
      <c r="B1" s="1" t="s">
        <v>0</v>
      </c>
      <c r="E1" s="1" t="s">
        <v>3</v>
      </c>
    </row>
    <row r="2" spans="2:11" x14ac:dyDescent="0.25">
      <c r="B2" s="1" t="s">
        <v>1</v>
      </c>
      <c r="D2" s="1" t="s">
        <v>2</v>
      </c>
      <c r="E2" s="1" t="s">
        <v>1</v>
      </c>
      <c r="F2" s="1" t="s">
        <v>2</v>
      </c>
      <c r="G2" s="2" t="s">
        <v>13</v>
      </c>
      <c r="H2" s="2" t="s">
        <v>14</v>
      </c>
      <c r="I2" s="2" t="s">
        <v>9</v>
      </c>
      <c r="J2" s="2" t="s">
        <v>10</v>
      </c>
      <c r="K2" s="2" t="s">
        <v>11</v>
      </c>
    </row>
    <row r="3" spans="2:11" x14ac:dyDescent="0.25">
      <c r="B3" s="1">
        <v>30</v>
      </c>
      <c r="D3" s="1">
        <v>0.25</v>
      </c>
      <c r="E3" s="1">
        <v>10</v>
      </c>
      <c r="F3" s="1">
        <v>0.05</v>
      </c>
      <c r="G3" s="1">
        <f>D3*F3</f>
        <v>1.2500000000000001E-2</v>
      </c>
      <c r="H3" s="1">
        <f>B3+E3</f>
        <v>40</v>
      </c>
      <c r="I3" s="1">
        <f>G3*H3</f>
        <v>0.5</v>
      </c>
      <c r="J3" s="1">
        <f>I3-$I$12</f>
        <v>-14.944444444444445</v>
      </c>
      <c r="K3" s="1">
        <f>J3^2</f>
        <v>223.33641975308643</v>
      </c>
    </row>
    <row r="4" spans="2:11" x14ac:dyDescent="0.25">
      <c r="B4" s="1">
        <v>30</v>
      </c>
      <c r="D4" s="1">
        <v>0.25</v>
      </c>
      <c r="E4" s="1">
        <v>80</v>
      </c>
      <c r="F4" s="1">
        <v>0.25</v>
      </c>
      <c r="G4" s="1">
        <f t="shared" ref="G4:G11" si="0">D4*F4</f>
        <v>6.25E-2</v>
      </c>
      <c r="H4" s="1">
        <f t="shared" ref="H4:H11" si="1">B4+E4</f>
        <v>110</v>
      </c>
      <c r="I4" s="1">
        <f t="shared" ref="I4:I11" si="2">G4*H4</f>
        <v>6.875</v>
      </c>
      <c r="J4" s="1">
        <f>I4-$I$12</f>
        <v>-8.5694444444444446</v>
      </c>
      <c r="K4" s="1">
        <f t="shared" ref="K4:K11" si="3">J4^2</f>
        <v>73.43537808641976</v>
      </c>
    </row>
    <row r="5" spans="2:11" x14ac:dyDescent="0.25">
      <c r="B5" s="1">
        <v>30</v>
      </c>
      <c r="D5" s="1">
        <v>0.25</v>
      </c>
      <c r="E5" s="1">
        <v>90</v>
      </c>
      <c r="F5" s="1">
        <v>0.7</v>
      </c>
      <c r="G5" s="1">
        <f t="shared" si="0"/>
        <v>0.17499999999999999</v>
      </c>
      <c r="H5" s="1">
        <f t="shared" si="1"/>
        <v>120</v>
      </c>
      <c r="I5" s="1">
        <f t="shared" si="2"/>
        <v>21</v>
      </c>
      <c r="J5" s="1">
        <f>I5-$I$12</f>
        <v>5.5555555555555554</v>
      </c>
      <c r="K5" s="1">
        <f t="shared" si="3"/>
        <v>30.864197530864196</v>
      </c>
    </row>
    <row r="6" spans="2:11" x14ac:dyDescent="0.25">
      <c r="B6" s="2">
        <v>50</v>
      </c>
      <c r="C6" s="2"/>
      <c r="D6" s="2">
        <v>0.6</v>
      </c>
      <c r="E6" s="1">
        <v>10</v>
      </c>
      <c r="F6" s="1">
        <v>0.05</v>
      </c>
      <c r="G6" s="1">
        <f t="shared" si="0"/>
        <v>0.03</v>
      </c>
      <c r="H6" s="1">
        <f t="shared" si="1"/>
        <v>60</v>
      </c>
      <c r="I6" s="1">
        <f t="shared" si="2"/>
        <v>1.7999999999999998</v>
      </c>
      <c r="J6" s="1">
        <f>I6-$I$12</f>
        <v>-13.644444444444446</v>
      </c>
      <c r="K6" s="1">
        <f t="shared" si="3"/>
        <v>186.1708641975309</v>
      </c>
    </row>
    <row r="7" spans="2:11" x14ac:dyDescent="0.25">
      <c r="B7" s="2">
        <v>50</v>
      </c>
      <c r="C7" s="2"/>
      <c r="D7" s="2">
        <v>0.6</v>
      </c>
      <c r="E7" s="1">
        <v>80</v>
      </c>
      <c r="F7" s="1">
        <v>0.25</v>
      </c>
      <c r="G7" s="1">
        <f>D7*F7</f>
        <v>0.15</v>
      </c>
      <c r="H7" s="1">
        <f t="shared" si="1"/>
        <v>130</v>
      </c>
      <c r="I7" s="1">
        <f t="shared" si="2"/>
        <v>19.5</v>
      </c>
      <c r="J7" s="1">
        <f>I7-$I$12</f>
        <v>4.0555555555555554</v>
      </c>
      <c r="K7" s="1">
        <f t="shared" si="3"/>
        <v>16.447530864197528</v>
      </c>
    </row>
    <row r="8" spans="2:11" x14ac:dyDescent="0.25">
      <c r="B8" s="2">
        <v>50</v>
      </c>
      <c r="C8" s="2"/>
      <c r="D8" s="2">
        <v>0.6</v>
      </c>
      <c r="E8" s="1">
        <v>90</v>
      </c>
      <c r="F8" s="1">
        <v>0.7</v>
      </c>
      <c r="G8" s="1">
        <f t="shared" si="0"/>
        <v>0.42</v>
      </c>
      <c r="H8" s="1">
        <f t="shared" si="1"/>
        <v>140</v>
      </c>
      <c r="I8" s="1">
        <f t="shared" si="2"/>
        <v>58.8</v>
      </c>
      <c r="J8" s="1">
        <f>I8-$I$12</f>
        <v>43.355555555555554</v>
      </c>
      <c r="K8" s="1">
        <f t="shared" si="3"/>
        <v>1879.7041975308641</v>
      </c>
    </row>
    <row r="9" spans="2:11" x14ac:dyDescent="0.25">
      <c r="B9" s="2">
        <v>120</v>
      </c>
      <c r="C9" s="2"/>
      <c r="D9" s="2">
        <v>0.15</v>
      </c>
      <c r="E9" s="1">
        <v>10</v>
      </c>
      <c r="F9" s="1">
        <v>0.05</v>
      </c>
      <c r="G9" s="1">
        <f t="shared" si="0"/>
        <v>7.4999999999999997E-3</v>
      </c>
      <c r="H9" s="1">
        <f t="shared" si="1"/>
        <v>130</v>
      </c>
      <c r="I9" s="1">
        <f t="shared" si="2"/>
        <v>0.97499999999999998</v>
      </c>
      <c r="J9" s="1">
        <f>I9-$I$12</f>
        <v>-14.469444444444445</v>
      </c>
      <c r="K9" s="1">
        <f t="shared" si="3"/>
        <v>209.36482253086422</v>
      </c>
    </row>
    <row r="10" spans="2:11" x14ac:dyDescent="0.25">
      <c r="B10" s="2">
        <v>120</v>
      </c>
      <c r="C10" s="2"/>
      <c r="D10" s="2">
        <v>0.15</v>
      </c>
      <c r="E10" s="1">
        <v>80</v>
      </c>
      <c r="F10" s="1">
        <v>0.25</v>
      </c>
      <c r="G10" s="1">
        <f t="shared" si="0"/>
        <v>3.7499999999999999E-2</v>
      </c>
      <c r="H10" s="1">
        <f t="shared" si="1"/>
        <v>200</v>
      </c>
      <c r="I10" s="1">
        <f t="shared" si="2"/>
        <v>7.5</v>
      </c>
      <c r="J10" s="1">
        <f>I10-$I$12</f>
        <v>-7.9444444444444446</v>
      </c>
      <c r="K10" s="1">
        <f t="shared" si="3"/>
        <v>63.114197530864203</v>
      </c>
    </row>
    <row r="11" spans="2:11" x14ac:dyDescent="0.25">
      <c r="B11" s="2">
        <v>120</v>
      </c>
      <c r="C11" s="2"/>
      <c r="D11" s="2">
        <v>0.15</v>
      </c>
      <c r="E11" s="1">
        <v>90</v>
      </c>
      <c r="F11" s="1">
        <v>0.7</v>
      </c>
      <c r="G11" s="1">
        <f t="shared" si="0"/>
        <v>0.105</v>
      </c>
      <c r="H11" s="1">
        <f t="shared" si="1"/>
        <v>210</v>
      </c>
      <c r="I11" s="1">
        <f t="shared" si="2"/>
        <v>22.05</v>
      </c>
      <c r="J11" s="1">
        <f>I11-$I$12</f>
        <v>6.6055555555555561</v>
      </c>
      <c r="K11" s="1">
        <f t="shared" si="3"/>
        <v>43.633364197530874</v>
      </c>
    </row>
    <row r="12" spans="2:11" x14ac:dyDescent="0.25">
      <c r="G12" s="2">
        <f>SUM(G3:G11)</f>
        <v>1</v>
      </c>
      <c r="H12" s="1" t="s">
        <v>4</v>
      </c>
      <c r="I12" s="2">
        <f>SUM(I3:I11)/9</f>
        <v>15.444444444444445</v>
      </c>
      <c r="J12" s="1" t="s">
        <v>12</v>
      </c>
      <c r="K12" s="2">
        <f>SUM(K3:K11)</f>
        <v>2726.0709722222223</v>
      </c>
    </row>
    <row r="13" spans="2:11" x14ac:dyDescent="0.25">
      <c r="J13" s="1" t="s">
        <v>5</v>
      </c>
      <c r="K13" s="2">
        <f>SQRT(K12)</f>
        <v>52.211789590304434</v>
      </c>
    </row>
    <row r="15" spans="2:11" x14ac:dyDescent="0.25">
      <c r="B15" s="2" t="s">
        <v>9</v>
      </c>
      <c r="C15" s="2" t="s">
        <v>15</v>
      </c>
      <c r="D15" s="2" t="s">
        <v>13</v>
      </c>
      <c r="E15" s="2" t="s">
        <v>16</v>
      </c>
    </row>
    <row r="16" spans="2:11" x14ac:dyDescent="0.25">
      <c r="B16" s="1">
        <v>0.5</v>
      </c>
      <c r="C16" s="1">
        <v>40</v>
      </c>
      <c r="D16" s="1">
        <v>1.2500000000000001E-2</v>
      </c>
      <c r="E16" s="1">
        <f>D16</f>
        <v>1.2500000000000001E-2</v>
      </c>
    </row>
    <row r="17" spans="2:5" x14ac:dyDescent="0.25">
      <c r="B17" s="1">
        <v>1.7999999999999998</v>
      </c>
      <c r="C17" s="1">
        <v>60</v>
      </c>
      <c r="D17" s="1">
        <v>0.03</v>
      </c>
      <c r="E17" s="1">
        <f>E16+D17</f>
        <v>4.2499999999999996E-2</v>
      </c>
    </row>
    <row r="18" spans="2:5" x14ac:dyDescent="0.25">
      <c r="B18" s="1">
        <v>6.875</v>
      </c>
      <c r="C18" s="1">
        <v>110</v>
      </c>
      <c r="D18" s="1">
        <v>6.25E-2</v>
      </c>
      <c r="E18" s="1">
        <f>E17+D18</f>
        <v>0.105</v>
      </c>
    </row>
    <row r="19" spans="2:5" x14ac:dyDescent="0.25">
      <c r="B19" s="1">
        <v>21</v>
      </c>
      <c r="C19" s="1">
        <v>120</v>
      </c>
      <c r="D19" s="1">
        <v>0.17499999999999999</v>
      </c>
      <c r="E19" s="1">
        <f>E18+D19</f>
        <v>0.27999999999999997</v>
      </c>
    </row>
    <row r="20" spans="2:5" x14ac:dyDescent="0.25">
      <c r="B20" s="1">
        <v>19.5</v>
      </c>
      <c r="C20" s="1">
        <v>130</v>
      </c>
      <c r="D20" s="1">
        <v>0.15</v>
      </c>
      <c r="E20" s="1">
        <f>E19+D20</f>
        <v>0.42999999999999994</v>
      </c>
    </row>
    <row r="21" spans="2:5" x14ac:dyDescent="0.25">
      <c r="B21" s="1">
        <v>0.97499999999999998</v>
      </c>
      <c r="C21" s="1">
        <v>130</v>
      </c>
      <c r="D21" s="1">
        <v>7.4999999999999997E-3</v>
      </c>
      <c r="E21" s="1">
        <f>E20+D21</f>
        <v>0.43749999999999994</v>
      </c>
    </row>
    <row r="22" spans="2:5" x14ac:dyDescent="0.25">
      <c r="B22" s="1">
        <v>58.8</v>
      </c>
      <c r="C22" s="1">
        <v>140</v>
      </c>
      <c r="D22" s="1">
        <v>0.42</v>
      </c>
      <c r="E22" s="1">
        <f>E21+D22</f>
        <v>0.85749999999999993</v>
      </c>
    </row>
    <row r="23" spans="2:5" x14ac:dyDescent="0.25">
      <c r="B23" s="1">
        <v>7.5</v>
      </c>
      <c r="C23" s="1">
        <v>200</v>
      </c>
      <c r="D23" s="1">
        <v>3.7499999999999999E-2</v>
      </c>
      <c r="E23" s="1">
        <f>E22+D23</f>
        <v>0.89499999999999991</v>
      </c>
    </row>
    <row r="24" spans="2:5" x14ac:dyDescent="0.25">
      <c r="B24" s="1">
        <v>22.05</v>
      </c>
      <c r="C24" s="1">
        <v>210</v>
      </c>
      <c r="D24" s="1">
        <v>0.105</v>
      </c>
      <c r="E24" s="1">
        <f>E23+D24</f>
        <v>0.99999999999999989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5B49-D44D-482D-A76A-A1A3B4DC9DD1}">
  <dimension ref="A2:B103"/>
  <sheetViews>
    <sheetView topLeftCell="A12" zoomScale="160" zoomScaleNormal="160" workbookViewId="0">
      <selection activeCell="D25" sqref="D25"/>
    </sheetView>
  </sheetViews>
  <sheetFormatPr defaultRowHeight="15" x14ac:dyDescent="0.25"/>
  <sheetData>
    <row r="2" spans="1:2" x14ac:dyDescent="0.25">
      <c r="A2" t="s">
        <v>7</v>
      </c>
      <c r="B2" t="s">
        <v>8</v>
      </c>
    </row>
    <row r="3" spans="1:2" x14ac:dyDescent="0.25">
      <c r="A3">
        <v>0</v>
      </c>
      <c r="B3">
        <f xml:space="preserve"> 400*A3-30*(1-A3)</f>
        <v>-30</v>
      </c>
    </row>
    <row r="4" spans="1:2" x14ac:dyDescent="0.25">
      <c r="A4">
        <v>0.01</v>
      </c>
      <c r="B4">
        <f t="shared" ref="B4:B67" si="0" xml:space="preserve"> 400*A4-30*(1-A4)</f>
        <v>-25.7</v>
      </c>
    </row>
    <row r="5" spans="1:2" x14ac:dyDescent="0.25">
      <c r="A5">
        <v>0.02</v>
      </c>
      <c r="B5">
        <f t="shared" si="0"/>
        <v>-21.4</v>
      </c>
    </row>
    <row r="6" spans="1:2" x14ac:dyDescent="0.25">
      <c r="A6">
        <v>0.03</v>
      </c>
      <c r="B6">
        <f t="shared" si="0"/>
        <v>-17.099999999999998</v>
      </c>
    </row>
    <row r="7" spans="1:2" x14ac:dyDescent="0.25">
      <c r="A7">
        <v>0.04</v>
      </c>
      <c r="B7">
        <f t="shared" si="0"/>
        <v>-12.799999999999997</v>
      </c>
    </row>
    <row r="8" spans="1:2" x14ac:dyDescent="0.25">
      <c r="A8">
        <v>0.05</v>
      </c>
      <c r="B8">
        <f t="shared" si="0"/>
        <v>-8.5</v>
      </c>
    </row>
    <row r="9" spans="1:2" x14ac:dyDescent="0.25">
      <c r="A9">
        <v>0.06</v>
      </c>
      <c r="B9">
        <f t="shared" si="0"/>
        <v>-4.1999999999999993</v>
      </c>
    </row>
    <row r="10" spans="1:2" x14ac:dyDescent="0.25">
      <c r="A10">
        <v>7.0000000000000007E-2</v>
      </c>
      <c r="B10">
        <f t="shared" si="0"/>
        <v>0.10000000000000497</v>
      </c>
    </row>
    <row r="11" spans="1:2" x14ac:dyDescent="0.25">
      <c r="A11">
        <v>0.08</v>
      </c>
      <c r="B11">
        <f t="shared" si="0"/>
        <v>4.3999999999999986</v>
      </c>
    </row>
    <row r="12" spans="1:2" x14ac:dyDescent="0.25">
      <c r="A12">
        <v>0.09</v>
      </c>
      <c r="B12">
        <f t="shared" si="0"/>
        <v>8.6999999999999993</v>
      </c>
    </row>
    <row r="13" spans="1:2" x14ac:dyDescent="0.25">
      <c r="A13">
        <v>0.1</v>
      </c>
      <c r="B13">
        <f t="shared" si="0"/>
        <v>13</v>
      </c>
    </row>
    <row r="14" spans="1:2" x14ac:dyDescent="0.25">
      <c r="A14">
        <v>0.11</v>
      </c>
      <c r="B14">
        <f t="shared" si="0"/>
        <v>17.3</v>
      </c>
    </row>
    <row r="15" spans="1:2" x14ac:dyDescent="0.25">
      <c r="A15">
        <v>0.12</v>
      </c>
      <c r="B15">
        <f t="shared" si="0"/>
        <v>21.6</v>
      </c>
    </row>
    <row r="16" spans="1:2" x14ac:dyDescent="0.25">
      <c r="A16">
        <v>0.13</v>
      </c>
      <c r="B16">
        <f t="shared" si="0"/>
        <v>25.9</v>
      </c>
    </row>
    <row r="17" spans="1:2" x14ac:dyDescent="0.25">
      <c r="A17">
        <v>0.14000000000000001</v>
      </c>
      <c r="B17">
        <f t="shared" si="0"/>
        <v>30.200000000000006</v>
      </c>
    </row>
    <row r="18" spans="1:2" x14ac:dyDescent="0.25">
      <c r="A18">
        <v>0.15</v>
      </c>
      <c r="B18">
        <f t="shared" si="0"/>
        <v>34.5</v>
      </c>
    </row>
    <row r="19" spans="1:2" x14ac:dyDescent="0.25">
      <c r="A19">
        <v>0.16</v>
      </c>
      <c r="B19">
        <f t="shared" si="0"/>
        <v>38.799999999999997</v>
      </c>
    </row>
    <row r="20" spans="1:2" x14ac:dyDescent="0.25">
      <c r="A20">
        <v>0.17</v>
      </c>
      <c r="B20">
        <f t="shared" si="0"/>
        <v>43.1</v>
      </c>
    </row>
    <row r="21" spans="1:2" x14ac:dyDescent="0.25">
      <c r="A21">
        <v>0.18</v>
      </c>
      <c r="B21">
        <f t="shared" si="0"/>
        <v>47.4</v>
      </c>
    </row>
    <row r="22" spans="1:2" x14ac:dyDescent="0.25">
      <c r="A22">
        <v>0.19</v>
      </c>
      <c r="B22">
        <f t="shared" si="0"/>
        <v>51.7</v>
      </c>
    </row>
    <row r="23" spans="1:2" x14ac:dyDescent="0.25">
      <c r="A23">
        <v>0.2</v>
      </c>
      <c r="B23">
        <f t="shared" si="0"/>
        <v>56</v>
      </c>
    </row>
    <row r="24" spans="1:2" x14ac:dyDescent="0.25">
      <c r="A24">
        <v>0.21</v>
      </c>
      <c r="B24">
        <f t="shared" si="0"/>
        <v>60.3</v>
      </c>
    </row>
    <row r="25" spans="1:2" x14ac:dyDescent="0.25">
      <c r="A25">
        <v>0.22</v>
      </c>
      <c r="B25">
        <f t="shared" si="0"/>
        <v>64.599999999999994</v>
      </c>
    </row>
    <row r="26" spans="1:2" x14ac:dyDescent="0.25">
      <c r="A26">
        <v>0.23</v>
      </c>
      <c r="B26">
        <f t="shared" si="0"/>
        <v>68.900000000000006</v>
      </c>
    </row>
    <row r="27" spans="1:2" x14ac:dyDescent="0.25">
      <c r="A27">
        <v>0.24</v>
      </c>
      <c r="B27">
        <f t="shared" si="0"/>
        <v>73.2</v>
      </c>
    </row>
    <row r="28" spans="1:2" x14ac:dyDescent="0.25">
      <c r="A28">
        <v>0.25</v>
      </c>
      <c r="B28">
        <f t="shared" si="0"/>
        <v>77.5</v>
      </c>
    </row>
    <row r="29" spans="1:2" x14ac:dyDescent="0.25">
      <c r="A29">
        <v>0.26</v>
      </c>
      <c r="B29">
        <f t="shared" si="0"/>
        <v>81.8</v>
      </c>
    </row>
    <row r="30" spans="1:2" x14ac:dyDescent="0.25">
      <c r="A30">
        <v>0.27</v>
      </c>
      <c r="B30">
        <f t="shared" si="0"/>
        <v>86.1</v>
      </c>
    </row>
    <row r="31" spans="1:2" x14ac:dyDescent="0.25">
      <c r="A31">
        <v>0.28000000000000003</v>
      </c>
      <c r="B31">
        <f t="shared" si="0"/>
        <v>90.40000000000002</v>
      </c>
    </row>
    <row r="32" spans="1:2" x14ac:dyDescent="0.25">
      <c r="A32">
        <v>0.28999999999999998</v>
      </c>
      <c r="B32">
        <f t="shared" si="0"/>
        <v>94.699999999999989</v>
      </c>
    </row>
    <row r="33" spans="1:2" x14ac:dyDescent="0.25">
      <c r="A33">
        <v>0.3</v>
      </c>
      <c r="B33">
        <f t="shared" si="0"/>
        <v>99</v>
      </c>
    </row>
    <row r="34" spans="1:2" x14ac:dyDescent="0.25">
      <c r="A34">
        <v>0.31</v>
      </c>
      <c r="B34">
        <f t="shared" si="0"/>
        <v>103.3</v>
      </c>
    </row>
    <row r="35" spans="1:2" x14ac:dyDescent="0.25">
      <c r="A35">
        <v>0.32</v>
      </c>
      <c r="B35">
        <f t="shared" si="0"/>
        <v>107.6</v>
      </c>
    </row>
    <row r="36" spans="1:2" x14ac:dyDescent="0.25">
      <c r="A36">
        <v>0.33</v>
      </c>
      <c r="B36">
        <f t="shared" si="0"/>
        <v>111.9</v>
      </c>
    </row>
    <row r="37" spans="1:2" x14ac:dyDescent="0.25">
      <c r="A37">
        <v>0.34</v>
      </c>
      <c r="B37">
        <f t="shared" si="0"/>
        <v>116.2</v>
      </c>
    </row>
    <row r="38" spans="1:2" x14ac:dyDescent="0.25">
      <c r="A38">
        <v>0.35</v>
      </c>
      <c r="B38">
        <f t="shared" si="0"/>
        <v>120.5</v>
      </c>
    </row>
    <row r="39" spans="1:2" x14ac:dyDescent="0.25">
      <c r="A39">
        <v>0.36</v>
      </c>
      <c r="B39">
        <f t="shared" si="0"/>
        <v>124.8</v>
      </c>
    </row>
    <row r="40" spans="1:2" x14ac:dyDescent="0.25">
      <c r="A40">
        <v>0.37</v>
      </c>
      <c r="B40">
        <f t="shared" si="0"/>
        <v>129.1</v>
      </c>
    </row>
    <row r="41" spans="1:2" x14ac:dyDescent="0.25">
      <c r="A41">
        <v>0.38</v>
      </c>
      <c r="B41">
        <f t="shared" si="0"/>
        <v>133.4</v>
      </c>
    </row>
    <row r="42" spans="1:2" x14ac:dyDescent="0.25">
      <c r="A42">
        <v>0.39</v>
      </c>
      <c r="B42">
        <f t="shared" si="0"/>
        <v>137.69999999999999</v>
      </c>
    </row>
    <row r="43" spans="1:2" x14ac:dyDescent="0.25">
      <c r="A43">
        <v>0.4</v>
      </c>
      <c r="B43">
        <f t="shared" si="0"/>
        <v>142</v>
      </c>
    </row>
    <row r="44" spans="1:2" x14ac:dyDescent="0.25">
      <c r="A44">
        <v>0.41</v>
      </c>
      <c r="B44">
        <f t="shared" si="0"/>
        <v>146.30000000000001</v>
      </c>
    </row>
    <row r="45" spans="1:2" x14ac:dyDescent="0.25">
      <c r="A45">
        <v>0.42</v>
      </c>
      <c r="B45">
        <f t="shared" si="0"/>
        <v>150.6</v>
      </c>
    </row>
    <row r="46" spans="1:2" x14ac:dyDescent="0.25">
      <c r="A46">
        <v>0.43</v>
      </c>
      <c r="B46">
        <f t="shared" si="0"/>
        <v>154.9</v>
      </c>
    </row>
    <row r="47" spans="1:2" x14ac:dyDescent="0.25">
      <c r="A47">
        <v>0.44</v>
      </c>
      <c r="B47">
        <f t="shared" si="0"/>
        <v>159.19999999999999</v>
      </c>
    </row>
    <row r="48" spans="1:2" x14ac:dyDescent="0.25">
      <c r="A48">
        <v>0.45</v>
      </c>
      <c r="B48">
        <f t="shared" si="0"/>
        <v>163.5</v>
      </c>
    </row>
    <row r="49" spans="1:2" x14ac:dyDescent="0.25">
      <c r="A49">
        <v>0.46</v>
      </c>
      <c r="B49">
        <f t="shared" si="0"/>
        <v>167.8</v>
      </c>
    </row>
    <row r="50" spans="1:2" x14ac:dyDescent="0.25">
      <c r="A50">
        <v>0.47</v>
      </c>
      <c r="B50">
        <f t="shared" si="0"/>
        <v>172.1</v>
      </c>
    </row>
    <row r="51" spans="1:2" x14ac:dyDescent="0.25">
      <c r="A51">
        <v>0.48</v>
      </c>
      <c r="B51">
        <f t="shared" si="0"/>
        <v>176.4</v>
      </c>
    </row>
    <row r="52" spans="1:2" x14ac:dyDescent="0.25">
      <c r="A52">
        <v>0.49</v>
      </c>
      <c r="B52">
        <f t="shared" si="0"/>
        <v>180.7</v>
      </c>
    </row>
    <row r="53" spans="1:2" x14ac:dyDescent="0.25">
      <c r="A53">
        <v>0.5</v>
      </c>
      <c r="B53">
        <f t="shared" si="0"/>
        <v>185</v>
      </c>
    </row>
    <row r="54" spans="1:2" x14ac:dyDescent="0.25">
      <c r="A54">
        <v>0.51</v>
      </c>
      <c r="B54">
        <f t="shared" si="0"/>
        <v>189.3</v>
      </c>
    </row>
    <row r="55" spans="1:2" x14ac:dyDescent="0.25">
      <c r="A55">
        <v>0.52</v>
      </c>
      <c r="B55">
        <f t="shared" si="0"/>
        <v>193.6</v>
      </c>
    </row>
    <row r="56" spans="1:2" x14ac:dyDescent="0.25">
      <c r="A56">
        <v>0.53</v>
      </c>
      <c r="B56">
        <f t="shared" si="0"/>
        <v>197.9</v>
      </c>
    </row>
    <row r="57" spans="1:2" x14ac:dyDescent="0.25">
      <c r="A57">
        <v>0.54</v>
      </c>
      <c r="B57">
        <f t="shared" si="0"/>
        <v>202.2</v>
      </c>
    </row>
    <row r="58" spans="1:2" x14ac:dyDescent="0.25">
      <c r="A58">
        <v>0.55000000000000004</v>
      </c>
      <c r="B58">
        <f t="shared" si="0"/>
        <v>206.50000000000003</v>
      </c>
    </row>
    <row r="59" spans="1:2" x14ac:dyDescent="0.25">
      <c r="A59">
        <v>0.56000000000000005</v>
      </c>
      <c r="B59">
        <f t="shared" si="0"/>
        <v>210.80000000000004</v>
      </c>
    </row>
    <row r="60" spans="1:2" x14ac:dyDescent="0.25">
      <c r="A60">
        <v>0.56999999999999995</v>
      </c>
      <c r="B60">
        <f t="shared" si="0"/>
        <v>215.09999999999997</v>
      </c>
    </row>
    <row r="61" spans="1:2" x14ac:dyDescent="0.25">
      <c r="A61">
        <v>0.57999999999999996</v>
      </c>
      <c r="B61">
        <f t="shared" si="0"/>
        <v>219.39999999999998</v>
      </c>
    </row>
    <row r="62" spans="1:2" x14ac:dyDescent="0.25">
      <c r="A62">
        <v>0.59</v>
      </c>
      <c r="B62">
        <f t="shared" si="0"/>
        <v>223.7</v>
      </c>
    </row>
    <row r="63" spans="1:2" x14ac:dyDescent="0.25">
      <c r="A63">
        <v>0.6</v>
      </c>
      <c r="B63">
        <f t="shared" si="0"/>
        <v>228</v>
      </c>
    </row>
    <row r="64" spans="1:2" x14ac:dyDescent="0.25">
      <c r="A64">
        <v>0.61</v>
      </c>
      <c r="B64">
        <f t="shared" si="0"/>
        <v>232.3</v>
      </c>
    </row>
    <row r="65" spans="1:2" x14ac:dyDescent="0.25">
      <c r="A65">
        <v>0.62</v>
      </c>
      <c r="B65">
        <f t="shared" si="0"/>
        <v>236.6</v>
      </c>
    </row>
    <row r="66" spans="1:2" x14ac:dyDescent="0.25">
      <c r="A66">
        <v>0.63</v>
      </c>
      <c r="B66">
        <f t="shared" si="0"/>
        <v>240.9</v>
      </c>
    </row>
    <row r="67" spans="1:2" x14ac:dyDescent="0.25">
      <c r="A67">
        <v>0.64</v>
      </c>
      <c r="B67">
        <f t="shared" si="0"/>
        <v>245.2</v>
      </c>
    </row>
    <row r="68" spans="1:2" x14ac:dyDescent="0.25">
      <c r="A68">
        <v>0.65</v>
      </c>
      <c r="B68">
        <f t="shared" ref="B68:B103" si="1" xml:space="preserve"> 400*A68-30*(1-A68)</f>
        <v>249.5</v>
      </c>
    </row>
    <row r="69" spans="1:2" x14ac:dyDescent="0.25">
      <c r="A69">
        <v>0.66</v>
      </c>
      <c r="B69">
        <f t="shared" si="1"/>
        <v>253.8</v>
      </c>
    </row>
    <row r="70" spans="1:2" x14ac:dyDescent="0.25">
      <c r="A70">
        <v>0.67</v>
      </c>
      <c r="B70">
        <f t="shared" si="1"/>
        <v>258.10000000000002</v>
      </c>
    </row>
    <row r="71" spans="1:2" x14ac:dyDescent="0.25">
      <c r="A71">
        <v>0.68</v>
      </c>
      <c r="B71">
        <f t="shared" si="1"/>
        <v>262.39999999999998</v>
      </c>
    </row>
    <row r="72" spans="1:2" x14ac:dyDescent="0.25">
      <c r="A72">
        <v>0.69</v>
      </c>
      <c r="B72">
        <f t="shared" si="1"/>
        <v>266.7</v>
      </c>
    </row>
    <row r="73" spans="1:2" x14ac:dyDescent="0.25">
      <c r="A73">
        <v>0.7</v>
      </c>
      <c r="B73">
        <f t="shared" si="1"/>
        <v>271</v>
      </c>
    </row>
    <row r="74" spans="1:2" x14ac:dyDescent="0.25">
      <c r="A74">
        <v>0.71</v>
      </c>
      <c r="B74">
        <f t="shared" si="1"/>
        <v>275.3</v>
      </c>
    </row>
    <row r="75" spans="1:2" x14ac:dyDescent="0.25">
      <c r="A75">
        <v>0.72</v>
      </c>
      <c r="B75">
        <f t="shared" si="1"/>
        <v>279.60000000000002</v>
      </c>
    </row>
    <row r="76" spans="1:2" x14ac:dyDescent="0.25">
      <c r="A76">
        <v>0.73</v>
      </c>
      <c r="B76">
        <f t="shared" si="1"/>
        <v>283.89999999999998</v>
      </c>
    </row>
    <row r="77" spans="1:2" x14ac:dyDescent="0.25">
      <c r="A77">
        <v>0.74</v>
      </c>
      <c r="B77">
        <f t="shared" si="1"/>
        <v>288.2</v>
      </c>
    </row>
    <row r="78" spans="1:2" x14ac:dyDescent="0.25">
      <c r="A78">
        <v>0.75</v>
      </c>
      <c r="B78">
        <f t="shared" si="1"/>
        <v>292.5</v>
      </c>
    </row>
    <row r="79" spans="1:2" x14ac:dyDescent="0.25">
      <c r="A79">
        <v>0.76</v>
      </c>
      <c r="B79">
        <f t="shared" si="1"/>
        <v>296.8</v>
      </c>
    </row>
    <row r="80" spans="1:2" x14ac:dyDescent="0.25">
      <c r="A80">
        <v>0.77</v>
      </c>
      <c r="B80">
        <f t="shared" si="1"/>
        <v>301.10000000000002</v>
      </c>
    </row>
    <row r="81" spans="1:2" x14ac:dyDescent="0.25">
      <c r="A81">
        <v>0.78</v>
      </c>
      <c r="B81">
        <f t="shared" si="1"/>
        <v>305.39999999999998</v>
      </c>
    </row>
    <row r="82" spans="1:2" x14ac:dyDescent="0.25">
      <c r="A82">
        <v>0.79</v>
      </c>
      <c r="B82">
        <f t="shared" si="1"/>
        <v>309.7</v>
      </c>
    </row>
    <row r="83" spans="1:2" x14ac:dyDescent="0.25">
      <c r="A83">
        <v>0.8</v>
      </c>
      <c r="B83">
        <f t="shared" si="1"/>
        <v>314</v>
      </c>
    </row>
    <row r="84" spans="1:2" x14ac:dyDescent="0.25">
      <c r="A84">
        <v>0.81</v>
      </c>
      <c r="B84">
        <f t="shared" si="1"/>
        <v>318.3</v>
      </c>
    </row>
    <row r="85" spans="1:2" x14ac:dyDescent="0.25">
      <c r="A85">
        <v>0.82</v>
      </c>
      <c r="B85">
        <f t="shared" si="1"/>
        <v>322.60000000000002</v>
      </c>
    </row>
    <row r="86" spans="1:2" x14ac:dyDescent="0.25">
      <c r="A86">
        <v>0.83</v>
      </c>
      <c r="B86">
        <f t="shared" si="1"/>
        <v>326.89999999999998</v>
      </c>
    </row>
    <row r="87" spans="1:2" x14ac:dyDescent="0.25">
      <c r="A87">
        <v>0.84</v>
      </c>
      <c r="B87">
        <f t="shared" si="1"/>
        <v>331.2</v>
      </c>
    </row>
    <row r="88" spans="1:2" x14ac:dyDescent="0.25">
      <c r="A88">
        <v>0.85</v>
      </c>
      <c r="B88">
        <f t="shared" si="1"/>
        <v>335.5</v>
      </c>
    </row>
    <row r="89" spans="1:2" x14ac:dyDescent="0.25">
      <c r="A89">
        <v>0.86</v>
      </c>
      <c r="B89">
        <f t="shared" si="1"/>
        <v>339.8</v>
      </c>
    </row>
    <row r="90" spans="1:2" x14ac:dyDescent="0.25">
      <c r="A90">
        <v>0.87</v>
      </c>
      <c r="B90">
        <f t="shared" si="1"/>
        <v>344.1</v>
      </c>
    </row>
    <row r="91" spans="1:2" x14ac:dyDescent="0.25">
      <c r="A91">
        <v>0.88</v>
      </c>
      <c r="B91">
        <f t="shared" si="1"/>
        <v>348.4</v>
      </c>
    </row>
    <row r="92" spans="1:2" x14ac:dyDescent="0.25">
      <c r="A92">
        <v>0.89</v>
      </c>
      <c r="B92">
        <f t="shared" si="1"/>
        <v>352.7</v>
      </c>
    </row>
    <row r="93" spans="1:2" x14ac:dyDescent="0.25">
      <c r="A93">
        <v>0.9</v>
      </c>
      <c r="B93">
        <f t="shared" si="1"/>
        <v>357</v>
      </c>
    </row>
    <row r="94" spans="1:2" x14ac:dyDescent="0.25">
      <c r="A94">
        <v>0.91</v>
      </c>
      <c r="B94">
        <f t="shared" si="1"/>
        <v>361.3</v>
      </c>
    </row>
    <row r="95" spans="1:2" x14ac:dyDescent="0.25">
      <c r="A95">
        <v>0.92</v>
      </c>
      <c r="B95">
        <f t="shared" si="1"/>
        <v>365.6</v>
      </c>
    </row>
    <row r="96" spans="1:2" x14ac:dyDescent="0.25">
      <c r="A96">
        <v>0.93</v>
      </c>
      <c r="B96">
        <f t="shared" si="1"/>
        <v>369.9</v>
      </c>
    </row>
    <row r="97" spans="1:2" x14ac:dyDescent="0.25">
      <c r="A97">
        <v>0.94</v>
      </c>
      <c r="B97">
        <f t="shared" si="1"/>
        <v>374.2</v>
      </c>
    </row>
    <row r="98" spans="1:2" x14ac:dyDescent="0.25">
      <c r="A98">
        <v>0.95</v>
      </c>
      <c r="B98">
        <f t="shared" si="1"/>
        <v>378.5</v>
      </c>
    </row>
    <row r="99" spans="1:2" x14ac:dyDescent="0.25">
      <c r="A99">
        <v>0.96</v>
      </c>
      <c r="B99">
        <f t="shared" si="1"/>
        <v>382.8</v>
      </c>
    </row>
    <row r="100" spans="1:2" x14ac:dyDescent="0.25">
      <c r="A100">
        <v>0.97</v>
      </c>
      <c r="B100">
        <f t="shared" si="1"/>
        <v>387.1</v>
      </c>
    </row>
    <row r="101" spans="1:2" x14ac:dyDescent="0.25">
      <c r="A101">
        <v>0.98</v>
      </c>
      <c r="B101">
        <f t="shared" si="1"/>
        <v>391.4</v>
      </c>
    </row>
    <row r="102" spans="1:2" x14ac:dyDescent="0.25">
      <c r="A102">
        <v>0.99</v>
      </c>
      <c r="B102">
        <f t="shared" si="1"/>
        <v>395.7</v>
      </c>
    </row>
    <row r="103" spans="1:2" x14ac:dyDescent="0.25">
      <c r="A103">
        <v>1</v>
      </c>
      <c r="B103">
        <f t="shared" si="1"/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D161-C896-4C0B-A8E3-06C1DCD86C03}">
  <dimension ref="A1:K8"/>
  <sheetViews>
    <sheetView tabSelected="1" workbookViewId="0">
      <selection activeCell="L4" sqref="L4"/>
    </sheetView>
  </sheetViews>
  <sheetFormatPr defaultRowHeight="15" x14ac:dyDescent="0.25"/>
  <sheetData>
    <row r="1" spans="1:11" x14ac:dyDescent="0.25">
      <c r="A1" t="s">
        <v>32</v>
      </c>
      <c r="K1" s="3"/>
    </row>
    <row r="2" spans="1:11" x14ac:dyDescent="0.25">
      <c r="A2" t="s">
        <v>19</v>
      </c>
      <c r="B2" t="s">
        <v>17</v>
      </c>
      <c r="C2" t="s">
        <v>26</v>
      </c>
      <c r="D2" t="s">
        <v>27</v>
      </c>
      <c r="E2" t="s">
        <v>31</v>
      </c>
      <c r="F2" t="s">
        <v>20</v>
      </c>
      <c r="G2" t="s">
        <v>28</v>
      </c>
      <c r="H2" t="s">
        <v>29</v>
      </c>
      <c r="I2" t="s">
        <v>2</v>
      </c>
      <c r="J2" t="s">
        <v>33</v>
      </c>
      <c r="K2" t="s">
        <v>18</v>
      </c>
    </row>
    <row r="3" spans="1:11" x14ac:dyDescent="0.25">
      <c r="A3" t="s">
        <v>6</v>
      </c>
      <c r="B3" t="s">
        <v>6</v>
      </c>
      <c r="C3">
        <v>0</v>
      </c>
      <c r="D3">
        <v>0</v>
      </c>
      <c r="E3" t="s">
        <v>6</v>
      </c>
      <c r="F3">
        <v>3000</v>
      </c>
      <c r="G3" t="s">
        <v>6</v>
      </c>
      <c r="H3" t="s">
        <v>6</v>
      </c>
      <c r="I3">
        <v>1</v>
      </c>
      <c r="J3">
        <f>I3*F3</f>
        <v>3000</v>
      </c>
      <c r="K3" t="s">
        <v>24</v>
      </c>
    </row>
    <row r="4" spans="1:11" x14ac:dyDescent="0.25">
      <c r="A4" t="s">
        <v>6</v>
      </c>
      <c r="B4" t="s">
        <v>21</v>
      </c>
      <c r="C4">
        <v>100</v>
      </c>
      <c r="D4">
        <v>0</v>
      </c>
      <c r="E4" t="s">
        <v>6</v>
      </c>
      <c r="F4">
        <v>3100</v>
      </c>
      <c r="G4" t="s">
        <v>6</v>
      </c>
      <c r="H4" t="s">
        <v>30</v>
      </c>
      <c r="I4">
        <v>1</v>
      </c>
      <c r="J4">
        <f t="shared" ref="J4:J8" si="0">I4*F4</f>
        <v>3100</v>
      </c>
      <c r="K4" t="s">
        <v>25</v>
      </c>
    </row>
    <row r="5" spans="1:11" x14ac:dyDescent="0.25">
      <c r="A5" t="s">
        <v>22</v>
      </c>
      <c r="B5" t="s">
        <v>23</v>
      </c>
      <c r="C5">
        <v>100</v>
      </c>
      <c r="D5">
        <v>1000</v>
      </c>
      <c r="E5">
        <v>1800</v>
      </c>
      <c r="F5">
        <v>2800</v>
      </c>
      <c r="G5">
        <v>0.6</v>
      </c>
      <c r="H5">
        <v>0.6</v>
      </c>
      <c r="I5">
        <f>G5*H5</f>
        <v>0.36</v>
      </c>
      <c r="J5">
        <f t="shared" si="0"/>
        <v>1008</v>
      </c>
    </row>
    <row r="6" spans="1:11" x14ac:dyDescent="0.25">
      <c r="A6" t="s">
        <v>22</v>
      </c>
      <c r="B6" t="s">
        <v>22</v>
      </c>
      <c r="C6">
        <v>100</v>
      </c>
      <c r="D6">
        <v>1000</v>
      </c>
      <c r="E6">
        <v>1800</v>
      </c>
      <c r="F6">
        <f>SUM(C6:E6)</f>
        <v>2900</v>
      </c>
      <c r="G6">
        <v>0.6</v>
      </c>
      <c r="H6">
        <v>0.4</v>
      </c>
      <c r="I6">
        <f>G6*H6</f>
        <v>0.24</v>
      </c>
      <c r="J6">
        <f t="shared" si="0"/>
        <v>696</v>
      </c>
    </row>
    <row r="7" spans="1:11" x14ac:dyDescent="0.25">
      <c r="A7" t="s">
        <v>23</v>
      </c>
      <c r="B7" t="s">
        <v>22</v>
      </c>
      <c r="C7">
        <v>100</v>
      </c>
      <c r="D7">
        <v>1000</v>
      </c>
      <c r="E7">
        <v>400</v>
      </c>
      <c r="F7">
        <f>SUM(C7:E7)</f>
        <v>1500</v>
      </c>
      <c r="G7">
        <v>0.4</v>
      </c>
      <c r="H7">
        <v>0.8</v>
      </c>
      <c r="I7">
        <f>G7*H7</f>
        <v>0.32000000000000006</v>
      </c>
      <c r="J7">
        <f t="shared" si="0"/>
        <v>480.00000000000011</v>
      </c>
    </row>
    <row r="8" spans="1:11" x14ac:dyDescent="0.25">
      <c r="A8" t="s">
        <v>23</v>
      </c>
      <c r="B8" t="s">
        <v>23</v>
      </c>
      <c r="C8">
        <v>100</v>
      </c>
      <c r="D8">
        <v>1000</v>
      </c>
      <c r="E8">
        <v>400</v>
      </c>
      <c r="F8">
        <f>SUM(C8:E8)</f>
        <v>1500</v>
      </c>
      <c r="G8">
        <v>0.4</v>
      </c>
      <c r="H8">
        <v>0.2</v>
      </c>
      <c r="I8">
        <f>G8*H8</f>
        <v>8.0000000000000016E-2</v>
      </c>
      <c r="J8">
        <f t="shared" si="0"/>
        <v>120.00000000000003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Tran</dc:creator>
  <cp:lastModifiedBy>Cookies Monster</cp:lastModifiedBy>
  <dcterms:created xsi:type="dcterms:W3CDTF">2025-08-15T16:50:38Z</dcterms:created>
  <dcterms:modified xsi:type="dcterms:W3CDTF">2025-08-15T21:54:17Z</dcterms:modified>
</cp:coreProperties>
</file>