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zza\Dropbox\School Work\2016\Extended Investigation\"/>
    </mc:Choice>
  </mc:AlternateContent>
  <bookViews>
    <workbookView xWindow="0" yWindow="0" windowWidth="13485" windowHeight="9255" activeTab="2"/>
  </bookViews>
  <sheets>
    <sheet name="No Music First" sheetId="1" r:id="rId1"/>
    <sheet name="Music First" sheetId="2" r:id="rId2"/>
    <sheet name="Sheet1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E34" i="3"/>
  <c r="A34" i="3" l="1"/>
  <c r="I22" i="1"/>
  <c r="N23" i="1" s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M35" i="2"/>
  <c r="K35" i="2"/>
  <c r="N3" i="1" l="1"/>
  <c r="N4" i="1"/>
  <c r="N5" i="1"/>
  <c r="N6" i="1"/>
  <c r="N7" i="1"/>
  <c r="N8" i="1"/>
  <c r="N9" i="1"/>
  <c r="N10" i="1"/>
  <c r="N11" i="1"/>
  <c r="N12" i="1"/>
  <c r="O12" i="1" s="1"/>
  <c r="N13" i="1"/>
  <c r="N14" i="1"/>
  <c r="N15" i="1"/>
  <c r="N16" i="1"/>
  <c r="N17" i="1"/>
  <c r="N18" i="1"/>
  <c r="O18" i="1" s="1"/>
  <c r="N19" i="1"/>
  <c r="N20" i="1"/>
  <c r="N21" i="1"/>
  <c r="N2" i="1"/>
  <c r="N22" i="1"/>
  <c r="I2" i="1"/>
  <c r="I3" i="1"/>
  <c r="O5" i="1"/>
  <c r="O9" i="1"/>
  <c r="O21" i="1"/>
  <c r="O29" i="2"/>
  <c r="N3" i="2"/>
  <c r="N4" i="2"/>
  <c r="N5" i="2"/>
  <c r="N6" i="2"/>
  <c r="O6" i="2" s="1"/>
  <c r="N7" i="2"/>
  <c r="N8" i="2"/>
  <c r="N9" i="2"/>
  <c r="N10" i="2"/>
  <c r="O10" i="2" s="1"/>
  <c r="N11" i="2"/>
  <c r="N12" i="2"/>
  <c r="N13" i="2"/>
  <c r="N14" i="2"/>
  <c r="O14" i="2" s="1"/>
  <c r="N15" i="2"/>
  <c r="N16" i="2"/>
  <c r="N17" i="2"/>
  <c r="N18" i="2"/>
  <c r="O18" i="2" s="1"/>
  <c r="N19" i="2"/>
  <c r="N20" i="2"/>
  <c r="N21" i="2"/>
  <c r="N22" i="2"/>
  <c r="O22" i="2" s="1"/>
  <c r="N23" i="2"/>
  <c r="N24" i="2"/>
  <c r="N25" i="2"/>
  <c r="N26" i="2"/>
  <c r="O26" i="2" s="1"/>
  <c r="N27" i="2"/>
  <c r="N28" i="2"/>
  <c r="N2" i="2"/>
  <c r="O3" i="2"/>
  <c r="O4" i="2"/>
  <c r="O5" i="2"/>
  <c r="O7" i="2"/>
  <c r="O8" i="2"/>
  <c r="O9" i="2"/>
  <c r="O11" i="2"/>
  <c r="O12" i="2"/>
  <c r="O13" i="2"/>
  <c r="O15" i="2"/>
  <c r="O16" i="2"/>
  <c r="O17" i="2"/>
  <c r="O19" i="2"/>
  <c r="O20" i="2"/>
  <c r="O21" i="2"/>
  <c r="O23" i="2"/>
  <c r="O24" i="2"/>
  <c r="O25" i="2"/>
  <c r="O27" i="2"/>
  <c r="O28" i="2"/>
  <c r="O2" i="2"/>
  <c r="I2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L19" i="2"/>
  <c r="L20" i="2"/>
  <c r="L21" i="2"/>
  <c r="L22" i="2"/>
  <c r="L23" i="2"/>
  <c r="L24" i="2"/>
  <c r="L25" i="2"/>
  <c r="L26" i="2"/>
  <c r="L27" i="2"/>
  <c r="L28" i="2"/>
  <c r="K22" i="2"/>
  <c r="K23" i="2"/>
  <c r="K24" i="2"/>
  <c r="K25" i="2"/>
  <c r="K26" i="2"/>
  <c r="K27" i="2"/>
  <c r="K28" i="2"/>
  <c r="K21" i="2"/>
  <c r="K20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K22" i="1"/>
  <c r="L22" i="1"/>
  <c r="O3" i="1"/>
  <c r="O4" i="1"/>
  <c r="O7" i="1"/>
  <c r="O8" i="1"/>
  <c r="O11" i="1"/>
  <c r="O13" i="1"/>
  <c r="O15" i="1"/>
  <c r="O16" i="1"/>
  <c r="O17" i="1"/>
  <c r="O19" i="1"/>
  <c r="O20" i="1"/>
  <c r="F4" i="3"/>
  <c r="O14" i="1" l="1"/>
  <c r="O10" i="1"/>
  <c r="O6" i="1"/>
  <c r="O2" i="1"/>
  <c r="O22" i="1" s="1"/>
  <c r="O23" i="1" s="1"/>
  <c r="D2" i="3"/>
  <c r="D22" i="1"/>
  <c r="B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G22" i="1"/>
  <c r="G29" i="2"/>
  <c r="B29" i="2"/>
  <c r="D29" i="2"/>
  <c r="D3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C4" i="3"/>
  <c r="D4" i="3"/>
  <c r="B4" i="3"/>
  <c r="D23" i="1" l="1"/>
  <c r="O30" i="2" l="1"/>
  <c r="I35" i="1"/>
</calcChain>
</file>

<file path=xl/sharedStrings.xml><?xml version="1.0" encoding="utf-8"?>
<sst xmlns="http://schemas.openxmlformats.org/spreadsheetml/2006/main" count="310" uniqueCount="68">
  <si>
    <t>Test Type 1</t>
  </si>
  <si>
    <t>Test Type 2</t>
  </si>
  <si>
    <t>Issues</t>
  </si>
  <si>
    <t>No Music</t>
  </si>
  <si>
    <t>Time 1(sec)</t>
  </si>
  <si>
    <t>Time 2 (sec)</t>
  </si>
  <si>
    <t>Gender</t>
  </si>
  <si>
    <t>Rating (1-5)</t>
  </si>
  <si>
    <t>Feedback</t>
  </si>
  <si>
    <t>Music</t>
  </si>
  <si>
    <t>-</t>
  </si>
  <si>
    <t>Female</t>
  </si>
  <si>
    <t>Variation in music</t>
  </si>
  <si>
    <t>Male</t>
  </si>
  <si>
    <t>Turn down volume</t>
  </si>
  <si>
    <t>Clearer Instructions</t>
  </si>
  <si>
    <t>Good Music</t>
  </si>
  <si>
    <t xml:space="preserve">Bronze 5 </t>
  </si>
  <si>
    <t>Started on A</t>
  </si>
  <si>
    <t>Practice affects it</t>
  </si>
  <si>
    <t>Good Job</t>
  </si>
  <si>
    <t>Fun Experiment</t>
  </si>
  <si>
    <t>N/A</t>
  </si>
  <si>
    <t>No times</t>
  </si>
  <si>
    <t>Weird Music</t>
  </si>
  <si>
    <t>Flipping Page</t>
  </si>
  <si>
    <t>Danker Music</t>
  </si>
  <si>
    <t>Experiment/10</t>
  </si>
  <si>
    <t>AVGERAGE:</t>
  </si>
  <si>
    <t xml:space="preserve">No Music </t>
  </si>
  <si>
    <t xml:space="preserve">Male </t>
  </si>
  <si>
    <t>More Trials</t>
  </si>
  <si>
    <t>Nice Music</t>
  </si>
  <si>
    <t>No Time</t>
  </si>
  <si>
    <t>Switch Orders</t>
  </si>
  <si>
    <t>Choose Music</t>
  </si>
  <si>
    <t>Differemt Music</t>
  </si>
  <si>
    <t>order</t>
  </si>
  <si>
    <t>Start &amp; ending on a number</t>
  </si>
  <si>
    <t>Confused</t>
  </si>
  <si>
    <t>&gt;75</t>
  </si>
  <si>
    <t>Time</t>
  </si>
  <si>
    <t>Inaccurate Timing</t>
  </si>
  <si>
    <t>Better second time</t>
  </si>
  <si>
    <t>use s3rl - mtc</t>
  </si>
  <si>
    <t>Good 1 m8</t>
  </si>
  <si>
    <t>transexual</t>
  </si>
  <si>
    <t>ye bruv very good cuz</t>
  </si>
  <si>
    <t>Avg 1</t>
  </si>
  <si>
    <t>Avg 2</t>
  </si>
  <si>
    <t>No Music First</t>
  </si>
  <si>
    <t>Music First</t>
  </si>
  <si>
    <t>Change (%)</t>
  </si>
  <si>
    <t>Average</t>
  </si>
  <si>
    <t>Time 1</t>
  </si>
  <si>
    <t>Time 2 (changed)</t>
  </si>
  <si>
    <t>UNUSEABLE DATA</t>
  </si>
  <si>
    <t>Outliers</t>
  </si>
  <si>
    <t>Diff-AVG</t>
  </si>
  <si>
    <t>DIF_AVG SQAURE</t>
  </si>
  <si>
    <t>lower quartile:</t>
  </si>
  <si>
    <t>Median</t>
  </si>
  <si>
    <t>upper quartile:</t>
  </si>
  <si>
    <t>interquartile range</t>
  </si>
  <si>
    <t>First quartile</t>
  </si>
  <si>
    <t>Third Quartile</t>
  </si>
  <si>
    <t> -1.15384615375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</si>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</sst>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1" fillId="0" borderId="0" xfId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Change Between First and Second TMT (Music First)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Music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DAE-42ED-94E6-B073F167A27C}"/>
              </c:ext>
            </c:extLst>
          </c:dPt>
          <c:yVal>
            <c:numRef>
              <c:f>Sheet1!$E$8:$E$34</c:f>
              <c:numCache>
                <c:formatCode>General</c:formatCode>
                <c:ptCount val="27"/>
                <c:pt idx="0">
                  <c:v>17.5</c:v>
                </c:pt>
                <c:pt idx="1">
                  <c:v>-18.333333329999999</c:v>
                </c:pt>
                <c:pt idx="2">
                  <c:v>-46.551724139999997</c:v>
                </c:pt>
                <c:pt idx="3">
                  <c:v>-50.819672130000001</c:v>
                </c:pt>
                <c:pt idx="4">
                  <c:v>-7.1428571429999996</c:v>
                </c:pt>
                <c:pt idx="5">
                  <c:v>23.913043479999999</c:v>
                </c:pt>
                <c:pt idx="6">
                  <c:v>-24</c:v>
                </c:pt>
                <c:pt idx="7">
                  <c:v>-21.666666670000001</c:v>
                </c:pt>
                <c:pt idx="8">
                  <c:v>-27.083333329999999</c:v>
                </c:pt>
                <c:pt idx="9">
                  <c:v>-40.350877189999999</c:v>
                </c:pt>
                <c:pt idx="10">
                  <c:v>-45</c:v>
                </c:pt>
                <c:pt idx="11">
                  <c:v>-2.7027027029999999</c:v>
                </c:pt>
                <c:pt idx="12">
                  <c:v>-13.043478260000001</c:v>
                </c:pt>
                <c:pt idx="13">
                  <c:v>-16.27906977</c:v>
                </c:pt>
                <c:pt idx="14">
                  <c:v>-43.939393940000002</c:v>
                </c:pt>
                <c:pt idx="15">
                  <c:v>-2.7777777779999999</c:v>
                </c:pt>
                <c:pt idx="16">
                  <c:v>-44.117647060000003</c:v>
                </c:pt>
                <c:pt idx="17">
                  <c:v>-43.333333330000002</c:v>
                </c:pt>
                <c:pt idx="18">
                  <c:v>-12.5</c:v>
                </c:pt>
                <c:pt idx="19">
                  <c:v>-38.333333330000002</c:v>
                </c:pt>
                <c:pt idx="20">
                  <c:v>-35</c:v>
                </c:pt>
                <c:pt idx="21">
                  <c:v>-6.896551724</c:v>
                </c:pt>
                <c:pt idx="22">
                  <c:v>-20</c:v>
                </c:pt>
                <c:pt idx="23">
                  <c:v>-7.8125</c:v>
                </c:pt>
                <c:pt idx="24">
                  <c:v>-32.30769231</c:v>
                </c:pt>
                <c:pt idx="25">
                  <c:v>-26.92307692</c:v>
                </c:pt>
                <c:pt idx="26">
                  <c:v>-22.519306829923078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E-42ED-94E6-B073F167A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76520"/>
        <c:axId val="498176848"/>
      </c:scatterChart>
      <c:valAx>
        <c:axId val="49817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848"/>
        <c:crosses val="autoZero"/>
        <c:crossBetween val="midCat"/>
      </c:valAx>
      <c:valAx>
        <c:axId val="498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Change Between First and Second TMT (No Music First)</a:t>
            </a:r>
            <a:endParaRPr lang="en-A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No Music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BF-489D-930E-C24E2F406EA7}"/>
              </c:ext>
            </c:extLst>
          </c:dPt>
          <c:yVal>
            <c:numRef>
              <c:f>Sheet1!$F$8:$F$28</c:f>
              <c:numCache>
                <c:formatCode>General</c:formatCode>
                <c:ptCount val="21"/>
                <c:pt idx="0">
                  <c:v>17.777777780000001</c:v>
                </c:pt>
                <c:pt idx="1">
                  <c:v>-26.666666670000001</c:v>
                </c:pt>
                <c:pt idx="2">
                  <c:v>29.545454549999999</c:v>
                </c:pt>
                <c:pt idx="3">
                  <c:v>22.58064516</c:v>
                </c:pt>
                <c:pt idx="4">
                  <c:v>27.272727270000001</c:v>
                </c:pt>
                <c:pt idx="5">
                  <c:v>-65</c:v>
                </c:pt>
                <c:pt idx="6">
                  <c:v>0</c:v>
                </c:pt>
                <c:pt idx="7">
                  <c:v>-39.655172409999999</c:v>
                </c:pt>
                <c:pt idx="8">
                  <c:v>-36.956521739999999</c:v>
                </c:pt>
                <c:pt idx="9">
                  <c:v>-11.66666667</c:v>
                </c:pt>
                <c:pt idx="10">
                  <c:v>-4.615384615</c:v>
                </c:pt>
                <c:pt idx="11">
                  <c:v>-49.350649349999998</c:v>
                </c:pt>
                <c:pt idx="12">
                  <c:v>-10</c:v>
                </c:pt>
                <c:pt idx="13">
                  <c:v>-9.0909090910000003</c:v>
                </c:pt>
                <c:pt idx="14">
                  <c:v>-52.272727269999997</c:v>
                </c:pt>
                <c:pt idx="15">
                  <c:v>-13.88888889</c:v>
                </c:pt>
                <c:pt idx="16">
                  <c:v>-33.333333330000002</c:v>
                </c:pt>
                <c:pt idx="17">
                  <c:v>-9.8039215689999999</c:v>
                </c:pt>
                <c:pt idx="18">
                  <c:v>-11.627906980000001</c:v>
                </c:pt>
                <c:pt idx="19">
                  <c:v>-14.634146339999999</c:v>
                </c:pt>
                <c:pt idx="20">
                  <c:v>-14.569314508249997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F-489D-930E-C24E2F40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65128"/>
        <c:axId val="489566112"/>
      </c:scatterChart>
      <c:valAx>
        <c:axId val="48956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66112"/>
        <c:crosses val="autoZero"/>
        <c:crossBetween val="midCat"/>
      </c:valAx>
      <c:valAx>
        <c:axId val="489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218970</xdr:colOff>
      <xdr:row>25</xdr:row>
      <xdr:rowOff>147615</xdr:rowOff>
    </xdr:from>
    <xdr:to>
      <xdr:col>2</xdr:col>
      <xdr:colOff>228690</xdr:colOff>
      <xdr:row>25</xdr:row>
      <xdr:rowOff>162015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/>
            <xdr14:cNvContentPartPr/>
          </xdr14:nvContentPartPr>
          <xdr14:nvPr macro=""/>
          <xdr14:xfrm>
            <a:off x="1647720" y="2328840"/>
            <a:ext cx="9720" cy="14400"/>
          </xdr14:xfrm>
        </xdr:contentPart>
      </mc:Choice>
      <mc:Fallback xmlns="">
        <xdr:pic>
          <xdr:nvPicPr>
            <xdr:cNvPr id="9" name="Ink 8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5380" y="2323862"/>
              <a:ext cx="17100" cy="209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28395</xdr:colOff>
      <xdr:row>18</xdr:row>
      <xdr:rowOff>95160</xdr:rowOff>
    </xdr:from>
    <xdr:to>
      <xdr:col>3</xdr:col>
      <xdr:colOff>38115</xdr:colOff>
      <xdr:row>18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/>
            <xdr14:cNvContentPartPr/>
          </xdr14:nvContentPartPr>
          <xdr14:nvPr macro=""/>
          <xdr14:xfrm>
            <a:off x="2171520" y="2457360"/>
            <a:ext cx="9720" cy="9720"/>
          </xdr14:xfrm>
        </xdr:contentPart>
      </mc:Choice>
      <mc:Fallback xmlns="">
        <xdr:pic>
          <xdr:nvPicPr>
            <xdr:cNvPr id="10" name="Ink 9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69360" y="2453325"/>
              <a:ext cx="15840" cy="1595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409275</xdr:colOff>
      <xdr:row>14</xdr:row>
      <xdr:rowOff>113985</xdr:rowOff>
    </xdr:from>
    <xdr:to>
      <xdr:col>3</xdr:col>
      <xdr:colOff>471555</xdr:colOff>
      <xdr:row>15</xdr:row>
      <xdr:rowOff>28410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Ink 11"/>
            <xdr14:cNvContentPartPr/>
          </xdr14:nvContentPartPr>
          <xdr14:nvPr macro=""/>
          <xdr14:xfrm>
            <a:off x="2552400" y="2657160"/>
            <a:ext cx="62280" cy="95400"/>
          </xdr14:xfrm>
        </xdr:contentPart>
      </mc:Choice>
      <mc:Fallback xmlns="">
        <xdr:pic>
          <xdr:nvPicPr>
            <xdr:cNvPr id="12" name="Ink 11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549520" y="2655008"/>
              <a:ext cx="68760" cy="10042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554831</xdr:colOff>
      <xdr:row>6</xdr:row>
      <xdr:rowOff>140493</xdr:rowOff>
    </xdr:from>
    <xdr:to>
      <xdr:col>14</xdr:col>
      <xdr:colOff>592931</xdr:colOff>
      <xdr:row>21</xdr:row>
      <xdr:rowOff>169068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26</xdr:row>
      <xdr:rowOff>11906</xdr:rowOff>
    </xdr:from>
    <xdr:to>
      <xdr:col>15</xdr:col>
      <xdr:colOff>40481</xdr:colOff>
      <xdr:row>41</xdr:row>
      <xdr:rowOff>40481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6-08-21T23:02:44.22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414B170-A963-42EF-8672-2440AE76D831}" emma:medium="tactile" emma:mode="ink">
          <msink:context xmlns:msink="http://schemas.microsoft.com/ink/2010/main" type="inkDrawing" rotatedBoundingBox="4554,6536 4600,6452 4629,6469 4584,6553" shapeName="Other"/>
        </emma:interpretation>
      </emma:emma>
    </inkml:annotationXML>
    <inkml:trace contextRef="#ctx0" brushRef="#br0">4604 6469 8192,'0'0'3072,"27"0"-1664,-54 0-2080,27 0 288,0 0-1120,0 0-384,0 27-512,-26-27-96,26 0 928,0 53 480</inkml:trace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6-08-21T23:02:43.98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871EF90-1F4A-4D91-A686-E942C06A5301}" emma:medium="tactile" emma:mode="ink">
          <msink:context xmlns:msink="http://schemas.microsoft.com/ink/2010/main" type="inkDrawing" rotatedBoundingBox="6027,6872 6085,6825 6097,6841 6039,6887" shapeName="Other">
            <msink:destinationLink direction="with" ref="{63D6B325-F056-4666-B721-69DDC29C41B0}"/>
          </msink:context>
        </emma:interpretation>
      </emma:emma>
    </inkml:annotationXML>
    <inkml:trace contextRef="#ctx0" brushRef="#br0">6059 6853 5888,'27'-26'2272,"-27"26"-1216,0 0-1952,0 26 64,-27-26-1536,1 26-480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6-08-21T23:02:43.543"/>
    </inkml:context>
    <inkml:brush xml:id="br0">
      <inkml:brushProperty name="width" value="0.0265" units="cm"/>
      <inkml:brushProperty name="height" value="0.0265" units="cm"/>
    </inkml:brush>
  </inkml:definitions>
  <inkml:traceGroup>
    <inkml:annotationXML>
      <emma:emma xmlns:emma="http://www.w3.org/2003/04/emma" version="1.0">
        <emma:interpretation id="{63D6B325-F056-4666-B721-69DDC29C41B0}" emma:medium="tactile" emma:mode="ink">
          <msink:context xmlns:msink="http://schemas.microsoft.com/ink/2010/main" type="inkDrawing" rotatedBoundingBox="7090,7645 7244,7378 7280,7399 7125,7666" semanticType="callout" shapeName="Other">
            <msink:sourceLink direction="with" ref="{D871EF90-1F4A-4D91-A686-E942C06A5301}"/>
          </msink:context>
        </emma:interpretation>
      </emma:emma>
    </inkml:annotationXML>
    <inkml:trace contextRef="#ctx0" brushRef="#br0">7092 7648 7552,'40'-14'2880,"-27"1"-1536,0 0-1504,0-1 544,-13 2 64,14-15 96,-14 14-256,26-14-96,-26 14-128,13-1-64,1 2 32,-1-15-544,-13 27-192,13-27-1408,-26 15-640,13-15-64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2"/>
  <sheetViews>
    <sheetView zoomScale="77" workbookViewId="0">
      <selection activeCell="I21" sqref="I2:I21"/>
    </sheetView>
  </sheetViews>
  <sheetFormatPr defaultRowHeight="14.25" x14ac:dyDescent="0.45"/>
  <cols>
    <col min="1" max="1" width="12.9296875" bestFit="1" customWidth="1"/>
    <col min="2" max="4" width="10" bestFit="1" customWidth="1"/>
    <col min="5" max="5" width="10.46484375" bestFit="1" customWidth="1"/>
    <col min="6" max="6" width="7.53125" bestFit="1" customWidth="1"/>
    <col min="7" max="7" width="10.1328125" bestFit="1" customWidth="1"/>
    <col min="8" max="8" width="16.06640625" bestFit="1" customWidth="1"/>
    <col min="9" max="9" width="14.9296875" bestFit="1" customWidth="1"/>
    <col min="12" max="12" width="14.796875" bestFit="1" customWidth="1"/>
    <col min="13" max="13" width="11" bestFit="1" customWidth="1"/>
    <col min="14" max="14" width="12.796875" bestFit="1" customWidth="1"/>
    <col min="15" max="15" width="15.6640625" bestFit="1" customWidth="1"/>
  </cols>
  <sheetData>
    <row r="1" spans="1:34" ht="14.65" thickBot="1" x14ac:dyDescent="0.5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7</v>
      </c>
      <c r="H1" s="2" t="s">
        <v>8</v>
      </c>
      <c r="I1" s="3" t="s">
        <v>52</v>
      </c>
      <c r="J1" s="1"/>
      <c r="K1" s="3" t="s">
        <v>54</v>
      </c>
      <c r="L1" s="3" t="s">
        <v>55</v>
      </c>
      <c r="N1" s="3" t="s">
        <v>58</v>
      </c>
      <c r="O1" s="3" t="s">
        <v>59</v>
      </c>
    </row>
    <row r="2" spans="1:34" ht="14.65" thickTop="1" x14ac:dyDescent="0.45">
      <c r="A2" s="1" t="s">
        <v>3</v>
      </c>
      <c r="B2" s="1">
        <v>31</v>
      </c>
      <c r="C2" s="1" t="s">
        <v>9</v>
      </c>
      <c r="D2" s="1">
        <v>38</v>
      </c>
      <c r="E2" s="1" t="s">
        <v>10</v>
      </c>
      <c r="F2" s="1" t="s">
        <v>13</v>
      </c>
      <c r="G2" s="1">
        <v>2</v>
      </c>
      <c r="H2" s="1" t="s">
        <v>24</v>
      </c>
      <c r="I2" s="1">
        <f>(D2/B2*100)-100</f>
        <v>22.58064516129032</v>
      </c>
      <c r="J2" s="1"/>
      <c r="K2" s="1">
        <f t="shared" ref="K2:K7" si="0">B2</f>
        <v>31</v>
      </c>
      <c r="L2" s="1">
        <f t="shared" ref="L2:L7" si="1">D2*0.719188</f>
        <v>27.329144000000003</v>
      </c>
      <c r="M2" s="1"/>
      <c r="N2" s="1">
        <f>I2-(-14.56931451)</f>
        <v>37.149959671290318</v>
      </c>
      <c r="O2" s="1">
        <f>N2*N2</f>
        <v>1380.119503578497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45">
      <c r="A3" s="1" t="s">
        <v>3</v>
      </c>
      <c r="B3" s="1">
        <v>44</v>
      </c>
      <c r="C3" s="1" t="s">
        <v>9</v>
      </c>
      <c r="D3" s="1">
        <v>56</v>
      </c>
      <c r="E3" s="1" t="s">
        <v>10</v>
      </c>
      <c r="F3" s="1" t="s">
        <v>11</v>
      </c>
      <c r="G3" s="1">
        <v>2</v>
      </c>
      <c r="H3" s="1" t="s">
        <v>12</v>
      </c>
      <c r="I3" s="1">
        <f t="shared" ref="I3:I21" si="2">(D3/B3*100)-100</f>
        <v>27.272727272727266</v>
      </c>
      <c r="J3" s="1"/>
      <c r="K3" s="1">
        <f t="shared" si="0"/>
        <v>44</v>
      </c>
      <c r="L3" s="1">
        <f t="shared" si="1"/>
        <v>40.274528000000004</v>
      </c>
      <c r="M3" s="1"/>
      <c r="N3" s="1">
        <f t="shared" ref="N3:N23" si="3">I3-(-14.56931451)</f>
        <v>41.842041782727264</v>
      </c>
      <c r="O3" s="1">
        <f t="shared" ref="O3:O21" si="4">N3*N3</f>
        <v>1750.7564605474943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45">
      <c r="A4" s="1" t="s">
        <v>3</v>
      </c>
      <c r="B4" s="1">
        <v>46</v>
      </c>
      <c r="C4" s="1" t="s">
        <v>9</v>
      </c>
      <c r="D4" s="1">
        <v>29</v>
      </c>
      <c r="E4" s="1" t="s">
        <v>18</v>
      </c>
      <c r="F4" s="1" t="s">
        <v>11</v>
      </c>
      <c r="G4" s="1">
        <v>2</v>
      </c>
      <c r="H4" s="1" t="s">
        <v>10</v>
      </c>
      <c r="I4" s="1">
        <f t="shared" si="2"/>
        <v>-36.95652173913043</v>
      </c>
      <c r="J4" s="1"/>
      <c r="K4" s="1">
        <f t="shared" si="0"/>
        <v>46</v>
      </c>
      <c r="L4" s="1">
        <f t="shared" si="1"/>
        <v>20.856452000000001</v>
      </c>
      <c r="M4" s="1"/>
      <c r="N4" s="1">
        <f t="shared" si="3"/>
        <v>-22.387207229130432</v>
      </c>
      <c r="O4" s="1">
        <f t="shared" si="4"/>
        <v>501.18704752002986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45">
      <c r="A5" s="1" t="s">
        <v>3</v>
      </c>
      <c r="B5" s="1">
        <v>65</v>
      </c>
      <c r="C5" s="1" t="s">
        <v>9</v>
      </c>
      <c r="D5" s="1">
        <v>62</v>
      </c>
      <c r="E5" s="1" t="s">
        <v>10</v>
      </c>
      <c r="F5" s="1" t="s">
        <v>13</v>
      </c>
      <c r="G5" s="1">
        <v>2</v>
      </c>
      <c r="H5" s="1" t="s">
        <v>10</v>
      </c>
      <c r="I5" s="1">
        <f t="shared" si="2"/>
        <v>-4.6153846153846132</v>
      </c>
      <c r="J5" s="1"/>
      <c r="K5" s="1">
        <f t="shared" si="0"/>
        <v>65</v>
      </c>
      <c r="L5" s="1">
        <f t="shared" si="1"/>
        <v>44.589656000000005</v>
      </c>
      <c r="M5" s="1"/>
      <c r="N5" s="1">
        <f t="shared" si="3"/>
        <v>9.9539298946153867</v>
      </c>
      <c r="O5" s="1">
        <f t="shared" si="4"/>
        <v>99.080720346917886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45">
      <c r="A6" s="1" t="s">
        <v>3</v>
      </c>
      <c r="B6" s="1">
        <v>77</v>
      </c>
      <c r="C6" s="1" t="s">
        <v>9</v>
      </c>
      <c r="D6" s="1">
        <v>39</v>
      </c>
      <c r="E6" s="1" t="s">
        <v>10</v>
      </c>
      <c r="F6" s="1" t="s">
        <v>13</v>
      </c>
      <c r="G6" s="1">
        <v>2</v>
      </c>
      <c r="H6" s="1" t="s">
        <v>27</v>
      </c>
      <c r="I6" s="1">
        <f t="shared" si="2"/>
        <v>-49.350649350649356</v>
      </c>
      <c r="J6" s="1"/>
      <c r="K6" s="1">
        <f t="shared" si="0"/>
        <v>77</v>
      </c>
      <c r="L6" s="1">
        <f t="shared" si="1"/>
        <v>28.048332000000002</v>
      </c>
      <c r="M6" s="1"/>
      <c r="N6" s="1">
        <f t="shared" si="3"/>
        <v>-34.781334840649357</v>
      </c>
      <c r="O6" s="1">
        <f t="shared" si="4"/>
        <v>1209.7412532973688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45">
      <c r="A7" s="1" t="s">
        <v>3</v>
      </c>
      <c r="B7" s="1">
        <v>45</v>
      </c>
      <c r="C7" s="1" t="s">
        <v>9</v>
      </c>
      <c r="D7" s="1">
        <v>53</v>
      </c>
      <c r="E7" s="1" t="s">
        <v>10</v>
      </c>
      <c r="F7" s="1" t="s">
        <v>13</v>
      </c>
      <c r="G7" s="1">
        <v>2.5</v>
      </c>
      <c r="H7" s="1" t="s">
        <v>15</v>
      </c>
      <c r="I7" s="1">
        <f t="shared" si="2"/>
        <v>17.777777777777786</v>
      </c>
      <c r="J7" s="1"/>
      <c r="K7" s="1">
        <f t="shared" si="0"/>
        <v>45</v>
      </c>
      <c r="L7" s="1">
        <f t="shared" si="1"/>
        <v>38.116964000000003</v>
      </c>
      <c r="M7" s="1"/>
      <c r="N7" s="1">
        <f t="shared" si="3"/>
        <v>32.347092287777784</v>
      </c>
      <c r="O7" s="1">
        <f t="shared" si="4"/>
        <v>1046.3343794740131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45">
      <c r="A8" s="1" t="s">
        <v>3</v>
      </c>
      <c r="B8" s="1">
        <v>45</v>
      </c>
      <c r="C8" s="1" t="s">
        <v>9</v>
      </c>
      <c r="D8" s="1">
        <v>30</v>
      </c>
      <c r="E8" s="1" t="s">
        <v>10</v>
      </c>
      <c r="F8" s="1" t="s">
        <v>13</v>
      </c>
      <c r="G8" s="1">
        <v>3.8</v>
      </c>
      <c r="H8" s="1" t="s">
        <v>10</v>
      </c>
      <c r="I8" s="1">
        <f t="shared" si="2"/>
        <v>-33.333333333333343</v>
      </c>
      <c r="J8" s="1"/>
      <c r="K8" s="1">
        <f t="shared" ref="K8:K21" si="5">B8</f>
        <v>45</v>
      </c>
      <c r="L8" s="1">
        <f t="shared" ref="L8:L21" si="6">D8*0.719188</f>
        <v>21.57564</v>
      </c>
      <c r="M8" s="1"/>
      <c r="N8" s="1">
        <f t="shared" si="3"/>
        <v>-18.764018823333345</v>
      </c>
      <c r="O8" s="1">
        <f t="shared" si="4"/>
        <v>352.08840240240806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45">
      <c r="A9" s="1" t="s">
        <v>3</v>
      </c>
      <c r="B9" s="1">
        <v>36</v>
      </c>
      <c r="C9" s="1" t="s">
        <v>9</v>
      </c>
      <c r="D9" s="1">
        <v>31</v>
      </c>
      <c r="E9" s="1" t="s">
        <v>10</v>
      </c>
      <c r="F9" s="1" t="s">
        <v>11</v>
      </c>
      <c r="G9" s="1">
        <v>4</v>
      </c>
      <c r="H9" s="1" t="s">
        <v>12</v>
      </c>
      <c r="I9" s="1">
        <f t="shared" si="2"/>
        <v>-13.888888888888886</v>
      </c>
      <c r="J9" s="1"/>
      <c r="K9" s="1">
        <f t="shared" si="5"/>
        <v>36</v>
      </c>
      <c r="L9" s="1">
        <f t="shared" si="6"/>
        <v>22.294828000000003</v>
      </c>
      <c r="M9" s="1"/>
      <c r="N9" s="1">
        <f t="shared" si="3"/>
        <v>0.68042562111111415</v>
      </c>
      <c r="O9" s="1">
        <f t="shared" si="4"/>
        <v>0.46297902586444545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45">
      <c r="A10" s="1" t="s">
        <v>3</v>
      </c>
      <c r="B10" s="1">
        <v>40</v>
      </c>
      <c r="C10" s="1" t="s">
        <v>9</v>
      </c>
      <c r="D10" s="1">
        <v>36</v>
      </c>
      <c r="E10" s="1" t="s">
        <v>10</v>
      </c>
      <c r="F10" s="1" t="s">
        <v>11</v>
      </c>
      <c r="G10" s="1">
        <v>4</v>
      </c>
      <c r="H10" s="1" t="s">
        <v>10</v>
      </c>
      <c r="I10" s="1">
        <f t="shared" si="2"/>
        <v>-10</v>
      </c>
      <c r="J10" s="1"/>
      <c r="K10" s="1">
        <f t="shared" si="5"/>
        <v>40</v>
      </c>
      <c r="L10" s="1">
        <f t="shared" si="6"/>
        <v>25.890768000000001</v>
      </c>
      <c r="M10" s="1"/>
      <c r="N10" s="1">
        <f t="shared" si="3"/>
        <v>4.5693145099999999</v>
      </c>
      <c r="O10" s="1">
        <f t="shared" si="4"/>
        <v>20.878635091296537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45">
      <c r="A11" s="1" t="s">
        <v>3</v>
      </c>
      <c r="B11" s="1">
        <v>41</v>
      </c>
      <c r="C11" s="1" t="s">
        <v>9</v>
      </c>
      <c r="D11" s="1">
        <v>35</v>
      </c>
      <c r="E11" s="1" t="s">
        <v>10</v>
      </c>
      <c r="F11" s="1" t="s">
        <v>11</v>
      </c>
      <c r="G11" s="1">
        <v>4</v>
      </c>
      <c r="H11" s="1" t="s">
        <v>19</v>
      </c>
      <c r="I11" s="1">
        <f t="shared" si="2"/>
        <v>-14.634146341463421</v>
      </c>
      <c r="J11" s="1"/>
      <c r="K11" s="1">
        <f t="shared" si="5"/>
        <v>41</v>
      </c>
      <c r="L11" s="1">
        <f t="shared" si="6"/>
        <v>25.171580000000002</v>
      </c>
      <c r="M11" s="1"/>
      <c r="N11" s="1">
        <f t="shared" si="3"/>
        <v>-6.4831831463420642E-2</v>
      </c>
      <c r="O11" s="1">
        <f t="shared" si="4"/>
        <v>4.2031663709013786E-3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45">
      <c r="A12" s="1" t="s">
        <v>3</v>
      </c>
      <c r="B12" s="1">
        <v>43</v>
      </c>
      <c r="C12" s="1" t="s">
        <v>9</v>
      </c>
      <c r="D12" s="1">
        <v>38</v>
      </c>
      <c r="E12" s="1" t="s">
        <v>10</v>
      </c>
      <c r="F12" s="1" t="s">
        <v>13</v>
      </c>
      <c r="G12" s="1">
        <v>4</v>
      </c>
      <c r="H12" s="1" t="s">
        <v>26</v>
      </c>
      <c r="I12" s="1">
        <f t="shared" si="2"/>
        <v>-11.627906976744185</v>
      </c>
      <c r="J12" s="1"/>
      <c r="K12" s="1">
        <f t="shared" si="5"/>
        <v>43</v>
      </c>
      <c r="L12" s="1">
        <f t="shared" si="6"/>
        <v>27.329144000000003</v>
      </c>
      <c r="M12" s="1"/>
      <c r="N12" s="1">
        <f t="shared" si="3"/>
        <v>2.9414075332558145</v>
      </c>
      <c r="O12" s="1">
        <f t="shared" si="4"/>
        <v>8.6518782766940561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45">
      <c r="A13" s="1" t="s">
        <v>3</v>
      </c>
      <c r="B13" s="1">
        <v>44</v>
      </c>
      <c r="C13" s="1" t="s">
        <v>9</v>
      </c>
      <c r="D13" s="1">
        <v>57</v>
      </c>
      <c r="E13" s="1" t="s">
        <v>10</v>
      </c>
      <c r="F13" s="1" t="s">
        <v>13</v>
      </c>
      <c r="G13" s="1">
        <v>4</v>
      </c>
      <c r="H13" s="1" t="s">
        <v>14</v>
      </c>
      <c r="I13" s="1">
        <f t="shared" si="2"/>
        <v>29.545454545454533</v>
      </c>
      <c r="J13" s="1"/>
      <c r="K13" s="1">
        <f t="shared" si="5"/>
        <v>44</v>
      </c>
      <c r="L13" s="1">
        <f t="shared" si="6"/>
        <v>40.993716000000006</v>
      </c>
      <c r="M13" s="1"/>
      <c r="N13" s="1">
        <f t="shared" si="3"/>
        <v>44.114769055454531</v>
      </c>
      <c r="O13" s="1">
        <f t="shared" si="4"/>
        <v>1946.1128488160887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45">
      <c r="A14" s="1" t="s">
        <v>3</v>
      </c>
      <c r="B14" s="1">
        <v>88</v>
      </c>
      <c r="C14" s="1" t="s">
        <v>9</v>
      </c>
      <c r="D14" s="1">
        <v>42</v>
      </c>
      <c r="E14" s="1" t="s">
        <v>10</v>
      </c>
      <c r="F14" s="1" t="s">
        <v>11</v>
      </c>
      <c r="G14" s="1">
        <v>4</v>
      </c>
      <c r="H14" s="1" t="s">
        <v>20</v>
      </c>
      <c r="I14" s="1">
        <f t="shared" si="2"/>
        <v>-52.272727272727273</v>
      </c>
      <c r="J14" s="1"/>
      <c r="K14" s="1">
        <f t="shared" si="5"/>
        <v>88</v>
      </c>
      <c r="L14" s="1">
        <f t="shared" si="6"/>
        <v>30.205896000000003</v>
      </c>
      <c r="M14" s="1"/>
      <c r="N14" s="1">
        <f t="shared" si="3"/>
        <v>-37.703412762727275</v>
      </c>
      <c r="O14" s="1">
        <f t="shared" si="4"/>
        <v>1421.547333956586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45">
      <c r="A15" s="1" t="s">
        <v>3</v>
      </c>
      <c r="B15" s="1">
        <v>30</v>
      </c>
      <c r="C15" s="1" t="s">
        <v>9</v>
      </c>
      <c r="D15" s="1">
        <v>22</v>
      </c>
      <c r="E15" s="1" t="s">
        <v>10</v>
      </c>
      <c r="F15" s="1" t="s">
        <v>13</v>
      </c>
      <c r="G15" s="1">
        <v>4.5</v>
      </c>
      <c r="H15" s="1" t="s">
        <v>10</v>
      </c>
      <c r="I15" s="1">
        <f t="shared" si="2"/>
        <v>-26.666666666666671</v>
      </c>
      <c r="J15" s="1"/>
      <c r="K15" s="1">
        <f t="shared" si="5"/>
        <v>30</v>
      </c>
      <c r="L15" s="1">
        <f t="shared" si="6"/>
        <v>15.822136</v>
      </c>
      <c r="M15" s="1"/>
      <c r="N15" s="1">
        <f t="shared" si="3"/>
        <v>-12.097352156666672</v>
      </c>
      <c r="O15" s="1">
        <f t="shared" si="4"/>
        <v>146.34592920240777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45">
      <c r="A16" s="1" t="s">
        <v>3</v>
      </c>
      <c r="B16" s="1">
        <v>58</v>
      </c>
      <c r="C16" s="1" t="s">
        <v>9</v>
      </c>
      <c r="D16" s="1">
        <v>35</v>
      </c>
      <c r="E16" s="1" t="s">
        <v>10</v>
      </c>
      <c r="F16" s="1" t="s">
        <v>13</v>
      </c>
      <c r="G16" s="1">
        <v>4.5</v>
      </c>
      <c r="H16" s="1" t="s">
        <v>14</v>
      </c>
      <c r="I16" s="1">
        <f t="shared" si="2"/>
        <v>-39.655172413793103</v>
      </c>
      <c r="J16" s="1"/>
      <c r="K16" s="1">
        <f t="shared" si="5"/>
        <v>58</v>
      </c>
      <c r="L16" s="1">
        <f t="shared" si="6"/>
        <v>25.171580000000002</v>
      </c>
      <c r="M16" s="1"/>
      <c r="N16" s="1">
        <f t="shared" si="3"/>
        <v>-25.085857903793105</v>
      </c>
      <c r="O16" s="1">
        <f t="shared" si="4"/>
        <v>629.30026676929901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45">
      <c r="A17" s="1" t="s">
        <v>3</v>
      </c>
      <c r="B17" s="1">
        <v>26</v>
      </c>
      <c r="C17" s="1" t="s">
        <v>9</v>
      </c>
      <c r="D17" s="1">
        <v>26</v>
      </c>
      <c r="E17" s="1" t="s">
        <v>10</v>
      </c>
      <c r="F17" s="1" t="s">
        <v>11</v>
      </c>
      <c r="G17" s="1">
        <v>5</v>
      </c>
      <c r="H17" s="1" t="s">
        <v>21</v>
      </c>
      <c r="I17" s="1">
        <f t="shared" si="2"/>
        <v>0</v>
      </c>
      <c r="J17" s="1"/>
      <c r="K17" s="1">
        <f t="shared" si="5"/>
        <v>26</v>
      </c>
      <c r="L17" s="1">
        <f t="shared" si="6"/>
        <v>18.698888</v>
      </c>
      <c r="M17" s="1"/>
      <c r="N17" s="1">
        <f t="shared" si="3"/>
        <v>14.56931451</v>
      </c>
      <c r="O17" s="1">
        <f t="shared" si="4"/>
        <v>212.26492529129655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45">
      <c r="A18" s="1" t="s">
        <v>3</v>
      </c>
      <c r="B18" s="1">
        <v>51</v>
      </c>
      <c r="C18" s="1" t="s">
        <v>9</v>
      </c>
      <c r="D18" s="1">
        <v>46</v>
      </c>
      <c r="E18" s="1" t="s">
        <v>10</v>
      </c>
      <c r="F18" s="1" t="s">
        <v>11</v>
      </c>
      <c r="G18" s="1">
        <v>5</v>
      </c>
      <c r="H18" s="1" t="s">
        <v>21</v>
      </c>
      <c r="I18" s="1">
        <f t="shared" si="2"/>
        <v>-9.8039215686274446</v>
      </c>
      <c r="J18" s="1"/>
      <c r="K18" s="1">
        <f t="shared" si="5"/>
        <v>51</v>
      </c>
      <c r="L18" s="1">
        <f t="shared" si="6"/>
        <v>33.082647999999999</v>
      </c>
      <c r="M18" s="1"/>
      <c r="N18" s="1">
        <f t="shared" si="3"/>
        <v>4.7653929413725553</v>
      </c>
      <c r="O18" s="1">
        <f t="shared" si="4"/>
        <v>22.708969885683373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45">
      <c r="A19" s="1" t="s">
        <v>3</v>
      </c>
      <c r="B19" s="1">
        <v>55</v>
      </c>
      <c r="C19" s="1" t="s">
        <v>9</v>
      </c>
      <c r="D19" s="1">
        <v>50</v>
      </c>
      <c r="E19" s="1" t="s">
        <v>10</v>
      </c>
      <c r="F19" s="1" t="s">
        <v>13</v>
      </c>
      <c r="G19" s="1">
        <v>5</v>
      </c>
      <c r="H19" s="1" t="s">
        <v>17</v>
      </c>
      <c r="I19" s="1">
        <f t="shared" si="2"/>
        <v>-9.0909090909090935</v>
      </c>
      <c r="J19" s="1"/>
      <c r="K19" s="1">
        <f t="shared" si="5"/>
        <v>55</v>
      </c>
      <c r="L19" s="1">
        <f t="shared" si="6"/>
        <v>35.959400000000002</v>
      </c>
      <c r="M19" s="1"/>
      <c r="N19" s="1">
        <f t="shared" si="3"/>
        <v>5.4784054190909064</v>
      </c>
      <c r="O19" s="1">
        <f t="shared" si="4"/>
        <v>30.01292593592461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45">
      <c r="A20" s="1" t="s">
        <v>3</v>
      </c>
      <c r="B20" s="1">
        <v>60</v>
      </c>
      <c r="C20" s="1" t="s">
        <v>9</v>
      </c>
      <c r="D20" s="1">
        <v>53</v>
      </c>
      <c r="E20" s="1" t="s">
        <v>10</v>
      </c>
      <c r="F20" s="1" t="s">
        <v>13</v>
      </c>
      <c r="G20" s="1">
        <v>5</v>
      </c>
      <c r="H20" s="1" t="s">
        <v>16</v>
      </c>
      <c r="I20" s="1">
        <f t="shared" si="2"/>
        <v>-11.666666666666671</v>
      </c>
      <c r="J20" s="1"/>
      <c r="K20" s="1">
        <f t="shared" si="5"/>
        <v>60</v>
      </c>
      <c r="L20" s="1">
        <f t="shared" si="6"/>
        <v>38.116964000000003</v>
      </c>
      <c r="M20" s="1"/>
      <c r="N20" s="1">
        <f t="shared" si="3"/>
        <v>2.9026478433333285</v>
      </c>
      <c r="O20" s="1">
        <f t="shared" si="4"/>
        <v>8.4253645024076231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45">
      <c r="A21" s="1" t="s">
        <v>3</v>
      </c>
      <c r="B21" s="1">
        <v>60</v>
      </c>
      <c r="C21" s="1" t="s">
        <v>9</v>
      </c>
      <c r="D21" s="1">
        <v>21</v>
      </c>
      <c r="E21" s="1" t="s">
        <v>10</v>
      </c>
      <c r="F21" s="1" t="s">
        <v>11</v>
      </c>
      <c r="G21" s="1">
        <v>5</v>
      </c>
      <c r="H21" s="1" t="s">
        <v>25</v>
      </c>
      <c r="I21" s="1">
        <f t="shared" si="2"/>
        <v>-65</v>
      </c>
      <c r="J21" s="1"/>
      <c r="K21" s="1">
        <f t="shared" si="5"/>
        <v>60</v>
      </c>
      <c r="L21" s="1">
        <f t="shared" si="6"/>
        <v>15.102948000000001</v>
      </c>
      <c r="M21" s="1"/>
      <c r="N21" s="1">
        <f t="shared" si="3"/>
        <v>-50.430685490000002</v>
      </c>
      <c r="O21" s="1">
        <f t="shared" si="4"/>
        <v>2543.2540389912965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45">
      <c r="A22" s="1" t="s">
        <v>28</v>
      </c>
      <c r="B22">
        <f>AVERAGE(B2:B21)</f>
        <v>49.25</v>
      </c>
      <c r="D22">
        <f>AVERAGE(D2:D21)</f>
        <v>39.950000000000003</v>
      </c>
      <c r="G22">
        <f>AVERAGE(G2:G21)</f>
        <v>3.7149999999999999</v>
      </c>
      <c r="I22" s="1">
        <f>AVERAGE(I2:I21)</f>
        <v>-14.569314508386729</v>
      </c>
      <c r="K22">
        <f>AVERAGE(K2:K21)</f>
        <v>49.25</v>
      </c>
      <c r="L22">
        <f>AVERAGE(L2:L21)</f>
        <v>28.731560600000002</v>
      </c>
      <c r="N22" s="1">
        <f t="shared" si="3"/>
        <v>1.6132712943317529E-9</v>
      </c>
      <c r="O22">
        <f>AVERAGE(O2:O21)</f>
        <v>666.46390330389715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45">
      <c r="A23" s="1"/>
      <c r="B23" s="1">
        <v>48.571429000000002</v>
      </c>
      <c r="C23" s="1"/>
      <c r="D23" s="1">
        <f>D22/B22*100</f>
        <v>81.116751269035532</v>
      </c>
      <c r="E23" s="1"/>
      <c r="F23" s="1"/>
      <c r="G23" s="1"/>
      <c r="H23" s="1"/>
      <c r="I23" s="1"/>
      <c r="J23" s="1"/>
      <c r="K23" s="1"/>
      <c r="L23" s="1"/>
      <c r="M23" s="1"/>
      <c r="N23" s="1">
        <f t="shared" si="3"/>
        <v>14.56931451</v>
      </c>
      <c r="O23" s="1">
        <f>SQRT(O22)</f>
        <v>25.815962180478518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45"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45"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61</v>
      </c>
      <c r="M29" s="1" t="s">
        <v>64</v>
      </c>
      <c r="N29" s="1" t="s">
        <v>65</v>
      </c>
      <c r="O29" s="1" t="s">
        <v>67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-11.647286825</v>
      </c>
      <c r="M30" s="1">
        <v>-36.050724637499997</v>
      </c>
      <c r="N30" s="1" t="s">
        <v>66</v>
      </c>
      <c r="O30" s="1">
        <v>34.896878483750001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45">
      <c r="A33" s="1" t="s">
        <v>57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45">
      <c r="A34" s="1" t="s">
        <v>3</v>
      </c>
      <c r="B34" s="1">
        <v>35</v>
      </c>
      <c r="C34" s="1" t="s">
        <v>9</v>
      </c>
      <c r="D34" s="1" t="s">
        <v>22</v>
      </c>
      <c r="E34" s="1" t="s">
        <v>10</v>
      </c>
      <c r="F34" s="1" t="s">
        <v>11</v>
      </c>
      <c r="G34" s="1">
        <v>3</v>
      </c>
      <c r="H34" s="1" t="s">
        <v>10</v>
      </c>
      <c r="I34" s="1" t="s">
        <v>10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45">
      <c r="A35" s="1" t="s">
        <v>3</v>
      </c>
      <c r="B35" s="1" t="s">
        <v>10</v>
      </c>
      <c r="C35" s="1" t="s">
        <v>9</v>
      </c>
      <c r="D35" s="1" t="s">
        <v>10</v>
      </c>
      <c r="E35" s="1" t="s">
        <v>23</v>
      </c>
      <c r="F35" s="1" t="s">
        <v>13</v>
      </c>
      <c r="G35" s="1">
        <v>5</v>
      </c>
      <c r="H35" s="1" t="s">
        <v>14</v>
      </c>
      <c r="I35" s="1">
        <f ca="1">A35:I35</f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10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</row>
  </sheetData>
  <sortState ref="A2:H24">
    <sortCondition ref="G2:G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77" workbookViewId="0">
      <selection activeCell="I3" sqref="I3:I28"/>
    </sheetView>
  </sheetViews>
  <sheetFormatPr defaultRowHeight="14.25" x14ac:dyDescent="0.45"/>
  <cols>
    <col min="1" max="3" width="10" bestFit="1" customWidth="1"/>
    <col min="4" max="4" width="10.46484375" bestFit="1" customWidth="1"/>
    <col min="8" max="8" width="22.796875" bestFit="1" customWidth="1"/>
    <col min="9" max="9" width="12.53125" bestFit="1" customWidth="1"/>
    <col min="11" max="11" width="13.73046875" customWidth="1"/>
    <col min="12" max="12" width="12.53125" customWidth="1"/>
  </cols>
  <sheetData>
    <row r="1" spans="1:15" ht="14.65" thickBot="1" x14ac:dyDescent="0.5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7</v>
      </c>
      <c r="H1" s="2" t="s">
        <v>8</v>
      </c>
      <c r="I1" s="3" t="s">
        <v>52</v>
      </c>
      <c r="K1" s="3" t="s">
        <v>54</v>
      </c>
      <c r="L1" s="3" t="s">
        <v>55</v>
      </c>
      <c r="N1" s="3" t="s">
        <v>58</v>
      </c>
      <c r="O1" s="3" t="s">
        <v>59</v>
      </c>
    </row>
    <row r="2" spans="1:15" ht="14.65" thickTop="1" x14ac:dyDescent="0.45">
      <c r="A2" s="1" t="s">
        <v>9</v>
      </c>
      <c r="B2" s="1">
        <v>42</v>
      </c>
      <c r="C2" s="1" t="s">
        <v>29</v>
      </c>
      <c r="D2" s="1">
        <v>66</v>
      </c>
      <c r="E2" s="1" t="s">
        <v>22</v>
      </c>
      <c r="F2" s="1" t="s">
        <v>11</v>
      </c>
      <c r="G2" s="1">
        <v>5</v>
      </c>
      <c r="H2" s="1" t="s">
        <v>22</v>
      </c>
      <c r="I2" s="1">
        <f>D2/B2*100-100</f>
        <v>57.142857142857139</v>
      </c>
      <c r="K2" s="1">
        <f>B2</f>
        <v>42</v>
      </c>
      <c r="L2" s="1">
        <f>D2*0.719188</f>
        <v>47.466408000000001</v>
      </c>
      <c r="M2" s="1"/>
      <c r="N2" s="1">
        <f>I2-(-19.5688563)</f>
        <v>76.711713442857132</v>
      </c>
      <c r="O2" s="1">
        <f>N2*N2</f>
        <v>5884.6869793390279</v>
      </c>
    </row>
    <row r="3" spans="1:15" x14ac:dyDescent="0.45">
      <c r="A3" s="1" t="s">
        <v>9</v>
      </c>
      <c r="B3" s="1">
        <v>46</v>
      </c>
      <c r="C3" s="1" t="s">
        <v>29</v>
      </c>
      <c r="D3" s="1">
        <v>57</v>
      </c>
      <c r="E3" s="1" t="s">
        <v>22</v>
      </c>
      <c r="F3" s="1" t="s">
        <v>11</v>
      </c>
      <c r="G3" s="1">
        <v>4</v>
      </c>
      <c r="H3" s="1" t="s">
        <v>22</v>
      </c>
      <c r="I3" s="1">
        <f t="shared" ref="I3:I28" si="0">D3/B3*100-100</f>
        <v>23.91304347826086</v>
      </c>
      <c r="K3" s="1">
        <f t="shared" ref="K3:K28" si="1">B3</f>
        <v>46</v>
      </c>
      <c r="L3" s="1">
        <f t="shared" ref="L3:L28" si="2">D3*0.719188</f>
        <v>40.993716000000006</v>
      </c>
      <c r="M3" s="1"/>
      <c r="N3" s="1">
        <f t="shared" ref="N3:N28" si="3">I3-(-19.5688563)</f>
        <v>43.481899778260861</v>
      </c>
      <c r="O3" s="1">
        <f t="shared" ref="O3:O28" si="4">N3*N3</f>
        <v>1890.6756083267219</v>
      </c>
    </row>
    <row r="4" spans="1:15" x14ac:dyDescent="0.45">
      <c r="A4" s="1" t="s">
        <v>9</v>
      </c>
      <c r="B4" s="1">
        <v>40</v>
      </c>
      <c r="C4" s="1" t="s">
        <v>29</v>
      </c>
      <c r="D4" s="1">
        <v>47</v>
      </c>
      <c r="E4" s="1" t="s">
        <v>22</v>
      </c>
      <c r="F4" s="1" t="s">
        <v>30</v>
      </c>
      <c r="G4" s="1">
        <v>4</v>
      </c>
      <c r="H4" s="1" t="s">
        <v>32</v>
      </c>
      <c r="I4" s="1">
        <f t="shared" si="0"/>
        <v>17.5</v>
      </c>
      <c r="K4" s="1">
        <f t="shared" si="1"/>
        <v>40</v>
      </c>
      <c r="L4" s="1">
        <f t="shared" si="2"/>
        <v>33.801836000000002</v>
      </c>
      <c r="M4" s="1"/>
      <c r="N4" s="1">
        <f t="shared" si="3"/>
        <v>37.0688563</v>
      </c>
      <c r="O4" s="1">
        <f t="shared" si="4"/>
        <v>1374.1001073900497</v>
      </c>
    </row>
    <row r="5" spans="1:15" x14ac:dyDescent="0.45">
      <c r="A5" s="1" t="s">
        <v>9</v>
      </c>
      <c r="B5" s="1">
        <v>37</v>
      </c>
      <c r="C5" s="1" t="s">
        <v>29</v>
      </c>
      <c r="D5" s="1">
        <v>36</v>
      </c>
      <c r="E5" s="1" t="s">
        <v>22</v>
      </c>
      <c r="F5" s="1" t="s">
        <v>46</v>
      </c>
      <c r="G5" s="1">
        <v>3</v>
      </c>
      <c r="H5" s="1" t="s">
        <v>47</v>
      </c>
      <c r="I5" s="1">
        <f t="shared" si="0"/>
        <v>-2.7027027027026946</v>
      </c>
      <c r="K5" s="1">
        <f t="shared" si="1"/>
        <v>37</v>
      </c>
      <c r="L5" s="1">
        <f t="shared" si="2"/>
        <v>25.890768000000001</v>
      </c>
      <c r="M5" s="1"/>
      <c r="N5" s="1">
        <f t="shared" si="3"/>
        <v>16.866153597297306</v>
      </c>
      <c r="O5" s="1">
        <f t="shared" si="4"/>
        <v>284.46713716762486</v>
      </c>
    </row>
    <row r="6" spans="1:15" x14ac:dyDescent="0.45">
      <c r="A6" s="1" t="s">
        <v>9</v>
      </c>
      <c r="B6" s="1">
        <v>36</v>
      </c>
      <c r="C6" s="1" t="s">
        <v>29</v>
      </c>
      <c r="D6" s="1">
        <v>35</v>
      </c>
      <c r="E6" s="1" t="s">
        <v>22</v>
      </c>
      <c r="F6" s="1" t="s">
        <v>11</v>
      </c>
      <c r="G6" s="1">
        <v>2</v>
      </c>
      <c r="H6" s="1" t="s">
        <v>22</v>
      </c>
      <c r="I6" s="1">
        <f t="shared" si="0"/>
        <v>-2.7777777777777857</v>
      </c>
      <c r="K6" s="1">
        <f t="shared" si="1"/>
        <v>36</v>
      </c>
      <c r="L6" s="1">
        <f t="shared" si="2"/>
        <v>25.171580000000002</v>
      </c>
      <c r="M6" s="1"/>
      <c r="N6" s="1">
        <f t="shared" si="3"/>
        <v>16.791078522222215</v>
      </c>
      <c r="O6" s="1">
        <f t="shared" si="4"/>
        <v>281.94031793943213</v>
      </c>
    </row>
    <row r="7" spans="1:15" x14ac:dyDescent="0.45">
      <c r="A7" s="1" t="s">
        <v>9</v>
      </c>
      <c r="B7" s="1">
        <v>29</v>
      </c>
      <c r="C7" s="1" t="s">
        <v>29</v>
      </c>
      <c r="D7" s="1">
        <v>27</v>
      </c>
      <c r="E7" s="1" t="s">
        <v>22</v>
      </c>
      <c r="F7" s="1" t="s">
        <v>11</v>
      </c>
      <c r="G7" s="1">
        <v>5</v>
      </c>
      <c r="H7" s="1" t="s">
        <v>36</v>
      </c>
      <c r="I7" s="1">
        <f t="shared" si="0"/>
        <v>-6.8965517241379359</v>
      </c>
      <c r="K7" s="1">
        <f t="shared" si="1"/>
        <v>29</v>
      </c>
      <c r="L7" s="1">
        <f t="shared" si="2"/>
        <v>19.418076000000003</v>
      </c>
      <c r="M7" s="1"/>
      <c r="N7" s="1">
        <f t="shared" si="3"/>
        <v>12.672304575862064</v>
      </c>
      <c r="O7" s="1">
        <f t="shared" si="4"/>
        <v>160.58730326341461</v>
      </c>
    </row>
    <row r="8" spans="1:15" x14ac:dyDescent="0.45">
      <c r="A8" s="1" t="s">
        <v>9</v>
      </c>
      <c r="B8" s="1">
        <v>28</v>
      </c>
      <c r="C8" s="1" t="s">
        <v>29</v>
      </c>
      <c r="D8" s="1">
        <v>26</v>
      </c>
      <c r="E8" s="1" t="s">
        <v>22</v>
      </c>
      <c r="F8" s="1" t="s">
        <v>11</v>
      </c>
      <c r="G8" s="1">
        <v>3</v>
      </c>
      <c r="H8" s="1" t="s">
        <v>22</v>
      </c>
      <c r="I8" s="1">
        <f t="shared" si="0"/>
        <v>-7.1428571428571388</v>
      </c>
      <c r="K8" s="1">
        <f t="shared" si="1"/>
        <v>28</v>
      </c>
      <c r="L8" s="1">
        <f t="shared" si="2"/>
        <v>18.698888</v>
      </c>
      <c r="M8" s="1"/>
      <c r="N8" s="1">
        <f t="shared" si="3"/>
        <v>12.425999157142861</v>
      </c>
      <c r="O8" s="1">
        <f t="shared" si="4"/>
        <v>154.40545505331511</v>
      </c>
    </row>
    <row r="9" spans="1:15" x14ac:dyDescent="0.45">
      <c r="A9" s="1" t="s">
        <v>9</v>
      </c>
      <c r="B9" s="1">
        <v>64</v>
      </c>
      <c r="C9" s="1" t="s">
        <v>29</v>
      </c>
      <c r="D9" s="1">
        <v>59</v>
      </c>
      <c r="E9" s="1"/>
      <c r="F9" s="1" t="s">
        <v>30</v>
      </c>
      <c r="G9" s="1">
        <v>3</v>
      </c>
      <c r="H9" s="1" t="s">
        <v>22</v>
      </c>
      <c r="I9" s="1">
        <f t="shared" si="0"/>
        <v>-7.8125</v>
      </c>
      <c r="K9" s="1">
        <f t="shared" si="1"/>
        <v>64</v>
      </c>
      <c r="L9" s="1">
        <f t="shared" si="2"/>
        <v>42.432092000000004</v>
      </c>
      <c r="M9" s="1"/>
      <c r="N9" s="1">
        <f t="shared" si="3"/>
        <v>11.7563563</v>
      </c>
      <c r="O9" s="1">
        <f t="shared" si="4"/>
        <v>138.21191345254971</v>
      </c>
    </row>
    <row r="10" spans="1:15" x14ac:dyDescent="0.45">
      <c r="A10" s="1" t="s">
        <v>9</v>
      </c>
      <c r="B10" s="1">
        <v>48</v>
      </c>
      <c r="C10" s="1" t="s">
        <v>29</v>
      </c>
      <c r="D10" s="1">
        <v>42</v>
      </c>
      <c r="E10" s="1" t="s">
        <v>22</v>
      </c>
      <c r="F10" s="1" t="s">
        <v>11</v>
      </c>
      <c r="G10" s="1">
        <v>4</v>
      </c>
      <c r="H10" s="1" t="s">
        <v>22</v>
      </c>
      <c r="I10" s="1">
        <f t="shared" si="0"/>
        <v>-12.5</v>
      </c>
      <c r="K10" s="1">
        <f t="shared" si="1"/>
        <v>48</v>
      </c>
      <c r="L10" s="1">
        <f t="shared" si="2"/>
        <v>30.205896000000003</v>
      </c>
      <c r="M10" s="1"/>
      <c r="N10" s="1">
        <f t="shared" si="3"/>
        <v>7.0688563000000002</v>
      </c>
      <c r="O10" s="1">
        <f t="shared" si="4"/>
        <v>49.968729390049695</v>
      </c>
    </row>
    <row r="11" spans="1:15" x14ac:dyDescent="0.45">
      <c r="A11" s="1" t="s">
        <v>9</v>
      </c>
      <c r="B11" s="1">
        <v>46</v>
      </c>
      <c r="C11" s="1" t="s">
        <v>29</v>
      </c>
      <c r="D11" s="1">
        <v>40</v>
      </c>
      <c r="E11" s="1" t="s">
        <v>22</v>
      </c>
      <c r="F11" s="1" t="s">
        <v>30</v>
      </c>
      <c r="G11" s="1">
        <v>1</v>
      </c>
      <c r="H11" s="1" t="s">
        <v>44</v>
      </c>
      <c r="I11" s="1">
        <f t="shared" si="0"/>
        <v>-13.043478260869563</v>
      </c>
      <c r="K11" s="1">
        <f t="shared" si="1"/>
        <v>46</v>
      </c>
      <c r="L11" s="1">
        <f t="shared" si="2"/>
        <v>28.767520000000001</v>
      </c>
      <c r="M11" s="1"/>
      <c r="N11" s="1">
        <f t="shared" si="3"/>
        <v>6.5253780391304375</v>
      </c>
      <c r="O11" s="1">
        <f t="shared" si="4"/>
        <v>42.580558553565794</v>
      </c>
    </row>
    <row r="12" spans="1:15" x14ac:dyDescent="0.45">
      <c r="A12" s="1" t="s">
        <v>9</v>
      </c>
      <c r="B12" s="1">
        <v>43</v>
      </c>
      <c r="C12" s="1" t="s">
        <v>29</v>
      </c>
      <c r="D12" s="1">
        <v>36</v>
      </c>
      <c r="E12" s="1" t="s">
        <v>22</v>
      </c>
      <c r="F12" s="1" t="s">
        <v>11</v>
      </c>
      <c r="G12" s="1">
        <v>3</v>
      </c>
      <c r="H12" s="1" t="s">
        <v>22</v>
      </c>
      <c r="I12" s="1">
        <f t="shared" si="0"/>
        <v>-16.279069767441854</v>
      </c>
      <c r="K12" s="1">
        <f t="shared" si="1"/>
        <v>43</v>
      </c>
      <c r="L12" s="1">
        <f t="shared" si="2"/>
        <v>25.890768000000001</v>
      </c>
      <c r="M12" s="1"/>
      <c r="N12" s="1">
        <f t="shared" si="3"/>
        <v>3.2897865325581463</v>
      </c>
      <c r="O12" s="1">
        <f t="shared" si="4"/>
        <v>10.822695429800952</v>
      </c>
    </row>
    <row r="13" spans="1:15" x14ac:dyDescent="0.45">
      <c r="A13" s="1" t="s">
        <v>9</v>
      </c>
      <c r="B13" s="1">
        <v>60</v>
      </c>
      <c r="C13" s="1" t="s">
        <v>29</v>
      </c>
      <c r="D13" s="1">
        <v>49</v>
      </c>
      <c r="E13" s="1" t="s">
        <v>22</v>
      </c>
      <c r="F13" s="1" t="s">
        <v>11</v>
      </c>
      <c r="G13" s="1">
        <v>5</v>
      </c>
      <c r="H13" s="1" t="s">
        <v>22</v>
      </c>
      <c r="I13" s="1">
        <f t="shared" si="0"/>
        <v>-18.333333333333329</v>
      </c>
      <c r="K13" s="1">
        <f t="shared" si="1"/>
        <v>60</v>
      </c>
      <c r="L13" s="1">
        <f t="shared" si="2"/>
        <v>35.240212</v>
      </c>
      <c r="M13" s="1"/>
      <c r="N13" s="1">
        <f t="shared" si="3"/>
        <v>1.2355229666666716</v>
      </c>
      <c r="O13" s="1">
        <f t="shared" si="4"/>
        <v>1.5265170011608133</v>
      </c>
    </row>
    <row r="14" spans="1:15" x14ac:dyDescent="0.45">
      <c r="A14" s="1" t="s">
        <v>9</v>
      </c>
      <c r="B14" s="1">
        <v>75</v>
      </c>
      <c r="C14" s="1" t="s">
        <v>29</v>
      </c>
      <c r="D14" s="1">
        <v>60</v>
      </c>
      <c r="E14" s="1" t="s">
        <v>22</v>
      </c>
      <c r="F14" s="1" t="s">
        <v>11</v>
      </c>
      <c r="G14" s="1">
        <v>4</v>
      </c>
      <c r="H14" s="1" t="s">
        <v>22</v>
      </c>
      <c r="I14" s="1">
        <f t="shared" si="0"/>
        <v>-20</v>
      </c>
      <c r="K14" s="1">
        <f t="shared" si="1"/>
        <v>75</v>
      </c>
      <c r="L14" s="1">
        <f t="shared" si="2"/>
        <v>43.15128</v>
      </c>
      <c r="M14" s="1"/>
      <c r="N14" s="1">
        <f t="shared" si="3"/>
        <v>-0.4311436999999998</v>
      </c>
      <c r="O14" s="1">
        <f t="shared" si="4"/>
        <v>0.18588489004968983</v>
      </c>
    </row>
    <row r="15" spans="1:15" x14ac:dyDescent="0.45">
      <c r="A15" s="1" t="s">
        <v>9</v>
      </c>
      <c r="B15" s="1">
        <v>60</v>
      </c>
      <c r="C15" s="1" t="s">
        <v>29</v>
      </c>
      <c r="D15" s="1">
        <v>47</v>
      </c>
      <c r="E15" s="1" t="s">
        <v>22</v>
      </c>
      <c r="F15" s="1" t="s">
        <v>11</v>
      </c>
      <c r="G15" s="1">
        <v>1</v>
      </c>
      <c r="H15" s="1" t="s">
        <v>22</v>
      </c>
      <c r="I15" s="1">
        <f t="shared" si="0"/>
        <v>-21.666666666666671</v>
      </c>
      <c r="K15" s="1">
        <f t="shared" si="1"/>
        <v>60</v>
      </c>
      <c r="L15" s="1">
        <f t="shared" si="2"/>
        <v>33.801836000000002</v>
      </c>
      <c r="M15" s="1"/>
      <c r="N15" s="1">
        <f t="shared" si="3"/>
        <v>-2.0978103666666712</v>
      </c>
      <c r="O15" s="1">
        <f t="shared" si="4"/>
        <v>4.4008083344941538</v>
      </c>
    </row>
    <row r="16" spans="1:15" x14ac:dyDescent="0.45">
      <c r="A16" s="1" t="s">
        <v>9</v>
      </c>
      <c r="B16" s="1">
        <v>50</v>
      </c>
      <c r="C16" s="1" t="s">
        <v>29</v>
      </c>
      <c r="D16" s="1">
        <v>38</v>
      </c>
      <c r="E16" s="1" t="s">
        <v>22</v>
      </c>
      <c r="F16" s="1" t="s">
        <v>11</v>
      </c>
      <c r="G16" s="1">
        <v>4</v>
      </c>
      <c r="H16" s="1" t="s">
        <v>22</v>
      </c>
      <c r="I16" s="1">
        <f t="shared" si="0"/>
        <v>-24</v>
      </c>
      <c r="K16" s="1">
        <f t="shared" si="1"/>
        <v>50</v>
      </c>
      <c r="L16" s="1">
        <f t="shared" si="2"/>
        <v>27.329144000000003</v>
      </c>
      <c r="M16" s="1"/>
      <c r="N16" s="1">
        <f t="shared" si="3"/>
        <v>-4.4311436999999998</v>
      </c>
      <c r="O16" s="1">
        <f t="shared" si="4"/>
        <v>19.635034490049687</v>
      </c>
    </row>
    <row r="17" spans="1:15" x14ac:dyDescent="0.45">
      <c r="A17" s="1" t="s">
        <v>9</v>
      </c>
      <c r="B17" s="1">
        <v>52</v>
      </c>
      <c r="C17" s="1" t="s">
        <v>29</v>
      </c>
      <c r="D17" s="1">
        <v>38</v>
      </c>
      <c r="E17" s="1" t="s">
        <v>22</v>
      </c>
      <c r="F17" s="1" t="s">
        <v>30</v>
      </c>
      <c r="G17" s="1">
        <v>5</v>
      </c>
      <c r="H17" s="1" t="s">
        <v>22</v>
      </c>
      <c r="I17" s="1">
        <f t="shared" si="0"/>
        <v>-26.923076923076934</v>
      </c>
      <c r="K17" s="1">
        <f t="shared" si="1"/>
        <v>52</v>
      </c>
      <c r="L17" s="1">
        <f t="shared" si="2"/>
        <v>27.329144000000003</v>
      </c>
      <c r="M17" s="1"/>
      <c r="N17" s="1">
        <f t="shared" si="3"/>
        <v>-7.3542206230769338</v>
      </c>
      <c r="O17" s="1">
        <f t="shared" si="4"/>
        <v>54.084560972890081</v>
      </c>
    </row>
    <row r="18" spans="1:15" x14ac:dyDescent="0.45">
      <c r="A18" s="1" t="s">
        <v>9</v>
      </c>
      <c r="B18" s="1">
        <v>48</v>
      </c>
      <c r="C18" s="1" t="s">
        <v>29</v>
      </c>
      <c r="D18" s="1">
        <v>35</v>
      </c>
      <c r="E18" s="1" t="s">
        <v>22</v>
      </c>
      <c r="F18" s="1" t="s">
        <v>30</v>
      </c>
      <c r="G18" s="1">
        <v>4</v>
      </c>
      <c r="H18" s="1" t="s">
        <v>45</v>
      </c>
      <c r="I18" s="1">
        <f t="shared" si="0"/>
        <v>-27.083333333333343</v>
      </c>
      <c r="K18" s="1">
        <f t="shared" si="1"/>
        <v>48</v>
      </c>
      <c r="L18" s="1">
        <f t="shared" si="2"/>
        <v>25.171580000000002</v>
      </c>
      <c r="M18" s="1"/>
      <c r="N18" s="1">
        <f t="shared" si="3"/>
        <v>-7.5144770333333426</v>
      </c>
      <c r="O18" s="1">
        <f t="shared" si="4"/>
        <v>56.467365084494276</v>
      </c>
    </row>
    <row r="19" spans="1:15" x14ac:dyDescent="0.45">
      <c r="A19" s="1" t="s">
        <v>9</v>
      </c>
      <c r="B19" s="1">
        <v>65</v>
      </c>
      <c r="C19" s="1" t="s">
        <v>29</v>
      </c>
      <c r="D19" s="1">
        <v>44</v>
      </c>
      <c r="E19" s="1" t="s">
        <v>22</v>
      </c>
      <c r="F19" s="1" t="s">
        <v>30</v>
      </c>
      <c r="G19" s="1">
        <v>3</v>
      </c>
      <c r="H19" s="1" t="s">
        <v>22</v>
      </c>
      <c r="I19" s="1">
        <f t="shared" si="0"/>
        <v>-32.307692307692307</v>
      </c>
      <c r="K19" s="1">
        <f t="shared" si="1"/>
        <v>65</v>
      </c>
      <c r="L19" s="1">
        <f t="shared" si="2"/>
        <v>31.644272000000001</v>
      </c>
      <c r="M19" s="1"/>
      <c r="N19" s="1">
        <f t="shared" si="3"/>
        <v>-12.738836007692306</v>
      </c>
      <c r="O19" s="1">
        <f t="shared" si="4"/>
        <v>162.27794283087806</v>
      </c>
    </row>
    <row r="20" spans="1:15" x14ac:dyDescent="0.45">
      <c r="A20" s="1" t="s">
        <v>9</v>
      </c>
      <c r="B20" s="1">
        <v>60</v>
      </c>
      <c r="C20" s="1" t="s">
        <v>29</v>
      </c>
      <c r="D20" s="1">
        <v>39</v>
      </c>
      <c r="E20" s="1" t="s">
        <v>22</v>
      </c>
      <c r="F20" s="1" t="s">
        <v>11</v>
      </c>
      <c r="G20" s="1">
        <v>4</v>
      </c>
      <c r="H20" s="1" t="s">
        <v>43</v>
      </c>
      <c r="I20" s="1">
        <f t="shared" si="0"/>
        <v>-35</v>
      </c>
      <c r="K20" s="1">
        <f t="shared" si="1"/>
        <v>60</v>
      </c>
      <c r="L20" s="1">
        <f t="shared" si="2"/>
        <v>28.048332000000002</v>
      </c>
      <c r="M20" s="1"/>
      <c r="N20" s="1">
        <f t="shared" si="3"/>
        <v>-15.4311437</v>
      </c>
      <c r="O20" s="1">
        <f t="shared" si="4"/>
        <v>238.12019589004967</v>
      </c>
    </row>
    <row r="21" spans="1:15" x14ac:dyDescent="0.45">
      <c r="A21" s="1" t="s">
        <v>9</v>
      </c>
      <c r="B21" s="1">
        <v>60</v>
      </c>
      <c r="C21" s="1" t="s">
        <v>29</v>
      </c>
      <c r="D21" s="1">
        <v>37</v>
      </c>
      <c r="E21" s="1" t="s">
        <v>22</v>
      </c>
      <c r="F21" s="1" t="s">
        <v>11</v>
      </c>
      <c r="G21" s="1">
        <v>3</v>
      </c>
      <c r="H21" s="1" t="s">
        <v>37</v>
      </c>
      <c r="I21" s="1">
        <f t="shared" si="0"/>
        <v>-38.333333333333329</v>
      </c>
      <c r="K21" s="1">
        <f t="shared" si="1"/>
        <v>60</v>
      </c>
      <c r="L21" s="1">
        <f t="shared" si="2"/>
        <v>26.609956</v>
      </c>
      <c r="M21" s="1"/>
      <c r="N21" s="1">
        <f t="shared" si="3"/>
        <v>-18.764477033333328</v>
      </c>
      <c r="O21" s="1">
        <f t="shared" si="4"/>
        <v>352.10559833449395</v>
      </c>
    </row>
    <row r="22" spans="1:15" x14ac:dyDescent="0.45">
      <c r="A22" s="1" t="s">
        <v>9</v>
      </c>
      <c r="B22" s="1">
        <v>57</v>
      </c>
      <c r="C22" s="1" t="s">
        <v>29</v>
      </c>
      <c r="D22" s="1">
        <v>34</v>
      </c>
      <c r="E22" s="1" t="s">
        <v>22</v>
      </c>
      <c r="F22" s="1" t="s">
        <v>30</v>
      </c>
      <c r="G22" s="1">
        <v>1</v>
      </c>
      <c r="H22" s="1" t="s">
        <v>43</v>
      </c>
      <c r="I22" s="1">
        <f t="shared" si="0"/>
        <v>-40.350877192982459</v>
      </c>
      <c r="K22" s="1">
        <f t="shared" si="1"/>
        <v>57</v>
      </c>
      <c r="L22" s="1">
        <f t="shared" si="2"/>
        <v>24.452392000000003</v>
      </c>
      <c r="N22" s="1">
        <f t="shared" si="3"/>
        <v>-20.782020892982459</v>
      </c>
      <c r="O22" s="1">
        <f t="shared" si="4"/>
        <v>431.89239239635941</v>
      </c>
    </row>
    <row r="23" spans="1:15" x14ac:dyDescent="0.45">
      <c r="A23" s="1" t="s">
        <v>9</v>
      </c>
      <c r="B23" s="1">
        <v>60</v>
      </c>
      <c r="C23" s="1" t="s">
        <v>29</v>
      </c>
      <c r="D23" s="1">
        <v>34</v>
      </c>
      <c r="E23" s="1" t="s">
        <v>22</v>
      </c>
      <c r="F23" s="1" t="s">
        <v>11</v>
      </c>
      <c r="G23" s="1">
        <v>1</v>
      </c>
      <c r="H23" s="1" t="s">
        <v>38</v>
      </c>
      <c r="I23" s="1">
        <f t="shared" si="0"/>
        <v>-43.333333333333336</v>
      </c>
      <c r="K23" s="1">
        <f t="shared" si="1"/>
        <v>60</v>
      </c>
      <c r="L23" s="1">
        <f t="shared" si="2"/>
        <v>24.452392000000003</v>
      </c>
      <c r="M23" s="1"/>
      <c r="N23" s="1">
        <f t="shared" si="3"/>
        <v>-23.764477033333335</v>
      </c>
      <c r="O23" s="1">
        <f t="shared" si="4"/>
        <v>564.75036866782762</v>
      </c>
    </row>
    <row r="24" spans="1:15" x14ac:dyDescent="0.45">
      <c r="A24" s="1" t="s">
        <v>9</v>
      </c>
      <c r="B24" s="1">
        <v>66</v>
      </c>
      <c r="C24" s="1" t="s">
        <v>29</v>
      </c>
      <c r="D24" s="1">
        <v>37</v>
      </c>
      <c r="E24" s="1" t="s">
        <v>22</v>
      </c>
      <c r="F24" s="1" t="s">
        <v>30</v>
      </c>
      <c r="G24" s="1">
        <v>2</v>
      </c>
      <c r="H24" s="1" t="s">
        <v>22</v>
      </c>
      <c r="I24" s="1">
        <f t="shared" si="0"/>
        <v>-43.939393939393945</v>
      </c>
      <c r="K24" s="1">
        <f t="shared" si="1"/>
        <v>66</v>
      </c>
      <c r="L24" s="1">
        <f t="shared" si="2"/>
        <v>26.609956</v>
      </c>
      <c r="M24" s="1"/>
      <c r="N24" s="1">
        <f t="shared" si="3"/>
        <v>-24.370537639393945</v>
      </c>
      <c r="O24" s="1">
        <f t="shared" si="4"/>
        <v>593.92310483311701</v>
      </c>
    </row>
    <row r="25" spans="1:15" x14ac:dyDescent="0.45">
      <c r="A25" s="1" t="s">
        <v>9</v>
      </c>
      <c r="B25" s="1">
        <v>68</v>
      </c>
      <c r="C25" s="1" t="s">
        <v>29</v>
      </c>
      <c r="D25" s="1">
        <v>38</v>
      </c>
      <c r="E25" s="1" t="s">
        <v>22</v>
      </c>
      <c r="F25" s="1" t="s">
        <v>30</v>
      </c>
      <c r="G25" s="1">
        <v>4</v>
      </c>
      <c r="H25" s="1" t="s">
        <v>20</v>
      </c>
      <c r="I25" s="1">
        <f t="shared" si="0"/>
        <v>-44.117647058823529</v>
      </c>
      <c r="K25" s="1">
        <f t="shared" si="1"/>
        <v>68</v>
      </c>
      <c r="L25" s="1">
        <f t="shared" si="2"/>
        <v>27.329144000000003</v>
      </c>
      <c r="M25" s="1"/>
      <c r="N25" s="1">
        <f t="shared" si="3"/>
        <v>-24.548790758823529</v>
      </c>
      <c r="O25" s="1">
        <f t="shared" si="4"/>
        <v>602.64312772049948</v>
      </c>
    </row>
    <row r="26" spans="1:15" x14ac:dyDescent="0.45">
      <c r="A26" s="1" t="s">
        <v>9</v>
      </c>
      <c r="B26" s="1">
        <v>60</v>
      </c>
      <c r="C26" s="1" t="s">
        <v>29</v>
      </c>
      <c r="D26" s="1">
        <v>33</v>
      </c>
      <c r="E26" s="1" t="s">
        <v>22</v>
      </c>
      <c r="F26" s="1" t="s">
        <v>11</v>
      </c>
      <c r="G26" s="1">
        <v>1</v>
      </c>
      <c r="H26" s="1" t="s">
        <v>35</v>
      </c>
      <c r="I26" s="1">
        <f t="shared" si="0"/>
        <v>-44.999999999999993</v>
      </c>
      <c r="K26" s="1">
        <f t="shared" si="1"/>
        <v>60</v>
      </c>
      <c r="L26" s="1">
        <f t="shared" si="2"/>
        <v>23.733204000000001</v>
      </c>
      <c r="M26" s="1"/>
      <c r="N26" s="1">
        <f t="shared" si="3"/>
        <v>-25.431143699999993</v>
      </c>
      <c r="O26" s="1">
        <f t="shared" si="4"/>
        <v>646.74306989004936</v>
      </c>
    </row>
    <row r="27" spans="1:15" x14ac:dyDescent="0.45">
      <c r="A27" s="1" t="s">
        <v>9</v>
      </c>
      <c r="B27" s="1">
        <v>58</v>
      </c>
      <c r="C27" s="1" t="s">
        <v>29</v>
      </c>
      <c r="D27" s="1">
        <v>31</v>
      </c>
      <c r="E27" s="1" t="s">
        <v>22</v>
      </c>
      <c r="F27" s="1" t="s">
        <v>30</v>
      </c>
      <c r="G27" s="1">
        <v>3</v>
      </c>
      <c r="H27" s="1" t="s">
        <v>39</v>
      </c>
      <c r="I27" s="1">
        <f t="shared" si="0"/>
        <v>-46.551724137931039</v>
      </c>
      <c r="K27" s="1">
        <f t="shared" si="1"/>
        <v>58</v>
      </c>
      <c r="L27" s="1">
        <f t="shared" si="2"/>
        <v>22.294828000000003</v>
      </c>
      <c r="N27" s="1">
        <f t="shared" si="3"/>
        <v>-26.982867837931039</v>
      </c>
      <c r="O27" s="1">
        <f t="shared" si="4"/>
        <v>728.07515675925322</v>
      </c>
    </row>
    <row r="28" spans="1:15" x14ac:dyDescent="0.45">
      <c r="A28" s="1" t="s">
        <v>9</v>
      </c>
      <c r="B28" s="1">
        <v>61</v>
      </c>
      <c r="C28" s="1" t="s">
        <v>29</v>
      </c>
      <c r="D28" s="1">
        <v>30</v>
      </c>
      <c r="E28" s="1" t="s">
        <v>22</v>
      </c>
      <c r="F28" s="1" t="s">
        <v>30</v>
      </c>
      <c r="G28" s="1">
        <v>1</v>
      </c>
      <c r="H28" s="1" t="s">
        <v>31</v>
      </c>
      <c r="I28" s="1">
        <f t="shared" si="0"/>
        <v>-50.819672131147541</v>
      </c>
      <c r="K28" s="1">
        <f t="shared" si="1"/>
        <v>61</v>
      </c>
      <c r="L28" s="1">
        <f t="shared" si="2"/>
        <v>21.57564</v>
      </c>
      <c r="M28" s="1"/>
      <c r="N28" s="1">
        <f t="shared" si="3"/>
        <v>-31.250815831147541</v>
      </c>
      <c r="O28" s="1">
        <f t="shared" si="4"/>
        <v>976.61349011230175</v>
      </c>
    </row>
    <row r="29" spans="1:15" x14ac:dyDescent="0.45">
      <c r="B29">
        <f>AVERAGE(B2:B28)</f>
        <v>52.555555555555557</v>
      </c>
      <c r="D29">
        <f>SUM(D2:D28)/27</f>
        <v>40.555555555555557</v>
      </c>
      <c r="G29">
        <f>AVERAGE(G2:G28)</f>
        <v>3.074074074074074</v>
      </c>
      <c r="I29" s="5">
        <f>AVERAGE(I2:I28)</f>
        <v>-19.568856312804321</v>
      </c>
      <c r="K29" s="1"/>
      <c r="O29">
        <f>AVERAGE(O2:O28)</f>
        <v>581.69968235235262</v>
      </c>
    </row>
    <row r="30" spans="1:15" x14ac:dyDescent="0.45">
      <c r="I30" s="4"/>
      <c r="O30">
        <f>SQRT(O29)</f>
        <v>24.118451076973262</v>
      </c>
    </row>
    <row r="31" spans="1:15" x14ac:dyDescent="0.45">
      <c r="I31">
        <v>-19.5688563</v>
      </c>
      <c r="K31" t="s">
        <v>60</v>
      </c>
      <c r="L31" t="s">
        <v>61</v>
      </c>
      <c r="M31" t="s">
        <v>62</v>
      </c>
    </row>
    <row r="32" spans="1:15" x14ac:dyDescent="0.45">
      <c r="K32" s="6">
        <v>-40.350877189999999</v>
      </c>
      <c r="L32" s="6">
        <v>-21.666666670000001</v>
      </c>
      <c r="M32">
        <v>-7.1428571429999996</v>
      </c>
    </row>
    <row r="34" spans="1:13" x14ac:dyDescent="0.45">
      <c r="K34" t="s">
        <v>63</v>
      </c>
    </row>
    <row r="35" spans="1:13" x14ac:dyDescent="0.45">
      <c r="K35">
        <f>M32-K32</f>
        <v>33.208020046999998</v>
      </c>
      <c r="M35">
        <f>M32-K35</f>
        <v>-40.350877189999999</v>
      </c>
    </row>
    <row r="37" spans="1:13" x14ac:dyDescent="0.45">
      <c r="A37" t="s">
        <v>56</v>
      </c>
    </row>
    <row r="38" spans="1:13" x14ac:dyDescent="0.45">
      <c r="A38" s="1" t="s">
        <v>9</v>
      </c>
      <c r="B38" s="1">
        <v>35</v>
      </c>
      <c r="C38" s="1" t="s">
        <v>29</v>
      </c>
      <c r="D38" s="1" t="s">
        <v>10</v>
      </c>
      <c r="E38" s="1" t="s">
        <v>33</v>
      </c>
      <c r="F38" s="1" t="s">
        <v>30</v>
      </c>
      <c r="G38" s="1">
        <v>4</v>
      </c>
      <c r="H38" s="1" t="s">
        <v>34</v>
      </c>
      <c r="I38" s="1" t="s">
        <v>10</v>
      </c>
    </row>
    <row r="39" spans="1:13" x14ac:dyDescent="0.45">
      <c r="A39" s="1" t="s">
        <v>9</v>
      </c>
      <c r="B39" s="1" t="s">
        <v>40</v>
      </c>
      <c r="C39" s="1" t="s">
        <v>29</v>
      </c>
      <c r="D39" s="1">
        <v>71</v>
      </c>
      <c r="E39" s="1" t="s">
        <v>41</v>
      </c>
      <c r="F39" s="1" t="s">
        <v>30</v>
      </c>
      <c r="G39" s="1">
        <v>1</v>
      </c>
      <c r="H39" s="1" t="s">
        <v>42</v>
      </c>
      <c r="I39" s="1" t="s">
        <v>10</v>
      </c>
    </row>
  </sheetData>
  <sortState ref="A2:I30">
    <sortCondition ref="I2:I3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7" workbookViewId="0">
      <selection activeCell="M23" sqref="M23"/>
    </sheetView>
  </sheetViews>
  <sheetFormatPr defaultRowHeight="14.25" x14ac:dyDescent="0.45"/>
  <cols>
    <col min="1" max="1" width="12" bestFit="1" customWidth="1"/>
    <col min="4" max="4" width="11.73046875" bestFit="1" customWidth="1"/>
  </cols>
  <sheetData>
    <row r="1" spans="1:6" x14ac:dyDescent="0.45">
      <c r="B1" t="s">
        <v>48</v>
      </c>
      <c r="C1" t="s">
        <v>49</v>
      </c>
      <c r="D1" t="s">
        <v>52</v>
      </c>
    </row>
    <row r="2" spans="1:6" x14ac:dyDescent="0.45">
      <c r="A2" t="s">
        <v>50</v>
      </c>
      <c r="B2" s="1">
        <v>48.571429000000002</v>
      </c>
      <c r="C2">
        <v>39.950000000000003</v>
      </c>
      <c r="D2">
        <f>(C2/B2)*100</f>
        <v>82.249999274264724</v>
      </c>
      <c r="F2">
        <v>85.430685490000002</v>
      </c>
    </row>
    <row r="3" spans="1:6" x14ac:dyDescent="0.45">
      <c r="A3" t="s">
        <v>51</v>
      </c>
      <c r="B3">
        <v>52.555556000000003</v>
      </c>
      <c r="C3">
        <v>40.555556000000003</v>
      </c>
      <c r="D3">
        <f>(C3/B3)*100</f>
        <v>77.1670192205749</v>
      </c>
      <c r="F3">
        <v>77.167018999999996</v>
      </c>
    </row>
    <row r="4" spans="1:6" x14ac:dyDescent="0.45">
      <c r="A4" t="s">
        <v>53</v>
      </c>
      <c r="B4">
        <f>AVERAGE(B2:B3)</f>
        <v>50.563492500000002</v>
      </c>
      <c r="C4">
        <f>AVERAGE(C2:C3)</f>
        <v>40.252778000000006</v>
      </c>
      <c r="D4">
        <f>AVERAGE(D2:D3)</f>
        <v>79.708509247419812</v>
      </c>
      <c r="F4">
        <f>F2-F3</f>
        <v>8.2636664900000056</v>
      </c>
    </row>
    <row r="7" spans="1:6" x14ac:dyDescent="0.45">
      <c r="A7" t="s">
        <v>9</v>
      </c>
      <c r="B7" t="s">
        <v>3</v>
      </c>
      <c r="E7" t="s">
        <v>9</v>
      </c>
      <c r="F7" t="s">
        <v>3</v>
      </c>
    </row>
    <row r="8" spans="1:6" x14ac:dyDescent="0.45">
      <c r="E8">
        <v>17.5</v>
      </c>
      <c r="F8">
        <v>17.777777780000001</v>
      </c>
    </row>
    <row r="9" spans="1:6" x14ac:dyDescent="0.45">
      <c r="E9">
        <v>-18.333333329999999</v>
      </c>
      <c r="F9">
        <v>-26.666666670000001</v>
      </c>
    </row>
    <row r="10" spans="1:6" x14ac:dyDescent="0.45">
      <c r="E10">
        <v>-46.551724139999997</v>
      </c>
      <c r="F10">
        <v>29.545454549999999</v>
      </c>
    </row>
    <row r="11" spans="1:6" x14ac:dyDescent="0.45">
      <c r="E11">
        <v>-50.819672130000001</v>
      </c>
      <c r="F11">
        <v>22.58064516</v>
      </c>
    </row>
    <row r="12" spans="1:6" x14ac:dyDescent="0.45">
      <c r="E12">
        <v>-7.1428571429999996</v>
      </c>
      <c r="F12">
        <v>27.272727270000001</v>
      </c>
    </row>
    <row r="13" spans="1:6" x14ac:dyDescent="0.45">
      <c r="E13">
        <v>23.913043479999999</v>
      </c>
      <c r="F13">
        <v>-65</v>
      </c>
    </row>
    <row r="14" spans="1:6" x14ac:dyDescent="0.45">
      <c r="E14">
        <v>-24</v>
      </c>
      <c r="F14">
        <v>0</v>
      </c>
    </row>
    <row r="15" spans="1:6" x14ac:dyDescent="0.45">
      <c r="E15">
        <v>-21.666666670000001</v>
      </c>
      <c r="F15">
        <v>-39.655172409999999</v>
      </c>
    </row>
    <row r="16" spans="1:6" x14ac:dyDescent="0.45">
      <c r="E16">
        <v>-27.083333329999999</v>
      </c>
      <c r="F16">
        <v>-36.956521739999999</v>
      </c>
    </row>
    <row r="17" spans="5:6" x14ac:dyDescent="0.45">
      <c r="E17">
        <v>-40.350877189999999</v>
      </c>
      <c r="F17">
        <v>-11.66666667</v>
      </c>
    </row>
    <row r="18" spans="5:6" x14ac:dyDescent="0.45">
      <c r="E18">
        <v>-45</v>
      </c>
      <c r="F18">
        <v>-4.615384615</v>
      </c>
    </row>
    <row r="19" spans="5:6" x14ac:dyDescent="0.45">
      <c r="E19">
        <v>-2.7027027029999999</v>
      </c>
      <c r="F19">
        <v>-49.350649349999998</v>
      </c>
    </row>
    <row r="20" spans="5:6" x14ac:dyDescent="0.45">
      <c r="E20">
        <v>-13.043478260000001</v>
      </c>
      <c r="F20">
        <v>-10</v>
      </c>
    </row>
    <row r="21" spans="5:6" x14ac:dyDescent="0.45">
      <c r="E21">
        <v>-16.27906977</v>
      </c>
      <c r="F21">
        <v>-9.0909090910000003</v>
      </c>
    </row>
    <row r="22" spans="5:6" x14ac:dyDescent="0.45">
      <c r="E22">
        <v>-43.939393940000002</v>
      </c>
      <c r="F22">
        <v>-52.272727269999997</v>
      </c>
    </row>
    <row r="23" spans="5:6" x14ac:dyDescent="0.45">
      <c r="E23">
        <v>-2.7777777779999999</v>
      </c>
      <c r="F23">
        <v>-13.88888889</v>
      </c>
    </row>
    <row r="24" spans="5:6" x14ac:dyDescent="0.45">
      <c r="E24">
        <v>-44.117647060000003</v>
      </c>
      <c r="F24">
        <v>-33.333333330000002</v>
      </c>
    </row>
    <row r="25" spans="5:6" x14ac:dyDescent="0.45">
      <c r="E25">
        <v>-43.333333330000002</v>
      </c>
      <c r="F25">
        <v>-9.8039215689999999</v>
      </c>
    </row>
    <row r="26" spans="5:6" x14ac:dyDescent="0.45">
      <c r="E26">
        <v>-12.5</v>
      </c>
      <c r="F26">
        <v>-11.627906980000001</v>
      </c>
    </row>
    <row r="27" spans="5:6" x14ac:dyDescent="0.45">
      <c r="E27">
        <v>-38.333333330000002</v>
      </c>
      <c r="F27">
        <v>-14.634146339999999</v>
      </c>
    </row>
    <row r="28" spans="5:6" x14ac:dyDescent="0.45">
      <c r="E28">
        <v>-35</v>
      </c>
      <c r="F28">
        <f>AVERAGE(F8:F27)</f>
        <v>-14.569314508249997</v>
      </c>
    </row>
    <row r="29" spans="5:6" x14ac:dyDescent="0.45">
      <c r="E29">
        <v>-6.896551724</v>
      </c>
    </row>
    <row r="30" spans="5:6" x14ac:dyDescent="0.45">
      <c r="E30">
        <v>-20</v>
      </c>
    </row>
    <row r="31" spans="5:6" x14ac:dyDescent="0.45">
      <c r="E31">
        <v>-7.8125</v>
      </c>
    </row>
    <row r="32" spans="5:6" x14ac:dyDescent="0.45">
      <c r="E32">
        <v>-32.30769231</v>
      </c>
    </row>
    <row r="33" spans="1:5" x14ac:dyDescent="0.45">
      <c r="E33">
        <v>-26.92307692</v>
      </c>
    </row>
    <row r="34" spans="1:5" x14ac:dyDescent="0.45">
      <c r="A34" t="e">
        <f>AVERAGE(A8:A33)</f>
        <v>#DIV/0!</v>
      </c>
      <c r="E34">
        <f>AVERAGE(E8:E33)</f>
        <v>-22.519306829923078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Music First</vt:lpstr>
      <vt:lpstr>Music First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</dc:creator>
  <cp:lastModifiedBy>Azza</cp:lastModifiedBy>
  <dcterms:created xsi:type="dcterms:W3CDTF">2016-08-14T22:48:59Z</dcterms:created>
  <dcterms:modified xsi:type="dcterms:W3CDTF">2016-09-14T12:35:54Z</dcterms:modified>
</cp:coreProperties>
</file>