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jobs obuny\"/>
    </mc:Choice>
  </mc:AlternateContent>
  <xr:revisionPtr revIDLastSave="0" documentId="13_ncr:1_{39F2F048-21B6-4465-8BE5-1EFE50A9BF85}" xr6:coauthVersionLast="36" xr6:coauthVersionMax="47" xr10:uidLastSave="{00000000-0000-0000-0000-000000000000}"/>
  <bookViews>
    <workbookView xWindow="0" yWindow="0" windowWidth="19920" windowHeight="10920" xr2:uid="{00000000-000D-0000-FFFF-FFFF00000000}"/>
  </bookViews>
  <sheets>
    <sheet name="Data" sheetId="3" r:id="rId1"/>
  </sheets>
  <definedNames>
    <definedName name="solver_adj" localSheetId="0" hidden="1">Data!$O$91:$O$98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Data!$O$101</definedName>
    <definedName name="solver_lhs2" localSheetId="0" hidden="1">Data!$O$102</definedName>
    <definedName name="solver_lhs3" localSheetId="0" hidden="1">Data!$O$103</definedName>
    <definedName name="solver_lhs4" localSheetId="0" hidden="1">Data!$O$104</definedName>
    <definedName name="solver_lhs5" localSheetId="0" hidden="1">Data!$O$99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Data!$O$101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el5" localSheetId="0" hidden="1">2</definedName>
    <definedName name="solver_rhs1" localSheetId="0" hidden="1">0.06</definedName>
    <definedName name="solver_rhs2" localSheetId="0" hidden="1">0.12</definedName>
    <definedName name="solver_rhs3" localSheetId="0" hidden="1">0.4</definedName>
    <definedName name="solver_rhs4" localSheetId="0" hidden="1">0.6</definedName>
    <definedName name="solver_rhs5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</workbook>
</file>

<file path=xl/calcChain.xml><?xml version="1.0" encoding="utf-8"?>
<calcChain xmlns="http://schemas.openxmlformats.org/spreadsheetml/2006/main">
  <c r="O88" i="3" l="1" a="1"/>
  <c r="O88" i="3"/>
  <c r="O87" i="3" a="1"/>
  <c r="O87" i="3" s="1"/>
  <c r="O104" i="3" l="1"/>
  <c r="O103" i="3"/>
  <c r="O102" i="3" a="1"/>
  <c r="O102" i="3" s="1"/>
  <c r="O101" i="3" a="1"/>
  <c r="O101" i="3" s="1"/>
  <c r="O99" i="3"/>
  <c r="O85" i="3"/>
  <c r="O78" i="3"/>
  <c r="O79" i="3"/>
  <c r="O80" i="3"/>
  <c r="O81" i="3"/>
  <c r="O82" i="3"/>
  <c r="O83" i="3"/>
  <c r="O84" i="3"/>
  <c r="O77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14" i="3"/>
  <c r="O5" i="3"/>
  <c r="O6" i="3"/>
  <c r="O7" i="3"/>
  <c r="O4" i="3"/>
  <c r="P15" i="3" l="1"/>
  <c r="Q15" i="3"/>
  <c r="R15" i="3"/>
  <c r="S15" i="3"/>
  <c r="T15" i="3"/>
  <c r="U15" i="3"/>
  <c r="V15" i="3"/>
  <c r="P16" i="3"/>
  <c r="Q16" i="3"/>
  <c r="R16" i="3"/>
  <c r="S16" i="3"/>
  <c r="T16" i="3"/>
  <c r="U16" i="3"/>
  <c r="V16" i="3"/>
  <c r="P17" i="3"/>
  <c r="Q17" i="3"/>
  <c r="R17" i="3"/>
  <c r="S17" i="3"/>
  <c r="T17" i="3"/>
  <c r="U17" i="3"/>
  <c r="V17" i="3"/>
  <c r="P18" i="3"/>
  <c r="Q18" i="3"/>
  <c r="R18" i="3"/>
  <c r="S18" i="3"/>
  <c r="T18" i="3"/>
  <c r="U18" i="3"/>
  <c r="V18" i="3"/>
  <c r="P19" i="3"/>
  <c r="Q19" i="3"/>
  <c r="R19" i="3"/>
  <c r="S19" i="3"/>
  <c r="T19" i="3"/>
  <c r="U19" i="3"/>
  <c r="V19" i="3"/>
  <c r="P20" i="3"/>
  <c r="Q20" i="3"/>
  <c r="R20" i="3"/>
  <c r="S20" i="3"/>
  <c r="T20" i="3"/>
  <c r="U20" i="3"/>
  <c r="V20" i="3"/>
  <c r="P21" i="3"/>
  <c r="Q21" i="3"/>
  <c r="R21" i="3"/>
  <c r="S21" i="3"/>
  <c r="T21" i="3"/>
  <c r="U21" i="3"/>
  <c r="V21" i="3"/>
  <c r="P22" i="3"/>
  <c r="Q22" i="3"/>
  <c r="R22" i="3"/>
  <c r="S22" i="3"/>
  <c r="T22" i="3"/>
  <c r="U22" i="3"/>
  <c r="V22" i="3"/>
  <c r="P23" i="3"/>
  <c r="Q23" i="3"/>
  <c r="R23" i="3"/>
  <c r="S23" i="3"/>
  <c r="T23" i="3"/>
  <c r="U23" i="3"/>
  <c r="V23" i="3"/>
  <c r="P24" i="3"/>
  <c r="Q24" i="3"/>
  <c r="R24" i="3"/>
  <c r="S24" i="3"/>
  <c r="T24" i="3"/>
  <c r="U24" i="3"/>
  <c r="V24" i="3"/>
  <c r="P25" i="3"/>
  <c r="Q25" i="3"/>
  <c r="R25" i="3"/>
  <c r="S25" i="3"/>
  <c r="T25" i="3"/>
  <c r="U25" i="3"/>
  <c r="V25" i="3"/>
  <c r="P26" i="3"/>
  <c r="Q26" i="3"/>
  <c r="R26" i="3"/>
  <c r="S26" i="3"/>
  <c r="T26" i="3"/>
  <c r="U26" i="3"/>
  <c r="V26" i="3"/>
  <c r="P27" i="3"/>
  <c r="Q27" i="3"/>
  <c r="R27" i="3"/>
  <c r="S27" i="3"/>
  <c r="T27" i="3"/>
  <c r="U27" i="3"/>
  <c r="V27" i="3"/>
  <c r="P28" i="3"/>
  <c r="Q28" i="3"/>
  <c r="R28" i="3"/>
  <c r="S28" i="3"/>
  <c r="T28" i="3"/>
  <c r="U28" i="3"/>
  <c r="V28" i="3"/>
  <c r="P29" i="3"/>
  <c r="Q29" i="3"/>
  <c r="R29" i="3"/>
  <c r="S29" i="3"/>
  <c r="T29" i="3"/>
  <c r="U29" i="3"/>
  <c r="V29" i="3"/>
  <c r="P30" i="3"/>
  <c r="Q30" i="3"/>
  <c r="R30" i="3"/>
  <c r="S30" i="3"/>
  <c r="T30" i="3"/>
  <c r="U30" i="3"/>
  <c r="V30" i="3"/>
  <c r="P31" i="3"/>
  <c r="Q31" i="3"/>
  <c r="R31" i="3"/>
  <c r="S31" i="3"/>
  <c r="T31" i="3"/>
  <c r="U31" i="3"/>
  <c r="V31" i="3"/>
  <c r="P32" i="3"/>
  <c r="Q32" i="3"/>
  <c r="R32" i="3"/>
  <c r="S32" i="3"/>
  <c r="T32" i="3"/>
  <c r="U32" i="3"/>
  <c r="V32" i="3"/>
  <c r="P33" i="3"/>
  <c r="Q33" i="3"/>
  <c r="R33" i="3"/>
  <c r="S33" i="3"/>
  <c r="T33" i="3"/>
  <c r="U33" i="3"/>
  <c r="V33" i="3"/>
  <c r="Q14" i="3"/>
  <c r="R14" i="3"/>
  <c r="S14" i="3"/>
  <c r="S35" i="3" s="1"/>
  <c r="T14" i="3"/>
  <c r="U14" i="3"/>
  <c r="V14" i="3"/>
  <c r="P14" i="3"/>
  <c r="P35" i="3" s="1"/>
  <c r="P5" i="3"/>
  <c r="Q5" i="3"/>
  <c r="R5" i="3"/>
  <c r="S5" i="3"/>
  <c r="T5" i="3"/>
  <c r="U5" i="3"/>
  <c r="V5" i="3"/>
  <c r="P6" i="3"/>
  <c r="Q6" i="3"/>
  <c r="R6" i="3"/>
  <c r="S6" i="3"/>
  <c r="T6" i="3"/>
  <c r="U6" i="3"/>
  <c r="V6" i="3"/>
  <c r="P7" i="3"/>
  <c r="Q7" i="3"/>
  <c r="R7" i="3"/>
  <c r="S7" i="3"/>
  <c r="T7" i="3"/>
  <c r="U7" i="3"/>
  <c r="V7" i="3"/>
  <c r="Q4" i="3"/>
  <c r="R4" i="3"/>
  <c r="S4" i="3"/>
  <c r="T4" i="3"/>
  <c r="U4" i="3"/>
  <c r="V4" i="3"/>
  <c r="P4" i="3"/>
  <c r="U35" i="3" l="1"/>
  <c r="O35" i="3"/>
  <c r="V35" i="3"/>
  <c r="R35" i="3"/>
  <c r="Q35" i="3"/>
  <c r="T35" i="3"/>
  <c r="O34" i="3"/>
  <c r="S34" i="3"/>
  <c r="V34" i="3"/>
  <c r="R34" i="3"/>
  <c r="U34" i="3"/>
  <c r="Q34" i="3"/>
  <c r="T34" i="3"/>
  <c r="P34" i="3"/>
  <c r="U8" i="3"/>
  <c r="U9" i="3" s="1"/>
  <c r="Q8" i="3"/>
  <c r="Q9" i="3" s="1"/>
  <c r="O8" i="3"/>
  <c r="O9" i="3" s="1"/>
  <c r="S8" i="3"/>
  <c r="S9" i="3" s="1"/>
  <c r="V8" i="3"/>
  <c r="V9" i="3" s="1"/>
  <c r="R8" i="3"/>
  <c r="R9" i="3" s="1"/>
  <c r="T8" i="3"/>
  <c r="T9" i="3" s="1"/>
  <c r="P8" i="3"/>
  <c r="P9" i="3" s="1"/>
</calcChain>
</file>

<file path=xl/sharedStrings.xml><?xml version="1.0" encoding="utf-8"?>
<sst xmlns="http://schemas.openxmlformats.org/spreadsheetml/2006/main" count="169" uniqueCount="52">
  <si>
    <t>Q4 2015</t>
  </si>
  <si>
    <t>Q1 2016</t>
  </si>
  <si>
    <t>Q2 2016</t>
  </si>
  <si>
    <t>Q3 2016</t>
  </si>
  <si>
    <t>Bond Index</t>
  </si>
  <si>
    <t>Equity Index</t>
  </si>
  <si>
    <t>Direct Property Index</t>
  </si>
  <si>
    <t>Listed Property Index</t>
  </si>
  <si>
    <t>Hedge Funds Index</t>
  </si>
  <si>
    <t>Commodity Index</t>
  </si>
  <si>
    <t>Cash (%)</t>
  </si>
  <si>
    <t>Q4 2016</t>
  </si>
  <si>
    <t>Q1 2017</t>
  </si>
  <si>
    <t>Q2 2018</t>
  </si>
  <si>
    <t>Q2 2017</t>
  </si>
  <si>
    <t>Q3 2017</t>
  </si>
  <si>
    <t>Q1 2018</t>
  </si>
  <si>
    <t>Q4 2017</t>
  </si>
  <si>
    <t>Q3 2018</t>
  </si>
  <si>
    <t>Q4 2018</t>
  </si>
  <si>
    <t>Q1 2019</t>
  </si>
  <si>
    <t>Q2 2019</t>
  </si>
  <si>
    <t>Q3 2019</t>
  </si>
  <si>
    <t>Private Equity Index</t>
  </si>
  <si>
    <t>Q2 2020</t>
  </si>
  <si>
    <t>Q4 2019</t>
  </si>
  <si>
    <t>Q1 2020</t>
  </si>
  <si>
    <t>Q3 2020</t>
  </si>
  <si>
    <t>Q4 2020</t>
  </si>
  <si>
    <t xml:space="preserve">date </t>
  </si>
  <si>
    <t>expected return (yearly)</t>
  </si>
  <si>
    <t>standard deviation (yearly)</t>
  </si>
  <si>
    <t>date</t>
  </si>
  <si>
    <t>short term (correlation matrix)</t>
  </si>
  <si>
    <t>short term (return )</t>
  </si>
  <si>
    <t>medium long term ( return)</t>
  </si>
  <si>
    <t>medium long term ( correlation matrix)</t>
  </si>
  <si>
    <t>Q1 2021</t>
  </si>
  <si>
    <t>Q2 2021</t>
  </si>
  <si>
    <t xml:space="preserve">stocks </t>
  </si>
  <si>
    <t xml:space="preserve">return </t>
  </si>
  <si>
    <t xml:space="preserve">expected weights </t>
  </si>
  <si>
    <t xml:space="preserve">covariance Matrix </t>
  </si>
  <si>
    <t xml:space="preserve">total </t>
  </si>
  <si>
    <t xml:space="preserve">portfolio return </t>
  </si>
  <si>
    <t xml:space="preserve">portfolio standard deviation </t>
  </si>
  <si>
    <t xml:space="preserve">weights  for optimization </t>
  </si>
  <si>
    <t xml:space="preserve">weights </t>
  </si>
  <si>
    <t>portfolio return</t>
  </si>
  <si>
    <t xml:space="preserve">portfoliostandard deviation </t>
  </si>
  <si>
    <t xml:space="preserve">sum of traditional assets </t>
  </si>
  <si>
    <t xml:space="preserve">sum of liquid assets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</si>
</sst>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NumberFormat="1"/>
    <xf numFmtId="0" fontId="0" fillId="0" borderId="0" xfId="0"/>
    <xf numFmtId="2" fontId="0" fillId="0" borderId="0" xfId="0" applyNumberFormat="1"/>
    <xf numFmtId="0" fontId="1" fillId="0" borderId="0" xfId="0" applyNumberFormat="1" applyFont="1"/>
    <xf numFmtId="2" fontId="1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0" fillId="0" borderId="0" xfId="0" applyBorder="1"/>
    <xf numFmtId="164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0" xfId="0" applyFont="1" applyBorder="1"/>
    <xf numFmtId="165" fontId="0" fillId="0" borderId="0" xfId="0" applyNumberFormat="1" applyBorder="1"/>
    <xf numFmtId="164" fontId="0" fillId="0" borderId="0" xfId="0" applyNumberFormat="1" applyBorder="1"/>
    <xf numFmtId="0" fontId="0" fillId="0" borderId="5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quarterly return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Data!$O$13</c:f>
              <c:strCache>
                <c:ptCount val="1"/>
                <c:pt idx="0">
                  <c:v>Cash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Data!$N$14:$N$33</c:f>
              <c:strCache>
                <c:ptCount val="20"/>
                <c:pt idx="0">
                  <c:v>Q1 2016</c:v>
                </c:pt>
                <c:pt idx="1">
                  <c:v>Q2 2016</c:v>
                </c:pt>
                <c:pt idx="2">
                  <c:v>Q3 2016</c:v>
                </c:pt>
                <c:pt idx="3">
                  <c:v>Q4 2016</c:v>
                </c:pt>
                <c:pt idx="4">
                  <c:v>Q1 2017</c:v>
                </c:pt>
                <c:pt idx="5">
                  <c:v>Q2 2017</c:v>
                </c:pt>
                <c:pt idx="6">
                  <c:v>Q3 2017</c:v>
                </c:pt>
                <c:pt idx="7">
                  <c:v>Q4 2017</c:v>
                </c:pt>
                <c:pt idx="8">
                  <c:v>Q1 2018</c:v>
                </c:pt>
                <c:pt idx="9">
                  <c:v>Q2 2018</c:v>
                </c:pt>
                <c:pt idx="10">
                  <c:v>Q3 2018</c:v>
                </c:pt>
                <c:pt idx="11">
                  <c:v>Q4 2018</c:v>
                </c:pt>
                <c:pt idx="12">
                  <c:v>Q1 2019</c:v>
                </c:pt>
                <c:pt idx="13">
                  <c:v>Q2 2019</c:v>
                </c:pt>
                <c:pt idx="14">
                  <c:v>Q3 2019</c:v>
                </c:pt>
                <c:pt idx="15">
                  <c:v>Q4 2019</c:v>
                </c:pt>
                <c:pt idx="16">
                  <c:v>Q1 2020</c:v>
                </c:pt>
                <c:pt idx="17">
                  <c:v>Q2 2020</c:v>
                </c:pt>
                <c:pt idx="18">
                  <c:v>Q3 2020</c:v>
                </c:pt>
                <c:pt idx="19">
                  <c:v>Q4 2020</c:v>
                </c:pt>
              </c:strCache>
            </c:strRef>
          </c:cat>
          <c:val>
            <c:numRef>
              <c:f>Data!$O$14:$O$33</c:f>
              <c:numCache>
                <c:formatCode>General</c:formatCode>
                <c:ptCount val="20"/>
                <c:pt idx="0">
                  <c:v>0.31249999999999994</c:v>
                </c:pt>
                <c:pt idx="1">
                  <c:v>0.23809523809523819</c:v>
                </c:pt>
                <c:pt idx="2">
                  <c:v>7.6923076923076983E-2</c:v>
                </c:pt>
                <c:pt idx="3">
                  <c:v>0.78571428571428559</c:v>
                </c:pt>
                <c:pt idx="4">
                  <c:v>0.5</c:v>
                </c:pt>
                <c:pt idx="5">
                  <c:v>0.34666666666666668</c:v>
                </c:pt>
                <c:pt idx="6">
                  <c:v>2.9702970297029729E-2</c:v>
                </c:pt>
                <c:pt idx="7">
                  <c:v>0.31730769230769235</c:v>
                </c:pt>
                <c:pt idx="8">
                  <c:v>0.240875912408759</c:v>
                </c:pt>
                <c:pt idx="9">
                  <c:v>0.11176470588235292</c:v>
                </c:pt>
                <c:pt idx="10">
                  <c:v>0.13756613756613759</c:v>
                </c:pt>
                <c:pt idx="11">
                  <c:v>0.11627906976744186</c:v>
                </c:pt>
                <c:pt idx="12">
                  <c:v>-2.0833333333333259E-2</c:v>
                </c:pt>
                <c:pt idx="13">
                  <c:v>-0.1148936170212766</c:v>
                </c:pt>
                <c:pt idx="14">
                  <c:v>-0.11538461538461538</c:v>
                </c:pt>
                <c:pt idx="15">
                  <c:v>-0.17391304347826089</c:v>
                </c:pt>
                <c:pt idx="16">
                  <c:v>-0.92763157894736836</c:v>
                </c:pt>
                <c:pt idx="17">
                  <c:v>0.45454545454545459</c:v>
                </c:pt>
                <c:pt idx="18">
                  <c:v>-0.3125</c:v>
                </c:pt>
                <c:pt idx="19">
                  <c:v>-0.18181818181818185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7F-4521-A648-0B27A98FE7B9}"/>
            </c:ext>
          </c:extLst>
        </c:ser>
        <c:ser>
          <c:idx val="1"/>
          <c:order val="1"/>
          <c:tx>
            <c:strRef>
              <c:f>Data!$P$13</c:f>
              <c:strCache>
                <c:ptCount val="1"/>
                <c:pt idx="0">
                  <c:v>Bond Index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Data!$N$14:$N$33</c:f>
              <c:strCache>
                <c:ptCount val="20"/>
                <c:pt idx="0">
                  <c:v>Q1 2016</c:v>
                </c:pt>
                <c:pt idx="1">
                  <c:v>Q2 2016</c:v>
                </c:pt>
                <c:pt idx="2">
                  <c:v>Q3 2016</c:v>
                </c:pt>
                <c:pt idx="3">
                  <c:v>Q4 2016</c:v>
                </c:pt>
                <c:pt idx="4">
                  <c:v>Q1 2017</c:v>
                </c:pt>
                <c:pt idx="5">
                  <c:v>Q2 2017</c:v>
                </c:pt>
                <c:pt idx="6">
                  <c:v>Q3 2017</c:v>
                </c:pt>
                <c:pt idx="7">
                  <c:v>Q4 2017</c:v>
                </c:pt>
                <c:pt idx="8">
                  <c:v>Q1 2018</c:v>
                </c:pt>
                <c:pt idx="9">
                  <c:v>Q2 2018</c:v>
                </c:pt>
                <c:pt idx="10">
                  <c:v>Q3 2018</c:v>
                </c:pt>
                <c:pt idx="11">
                  <c:v>Q4 2018</c:v>
                </c:pt>
                <c:pt idx="12">
                  <c:v>Q1 2019</c:v>
                </c:pt>
                <c:pt idx="13">
                  <c:v>Q2 2019</c:v>
                </c:pt>
                <c:pt idx="14">
                  <c:v>Q3 2019</c:v>
                </c:pt>
                <c:pt idx="15">
                  <c:v>Q4 2019</c:v>
                </c:pt>
                <c:pt idx="16">
                  <c:v>Q1 2020</c:v>
                </c:pt>
                <c:pt idx="17">
                  <c:v>Q2 2020</c:v>
                </c:pt>
                <c:pt idx="18">
                  <c:v>Q3 2020</c:v>
                </c:pt>
                <c:pt idx="19">
                  <c:v>Q4 2020</c:v>
                </c:pt>
              </c:strCache>
            </c:strRef>
          </c:cat>
          <c:val>
            <c:numRef>
              <c:f>Data!$P$14:$P$33</c:f>
              <c:numCache>
                <c:formatCode>0.00</c:formatCode>
                <c:ptCount val="20"/>
                <c:pt idx="0">
                  <c:v>4.5960653140889325E-2</c:v>
                </c:pt>
                <c:pt idx="1">
                  <c:v>-7.7750903009211981E-5</c:v>
                </c:pt>
                <c:pt idx="2">
                  <c:v>1.9405429801533872E-2</c:v>
                </c:pt>
                <c:pt idx="3">
                  <c:v>-4.8054362118968567E-2</c:v>
                </c:pt>
                <c:pt idx="4">
                  <c:v>1.3760980478579827E-4</c:v>
                </c:pt>
                <c:pt idx="5">
                  <c:v>1.1245876628013489E-2</c:v>
                </c:pt>
                <c:pt idx="6">
                  <c:v>1.5147522574889315E-2</c:v>
                </c:pt>
                <c:pt idx="7">
                  <c:v>-8.3692727402284849E-3</c:v>
                </c:pt>
                <c:pt idx="8">
                  <c:v>-4.1273942017331533E-2</c:v>
                </c:pt>
                <c:pt idx="9">
                  <c:v>3.7475841466489708E-4</c:v>
                </c:pt>
                <c:pt idx="10">
                  <c:v>7.0089248284338178E-3</c:v>
                </c:pt>
                <c:pt idx="11">
                  <c:v>-9.3286093888396149E-3</c:v>
                </c:pt>
                <c:pt idx="12">
                  <c:v>4.2545696434766134E-2</c:v>
                </c:pt>
                <c:pt idx="13">
                  <c:v>4.3720102156503911E-2</c:v>
                </c:pt>
                <c:pt idx="14">
                  <c:v>8.1900752156472148E-2</c:v>
                </c:pt>
                <c:pt idx="15">
                  <c:v>-2.2527359859042639E-2</c:v>
                </c:pt>
                <c:pt idx="16">
                  <c:v>6.4173208769214549E-2</c:v>
                </c:pt>
                <c:pt idx="17">
                  <c:v>5.7312786845029606E-2</c:v>
                </c:pt>
                <c:pt idx="18">
                  <c:v>5.538138577761806E-3</c:v>
                </c:pt>
                <c:pt idx="19">
                  <c:v>-3.2180529612130623E-2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7F-4521-A648-0B27A98FE7B9}"/>
            </c:ext>
          </c:extLst>
        </c:ser>
        <c:ser>
          <c:idx val="2"/>
          <c:order val="2"/>
          <c:tx>
            <c:strRef>
              <c:f>Data!$Q$13</c:f>
              <c:strCache>
                <c:ptCount val="1"/>
                <c:pt idx="0">
                  <c:v>Equity Index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Data!$N$14:$N$33</c:f>
              <c:strCache>
                <c:ptCount val="20"/>
                <c:pt idx="0">
                  <c:v>Q1 2016</c:v>
                </c:pt>
                <c:pt idx="1">
                  <c:v>Q2 2016</c:v>
                </c:pt>
                <c:pt idx="2">
                  <c:v>Q3 2016</c:v>
                </c:pt>
                <c:pt idx="3">
                  <c:v>Q4 2016</c:v>
                </c:pt>
                <c:pt idx="4">
                  <c:v>Q1 2017</c:v>
                </c:pt>
                <c:pt idx="5">
                  <c:v>Q2 2017</c:v>
                </c:pt>
                <c:pt idx="6">
                  <c:v>Q3 2017</c:v>
                </c:pt>
                <c:pt idx="7">
                  <c:v>Q4 2017</c:v>
                </c:pt>
                <c:pt idx="8">
                  <c:v>Q1 2018</c:v>
                </c:pt>
                <c:pt idx="9">
                  <c:v>Q2 2018</c:v>
                </c:pt>
                <c:pt idx="10">
                  <c:v>Q3 2018</c:v>
                </c:pt>
                <c:pt idx="11">
                  <c:v>Q4 2018</c:v>
                </c:pt>
                <c:pt idx="12">
                  <c:v>Q1 2019</c:v>
                </c:pt>
                <c:pt idx="13">
                  <c:v>Q2 2019</c:v>
                </c:pt>
                <c:pt idx="14">
                  <c:v>Q3 2019</c:v>
                </c:pt>
                <c:pt idx="15">
                  <c:v>Q4 2019</c:v>
                </c:pt>
                <c:pt idx="16">
                  <c:v>Q1 2020</c:v>
                </c:pt>
                <c:pt idx="17">
                  <c:v>Q2 2020</c:v>
                </c:pt>
                <c:pt idx="18">
                  <c:v>Q3 2020</c:v>
                </c:pt>
                <c:pt idx="19">
                  <c:v>Q4 2020</c:v>
                </c:pt>
              </c:strCache>
            </c:strRef>
          </c:cat>
          <c:val>
            <c:numRef>
              <c:f>Data!$Q$14:$Q$33</c:f>
              <c:numCache>
                <c:formatCode>0.00</c:formatCode>
                <c:ptCount val="20"/>
                <c:pt idx="0">
                  <c:v>-6.26342693950378E-2</c:v>
                </c:pt>
                <c:pt idx="1">
                  <c:v>8.3483297870594733E-2</c:v>
                </c:pt>
                <c:pt idx="2">
                  <c:v>3.8622601074799319E-2</c:v>
                </c:pt>
                <c:pt idx="3">
                  <c:v>2.0587263165057799E-2</c:v>
                </c:pt>
                <c:pt idx="4">
                  <c:v>7.9425821369294103E-2</c:v>
                </c:pt>
                <c:pt idx="5">
                  <c:v>2.7072996935756637E-2</c:v>
                </c:pt>
                <c:pt idx="6">
                  <c:v>1.682257042518244E-2</c:v>
                </c:pt>
                <c:pt idx="7">
                  <c:v>8.0046979596406304E-2</c:v>
                </c:pt>
                <c:pt idx="8">
                  <c:v>3.8173955731667542E-2</c:v>
                </c:pt>
                <c:pt idx="9">
                  <c:v>7.3887217436027375E-3</c:v>
                </c:pt>
                <c:pt idx="10">
                  <c:v>6.9863164843631642E-2</c:v>
                </c:pt>
                <c:pt idx="11">
                  <c:v>-4.8378836160108026E-2</c:v>
                </c:pt>
                <c:pt idx="12">
                  <c:v>2.0640617767426119E-2</c:v>
                </c:pt>
                <c:pt idx="13">
                  <c:v>1.1102332587658848E-2</c:v>
                </c:pt>
                <c:pt idx="14">
                  <c:v>3.5716192788411878E-2</c:v>
                </c:pt>
                <c:pt idx="15">
                  <c:v>9.7428353417519653E-2</c:v>
                </c:pt>
                <c:pt idx="16">
                  <c:v>-5.8572511337726542E-2</c:v>
                </c:pt>
                <c:pt idx="17">
                  <c:v>3.0821410808536127E-2</c:v>
                </c:pt>
                <c:pt idx="18">
                  <c:v>0.16057556696605774</c:v>
                </c:pt>
                <c:pt idx="19">
                  <c:v>7.8869761446919012E-2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7F-4521-A648-0B27A98FE7B9}"/>
            </c:ext>
          </c:extLst>
        </c:ser>
        <c:ser>
          <c:idx val="3"/>
          <c:order val="3"/>
          <c:tx>
            <c:strRef>
              <c:f>Data!$R$13</c:f>
              <c:strCache>
                <c:ptCount val="1"/>
                <c:pt idx="0">
                  <c:v>Direct Property Index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Data!$N$14:$N$33</c:f>
              <c:strCache>
                <c:ptCount val="20"/>
                <c:pt idx="0">
                  <c:v>Q1 2016</c:v>
                </c:pt>
                <c:pt idx="1">
                  <c:v>Q2 2016</c:v>
                </c:pt>
                <c:pt idx="2">
                  <c:v>Q3 2016</c:v>
                </c:pt>
                <c:pt idx="3">
                  <c:v>Q4 2016</c:v>
                </c:pt>
                <c:pt idx="4">
                  <c:v>Q1 2017</c:v>
                </c:pt>
                <c:pt idx="5">
                  <c:v>Q2 2017</c:v>
                </c:pt>
                <c:pt idx="6">
                  <c:v>Q3 2017</c:v>
                </c:pt>
                <c:pt idx="7">
                  <c:v>Q4 2017</c:v>
                </c:pt>
                <c:pt idx="8">
                  <c:v>Q1 2018</c:v>
                </c:pt>
                <c:pt idx="9">
                  <c:v>Q2 2018</c:v>
                </c:pt>
                <c:pt idx="10">
                  <c:v>Q3 2018</c:v>
                </c:pt>
                <c:pt idx="11">
                  <c:v>Q4 2018</c:v>
                </c:pt>
                <c:pt idx="12">
                  <c:v>Q1 2019</c:v>
                </c:pt>
                <c:pt idx="13">
                  <c:v>Q2 2019</c:v>
                </c:pt>
                <c:pt idx="14">
                  <c:v>Q3 2019</c:v>
                </c:pt>
                <c:pt idx="15">
                  <c:v>Q4 2019</c:v>
                </c:pt>
                <c:pt idx="16">
                  <c:v>Q1 2020</c:v>
                </c:pt>
                <c:pt idx="17">
                  <c:v>Q2 2020</c:v>
                </c:pt>
                <c:pt idx="18">
                  <c:v>Q3 2020</c:v>
                </c:pt>
                <c:pt idx="19">
                  <c:v>Q4 2020</c:v>
                </c:pt>
              </c:strCache>
            </c:strRef>
          </c:cat>
          <c:val>
            <c:numRef>
              <c:f>Data!$R$14:$R$33</c:f>
              <c:numCache>
                <c:formatCode>0.00</c:formatCode>
                <c:ptCount val="20"/>
                <c:pt idx="0">
                  <c:v>2.2100029740535782E-2</c:v>
                </c:pt>
                <c:pt idx="1">
                  <c:v>2.0299994960218788E-2</c:v>
                </c:pt>
                <c:pt idx="2">
                  <c:v>1.7699994443052067E-2</c:v>
                </c:pt>
                <c:pt idx="3">
                  <c:v>1.7300004894894243E-2</c:v>
                </c:pt>
                <c:pt idx="4">
                  <c:v>1.5499985043597548E-2</c:v>
                </c:pt>
                <c:pt idx="5">
                  <c:v>1.7500016219377228E-2</c:v>
                </c:pt>
                <c:pt idx="6">
                  <c:v>1.6999981596747756E-2</c:v>
                </c:pt>
                <c:pt idx="7">
                  <c:v>1.8000008319828446E-2</c:v>
                </c:pt>
                <c:pt idx="8">
                  <c:v>1.6999986164753452E-2</c:v>
                </c:pt>
                <c:pt idx="9">
                  <c:v>1.8100008016015488E-2</c:v>
                </c:pt>
                <c:pt idx="10">
                  <c:v>1.6700005731054682E-2</c:v>
                </c:pt>
                <c:pt idx="11">
                  <c:v>1.3699984586508783E-2</c:v>
                </c:pt>
                <c:pt idx="12">
                  <c:v>1.8000017943152317E-2</c:v>
                </c:pt>
                <c:pt idx="13">
                  <c:v>1.5099983779348484E-2</c:v>
                </c:pt>
                <c:pt idx="14">
                  <c:v>1.4100008210698277E-2</c:v>
                </c:pt>
                <c:pt idx="15">
                  <c:v>1.5500013624733511E-2</c:v>
                </c:pt>
                <c:pt idx="16">
                  <c:v>7.0999919473657145E-3</c:v>
                </c:pt>
                <c:pt idx="17">
                  <c:v>-9.8999919837191568E-3</c:v>
                </c:pt>
                <c:pt idx="18">
                  <c:v>7.399951282193405E-3</c:v>
                </c:pt>
                <c:pt idx="19">
                  <c:v>1.1499943835936444E-2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7F-4521-A648-0B27A98FE7B9}"/>
            </c:ext>
          </c:extLst>
        </c:ser>
        <c:ser>
          <c:idx val="4"/>
          <c:order val="4"/>
          <c:tx>
            <c:strRef>
              <c:f>Data!$S$13</c:f>
              <c:strCache>
                <c:ptCount val="1"/>
                <c:pt idx="0">
                  <c:v>Listed Property Index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Data!$N$14:$N$33</c:f>
              <c:strCache>
                <c:ptCount val="20"/>
                <c:pt idx="0">
                  <c:v>Q1 2016</c:v>
                </c:pt>
                <c:pt idx="1">
                  <c:v>Q2 2016</c:v>
                </c:pt>
                <c:pt idx="2">
                  <c:v>Q3 2016</c:v>
                </c:pt>
                <c:pt idx="3">
                  <c:v>Q4 2016</c:v>
                </c:pt>
                <c:pt idx="4">
                  <c:v>Q1 2017</c:v>
                </c:pt>
                <c:pt idx="5">
                  <c:v>Q2 2017</c:v>
                </c:pt>
                <c:pt idx="6">
                  <c:v>Q3 2017</c:v>
                </c:pt>
                <c:pt idx="7">
                  <c:v>Q4 2017</c:v>
                </c:pt>
                <c:pt idx="8">
                  <c:v>Q1 2018</c:v>
                </c:pt>
                <c:pt idx="9">
                  <c:v>Q2 2018</c:v>
                </c:pt>
                <c:pt idx="10">
                  <c:v>Q3 2018</c:v>
                </c:pt>
                <c:pt idx="11">
                  <c:v>Q4 2018</c:v>
                </c:pt>
                <c:pt idx="12">
                  <c:v>Q1 2019</c:v>
                </c:pt>
                <c:pt idx="13">
                  <c:v>Q2 2019</c:v>
                </c:pt>
                <c:pt idx="14">
                  <c:v>Q3 2019</c:v>
                </c:pt>
                <c:pt idx="15">
                  <c:v>Q4 2019</c:v>
                </c:pt>
                <c:pt idx="16">
                  <c:v>Q1 2020</c:v>
                </c:pt>
                <c:pt idx="17">
                  <c:v>Q2 2020</c:v>
                </c:pt>
                <c:pt idx="18">
                  <c:v>Q3 2020</c:v>
                </c:pt>
                <c:pt idx="19">
                  <c:v>Q4 2020</c:v>
                </c:pt>
              </c:strCache>
            </c:strRef>
          </c:cat>
          <c:val>
            <c:numRef>
              <c:f>Data!$S$14:$S$33</c:f>
              <c:numCache>
                <c:formatCode>0.00</c:formatCode>
                <c:ptCount val="20"/>
                <c:pt idx="0">
                  <c:v>-3.3418388005781376E-2</c:v>
                </c:pt>
                <c:pt idx="1">
                  <c:v>0.10590468102992881</c:v>
                </c:pt>
                <c:pt idx="2">
                  <c:v>6.1983930044653066E-2</c:v>
                </c:pt>
                <c:pt idx="3">
                  <c:v>-7.5102668566581807E-2</c:v>
                </c:pt>
                <c:pt idx="4">
                  <c:v>8.3812401095248679E-2</c:v>
                </c:pt>
                <c:pt idx="5">
                  <c:v>-8.6231020490873649E-3</c:v>
                </c:pt>
                <c:pt idx="6">
                  <c:v>2.3336087105169254E-2</c:v>
                </c:pt>
                <c:pt idx="7">
                  <c:v>3.1471329226723251E-2</c:v>
                </c:pt>
                <c:pt idx="8">
                  <c:v>-0.10292166588093182</c:v>
                </c:pt>
                <c:pt idx="9">
                  <c:v>6.3832534760100479E-2</c:v>
                </c:pt>
                <c:pt idx="10">
                  <c:v>9.6222378030331734E-2</c:v>
                </c:pt>
                <c:pt idx="11">
                  <c:v>-1.7673929714149706E-2</c:v>
                </c:pt>
                <c:pt idx="12">
                  <c:v>4.409820013526735E-2</c:v>
                </c:pt>
                <c:pt idx="13">
                  <c:v>4.9999812006550827E-2</c:v>
                </c:pt>
                <c:pt idx="14">
                  <c:v>6.1010663194968527E-2</c:v>
                </c:pt>
                <c:pt idx="15">
                  <c:v>2.8077904771271842E-2</c:v>
                </c:pt>
                <c:pt idx="16">
                  <c:v>-5.7219258108038983E-2</c:v>
                </c:pt>
                <c:pt idx="17">
                  <c:v>-9.0451051485141667E-2</c:v>
                </c:pt>
                <c:pt idx="18">
                  <c:v>2.4498102005513823E-2</c:v>
                </c:pt>
                <c:pt idx="19">
                  <c:v>8.1450741577448166E-2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7F-4521-A648-0B27A98FE7B9}"/>
            </c:ext>
          </c:extLst>
        </c:ser>
        <c:ser>
          <c:idx val="5"/>
          <c:order val="5"/>
          <c:tx>
            <c:strRef>
              <c:f>Data!$T$13</c:f>
              <c:strCache>
                <c:ptCount val="1"/>
                <c:pt idx="0">
                  <c:v>Hedge Funds Index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Data!$N$14:$N$33</c:f>
              <c:strCache>
                <c:ptCount val="20"/>
                <c:pt idx="0">
                  <c:v>Q1 2016</c:v>
                </c:pt>
                <c:pt idx="1">
                  <c:v>Q2 2016</c:v>
                </c:pt>
                <c:pt idx="2">
                  <c:v>Q3 2016</c:v>
                </c:pt>
                <c:pt idx="3">
                  <c:v>Q4 2016</c:v>
                </c:pt>
                <c:pt idx="4">
                  <c:v>Q1 2017</c:v>
                </c:pt>
                <c:pt idx="5">
                  <c:v>Q2 2017</c:v>
                </c:pt>
                <c:pt idx="6">
                  <c:v>Q3 2017</c:v>
                </c:pt>
                <c:pt idx="7">
                  <c:v>Q4 2017</c:v>
                </c:pt>
                <c:pt idx="8">
                  <c:v>Q1 2018</c:v>
                </c:pt>
                <c:pt idx="9">
                  <c:v>Q2 2018</c:v>
                </c:pt>
                <c:pt idx="10">
                  <c:v>Q3 2018</c:v>
                </c:pt>
                <c:pt idx="11">
                  <c:v>Q4 2018</c:v>
                </c:pt>
                <c:pt idx="12">
                  <c:v>Q1 2019</c:v>
                </c:pt>
                <c:pt idx="13">
                  <c:v>Q2 2019</c:v>
                </c:pt>
                <c:pt idx="14">
                  <c:v>Q3 2019</c:v>
                </c:pt>
                <c:pt idx="15">
                  <c:v>Q4 2019</c:v>
                </c:pt>
                <c:pt idx="16">
                  <c:v>Q1 2020</c:v>
                </c:pt>
                <c:pt idx="17">
                  <c:v>Q2 2020</c:v>
                </c:pt>
                <c:pt idx="18">
                  <c:v>Q3 2020</c:v>
                </c:pt>
                <c:pt idx="19">
                  <c:v>Q4 2020</c:v>
                </c:pt>
              </c:strCache>
            </c:strRef>
          </c:cat>
          <c:val>
            <c:numRef>
              <c:f>Data!$T$14:$T$33</c:f>
              <c:numCache>
                <c:formatCode>0.00</c:formatCode>
                <c:ptCount val="20"/>
                <c:pt idx="0">
                  <c:v>-4.2308131918373147E-2</c:v>
                </c:pt>
                <c:pt idx="1">
                  <c:v>1.7683727335322544E-2</c:v>
                </c:pt>
                <c:pt idx="2">
                  <c:v>1.4765740019052592E-2</c:v>
                </c:pt>
                <c:pt idx="3">
                  <c:v>3.0829955195219461E-3</c:v>
                </c:pt>
                <c:pt idx="4">
                  <c:v>2.8326367397292395E-2</c:v>
                </c:pt>
                <c:pt idx="5">
                  <c:v>1.2841395833871982E-2</c:v>
                </c:pt>
                <c:pt idx="6">
                  <c:v>1.8315024548804026E-2</c:v>
                </c:pt>
                <c:pt idx="7">
                  <c:v>1.5861503057488107E-2</c:v>
                </c:pt>
                <c:pt idx="8">
                  <c:v>1.6893748210930926E-2</c:v>
                </c:pt>
                <c:pt idx="9">
                  <c:v>4.2418467402328876E-3</c:v>
                </c:pt>
                <c:pt idx="10">
                  <c:v>-2.126463353142267E-4</c:v>
                </c:pt>
                <c:pt idx="11">
                  <c:v>-3.5414756605120383E-2</c:v>
                </c:pt>
                <c:pt idx="12">
                  <c:v>1.9382331225214527E-2</c:v>
                </c:pt>
                <c:pt idx="13">
                  <c:v>2.1598024387086443E-2</c:v>
                </c:pt>
                <c:pt idx="14">
                  <c:v>4.9432085220100071E-2</c:v>
                </c:pt>
                <c:pt idx="15">
                  <c:v>5.0990618093109764E-2</c:v>
                </c:pt>
                <c:pt idx="16">
                  <c:v>1.9863350387872108E-2</c:v>
                </c:pt>
                <c:pt idx="17">
                  <c:v>2.2790535838552499E-2</c:v>
                </c:pt>
                <c:pt idx="18">
                  <c:v>2.6013680256762737E-2</c:v>
                </c:pt>
                <c:pt idx="19">
                  <c:v>4.0764591735788711E-2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A7F-4521-A648-0B27A98FE7B9}"/>
            </c:ext>
          </c:extLst>
        </c:ser>
        <c:ser>
          <c:idx val="6"/>
          <c:order val="6"/>
          <c:tx>
            <c:strRef>
              <c:f>Data!$U$13</c:f>
              <c:strCache>
                <c:ptCount val="1"/>
                <c:pt idx="0">
                  <c:v>Commodity Index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Data!$N$14:$N$33</c:f>
              <c:strCache>
                <c:ptCount val="20"/>
                <c:pt idx="0">
                  <c:v>Q1 2016</c:v>
                </c:pt>
                <c:pt idx="1">
                  <c:v>Q2 2016</c:v>
                </c:pt>
                <c:pt idx="2">
                  <c:v>Q3 2016</c:v>
                </c:pt>
                <c:pt idx="3">
                  <c:v>Q4 2016</c:v>
                </c:pt>
                <c:pt idx="4">
                  <c:v>Q1 2017</c:v>
                </c:pt>
                <c:pt idx="5">
                  <c:v>Q2 2017</c:v>
                </c:pt>
                <c:pt idx="6">
                  <c:v>Q3 2017</c:v>
                </c:pt>
                <c:pt idx="7">
                  <c:v>Q4 2017</c:v>
                </c:pt>
                <c:pt idx="8">
                  <c:v>Q1 2018</c:v>
                </c:pt>
                <c:pt idx="9">
                  <c:v>Q2 2018</c:v>
                </c:pt>
                <c:pt idx="10">
                  <c:v>Q3 2018</c:v>
                </c:pt>
                <c:pt idx="11">
                  <c:v>Q4 2018</c:v>
                </c:pt>
                <c:pt idx="12">
                  <c:v>Q1 2019</c:v>
                </c:pt>
                <c:pt idx="13">
                  <c:v>Q2 2019</c:v>
                </c:pt>
                <c:pt idx="14">
                  <c:v>Q3 2019</c:v>
                </c:pt>
                <c:pt idx="15">
                  <c:v>Q4 2019</c:v>
                </c:pt>
                <c:pt idx="16">
                  <c:v>Q1 2020</c:v>
                </c:pt>
                <c:pt idx="17">
                  <c:v>Q2 2020</c:v>
                </c:pt>
                <c:pt idx="18">
                  <c:v>Q3 2020</c:v>
                </c:pt>
                <c:pt idx="19">
                  <c:v>Q4 2020</c:v>
                </c:pt>
              </c:strCache>
            </c:strRef>
          </c:cat>
          <c:val>
            <c:numRef>
              <c:f>Data!$U$14:$U$33</c:f>
              <c:numCache>
                <c:formatCode>0.00</c:formatCode>
                <c:ptCount val="20"/>
                <c:pt idx="0">
                  <c:v>-0.16396734128126142</c:v>
                </c:pt>
                <c:pt idx="1">
                  <c:v>0.19862748364642152</c:v>
                </c:pt>
                <c:pt idx="2">
                  <c:v>-4.2041840892078755E-2</c:v>
                </c:pt>
                <c:pt idx="3">
                  <c:v>-9.429501399326393E-3</c:v>
                </c:pt>
                <c:pt idx="4">
                  <c:v>5.3835874435900932E-2</c:v>
                </c:pt>
                <c:pt idx="5">
                  <c:v>-5.5205876011797377E-2</c:v>
                </c:pt>
                <c:pt idx="6">
                  <c:v>-2.5742359287937704E-2</c:v>
                </c:pt>
                <c:pt idx="7">
                  <c:v>0.12547612734447966</c:v>
                </c:pt>
                <c:pt idx="8">
                  <c:v>3.2815583179134251E-2</c:v>
                </c:pt>
                <c:pt idx="9">
                  <c:v>9.035563104330778E-2</c:v>
                </c:pt>
                <c:pt idx="10">
                  <c:v>-2.4158914522835806E-2</c:v>
                </c:pt>
                <c:pt idx="11">
                  <c:v>-0.12638673310703594</c:v>
                </c:pt>
                <c:pt idx="12">
                  <c:v>4.9409213416838772E-2</c:v>
                </c:pt>
                <c:pt idx="13">
                  <c:v>1.6024136882629443E-2</c:v>
                </c:pt>
                <c:pt idx="14">
                  <c:v>-6.3853893940302983E-2</c:v>
                </c:pt>
                <c:pt idx="15">
                  <c:v>4.935609648305278E-2</c:v>
                </c:pt>
                <c:pt idx="16">
                  <c:v>-0.14907949301486892</c:v>
                </c:pt>
                <c:pt idx="17">
                  <c:v>-0.27640533599320666</c:v>
                </c:pt>
                <c:pt idx="18">
                  <c:v>8.4108123631403242E-2</c:v>
                </c:pt>
                <c:pt idx="19">
                  <c:v>0.33353401565322094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A7F-4521-A648-0B27A98FE7B9}"/>
            </c:ext>
          </c:extLst>
        </c:ser>
        <c:ser>
          <c:idx val="7"/>
          <c:order val="7"/>
          <c:tx>
            <c:strRef>
              <c:f>Data!$V$13</c:f>
              <c:strCache>
                <c:ptCount val="1"/>
                <c:pt idx="0">
                  <c:v>Private Equity Index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Data!$N$14:$N$33</c:f>
              <c:strCache>
                <c:ptCount val="20"/>
                <c:pt idx="0">
                  <c:v>Q1 2016</c:v>
                </c:pt>
                <c:pt idx="1">
                  <c:v>Q2 2016</c:v>
                </c:pt>
                <c:pt idx="2">
                  <c:v>Q3 2016</c:v>
                </c:pt>
                <c:pt idx="3">
                  <c:v>Q4 2016</c:v>
                </c:pt>
                <c:pt idx="4">
                  <c:v>Q1 2017</c:v>
                </c:pt>
                <c:pt idx="5">
                  <c:v>Q2 2017</c:v>
                </c:pt>
                <c:pt idx="6">
                  <c:v>Q3 2017</c:v>
                </c:pt>
                <c:pt idx="7">
                  <c:v>Q4 2017</c:v>
                </c:pt>
                <c:pt idx="8">
                  <c:v>Q1 2018</c:v>
                </c:pt>
                <c:pt idx="9">
                  <c:v>Q2 2018</c:v>
                </c:pt>
                <c:pt idx="10">
                  <c:v>Q3 2018</c:v>
                </c:pt>
                <c:pt idx="11">
                  <c:v>Q4 2018</c:v>
                </c:pt>
                <c:pt idx="12">
                  <c:v>Q1 2019</c:v>
                </c:pt>
                <c:pt idx="13">
                  <c:v>Q2 2019</c:v>
                </c:pt>
                <c:pt idx="14">
                  <c:v>Q3 2019</c:v>
                </c:pt>
                <c:pt idx="15">
                  <c:v>Q4 2019</c:v>
                </c:pt>
                <c:pt idx="16">
                  <c:v>Q1 2020</c:v>
                </c:pt>
                <c:pt idx="17">
                  <c:v>Q2 2020</c:v>
                </c:pt>
                <c:pt idx="18">
                  <c:v>Q3 2020</c:v>
                </c:pt>
                <c:pt idx="19">
                  <c:v>Q4 2020</c:v>
                </c:pt>
              </c:strCache>
            </c:strRef>
          </c:cat>
          <c:val>
            <c:numRef>
              <c:f>Data!$V$14:$V$33</c:f>
              <c:numCache>
                <c:formatCode>0.00</c:formatCode>
                <c:ptCount val="20"/>
                <c:pt idx="0">
                  <c:v>-0.11854132589242766</c:v>
                </c:pt>
                <c:pt idx="1">
                  <c:v>0.14037768802532474</c:v>
                </c:pt>
                <c:pt idx="2">
                  <c:v>4.747774480712174E-2</c:v>
                </c:pt>
                <c:pt idx="3">
                  <c:v>3.129854701635746E-2</c:v>
                </c:pt>
                <c:pt idx="4">
                  <c:v>8.7014310398298642E-2</c:v>
                </c:pt>
                <c:pt idx="5">
                  <c:v>7.5320970042795962E-2</c:v>
                </c:pt>
                <c:pt idx="6">
                  <c:v>3.5629003524997288E-2</c:v>
                </c:pt>
                <c:pt idx="7">
                  <c:v>3.8172967829301345E-2</c:v>
                </c:pt>
                <c:pt idx="8">
                  <c:v>1.3396319537474279E-2</c:v>
                </c:pt>
                <c:pt idx="9">
                  <c:v>1.2106032143602652E-2</c:v>
                </c:pt>
                <c:pt idx="10">
                  <c:v>4.3170413143603502E-2</c:v>
                </c:pt>
                <c:pt idx="11">
                  <c:v>-7.4233937397034502E-2</c:v>
                </c:pt>
                <c:pt idx="12">
                  <c:v>4.5271737196141824E-2</c:v>
                </c:pt>
                <c:pt idx="13">
                  <c:v>5.4445163267390816E-2</c:v>
                </c:pt>
                <c:pt idx="14">
                  <c:v>5.4669336088865948E-2</c:v>
                </c:pt>
                <c:pt idx="15">
                  <c:v>0.10474265944092336</c:v>
                </c:pt>
                <c:pt idx="16">
                  <c:v>-5.2158971232193319E-2</c:v>
                </c:pt>
                <c:pt idx="17">
                  <c:v>-0.11152046783625727</c:v>
                </c:pt>
                <c:pt idx="18">
                  <c:v>9.6610281050483748E-2</c:v>
                </c:pt>
                <c:pt idx="19">
                  <c:v>0.18161192739844431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A7F-4521-A648-0B27A98FE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1876559"/>
        <c:axId val="1201732207"/>
      </c:lineChart>
      <c:catAx>
        <c:axId val="1121876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period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732207"/>
        <c:crosses val="autoZero"/>
        <c:auto val="1"/>
        <c:lblAlgn val="ctr"/>
        <c:lblOffset val="100"/>
        <c:noMultiLvlLbl val="0"/>
      </c:catAx>
      <c:valAx>
        <c:axId val="120173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876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762000</xdr:colOff>
      <xdr:row>29</xdr:row>
      <xdr:rowOff>76200</xdr:rowOff>
    </xdr:from>
    <xdr:to>
      <xdr:col>11</xdr:col>
      <xdr:colOff>542925</xdr:colOff>
      <xdr:row>43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848D77-E6D7-494B-874B-2E0E6205FA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104"/>
  <sheetViews>
    <sheetView tabSelected="1" topLeftCell="K1" workbookViewId="0">
      <pane ySplit="1" topLeftCell="A71" activePane="bottomLeft" state="frozen"/>
      <selection pane="bottomLeft" activeCell="M90" sqref="M90"/>
    </sheetView>
  </sheetViews>
  <sheetFormatPr defaultRowHeight="15" x14ac:dyDescent="0.25"/>
  <cols>
    <col min="2" max="2" width="12.85546875" customWidth="1"/>
    <col min="3" max="3" width="13.5703125" customWidth="1"/>
    <col min="4" max="4" width="13.42578125" customWidth="1"/>
    <col min="5" max="5" width="14.28515625" customWidth="1"/>
    <col min="6" max="6" width="21.140625" customWidth="1"/>
    <col min="7" max="7" width="19" customWidth="1"/>
    <col min="8" max="8" width="17.28515625" customWidth="1"/>
    <col min="9" max="9" width="17.28515625" style="2" customWidth="1"/>
    <col min="13" max="13" width="23.42578125" customWidth="1"/>
    <col min="14" max="14" width="20" customWidth="1"/>
    <col min="16" max="16" width="11.140625" customWidth="1"/>
    <col min="17" max="17" width="10.85546875" customWidth="1"/>
    <col min="18" max="18" width="10.5703125" customWidth="1"/>
    <col min="19" max="19" width="9.85546875" customWidth="1"/>
    <col min="20" max="20" width="8.28515625" customWidth="1"/>
    <col min="21" max="21" width="8.85546875" customWidth="1"/>
    <col min="22" max="22" width="9.7109375" customWidth="1"/>
    <col min="25" max="25" width="23.42578125" customWidth="1"/>
    <col min="26" max="26" width="18.5703125" customWidth="1"/>
    <col min="27" max="27" width="24.140625" customWidth="1"/>
    <col min="28" max="28" width="10.7109375" bestFit="1" customWidth="1"/>
    <col min="29" max="29" width="11.28515625" bestFit="1" customWidth="1"/>
    <col min="30" max="30" width="11.42578125" bestFit="1" customWidth="1"/>
    <col min="31" max="31" width="11.28515625" bestFit="1" customWidth="1"/>
    <col min="32" max="32" width="10.5703125" bestFit="1" customWidth="1"/>
  </cols>
  <sheetData>
    <row r="1" spans="1:32" s="1" customFormat="1" x14ac:dyDescent="0.25">
      <c r="A1" s="1" t="s">
        <v>32</v>
      </c>
      <c r="B1" s="1" t="s">
        <v>10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23</v>
      </c>
    </row>
    <row r="2" spans="1:32" s="4" customFormat="1" x14ac:dyDescent="0.25">
      <c r="A2" s="3" t="s">
        <v>0</v>
      </c>
      <c r="B2" s="3">
        <v>0.16</v>
      </c>
      <c r="C2" s="4">
        <v>565.63599999999997</v>
      </c>
      <c r="D2" s="3">
        <v>3900.74</v>
      </c>
      <c r="E2" s="4">
        <v>2966.3218000000002</v>
      </c>
      <c r="F2" s="3">
        <v>14571.02</v>
      </c>
      <c r="G2" s="4">
        <v>5686.85</v>
      </c>
      <c r="H2" s="3">
        <v>2383.6819999999998</v>
      </c>
      <c r="I2" s="3">
        <v>207.86</v>
      </c>
      <c r="N2" s="25" t="s">
        <v>34</v>
      </c>
      <c r="O2" s="25"/>
      <c r="P2" s="25"/>
      <c r="Q2" s="25"/>
      <c r="R2" s="25"/>
      <c r="S2" s="25"/>
      <c r="T2" s="25"/>
      <c r="U2" s="25"/>
      <c r="V2" s="25"/>
      <c r="Y2" s="17"/>
      <c r="Z2" s="17"/>
      <c r="AA2" s="17"/>
    </row>
    <row r="3" spans="1:32" x14ac:dyDescent="0.25">
      <c r="A3" s="3" t="s">
        <v>1</v>
      </c>
      <c r="B3" s="3">
        <v>0.21</v>
      </c>
      <c r="C3" s="2">
        <v>591.63300000000004</v>
      </c>
      <c r="D3" s="3">
        <v>3656.42</v>
      </c>
      <c r="E3" s="2">
        <v>3031.8775999999998</v>
      </c>
      <c r="F3" s="3">
        <v>14084.08</v>
      </c>
      <c r="G3" s="4">
        <v>5446.25</v>
      </c>
      <c r="H3" s="3">
        <v>1992.836</v>
      </c>
      <c r="I3" s="3">
        <v>183.22</v>
      </c>
      <c r="N3" s="1" t="s">
        <v>29</v>
      </c>
      <c r="O3" s="1" t="s">
        <v>10</v>
      </c>
      <c r="P3" s="1" t="s">
        <v>4</v>
      </c>
      <c r="Q3" s="1" t="s">
        <v>5</v>
      </c>
      <c r="R3" s="1" t="s">
        <v>6</v>
      </c>
      <c r="S3" s="1" t="s">
        <v>7</v>
      </c>
      <c r="T3" s="1" t="s">
        <v>8</v>
      </c>
      <c r="U3" s="1" t="s">
        <v>9</v>
      </c>
      <c r="V3" s="1" t="s">
        <v>23</v>
      </c>
      <c r="W3" s="1"/>
      <c r="Y3" s="21"/>
      <c r="Z3" s="19"/>
      <c r="AA3" s="18"/>
    </row>
    <row r="4" spans="1:32" x14ac:dyDescent="0.25">
      <c r="A4" s="3" t="s">
        <v>2</v>
      </c>
      <c r="B4" s="3">
        <v>0.26</v>
      </c>
      <c r="C4" s="2">
        <v>591.58699999999999</v>
      </c>
      <c r="D4" s="3">
        <v>3961.67</v>
      </c>
      <c r="E4" s="2">
        <v>3093.4247</v>
      </c>
      <c r="F4" s="3">
        <v>15575.65</v>
      </c>
      <c r="G4" s="4">
        <v>5542.56</v>
      </c>
      <c r="H4" s="3">
        <v>2388.6680000000001</v>
      </c>
      <c r="I4" s="3">
        <v>208.94</v>
      </c>
      <c r="N4" s="3" t="s">
        <v>26</v>
      </c>
      <c r="O4" s="5">
        <f>(B19-B18)/B18</f>
        <v>-0.92763157894736836</v>
      </c>
      <c r="P4" s="5">
        <f t="shared" ref="P4:V7" si="0">(C19-C18)/C18</f>
        <v>6.4173208769214549E-2</v>
      </c>
      <c r="Q4" s="5">
        <f t="shared" si="0"/>
        <v>-5.8572511337726542E-2</v>
      </c>
      <c r="R4" s="5">
        <f t="shared" si="0"/>
        <v>7.0999919473657145E-3</v>
      </c>
      <c r="S4" s="5">
        <f t="shared" si="0"/>
        <v>-5.7219258108038983E-2</v>
      </c>
      <c r="T4" s="5">
        <f t="shared" si="0"/>
        <v>1.9863350387872108E-2</v>
      </c>
      <c r="U4" s="5">
        <f t="shared" si="0"/>
        <v>-0.14907949301486892</v>
      </c>
      <c r="V4" s="5">
        <f t="shared" si="0"/>
        <v>-5.2158971232193319E-2</v>
      </c>
      <c r="Y4" s="21"/>
      <c r="Z4" s="19"/>
      <c r="AA4" s="18"/>
    </row>
    <row r="5" spans="1:32" x14ac:dyDescent="0.25">
      <c r="A5" s="3" t="s">
        <v>3</v>
      </c>
      <c r="B5" s="3">
        <v>0.28000000000000003</v>
      </c>
      <c r="C5" s="2">
        <v>603.06700000000001</v>
      </c>
      <c r="D5" s="3">
        <v>4114.68</v>
      </c>
      <c r="E5" s="2">
        <v>3148.1783</v>
      </c>
      <c r="F5" s="3">
        <v>16541.09</v>
      </c>
      <c r="G5" s="4">
        <v>5624.4000000000005</v>
      </c>
      <c r="H5" s="3">
        <v>2288.2440000000001</v>
      </c>
      <c r="I5" s="3">
        <v>218.86</v>
      </c>
      <c r="N5" s="3" t="s">
        <v>24</v>
      </c>
      <c r="O5" s="5">
        <f t="shared" ref="O5:O7" si="1">(B20-B19)/B19</f>
        <v>0.45454545454545459</v>
      </c>
      <c r="P5" s="5">
        <f t="shared" si="0"/>
        <v>5.7312786845029606E-2</v>
      </c>
      <c r="Q5" s="5">
        <f t="shared" si="0"/>
        <v>3.0821410808536127E-2</v>
      </c>
      <c r="R5" s="5">
        <f t="shared" si="0"/>
        <v>-9.8999919837191568E-3</v>
      </c>
      <c r="S5" s="5">
        <f t="shared" si="0"/>
        <v>-9.0451051485141667E-2</v>
      </c>
      <c r="T5" s="5">
        <f t="shared" si="0"/>
        <v>2.2790535838552499E-2</v>
      </c>
      <c r="U5" s="5">
        <f t="shared" si="0"/>
        <v>-0.27640533599320666</v>
      </c>
      <c r="V5" s="5">
        <f t="shared" si="0"/>
        <v>-0.11152046783625727</v>
      </c>
      <c r="Y5" s="21"/>
      <c r="Z5" s="19"/>
      <c r="AA5" s="18"/>
    </row>
    <row r="6" spans="1:32" x14ac:dyDescent="0.25">
      <c r="A6" s="3" t="s">
        <v>11</v>
      </c>
      <c r="B6" s="3">
        <v>0.5</v>
      </c>
      <c r="C6" s="2">
        <v>574.08699999999999</v>
      </c>
      <c r="D6" s="3">
        <v>4199.3900000000003</v>
      </c>
      <c r="E6" s="2">
        <v>3202.6417999999999</v>
      </c>
      <c r="F6" s="3">
        <v>15298.81</v>
      </c>
      <c r="G6" s="4">
        <v>5641.74</v>
      </c>
      <c r="H6" s="3">
        <v>2266.6669999999999</v>
      </c>
      <c r="I6" s="3">
        <v>225.71</v>
      </c>
      <c r="N6" s="3" t="s">
        <v>27</v>
      </c>
      <c r="O6" s="5">
        <f t="shared" si="1"/>
        <v>-0.3125</v>
      </c>
      <c r="P6" s="5">
        <f t="shared" si="0"/>
        <v>5.538138577761806E-3</v>
      </c>
      <c r="Q6" s="5">
        <f t="shared" si="0"/>
        <v>0.16057556696605774</v>
      </c>
      <c r="R6" s="5">
        <f t="shared" si="0"/>
        <v>7.399951282193405E-3</v>
      </c>
      <c r="S6" s="5">
        <f t="shared" si="0"/>
        <v>2.4498102005513823E-2</v>
      </c>
      <c r="T6" s="5">
        <f t="shared" si="0"/>
        <v>2.6013680256762737E-2</v>
      </c>
      <c r="U6" s="5">
        <f t="shared" si="0"/>
        <v>8.4108123631403242E-2</v>
      </c>
      <c r="V6" s="5">
        <f t="shared" si="0"/>
        <v>9.6610281050483748E-2</v>
      </c>
      <c r="Y6" s="21"/>
      <c r="Z6" s="19"/>
      <c r="AA6" s="18"/>
    </row>
    <row r="7" spans="1:32" x14ac:dyDescent="0.25">
      <c r="A7" s="3" t="s">
        <v>12</v>
      </c>
      <c r="B7" s="3">
        <v>0.75</v>
      </c>
      <c r="C7" s="2">
        <v>574.16600000000005</v>
      </c>
      <c r="D7" s="3">
        <v>4532.93</v>
      </c>
      <c r="E7" s="2">
        <v>3252.2827000000002</v>
      </c>
      <c r="F7" s="3">
        <v>16581.04</v>
      </c>
      <c r="G7" s="4">
        <v>5801.55</v>
      </c>
      <c r="H7" s="3">
        <v>2388.6950000000002</v>
      </c>
      <c r="I7" s="3">
        <v>245.35</v>
      </c>
      <c r="N7" s="3" t="s">
        <v>28</v>
      </c>
      <c r="O7" s="5">
        <f t="shared" si="1"/>
        <v>-0.18181818181818185</v>
      </c>
      <c r="P7" s="5">
        <f t="shared" si="0"/>
        <v>-3.2180529612130623E-2</v>
      </c>
      <c r="Q7" s="5">
        <f t="shared" si="0"/>
        <v>7.8869761446919012E-2</v>
      </c>
      <c r="R7" s="5">
        <f t="shared" si="0"/>
        <v>1.1499943835936444E-2</v>
      </c>
      <c r="S7" s="5">
        <f t="shared" si="0"/>
        <v>8.1450741577448166E-2</v>
      </c>
      <c r="T7" s="5">
        <f t="shared" si="0"/>
        <v>4.0764591735788711E-2</v>
      </c>
      <c r="U7" s="5">
        <f t="shared" si="0"/>
        <v>0.33353401565322094</v>
      </c>
      <c r="V7" s="5">
        <f t="shared" si="0"/>
        <v>0.18161192739844431</v>
      </c>
      <c r="Y7" s="21"/>
      <c r="Z7" s="19"/>
      <c r="AA7" s="18"/>
    </row>
    <row r="8" spans="1:32" x14ac:dyDescent="0.25">
      <c r="A8" s="3" t="s">
        <v>14</v>
      </c>
      <c r="B8" s="3">
        <v>1.01</v>
      </c>
      <c r="C8" s="2">
        <v>580.62300000000005</v>
      </c>
      <c r="D8" s="3">
        <v>4655.6499999999996</v>
      </c>
      <c r="E8" s="2">
        <v>3309.1977000000002</v>
      </c>
      <c r="F8" s="3">
        <v>16438.060000000001</v>
      </c>
      <c r="G8" s="4">
        <v>5876.05</v>
      </c>
      <c r="H8" s="3">
        <v>2256.8249999999998</v>
      </c>
      <c r="I8" s="3">
        <v>263.83</v>
      </c>
      <c r="N8" s="6" t="s">
        <v>30</v>
      </c>
      <c r="O8" s="7">
        <f>AVERAGE(O4:O7)*4</f>
        <v>-0.96740430622009566</v>
      </c>
      <c r="P8" s="7">
        <f t="shared" ref="P8:V8" si="2">AVERAGE(P4:P7)*4</f>
        <v>9.4843604579875326E-2</v>
      </c>
      <c r="Q8" s="7">
        <f t="shared" si="2"/>
        <v>0.21169422788378633</v>
      </c>
      <c r="R8" s="7">
        <f t="shared" si="2"/>
        <v>1.6099895081776408E-2</v>
      </c>
      <c r="S8" s="7">
        <f t="shared" si="2"/>
        <v>-4.1721466010218658E-2</v>
      </c>
      <c r="T8" s="7">
        <f t="shared" si="2"/>
        <v>0.10943215821897605</v>
      </c>
      <c r="U8" s="7">
        <f t="shared" si="2"/>
        <v>-7.8426897234514237E-3</v>
      </c>
      <c r="V8" s="7">
        <f t="shared" si="2"/>
        <v>0.11454276938047747</v>
      </c>
      <c r="Y8" s="21"/>
      <c r="Z8" s="19"/>
      <c r="AA8" s="18"/>
    </row>
    <row r="9" spans="1:32" x14ac:dyDescent="0.25">
      <c r="A9" s="3" t="s">
        <v>15</v>
      </c>
      <c r="B9" s="3">
        <v>1.04</v>
      </c>
      <c r="C9" s="2">
        <v>589.41800000000001</v>
      </c>
      <c r="D9" s="3">
        <v>4733.97</v>
      </c>
      <c r="E9" s="2">
        <v>3365.4540000000002</v>
      </c>
      <c r="F9" s="3">
        <v>16821.66</v>
      </c>
      <c r="G9" s="4">
        <v>5983.67</v>
      </c>
      <c r="H9" s="3">
        <v>2198.7289999999998</v>
      </c>
      <c r="I9" s="3">
        <v>273.23</v>
      </c>
      <c r="N9" s="6" t="s">
        <v>31</v>
      </c>
      <c r="O9" s="7">
        <f>STDEV(O4:O8)*SQRT(4)</f>
        <v>1.1768603298975746</v>
      </c>
      <c r="P9" s="7">
        <f t="shared" ref="P9:V9" si="3">STDEV(P4:P8)*SQRT(4)</f>
        <v>0.1013325001697158</v>
      </c>
      <c r="Q9" s="7">
        <f t="shared" si="3"/>
        <v>0.21295196559239352</v>
      </c>
      <c r="R9" s="7">
        <f t="shared" si="3"/>
        <v>1.9679152381841335E-2</v>
      </c>
      <c r="S9" s="7">
        <f t="shared" si="3"/>
        <v>0.13797808762190941</v>
      </c>
      <c r="T9" s="7">
        <f t="shared" si="3"/>
        <v>7.5149877996035008E-2</v>
      </c>
      <c r="U9" s="7">
        <f t="shared" si="3"/>
        <v>0.46578538257234514</v>
      </c>
      <c r="V9" s="7">
        <f t="shared" si="3"/>
        <v>0.24514856884738195</v>
      </c>
      <c r="Y9" s="21"/>
      <c r="Z9" s="19"/>
      <c r="AA9" s="18"/>
    </row>
    <row r="10" spans="1:32" x14ac:dyDescent="0.25">
      <c r="A10" s="3" t="s">
        <v>17</v>
      </c>
      <c r="B10" s="3">
        <v>1.37</v>
      </c>
      <c r="C10" s="2">
        <v>584.48500000000001</v>
      </c>
      <c r="D10" s="3">
        <v>5112.91</v>
      </c>
      <c r="E10" s="2">
        <v>3426.0322000000001</v>
      </c>
      <c r="F10" s="3">
        <v>17351.060000000001</v>
      </c>
      <c r="G10" s="4">
        <v>6078.58</v>
      </c>
      <c r="H10" s="3">
        <v>2474.6170000000002</v>
      </c>
      <c r="I10" s="3">
        <v>283.66000000000003</v>
      </c>
      <c r="Y10" s="21"/>
      <c r="Z10" s="22"/>
      <c r="AA10" s="23"/>
    </row>
    <row r="11" spans="1:32" x14ac:dyDescent="0.25">
      <c r="A11" s="3" t="s">
        <v>16</v>
      </c>
      <c r="B11" s="3">
        <v>1.7</v>
      </c>
      <c r="C11" s="2">
        <v>560.36099999999999</v>
      </c>
      <c r="D11" s="3">
        <v>5308.09</v>
      </c>
      <c r="E11" s="2">
        <v>3484.2746999999999</v>
      </c>
      <c r="F11" s="3">
        <v>15565.26</v>
      </c>
      <c r="G11" s="4">
        <v>6181.27</v>
      </c>
      <c r="H11" s="3">
        <v>2555.8229999999999</v>
      </c>
      <c r="I11" s="3">
        <v>287.45999999999998</v>
      </c>
    </row>
    <row r="12" spans="1:32" x14ac:dyDescent="0.25">
      <c r="A12" s="3" t="s">
        <v>13</v>
      </c>
      <c r="B12" s="3">
        <v>1.89</v>
      </c>
      <c r="C12" s="2">
        <v>560.57100000000003</v>
      </c>
      <c r="D12" s="3">
        <v>5347.31</v>
      </c>
      <c r="E12" s="2">
        <v>3547.3400999999999</v>
      </c>
      <c r="F12" s="3">
        <v>16558.830000000002</v>
      </c>
      <c r="G12" s="4">
        <v>6207.49</v>
      </c>
      <c r="H12" s="3">
        <v>2786.7559999999999</v>
      </c>
      <c r="I12" s="3">
        <v>290.94</v>
      </c>
      <c r="N12" s="25" t="s">
        <v>35</v>
      </c>
      <c r="O12" s="25"/>
      <c r="P12" s="25"/>
      <c r="Q12" s="25"/>
      <c r="R12" s="25"/>
      <c r="S12" s="25"/>
      <c r="T12" s="25"/>
      <c r="U12" s="25"/>
      <c r="V12" s="25"/>
    </row>
    <row r="13" spans="1:32" x14ac:dyDescent="0.25">
      <c r="A13" s="3" t="s">
        <v>18</v>
      </c>
      <c r="B13" s="3">
        <v>2.15</v>
      </c>
      <c r="C13" s="2">
        <v>564.5</v>
      </c>
      <c r="D13" s="3">
        <v>5720.89</v>
      </c>
      <c r="E13" s="2">
        <v>3606.5807</v>
      </c>
      <c r="F13" s="3">
        <v>18152.16</v>
      </c>
      <c r="G13" s="4">
        <v>6206.17</v>
      </c>
      <c r="H13" s="3">
        <v>2719.431</v>
      </c>
      <c r="I13" s="3">
        <v>303.5</v>
      </c>
      <c r="N13" s="1" t="s">
        <v>29</v>
      </c>
      <c r="O13" s="1" t="s">
        <v>10</v>
      </c>
      <c r="P13" s="1" t="s">
        <v>4</v>
      </c>
      <c r="Q13" s="1" t="s">
        <v>5</v>
      </c>
      <c r="R13" s="1" t="s">
        <v>6</v>
      </c>
      <c r="S13" s="1" t="s">
        <v>7</v>
      </c>
      <c r="T13" s="1" t="s">
        <v>8</v>
      </c>
      <c r="U13" s="1" t="s">
        <v>9</v>
      </c>
      <c r="V13" s="1" t="s">
        <v>23</v>
      </c>
    </row>
    <row r="14" spans="1:32" x14ac:dyDescent="0.25">
      <c r="A14" s="3" t="s">
        <v>19</v>
      </c>
      <c r="B14" s="3">
        <v>2.4</v>
      </c>
      <c r="C14" s="2">
        <v>559.23400000000004</v>
      </c>
      <c r="D14" s="3">
        <v>5444.12</v>
      </c>
      <c r="E14" s="2">
        <v>3655.9908</v>
      </c>
      <c r="F14" s="3">
        <v>17831.34</v>
      </c>
      <c r="G14" s="4">
        <v>5986.38</v>
      </c>
      <c r="H14" s="3">
        <v>2375.7310000000002</v>
      </c>
      <c r="I14" s="3">
        <v>280.97000000000003</v>
      </c>
      <c r="N14" s="3" t="s">
        <v>1</v>
      </c>
      <c r="O14">
        <f>(B3-B2)/B2</f>
        <v>0.31249999999999994</v>
      </c>
      <c r="P14" s="5">
        <f>(C3-C2)/C2</f>
        <v>4.5960653140889325E-2</v>
      </c>
      <c r="Q14" s="5">
        <f t="shared" ref="Q14:V14" si="4">(D3-D2)/D2</f>
        <v>-6.26342693950378E-2</v>
      </c>
      <c r="R14" s="5">
        <f t="shared" si="4"/>
        <v>2.2100029740535782E-2</v>
      </c>
      <c r="S14" s="5">
        <f t="shared" si="4"/>
        <v>-3.3418388005781376E-2</v>
      </c>
      <c r="T14" s="5">
        <f t="shared" si="4"/>
        <v>-4.2308131918373147E-2</v>
      </c>
      <c r="U14" s="5">
        <f t="shared" si="4"/>
        <v>-0.16396734128126142</v>
      </c>
      <c r="V14" s="5">
        <f t="shared" si="4"/>
        <v>-0.11854132589242766</v>
      </c>
      <c r="Z14" s="19"/>
      <c r="AA14" s="19"/>
      <c r="AB14" s="19"/>
      <c r="AC14" s="19"/>
      <c r="AD14" s="19"/>
      <c r="AE14" s="19"/>
    </row>
    <row r="15" spans="1:32" x14ac:dyDescent="0.25">
      <c r="A15" s="3" t="s">
        <v>20</v>
      </c>
      <c r="B15" s="3">
        <v>2.35</v>
      </c>
      <c r="C15" s="2">
        <v>583.02700000000004</v>
      </c>
      <c r="D15" s="3">
        <v>5556.49</v>
      </c>
      <c r="E15" s="2">
        <v>3721.7986999999998</v>
      </c>
      <c r="F15" s="3">
        <v>18617.669999999998</v>
      </c>
      <c r="G15" s="4">
        <v>6102.41</v>
      </c>
      <c r="H15" s="3">
        <v>2493.114</v>
      </c>
      <c r="I15" s="3">
        <v>293.69</v>
      </c>
      <c r="N15" s="3" t="s">
        <v>2</v>
      </c>
      <c r="O15" s="4">
        <f t="shared" ref="O15:O33" si="5">(B4-B3)/B3</f>
        <v>0.23809523809523819</v>
      </c>
      <c r="P15" s="5">
        <f t="shared" ref="P15:P33" si="6">(C4-C3)/C3</f>
        <v>-7.7750903009211981E-5</v>
      </c>
      <c r="Q15" s="5">
        <f t="shared" ref="Q15:Q33" si="7">(D4-D3)/D3</f>
        <v>8.3483297870594733E-2</v>
      </c>
      <c r="R15" s="5">
        <f t="shared" ref="R15:R33" si="8">(E4-E3)/E3</f>
        <v>2.0299994960218788E-2</v>
      </c>
      <c r="S15" s="5">
        <f t="shared" ref="S15:S33" si="9">(F4-F3)/F3</f>
        <v>0.10590468102992881</v>
      </c>
      <c r="T15" s="5">
        <f t="shared" ref="T15:T33" si="10">(G4-G3)/G3</f>
        <v>1.7683727335322544E-2</v>
      </c>
      <c r="U15" s="5">
        <f t="shared" ref="U15:U33" si="11">(H4-H3)/H3</f>
        <v>0.19862748364642152</v>
      </c>
      <c r="V15" s="5">
        <f t="shared" ref="V15:V33" si="12">(I4-I3)/I3</f>
        <v>0.14037768802532474</v>
      </c>
      <c r="Y15" s="19"/>
      <c r="Z15" s="19"/>
      <c r="AA15" s="19"/>
      <c r="AB15" s="19"/>
      <c r="AC15" s="19"/>
      <c r="AD15" s="19"/>
      <c r="AE15" s="19"/>
      <c r="AF15" s="19"/>
    </row>
    <row r="16" spans="1:32" x14ac:dyDescent="0.25">
      <c r="A16" s="3" t="s">
        <v>21</v>
      </c>
      <c r="B16" s="3">
        <v>2.08</v>
      </c>
      <c r="C16" s="2">
        <v>608.51700000000005</v>
      </c>
      <c r="D16" s="3">
        <v>5618.18</v>
      </c>
      <c r="E16" s="2">
        <v>3777.9978000000001</v>
      </c>
      <c r="F16" s="3">
        <v>19548.55</v>
      </c>
      <c r="G16" s="3">
        <v>6234.21</v>
      </c>
      <c r="H16" s="3">
        <v>2533.0639999999999</v>
      </c>
      <c r="I16" s="3">
        <v>309.68</v>
      </c>
      <c r="N16" s="3" t="s">
        <v>3</v>
      </c>
      <c r="O16" s="4">
        <f t="shared" si="5"/>
        <v>7.6923076923076983E-2</v>
      </c>
      <c r="P16" s="5">
        <f t="shared" si="6"/>
        <v>1.9405429801533872E-2</v>
      </c>
      <c r="Q16" s="5">
        <f t="shared" si="7"/>
        <v>3.8622601074799319E-2</v>
      </c>
      <c r="R16" s="5">
        <f t="shared" si="8"/>
        <v>1.7699994443052067E-2</v>
      </c>
      <c r="S16" s="5">
        <f t="shared" si="9"/>
        <v>6.1983930044653066E-2</v>
      </c>
      <c r="T16" s="5">
        <f t="shared" si="10"/>
        <v>1.4765740019052592E-2</v>
      </c>
      <c r="U16" s="5">
        <f t="shared" si="11"/>
        <v>-4.2041840892078755E-2</v>
      </c>
      <c r="V16" s="5">
        <f t="shared" si="12"/>
        <v>4.747774480712174E-2</v>
      </c>
      <c r="Y16" s="19"/>
      <c r="Z16" s="19"/>
      <c r="AA16" s="19"/>
      <c r="AB16" s="19"/>
      <c r="AC16" s="19"/>
      <c r="AD16" s="19"/>
      <c r="AE16" s="19"/>
      <c r="AF16" s="19"/>
    </row>
    <row r="17" spans="1:32" x14ac:dyDescent="0.25">
      <c r="A17" s="3" t="s">
        <v>22</v>
      </c>
      <c r="B17" s="3">
        <v>1.84</v>
      </c>
      <c r="C17" s="2">
        <v>658.35500000000002</v>
      </c>
      <c r="D17" s="3">
        <v>5818.84</v>
      </c>
      <c r="E17" s="2">
        <v>3831.2676000000001</v>
      </c>
      <c r="F17" s="3">
        <v>20741.22</v>
      </c>
      <c r="G17" s="3">
        <v>6542.38</v>
      </c>
      <c r="H17" s="3">
        <v>2371.3180000000002</v>
      </c>
      <c r="I17" s="3">
        <v>326.61</v>
      </c>
      <c r="N17" s="3" t="s">
        <v>11</v>
      </c>
      <c r="O17" s="4">
        <f t="shared" si="5"/>
        <v>0.78571428571428559</v>
      </c>
      <c r="P17" s="5">
        <f t="shared" si="6"/>
        <v>-4.8054362118968567E-2</v>
      </c>
      <c r="Q17" s="5">
        <f t="shared" si="7"/>
        <v>2.0587263165057799E-2</v>
      </c>
      <c r="R17" s="5">
        <f t="shared" si="8"/>
        <v>1.7300004894894243E-2</v>
      </c>
      <c r="S17" s="5">
        <f t="shared" si="9"/>
        <v>-7.5102668566581807E-2</v>
      </c>
      <c r="T17" s="5">
        <f t="shared" si="10"/>
        <v>3.0829955195219461E-3</v>
      </c>
      <c r="U17" s="5">
        <f t="shared" si="11"/>
        <v>-9.429501399326393E-3</v>
      </c>
      <c r="V17" s="5">
        <f t="shared" si="12"/>
        <v>3.129854701635746E-2</v>
      </c>
      <c r="Y17" s="18"/>
      <c r="Z17" s="18"/>
      <c r="AA17" s="18"/>
      <c r="AB17" s="18"/>
      <c r="AC17" s="18"/>
      <c r="AD17" s="18"/>
      <c r="AE17" s="18"/>
      <c r="AF17" s="18"/>
    </row>
    <row r="18" spans="1:32" x14ac:dyDescent="0.25">
      <c r="A18" s="3" t="s">
        <v>25</v>
      </c>
      <c r="B18" s="3">
        <v>1.52</v>
      </c>
      <c r="C18" s="2">
        <v>643.524</v>
      </c>
      <c r="D18" s="3">
        <v>6385.76</v>
      </c>
      <c r="E18" s="2">
        <v>3890.6523000000002</v>
      </c>
      <c r="F18" s="3">
        <v>21323.59</v>
      </c>
      <c r="G18" s="3">
        <v>6875.98</v>
      </c>
      <c r="H18" s="3">
        <v>2488.357</v>
      </c>
      <c r="I18" s="3">
        <v>360.82</v>
      </c>
      <c r="N18" s="3" t="s">
        <v>12</v>
      </c>
      <c r="O18" s="4">
        <f t="shared" si="5"/>
        <v>0.5</v>
      </c>
      <c r="P18" s="5">
        <f t="shared" si="6"/>
        <v>1.3760980478579827E-4</v>
      </c>
      <c r="Q18" s="5">
        <f t="shared" si="7"/>
        <v>7.9425821369294103E-2</v>
      </c>
      <c r="R18" s="5">
        <f t="shared" si="8"/>
        <v>1.5499985043597548E-2</v>
      </c>
      <c r="S18" s="5">
        <f t="shared" si="9"/>
        <v>8.3812401095248679E-2</v>
      </c>
      <c r="T18" s="5">
        <f t="shared" si="10"/>
        <v>2.8326367397292395E-2</v>
      </c>
      <c r="U18" s="5">
        <f t="shared" si="11"/>
        <v>5.3835874435900932E-2</v>
      </c>
      <c r="V18" s="5">
        <f t="shared" si="12"/>
        <v>8.7014310398298642E-2</v>
      </c>
    </row>
    <row r="19" spans="1:32" x14ac:dyDescent="0.25">
      <c r="A19" s="3" t="s">
        <v>26</v>
      </c>
      <c r="B19" s="3">
        <v>0.11</v>
      </c>
      <c r="C19" s="2">
        <v>684.82100000000003</v>
      </c>
      <c r="D19" s="3">
        <v>6011.73</v>
      </c>
      <c r="E19" s="2">
        <v>3918.2759000000001</v>
      </c>
      <c r="F19" s="3">
        <v>20103.47</v>
      </c>
      <c r="G19" s="3">
        <v>7012.56</v>
      </c>
      <c r="H19" s="3">
        <v>2117.3939999999998</v>
      </c>
      <c r="I19" s="3">
        <v>342</v>
      </c>
      <c r="N19" s="3" t="s">
        <v>14</v>
      </c>
      <c r="O19" s="4">
        <f t="shared" si="5"/>
        <v>0.34666666666666668</v>
      </c>
      <c r="P19" s="5">
        <f t="shared" si="6"/>
        <v>1.1245876628013489E-2</v>
      </c>
      <c r="Q19" s="5">
        <f t="shared" si="7"/>
        <v>2.7072996935756637E-2</v>
      </c>
      <c r="R19" s="5">
        <f t="shared" si="8"/>
        <v>1.7500016219377228E-2</v>
      </c>
      <c r="S19" s="5">
        <f t="shared" si="9"/>
        <v>-8.6231020490873649E-3</v>
      </c>
      <c r="T19" s="5">
        <f t="shared" si="10"/>
        <v>1.2841395833871982E-2</v>
      </c>
      <c r="U19" s="5">
        <f t="shared" si="11"/>
        <v>-5.5205876011797377E-2</v>
      </c>
      <c r="V19" s="5">
        <f t="shared" si="12"/>
        <v>7.5320970042795962E-2</v>
      </c>
    </row>
    <row r="20" spans="1:32" x14ac:dyDescent="0.25">
      <c r="A20" s="3" t="s">
        <v>24</v>
      </c>
      <c r="B20" s="3">
        <v>0.16</v>
      </c>
      <c r="C20" s="2">
        <v>724.07</v>
      </c>
      <c r="D20" s="3">
        <v>6197.02</v>
      </c>
      <c r="E20" s="2">
        <v>3879.4850000000001</v>
      </c>
      <c r="F20" s="3">
        <v>18285.09</v>
      </c>
      <c r="G20" s="3">
        <v>7172.38</v>
      </c>
      <c r="H20" s="3">
        <v>1532.135</v>
      </c>
      <c r="I20" s="3">
        <v>303.86</v>
      </c>
      <c r="N20" s="3" t="s">
        <v>15</v>
      </c>
      <c r="O20" s="4">
        <f t="shared" si="5"/>
        <v>2.9702970297029729E-2</v>
      </c>
      <c r="P20" s="5">
        <f t="shared" si="6"/>
        <v>1.5147522574889315E-2</v>
      </c>
      <c r="Q20" s="5">
        <f t="shared" si="7"/>
        <v>1.682257042518244E-2</v>
      </c>
      <c r="R20" s="5">
        <f t="shared" si="8"/>
        <v>1.6999981596747756E-2</v>
      </c>
      <c r="S20" s="5">
        <f t="shared" si="9"/>
        <v>2.3336087105169254E-2</v>
      </c>
      <c r="T20" s="5">
        <f t="shared" si="10"/>
        <v>1.8315024548804026E-2</v>
      </c>
      <c r="U20" s="5">
        <f t="shared" si="11"/>
        <v>-2.5742359287937704E-2</v>
      </c>
      <c r="V20" s="5">
        <f t="shared" si="12"/>
        <v>3.5629003524997288E-2</v>
      </c>
    </row>
    <row r="21" spans="1:32" x14ac:dyDescent="0.25">
      <c r="A21" s="3" t="s">
        <v>27</v>
      </c>
      <c r="B21" s="3">
        <v>0.11</v>
      </c>
      <c r="C21">
        <v>728.08</v>
      </c>
      <c r="D21" s="3">
        <v>7192.11</v>
      </c>
      <c r="E21">
        <v>3908.1930000000002</v>
      </c>
      <c r="F21" s="3">
        <v>18733.04</v>
      </c>
      <c r="G21" s="3">
        <v>7358.96</v>
      </c>
      <c r="H21" s="3">
        <v>1661</v>
      </c>
      <c r="I21" s="3">
        <v>333.21600000000001</v>
      </c>
      <c r="N21" s="3" t="s">
        <v>17</v>
      </c>
      <c r="O21" s="4">
        <f t="shared" si="5"/>
        <v>0.31730769230769235</v>
      </c>
      <c r="P21" s="5">
        <f t="shared" si="6"/>
        <v>-8.3692727402284849E-3</v>
      </c>
      <c r="Q21" s="5">
        <f t="shared" si="7"/>
        <v>8.0046979596406304E-2</v>
      </c>
      <c r="R21" s="5">
        <f t="shared" si="8"/>
        <v>1.8000008319828446E-2</v>
      </c>
      <c r="S21" s="5">
        <f t="shared" si="9"/>
        <v>3.1471329226723251E-2</v>
      </c>
      <c r="T21" s="5">
        <f t="shared" si="10"/>
        <v>1.5861503057488107E-2</v>
      </c>
      <c r="U21" s="5">
        <f t="shared" si="11"/>
        <v>0.12547612734447966</v>
      </c>
      <c r="V21" s="5">
        <f t="shared" si="12"/>
        <v>3.8172967829301345E-2</v>
      </c>
    </row>
    <row r="22" spans="1:32" x14ac:dyDescent="0.25">
      <c r="A22" s="3" t="s">
        <v>28</v>
      </c>
      <c r="B22" s="3">
        <v>0.09</v>
      </c>
      <c r="C22">
        <v>704.65</v>
      </c>
      <c r="D22" s="3">
        <v>7759.35</v>
      </c>
      <c r="E22">
        <v>3953.1370000000002</v>
      </c>
      <c r="F22" s="3">
        <v>20258.86</v>
      </c>
      <c r="G22" s="3">
        <v>7658.9449999999997</v>
      </c>
      <c r="H22" s="3">
        <v>2215</v>
      </c>
      <c r="I22" s="3">
        <v>393.73200000000003</v>
      </c>
      <c r="N22" s="3" t="s">
        <v>16</v>
      </c>
      <c r="O22" s="4">
        <f t="shared" si="5"/>
        <v>0.240875912408759</v>
      </c>
      <c r="P22" s="5">
        <f t="shared" si="6"/>
        <v>-4.1273942017331533E-2</v>
      </c>
      <c r="Q22" s="5">
        <f t="shared" si="7"/>
        <v>3.8173955731667542E-2</v>
      </c>
      <c r="R22" s="5">
        <f t="shared" si="8"/>
        <v>1.6999986164753452E-2</v>
      </c>
      <c r="S22" s="5">
        <f t="shared" si="9"/>
        <v>-0.10292166588093182</v>
      </c>
      <c r="T22" s="5">
        <f t="shared" si="10"/>
        <v>1.6893748210930926E-2</v>
      </c>
      <c r="U22" s="5">
        <f t="shared" si="11"/>
        <v>3.2815583179134251E-2</v>
      </c>
      <c r="V22" s="5">
        <f t="shared" si="12"/>
        <v>1.3396319537474279E-2</v>
      </c>
    </row>
    <row r="23" spans="1:32" x14ac:dyDescent="0.25">
      <c r="A23" s="4" t="s">
        <v>37</v>
      </c>
      <c r="B23" s="4">
        <v>0.05</v>
      </c>
      <c r="C23" s="4">
        <v>673.65</v>
      </c>
      <c r="D23" s="4">
        <v>8335.91</v>
      </c>
      <c r="E23" s="4">
        <v>4021.1309999999999</v>
      </c>
      <c r="F23" s="4">
        <v>21944.85</v>
      </c>
      <c r="G23" s="4">
        <v>7759.87</v>
      </c>
      <c r="H23" s="4">
        <v>2324</v>
      </c>
      <c r="I23" s="4">
        <v>416.77499999999998</v>
      </c>
      <c r="N23" s="3" t="s">
        <v>13</v>
      </c>
      <c r="O23" s="4">
        <f t="shared" si="5"/>
        <v>0.11176470588235292</v>
      </c>
      <c r="P23" s="5">
        <f t="shared" si="6"/>
        <v>3.7475841466489708E-4</v>
      </c>
      <c r="Q23" s="5">
        <f t="shared" si="7"/>
        <v>7.3887217436027375E-3</v>
      </c>
      <c r="R23" s="5">
        <f t="shared" si="8"/>
        <v>1.8100008016015488E-2</v>
      </c>
      <c r="S23" s="5">
        <f t="shared" si="9"/>
        <v>6.3832534760100479E-2</v>
      </c>
      <c r="T23" s="5">
        <f t="shared" si="10"/>
        <v>4.2418467402328876E-3</v>
      </c>
      <c r="U23" s="5">
        <f t="shared" si="11"/>
        <v>9.035563104330778E-2</v>
      </c>
      <c r="V23" s="5">
        <f t="shared" si="12"/>
        <v>1.2106032143602652E-2</v>
      </c>
    </row>
    <row r="24" spans="1:32" x14ac:dyDescent="0.25">
      <c r="A24" s="4" t="s">
        <v>38</v>
      </c>
      <c r="B24" s="4">
        <v>0.05</v>
      </c>
      <c r="C24" s="4">
        <v>697.59</v>
      </c>
      <c r="D24" s="4">
        <v>8990.08</v>
      </c>
      <c r="E24" s="4">
        <v>4165.49</v>
      </c>
      <c r="F24" s="4">
        <v>24584.1</v>
      </c>
      <c r="G24" s="4">
        <v>7845.56</v>
      </c>
      <c r="H24" s="4">
        <v>2580</v>
      </c>
      <c r="I24" s="4">
        <v>526.00400000000002</v>
      </c>
      <c r="N24" s="3" t="s">
        <v>18</v>
      </c>
      <c r="O24" s="4">
        <f t="shared" si="5"/>
        <v>0.13756613756613759</v>
      </c>
      <c r="P24" s="5">
        <f t="shared" si="6"/>
        <v>7.0089248284338178E-3</v>
      </c>
      <c r="Q24" s="5">
        <f t="shared" si="7"/>
        <v>6.9863164843631642E-2</v>
      </c>
      <c r="R24" s="5">
        <f t="shared" si="8"/>
        <v>1.6700005731054682E-2</v>
      </c>
      <c r="S24" s="5">
        <f t="shared" si="9"/>
        <v>9.6222378030331734E-2</v>
      </c>
      <c r="T24" s="5">
        <f t="shared" si="10"/>
        <v>-2.126463353142267E-4</v>
      </c>
      <c r="U24" s="5">
        <f t="shared" si="11"/>
        <v>-2.4158914522835806E-2</v>
      </c>
      <c r="V24" s="5">
        <f t="shared" si="12"/>
        <v>4.3170413143603502E-2</v>
      </c>
    </row>
    <row r="25" spans="1:32" x14ac:dyDescent="0.25">
      <c r="N25" s="3" t="s">
        <v>19</v>
      </c>
      <c r="O25" s="4">
        <f t="shared" si="5"/>
        <v>0.11627906976744186</v>
      </c>
      <c r="P25" s="5">
        <f t="shared" si="6"/>
        <v>-9.3286093888396149E-3</v>
      </c>
      <c r="Q25" s="5">
        <f t="shared" si="7"/>
        <v>-4.8378836160108026E-2</v>
      </c>
      <c r="R25" s="5">
        <f t="shared" si="8"/>
        <v>1.3699984586508783E-2</v>
      </c>
      <c r="S25" s="5">
        <f t="shared" si="9"/>
        <v>-1.7673929714149706E-2</v>
      </c>
      <c r="T25" s="5">
        <f t="shared" si="10"/>
        <v>-3.5414756605120383E-2</v>
      </c>
      <c r="U25" s="5">
        <f t="shared" si="11"/>
        <v>-0.12638673310703594</v>
      </c>
      <c r="V25" s="5">
        <f t="shared" si="12"/>
        <v>-7.4233937397034502E-2</v>
      </c>
    </row>
    <row r="26" spans="1:32" x14ac:dyDescent="0.25">
      <c r="N26" s="3" t="s">
        <v>20</v>
      </c>
      <c r="O26" s="4">
        <f t="shared" si="5"/>
        <v>-2.0833333333333259E-2</v>
      </c>
      <c r="P26" s="5">
        <f t="shared" si="6"/>
        <v>4.2545696434766134E-2</v>
      </c>
      <c r="Q26" s="5">
        <f t="shared" si="7"/>
        <v>2.0640617767426119E-2</v>
      </c>
      <c r="R26" s="5">
        <f t="shared" si="8"/>
        <v>1.8000017943152317E-2</v>
      </c>
      <c r="S26" s="5">
        <f t="shared" si="9"/>
        <v>4.409820013526735E-2</v>
      </c>
      <c r="T26" s="5">
        <f t="shared" si="10"/>
        <v>1.9382331225214527E-2</v>
      </c>
      <c r="U26" s="5">
        <f t="shared" si="11"/>
        <v>4.9409213416838772E-2</v>
      </c>
      <c r="V26" s="5">
        <f t="shared" si="12"/>
        <v>4.5271737196141824E-2</v>
      </c>
    </row>
    <row r="27" spans="1:32" x14ac:dyDescent="0.25">
      <c r="N27" s="3" t="s">
        <v>21</v>
      </c>
      <c r="O27" s="4">
        <f t="shared" si="5"/>
        <v>-0.1148936170212766</v>
      </c>
      <c r="P27" s="5">
        <f t="shared" si="6"/>
        <v>4.3720102156503911E-2</v>
      </c>
      <c r="Q27" s="5">
        <f t="shared" si="7"/>
        <v>1.1102332587658848E-2</v>
      </c>
      <c r="R27" s="5">
        <f t="shared" si="8"/>
        <v>1.5099983779348484E-2</v>
      </c>
      <c r="S27" s="5">
        <f t="shared" si="9"/>
        <v>4.9999812006550827E-2</v>
      </c>
      <c r="T27" s="5">
        <f t="shared" si="10"/>
        <v>2.1598024387086443E-2</v>
      </c>
      <c r="U27" s="5">
        <f t="shared" si="11"/>
        <v>1.6024136882629443E-2</v>
      </c>
      <c r="V27" s="5">
        <f t="shared" si="12"/>
        <v>5.4445163267390816E-2</v>
      </c>
    </row>
    <row r="28" spans="1:32" x14ac:dyDescent="0.25">
      <c r="N28" s="3" t="s">
        <v>22</v>
      </c>
      <c r="O28" s="4">
        <f t="shared" si="5"/>
        <v>-0.11538461538461538</v>
      </c>
      <c r="P28" s="5">
        <f t="shared" si="6"/>
        <v>8.1900752156472148E-2</v>
      </c>
      <c r="Q28" s="5">
        <f t="shared" si="7"/>
        <v>3.5716192788411878E-2</v>
      </c>
      <c r="R28" s="5">
        <f t="shared" si="8"/>
        <v>1.4100008210698277E-2</v>
      </c>
      <c r="S28" s="5">
        <f t="shared" si="9"/>
        <v>6.1010663194968527E-2</v>
      </c>
      <c r="T28" s="5">
        <f t="shared" si="10"/>
        <v>4.9432085220100071E-2</v>
      </c>
      <c r="U28" s="5">
        <f t="shared" si="11"/>
        <v>-6.3853893940302983E-2</v>
      </c>
      <c r="V28" s="5">
        <f t="shared" si="12"/>
        <v>5.4669336088865948E-2</v>
      </c>
    </row>
    <row r="29" spans="1:32" x14ac:dyDescent="0.25">
      <c r="N29" s="3" t="s">
        <v>25</v>
      </c>
      <c r="O29" s="4">
        <f t="shared" si="5"/>
        <v>-0.17391304347826089</v>
      </c>
      <c r="P29" s="5">
        <f t="shared" si="6"/>
        <v>-2.2527359859042639E-2</v>
      </c>
      <c r="Q29" s="5">
        <f t="shared" si="7"/>
        <v>9.7428353417519653E-2</v>
      </c>
      <c r="R29" s="5">
        <f t="shared" si="8"/>
        <v>1.5500013624733511E-2</v>
      </c>
      <c r="S29" s="5">
        <f t="shared" si="9"/>
        <v>2.8077904771271842E-2</v>
      </c>
      <c r="T29" s="5">
        <f t="shared" si="10"/>
        <v>5.0990618093109764E-2</v>
      </c>
      <c r="U29" s="5">
        <f t="shared" si="11"/>
        <v>4.935609648305278E-2</v>
      </c>
      <c r="V29" s="5">
        <f t="shared" si="12"/>
        <v>0.10474265944092336</v>
      </c>
    </row>
    <row r="30" spans="1:32" x14ac:dyDescent="0.25">
      <c r="N30" s="3" t="s">
        <v>26</v>
      </c>
      <c r="O30" s="4">
        <f t="shared" si="5"/>
        <v>-0.92763157894736836</v>
      </c>
      <c r="P30" s="5">
        <f t="shared" si="6"/>
        <v>6.4173208769214549E-2</v>
      </c>
      <c r="Q30" s="5">
        <f t="shared" si="7"/>
        <v>-5.8572511337726542E-2</v>
      </c>
      <c r="R30" s="5">
        <f t="shared" si="8"/>
        <v>7.0999919473657145E-3</v>
      </c>
      <c r="S30" s="5">
        <f t="shared" si="9"/>
        <v>-5.7219258108038983E-2</v>
      </c>
      <c r="T30" s="5">
        <f t="shared" si="10"/>
        <v>1.9863350387872108E-2</v>
      </c>
      <c r="U30" s="5">
        <f t="shared" si="11"/>
        <v>-0.14907949301486892</v>
      </c>
      <c r="V30" s="5">
        <f t="shared" si="12"/>
        <v>-5.2158971232193319E-2</v>
      </c>
    </row>
    <row r="31" spans="1:32" x14ac:dyDescent="0.25">
      <c r="N31" s="3" t="s">
        <v>24</v>
      </c>
      <c r="O31" s="4">
        <f t="shared" si="5"/>
        <v>0.45454545454545459</v>
      </c>
      <c r="P31" s="5">
        <f t="shared" si="6"/>
        <v>5.7312786845029606E-2</v>
      </c>
      <c r="Q31" s="5">
        <f t="shared" si="7"/>
        <v>3.0821410808536127E-2</v>
      </c>
      <c r="R31" s="5">
        <f t="shared" si="8"/>
        <v>-9.8999919837191568E-3</v>
      </c>
      <c r="S31" s="5">
        <f t="shared" si="9"/>
        <v>-9.0451051485141667E-2</v>
      </c>
      <c r="T31" s="5">
        <f t="shared" si="10"/>
        <v>2.2790535838552499E-2</v>
      </c>
      <c r="U31" s="5">
        <f t="shared" si="11"/>
        <v>-0.27640533599320666</v>
      </c>
      <c r="V31" s="5">
        <f t="shared" si="12"/>
        <v>-0.11152046783625727</v>
      </c>
    </row>
    <row r="32" spans="1:32" x14ac:dyDescent="0.25">
      <c r="N32" s="3" t="s">
        <v>27</v>
      </c>
      <c r="O32" s="4">
        <f t="shared" si="5"/>
        <v>-0.3125</v>
      </c>
      <c r="P32" s="5">
        <f t="shared" si="6"/>
        <v>5.538138577761806E-3</v>
      </c>
      <c r="Q32" s="5">
        <f t="shared" si="7"/>
        <v>0.16057556696605774</v>
      </c>
      <c r="R32" s="5">
        <f t="shared" si="8"/>
        <v>7.399951282193405E-3</v>
      </c>
      <c r="S32" s="5">
        <f t="shared" si="9"/>
        <v>2.4498102005513823E-2</v>
      </c>
      <c r="T32" s="5">
        <f t="shared" si="10"/>
        <v>2.6013680256762737E-2</v>
      </c>
      <c r="U32" s="5">
        <f t="shared" si="11"/>
        <v>8.4108123631403242E-2</v>
      </c>
      <c r="V32" s="5">
        <f t="shared" si="12"/>
        <v>9.6610281050483748E-2</v>
      </c>
    </row>
    <row r="33" spans="14:22" x14ac:dyDescent="0.25">
      <c r="N33" s="3" t="s">
        <v>28</v>
      </c>
      <c r="O33" s="4">
        <f t="shared" si="5"/>
        <v>-0.18181818181818185</v>
      </c>
      <c r="P33" s="5">
        <f t="shared" si="6"/>
        <v>-3.2180529612130623E-2</v>
      </c>
      <c r="Q33" s="5">
        <f t="shared" si="7"/>
        <v>7.8869761446919012E-2</v>
      </c>
      <c r="R33" s="5">
        <f t="shared" si="8"/>
        <v>1.1499943835936444E-2</v>
      </c>
      <c r="S33" s="5">
        <f t="shared" si="9"/>
        <v>8.1450741577448166E-2</v>
      </c>
      <c r="T33" s="5">
        <f t="shared" si="10"/>
        <v>4.0764591735788711E-2</v>
      </c>
      <c r="U33" s="5">
        <f t="shared" si="11"/>
        <v>0.33353401565322094</v>
      </c>
      <c r="V33" s="5">
        <f t="shared" si="12"/>
        <v>0.18161192739844431</v>
      </c>
    </row>
    <row r="34" spans="14:22" x14ac:dyDescent="0.25">
      <c r="N34" s="6" t="s">
        <v>30</v>
      </c>
      <c r="O34" s="1">
        <f>AVERAGE(O14:O33)*4</f>
        <v>0.36419336803822</v>
      </c>
      <c r="P34" s="1">
        <f t="shared" ref="P34:V34" si="13">AVERAGE(P14:P33)*4</f>
        <v>4.65319266986816E-2</v>
      </c>
      <c r="Q34" s="1">
        <f t="shared" si="13"/>
        <v>0.14541119832913005</v>
      </c>
      <c r="R34" s="1">
        <f t="shared" si="13"/>
        <v>5.7939983671258653E-2</v>
      </c>
      <c r="S34" s="1">
        <f t="shared" si="13"/>
        <v>7.4057740234692623E-2</v>
      </c>
      <c r="T34" s="1">
        <f t="shared" si="13"/>
        <v>6.0982406189639307E-2</v>
      </c>
      <c r="U34" s="1">
        <f t="shared" si="13"/>
        <v>1.9454199253147474E-2</v>
      </c>
      <c r="V34" s="1">
        <f t="shared" si="13"/>
        <v>0.14097207971064296</v>
      </c>
    </row>
    <row r="35" spans="14:22" x14ac:dyDescent="0.25">
      <c r="N35" s="6" t="s">
        <v>31</v>
      </c>
      <c r="O35" s="1">
        <f>STDEV(O14:O33)*SQRT(4)</f>
        <v>0.71694316870218222</v>
      </c>
      <c r="P35" s="1">
        <f t="shared" ref="P35:V35" si="14">STDEV(P14:P33)*SQRT(4)</f>
        <v>7.0730734628523348E-2</v>
      </c>
      <c r="Q35" s="1">
        <f t="shared" si="14"/>
        <v>0.10910695309537968</v>
      </c>
      <c r="R35" s="1">
        <f t="shared" si="14"/>
        <v>1.3657208149807646E-2</v>
      </c>
      <c r="S35" s="1">
        <f t="shared" si="14"/>
        <v>0.12605505127517871</v>
      </c>
      <c r="T35" s="1">
        <f t="shared" si="14"/>
        <v>4.5726323872012545E-2</v>
      </c>
      <c r="U35" s="1">
        <f t="shared" si="14"/>
        <v>0.26833906437231503</v>
      </c>
      <c r="V35" s="1">
        <f t="shared" si="14"/>
        <v>0.15373892128324701</v>
      </c>
    </row>
    <row r="39" spans="14:22" x14ac:dyDescent="0.25">
      <c r="N39" s="25" t="s">
        <v>33</v>
      </c>
      <c r="O39" s="25"/>
      <c r="P39" s="25"/>
      <c r="Q39" s="25"/>
      <c r="R39" s="25"/>
      <c r="S39" s="25"/>
      <c r="T39" s="25"/>
      <c r="U39" s="25"/>
      <c r="V39" s="25"/>
    </row>
    <row r="41" spans="14:22" x14ac:dyDescent="0.25">
      <c r="N41" s="10"/>
      <c r="O41" s="12" t="s">
        <v>10</v>
      </c>
      <c r="P41" s="12" t="s">
        <v>4</v>
      </c>
      <c r="Q41" s="12" t="s">
        <v>5</v>
      </c>
      <c r="R41" s="12" t="s">
        <v>6</v>
      </c>
      <c r="S41" s="12" t="s">
        <v>7</v>
      </c>
      <c r="T41" s="12" t="s">
        <v>8</v>
      </c>
      <c r="U41" s="12" t="s">
        <v>9</v>
      </c>
      <c r="V41" s="14" t="s">
        <v>23</v>
      </c>
    </row>
    <row r="42" spans="14:22" x14ac:dyDescent="0.25">
      <c r="N42" s="1" t="s">
        <v>10</v>
      </c>
      <c r="O42" s="8">
        <v>1</v>
      </c>
      <c r="P42" s="8">
        <v>-8.2905521261914972E-2</v>
      </c>
      <c r="Q42" s="8">
        <v>0.35317107330929948</v>
      </c>
      <c r="R42" s="8">
        <v>-0.71797375584612488</v>
      </c>
      <c r="S42" s="8">
        <v>-0.15523294014084671</v>
      </c>
      <c r="T42" s="8">
        <v>0.18108100576115621</v>
      </c>
      <c r="U42" s="8">
        <v>-0.1665808873632873</v>
      </c>
      <c r="V42" s="8">
        <v>-0.16545863106187519</v>
      </c>
    </row>
    <row r="43" spans="14:22" x14ac:dyDescent="0.25">
      <c r="N43" s="1" t="s">
        <v>4</v>
      </c>
      <c r="O43" s="8">
        <v>-8.2905521261914972E-2</v>
      </c>
      <c r="P43" s="8">
        <v>1</v>
      </c>
      <c r="Q43" s="8">
        <v>-0.69197785298983561</v>
      </c>
      <c r="R43" s="8">
        <v>-0.63401040580709722</v>
      </c>
      <c r="S43" s="8">
        <v>-0.9714825108263232</v>
      </c>
      <c r="T43" s="8">
        <v>-0.93169080043784092</v>
      </c>
      <c r="U43" s="8">
        <v>-0.96613831015443552</v>
      </c>
      <c r="V43" s="8">
        <v>-0.96751386073339407</v>
      </c>
    </row>
    <row r="44" spans="14:22" x14ac:dyDescent="0.25">
      <c r="N44" s="1" t="s">
        <v>5</v>
      </c>
      <c r="O44" s="8">
        <v>0.35317107330929948</v>
      </c>
      <c r="P44" s="8">
        <v>-0.69197785298983561</v>
      </c>
      <c r="Q44" s="8">
        <v>1</v>
      </c>
      <c r="R44" s="8">
        <v>0.2000312299960387</v>
      </c>
      <c r="S44" s="8">
        <v>0.61237263080772997</v>
      </c>
      <c r="T44" s="8">
        <v>0.44663613193126112</v>
      </c>
      <c r="U44" s="8">
        <v>0.54714168810233055</v>
      </c>
      <c r="V44" s="8">
        <v>0.63323050891783361</v>
      </c>
    </row>
    <row r="45" spans="14:22" x14ac:dyDescent="0.25">
      <c r="N45" s="1" t="s">
        <v>6</v>
      </c>
      <c r="O45" s="8">
        <v>-0.71797375584612488</v>
      </c>
      <c r="P45" s="8">
        <v>-0.63401040580709722</v>
      </c>
      <c r="Q45" s="8">
        <v>0.2000312299960387</v>
      </c>
      <c r="R45" s="8">
        <v>1</v>
      </c>
      <c r="S45" s="8">
        <v>0.79864042606935404</v>
      </c>
      <c r="T45" s="8">
        <v>0.51499387882113623</v>
      </c>
      <c r="U45" s="8">
        <v>0.80494923033374655</v>
      </c>
      <c r="V45" s="8">
        <v>0.80323957661791023</v>
      </c>
    </row>
    <row r="46" spans="14:22" x14ac:dyDescent="0.25">
      <c r="N46" s="1" t="s">
        <v>7</v>
      </c>
      <c r="O46" s="8">
        <v>-0.15523294014084671</v>
      </c>
      <c r="P46" s="8">
        <v>-0.9714825108263232</v>
      </c>
      <c r="Q46" s="8">
        <v>0.61237263080772997</v>
      </c>
      <c r="R46" s="8">
        <v>0.79864042606935404</v>
      </c>
      <c r="S46" s="8">
        <v>1</v>
      </c>
      <c r="T46" s="8">
        <v>0.87499451199037459</v>
      </c>
      <c r="U46" s="8">
        <v>0.99600363536605552</v>
      </c>
      <c r="V46" s="8">
        <v>0.99912884428297111</v>
      </c>
    </row>
    <row r="47" spans="14:22" x14ac:dyDescent="0.25">
      <c r="N47" s="1" t="s">
        <v>8</v>
      </c>
      <c r="O47" s="8">
        <v>0.18108100576115621</v>
      </c>
      <c r="P47" s="8">
        <v>-0.93169080043784092</v>
      </c>
      <c r="Q47" s="8">
        <v>0.44663613193126112</v>
      </c>
      <c r="R47" s="8">
        <v>0.51499387882113623</v>
      </c>
      <c r="S47" s="8">
        <v>0.87499451199037459</v>
      </c>
      <c r="T47" s="8">
        <v>1</v>
      </c>
      <c r="U47" s="8">
        <v>0.89969599432575387</v>
      </c>
      <c r="V47" s="8">
        <v>0.85622169046776087</v>
      </c>
    </row>
    <row r="48" spans="14:22" x14ac:dyDescent="0.25">
      <c r="N48" s="1" t="s">
        <v>9</v>
      </c>
      <c r="O48" s="8">
        <v>-0.1665808873632873</v>
      </c>
      <c r="P48" s="8">
        <v>-0.96613831015443552</v>
      </c>
      <c r="Q48" s="8">
        <v>0.54714168810233055</v>
      </c>
      <c r="R48" s="8">
        <v>0.80494923033374655</v>
      </c>
      <c r="S48" s="8">
        <v>0.99600363536605552</v>
      </c>
      <c r="T48" s="8">
        <v>0.89969599432575387</v>
      </c>
      <c r="U48" s="8">
        <v>1</v>
      </c>
      <c r="V48" s="8">
        <v>0.99168880846036001</v>
      </c>
    </row>
    <row r="49" spans="14:25" ht="15.75" thickBot="1" x14ac:dyDescent="0.3">
      <c r="N49" s="13" t="s">
        <v>23</v>
      </c>
      <c r="O49" s="9">
        <v>-0.16545863106187519</v>
      </c>
      <c r="P49" s="9">
        <v>-0.96751386073339407</v>
      </c>
      <c r="Q49" s="9">
        <v>0.63323050891783361</v>
      </c>
      <c r="R49" s="9">
        <v>0.80323957661791023</v>
      </c>
      <c r="S49" s="9">
        <v>0.99912884428297111</v>
      </c>
      <c r="T49" s="9">
        <v>0.85622169046776087</v>
      </c>
      <c r="U49" s="9">
        <v>0.99168880846036001</v>
      </c>
      <c r="V49" s="9">
        <v>1</v>
      </c>
    </row>
    <row r="52" spans="14:25" x14ac:dyDescent="0.25">
      <c r="N52" s="25" t="s">
        <v>36</v>
      </c>
      <c r="O52" s="25"/>
      <c r="P52" s="25"/>
      <c r="Q52" s="25"/>
      <c r="R52" s="25"/>
      <c r="S52" s="25"/>
      <c r="T52" s="25"/>
      <c r="U52" s="25"/>
      <c r="V52" s="25"/>
    </row>
    <row r="53" spans="14:25" x14ac:dyDescent="0.25">
      <c r="N53" s="10"/>
      <c r="O53" s="12" t="s">
        <v>10</v>
      </c>
      <c r="P53" s="12" t="s">
        <v>4</v>
      </c>
      <c r="Q53" s="12" t="s">
        <v>5</v>
      </c>
      <c r="R53" s="12" t="s">
        <v>6</v>
      </c>
      <c r="S53" s="12" t="s">
        <v>7</v>
      </c>
      <c r="T53" s="12" t="s">
        <v>8</v>
      </c>
      <c r="U53" s="12" t="s">
        <v>9</v>
      </c>
      <c r="V53" s="14" t="s">
        <v>23</v>
      </c>
    </row>
    <row r="54" spans="14:25" x14ac:dyDescent="0.25">
      <c r="N54" s="16" t="s">
        <v>10</v>
      </c>
      <c r="O54" s="8">
        <v>1</v>
      </c>
      <c r="P54" s="8">
        <v>-0.38261607056920172</v>
      </c>
      <c r="Q54" s="8">
        <v>6.2734759944870183E-2</v>
      </c>
      <c r="R54" s="8">
        <v>0.1813963780204278</v>
      </c>
      <c r="S54" s="8">
        <v>-0.13778772876711889</v>
      </c>
      <c r="T54" s="8">
        <v>-0.31910403525437014</v>
      </c>
      <c r="U54" s="8">
        <v>-6.0180246296573786E-2</v>
      </c>
      <c r="V54" s="8">
        <v>-9.9546174259647291E-2</v>
      </c>
    </row>
    <row r="55" spans="14:25" x14ac:dyDescent="0.25">
      <c r="N55" s="16" t="s">
        <v>4</v>
      </c>
      <c r="O55" s="8">
        <v>-0.38261607056920172</v>
      </c>
      <c r="P55" s="8">
        <v>1</v>
      </c>
      <c r="Q55" s="8">
        <v>-0.37814532380277366</v>
      </c>
      <c r="R55" s="8">
        <v>-0.31663380146626524</v>
      </c>
      <c r="S55" s="8">
        <v>2.7414739125148056E-2</v>
      </c>
      <c r="T55" s="8">
        <v>4.2539311020573831E-2</v>
      </c>
      <c r="U55" s="8">
        <v>-0.56153747484841854</v>
      </c>
      <c r="V55" s="8">
        <v>-0.41313722175378692</v>
      </c>
    </row>
    <row r="56" spans="14:25" x14ac:dyDescent="0.25">
      <c r="N56" s="16" t="s">
        <v>5</v>
      </c>
      <c r="O56" s="8">
        <v>6.2734759944870183E-2</v>
      </c>
      <c r="P56" s="8">
        <v>-0.37814532380277366</v>
      </c>
      <c r="Q56" s="8">
        <v>1</v>
      </c>
      <c r="R56" s="8">
        <v>-7.5676901636349367E-2</v>
      </c>
      <c r="S56" s="8">
        <v>0.44509998677574236</v>
      </c>
      <c r="T56" s="8">
        <v>0.61313643190809697</v>
      </c>
      <c r="U56" s="8">
        <v>0.60392629235687034</v>
      </c>
      <c r="V56" s="8">
        <v>0.74003207568423879</v>
      </c>
    </row>
    <row r="57" spans="14:25" x14ac:dyDescent="0.25">
      <c r="N57" s="16" t="s">
        <v>6</v>
      </c>
      <c r="O57" s="8">
        <v>0.1813963780204278</v>
      </c>
      <c r="P57" s="8">
        <v>-0.31663380146626524</v>
      </c>
      <c r="Q57" s="8">
        <v>-7.5676901636349367E-2</v>
      </c>
      <c r="R57" s="8">
        <v>1</v>
      </c>
      <c r="S57" s="8">
        <v>0.38872808712324869</v>
      </c>
      <c r="T57" s="8">
        <v>-0.27072163133087884</v>
      </c>
      <c r="U57" s="8">
        <v>0.40050529303559018</v>
      </c>
      <c r="V57" s="8">
        <v>0.30890340789507542</v>
      </c>
    </row>
    <row r="58" spans="14:25" x14ac:dyDescent="0.25">
      <c r="N58" s="16" t="s">
        <v>7</v>
      </c>
      <c r="O58" s="8">
        <v>-0.13778772876711889</v>
      </c>
      <c r="P58" s="8">
        <v>2.7414739125148056E-2</v>
      </c>
      <c r="Q58" s="8">
        <v>0.44509998677574236</v>
      </c>
      <c r="R58" s="8">
        <v>0.38872808712324869</v>
      </c>
      <c r="S58" s="8">
        <v>1</v>
      </c>
      <c r="T58" s="8">
        <v>0.28468150346814586</v>
      </c>
      <c r="U58" s="8">
        <v>0.60173026035935218</v>
      </c>
      <c r="V58" s="8">
        <v>0.66409882867556613</v>
      </c>
    </row>
    <row r="59" spans="14:25" x14ac:dyDescent="0.25">
      <c r="N59" s="16" t="s">
        <v>8</v>
      </c>
      <c r="O59" s="8">
        <v>-0.31910403525437014</v>
      </c>
      <c r="P59" s="8">
        <v>4.2539311020573831E-2</v>
      </c>
      <c r="Q59" s="8">
        <v>0.61313643190809697</v>
      </c>
      <c r="R59" s="8">
        <v>-0.27072163133087884</v>
      </c>
      <c r="S59" s="8">
        <v>0.28468150346814586</v>
      </c>
      <c r="T59" s="8">
        <v>1</v>
      </c>
      <c r="U59" s="8">
        <v>0.39905299166923242</v>
      </c>
      <c r="V59" s="8">
        <v>0.64602851289110341</v>
      </c>
    </row>
    <row r="60" spans="14:25" x14ac:dyDescent="0.25">
      <c r="N60" s="16" t="s">
        <v>9</v>
      </c>
      <c r="O60" s="8">
        <v>-6.0180246296573786E-2</v>
      </c>
      <c r="P60" s="8">
        <v>-0.56153747484841854</v>
      </c>
      <c r="Q60" s="8">
        <v>0.60392629235687034</v>
      </c>
      <c r="R60" s="8">
        <v>0.40050529303559018</v>
      </c>
      <c r="S60" s="8">
        <v>0.60173026035935218</v>
      </c>
      <c r="T60" s="8">
        <v>0.39905299166923242</v>
      </c>
      <c r="U60" s="8">
        <v>1</v>
      </c>
      <c r="V60" s="8">
        <v>0.85712764696225752</v>
      </c>
    </row>
    <row r="61" spans="14:25" ht="15.75" thickBot="1" x14ac:dyDescent="0.3">
      <c r="N61" s="13" t="s">
        <v>23</v>
      </c>
      <c r="O61" s="9">
        <v>-9.9546174259647291E-2</v>
      </c>
      <c r="P61" s="9">
        <v>-0.41313722175378692</v>
      </c>
      <c r="Q61" s="9">
        <v>0.74003207568423879</v>
      </c>
      <c r="R61" s="9">
        <v>0.30890340789507542</v>
      </c>
      <c r="S61" s="9">
        <v>0.66409882867556613</v>
      </c>
      <c r="T61" s="9">
        <v>0.64602851289110341</v>
      </c>
      <c r="U61" s="9">
        <v>0.85712764696225752</v>
      </c>
      <c r="V61" s="9">
        <v>1</v>
      </c>
    </row>
    <row r="64" spans="14:25" ht="15.75" thickBot="1" x14ac:dyDescent="0.3">
      <c r="O64" s="8"/>
      <c r="R64" s="25" t="s">
        <v>42</v>
      </c>
      <c r="S64" s="25"/>
      <c r="T64" s="25"/>
      <c r="U64" s="25"/>
      <c r="V64" s="25"/>
      <c r="W64" s="25"/>
      <c r="X64" s="25"/>
      <c r="Y64" s="25"/>
    </row>
    <row r="65" spans="14:26" x14ac:dyDescent="0.25">
      <c r="N65" s="8" t="s">
        <v>39</v>
      </c>
      <c r="O65" s="8" t="s">
        <v>40</v>
      </c>
      <c r="R65" s="11"/>
      <c r="S65" s="12" t="s">
        <v>10</v>
      </c>
      <c r="T65" s="12" t="s">
        <v>4</v>
      </c>
      <c r="U65" s="12" t="s">
        <v>5</v>
      </c>
      <c r="V65" s="12" t="s">
        <v>6</v>
      </c>
      <c r="W65" s="12" t="s">
        <v>7</v>
      </c>
      <c r="X65" s="12" t="s">
        <v>8</v>
      </c>
      <c r="Y65" s="12" t="s">
        <v>9</v>
      </c>
      <c r="Z65" s="14" t="s">
        <v>23</v>
      </c>
    </row>
    <row r="66" spans="14:26" x14ac:dyDescent="0.25">
      <c r="N66" s="1" t="s">
        <v>10</v>
      </c>
      <c r="O66" s="4">
        <v>0.36419336803822</v>
      </c>
      <c r="P66" s="8"/>
      <c r="R66" s="12" t="s">
        <v>10</v>
      </c>
      <c r="S66" s="8">
        <v>0.48830713179128937</v>
      </c>
      <c r="T66" s="8">
        <v>0.48830713179128937</v>
      </c>
      <c r="U66" s="8">
        <v>-1.8432307725705335E-2</v>
      </c>
      <c r="V66" s="8">
        <v>4.6619649567571347E-3</v>
      </c>
      <c r="W66" s="8">
        <v>1.6873255235918215E-3</v>
      </c>
      <c r="X66" s="8">
        <v>-1.1829847092190714E-2</v>
      </c>
      <c r="Y66" s="8">
        <v>-9.9381814200421269E-3</v>
      </c>
      <c r="Z66" s="8">
        <v>-1.0998822622783764E-2</v>
      </c>
    </row>
    <row r="67" spans="14:26" x14ac:dyDescent="0.25">
      <c r="N67" s="1" t="s">
        <v>4</v>
      </c>
      <c r="O67" s="4">
        <v>4.65319266986816E-2</v>
      </c>
      <c r="P67" s="8"/>
      <c r="Q67" s="8"/>
      <c r="R67" s="12" t="s">
        <v>4</v>
      </c>
      <c r="S67" s="8">
        <v>-1.8432307725705335E-2</v>
      </c>
      <c r="T67" s="8">
        <v>4.7526949800360627E-3</v>
      </c>
      <c r="U67" s="8">
        <v>4.7526949800360627E-3</v>
      </c>
      <c r="V67" s="8">
        <v>-2.7723173072063795E-3</v>
      </c>
      <c r="W67" s="8">
        <v>-2.9057013668807479E-4</v>
      </c>
      <c r="X67" s="8">
        <v>2.3220744774705938E-4</v>
      </c>
      <c r="Y67" s="8">
        <v>1.3070389017976768E-4</v>
      </c>
      <c r="Z67" s="8">
        <v>-1.012498573402083E-2</v>
      </c>
    </row>
    <row r="68" spans="14:26" x14ac:dyDescent="0.25">
      <c r="N68" s="1" t="s">
        <v>5</v>
      </c>
      <c r="O68" s="4">
        <v>0.14541119832913005</v>
      </c>
      <c r="P68" s="8"/>
      <c r="Q68" s="8"/>
      <c r="R68" s="12" t="s">
        <v>5</v>
      </c>
      <c r="S68" s="8">
        <v>4.6619649567571347E-3</v>
      </c>
      <c r="T68" s="8">
        <v>-2.7723173072063795E-3</v>
      </c>
      <c r="U68" s="8">
        <v>1.1309110853069513E-2</v>
      </c>
      <c r="V68" s="8">
        <v>1.1309110853069513E-2</v>
      </c>
      <c r="W68" s="8">
        <v>-1.0712758252929094E-4</v>
      </c>
      <c r="X68" s="8">
        <v>5.8155911632222345E-3</v>
      </c>
      <c r="Y68" s="8">
        <v>2.9060256511921618E-3</v>
      </c>
      <c r="Z68" s="8">
        <v>1.6797469906282725E-2</v>
      </c>
    </row>
    <row r="69" spans="14:26" x14ac:dyDescent="0.25">
      <c r="N69" s="1" t="s">
        <v>6</v>
      </c>
      <c r="O69" s="8">
        <v>5.7939983671258653E-2</v>
      </c>
      <c r="P69" s="8"/>
      <c r="Q69" s="8"/>
      <c r="R69" s="12" t="s">
        <v>6</v>
      </c>
      <c r="S69" s="8">
        <v>1.6873255235918215E-3</v>
      </c>
      <c r="T69" s="8">
        <v>-2.9057013668807479E-4</v>
      </c>
      <c r="U69" s="8">
        <v>-1.0712758252929094E-4</v>
      </c>
      <c r="V69" s="8">
        <v>1.7719336772481373E-4</v>
      </c>
      <c r="W69" s="8">
        <v>1.7719336772481373E-4</v>
      </c>
      <c r="X69" s="8">
        <v>6.3575781656429646E-4</v>
      </c>
      <c r="Y69" s="8">
        <v>-1.6061081292296744E-4</v>
      </c>
      <c r="Z69" s="8">
        <v>1.3943689236050056E-3</v>
      </c>
    </row>
    <row r="70" spans="14:26" x14ac:dyDescent="0.25">
      <c r="N70" s="1" t="s">
        <v>7</v>
      </c>
      <c r="O70" s="4">
        <v>7.4057740234692623E-2</v>
      </c>
      <c r="P70" s="8"/>
      <c r="Q70" s="8"/>
      <c r="R70" s="12" t="s">
        <v>7</v>
      </c>
      <c r="S70" s="8">
        <v>-1.1829847092190714E-2</v>
      </c>
      <c r="T70" s="8">
        <v>2.3220744774705938E-4</v>
      </c>
      <c r="U70" s="8">
        <v>5.8155911632222345E-3</v>
      </c>
      <c r="V70" s="8">
        <v>6.3575781656429646E-4</v>
      </c>
      <c r="W70" s="8">
        <v>1.5095382154388534E-2</v>
      </c>
      <c r="X70" s="8">
        <v>1.5095382154388534E-2</v>
      </c>
      <c r="Y70" s="8">
        <v>1.5588681990325495E-3</v>
      </c>
      <c r="Z70" s="8">
        <v>1.9336132442279764E-2</v>
      </c>
    </row>
    <row r="71" spans="14:26" x14ac:dyDescent="0.25">
      <c r="N71" s="1" t="s">
        <v>8</v>
      </c>
      <c r="O71" s="4">
        <v>6.0982406189639307E-2</v>
      </c>
      <c r="P71" s="8"/>
      <c r="Q71" s="8"/>
      <c r="R71" s="12" t="s">
        <v>8</v>
      </c>
      <c r="S71" s="8">
        <v>-9.9381814200421269E-3</v>
      </c>
      <c r="T71" s="8">
        <v>1.3070389017976768E-4</v>
      </c>
      <c r="U71" s="8">
        <v>2.9060256511921618E-3</v>
      </c>
      <c r="V71" s="8">
        <v>-1.6061081292296744E-4</v>
      </c>
      <c r="W71" s="8">
        <v>1.5588681990325495E-3</v>
      </c>
      <c r="X71" s="8">
        <v>1.9863518601057751E-3</v>
      </c>
      <c r="Y71" s="8">
        <v>1.9863518601057751E-3</v>
      </c>
      <c r="Z71" s="8">
        <v>4.6516214610787809E-3</v>
      </c>
    </row>
    <row r="72" spans="14:26" x14ac:dyDescent="0.25">
      <c r="N72" s="1" t="s">
        <v>9</v>
      </c>
      <c r="O72" s="4">
        <v>1.9454199253147474E-2</v>
      </c>
      <c r="P72" s="8"/>
      <c r="Q72" s="8"/>
      <c r="R72" s="12" t="s">
        <v>9</v>
      </c>
      <c r="S72" s="8">
        <v>-1.0998822622783764E-2</v>
      </c>
      <c r="T72" s="8">
        <v>-1.012498573402083E-2</v>
      </c>
      <c r="U72" s="8">
        <v>1.6797469906282725E-2</v>
      </c>
      <c r="V72" s="8">
        <v>1.3943689236050056E-3</v>
      </c>
      <c r="W72" s="8">
        <v>1.9336132442279764E-2</v>
      </c>
      <c r="X72" s="8">
        <v>4.6516214610787809E-3</v>
      </c>
      <c r="Y72" s="8">
        <v>6.8405560794798953E-2</v>
      </c>
      <c r="Z72" s="8">
        <v>6.8405560794798953E-2</v>
      </c>
    </row>
    <row r="73" spans="14:26" ht="15.75" thickBot="1" x14ac:dyDescent="0.3">
      <c r="N73" s="1" t="s">
        <v>23</v>
      </c>
      <c r="O73" s="4">
        <v>0.14097207971064296</v>
      </c>
      <c r="R73" s="14" t="s">
        <v>23</v>
      </c>
      <c r="S73" s="9">
        <v>-1.0423576059251713E-2</v>
      </c>
      <c r="T73" s="9">
        <v>-4.2678576765894927E-3</v>
      </c>
      <c r="U73" s="9">
        <v>1.1792622782392308E-2</v>
      </c>
      <c r="V73" s="9">
        <v>6.1615795929054738E-4</v>
      </c>
      <c r="W73" s="9">
        <v>1.2226450739604516E-2</v>
      </c>
      <c r="X73" s="9">
        <v>4.3144496900356516E-3</v>
      </c>
      <c r="Y73" s="9">
        <v>3.3592075645262662E-2</v>
      </c>
      <c r="Z73" s="9">
        <v>2.2453873121469604E-2</v>
      </c>
    </row>
    <row r="75" spans="14:26" x14ac:dyDescent="0.25">
      <c r="Z75" s="17"/>
    </row>
    <row r="76" spans="14:26" x14ac:dyDescent="0.25">
      <c r="N76" s="1" t="s">
        <v>39</v>
      </c>
      <c r="O76" s="1" t="s">
        <v>41</v>
      </c>
      <c r="T76" s="4"/>
      <c r="U76" s="4"/>
      <c r="V76" s="4"/>
      <c r="W76" s="4"/>
      <c r="X76" s="4"/>
      <c r="Y76" s="4"/>
      <c r="Z76" s="4"/>
    </row>
    <row r="77" spans="14:26" x14ac:dyDescent="0.25">
      <c r="N77" s="1" t="s">
        <v>10</v>
      </c>
      <c r="O77">
        <f>1/8</f>
        <v>0.125</v>
      </c>
      <c r="S77" s="4"/>
      <c r="T77" s="4"/>
      <c r="U77" s="4"/>
      <c r="V77" s="4"/>
      <c r="W77" s="4"/>
      <c r="X77" s="4"/>
      <c r="Y77" s="4"/>
      <c r="Z77" s="4"/>
    </row>
    <row r="78" spans="14:26" x14ac:dyDescent="0.25">
      <c r="N78" s="1" t="s">
        <v>4</v>
      </c>
      <c r="O78" s="4">
        <f t="shared" ref="O78:O84" si="15">1/8</f>
        <v>0.125</v>
      </c>
      <c r="S78" s="4"/>
      <c r="T78" s="4"/>
      <c r="U78" s="4"/>
      <c r="V78" s="4"/>
      <c r="W78" s="4"/>
      <c r="X78" s="4"/>
      <c r="Y78" s="4"/>
      <c r="Z78" s="4"/>
    </row>
    <row r="79" spans="14:26" x14ac:dyDescent="0.25">
      <c r="N79" s="1" t="s">
        <v>5</v>
      </c>
      <c r="O79" s="4">
        <f t="shared" si="15"/>
        <v>0.125</v>
      </c>
      <c r="S79" s="4"/>
      <c r="T79" s="4"/>
      <c r="U79" s="4"/>
      <c r="V79" s="4"/>
      <c r="W79" s="4"/>
      <c r="X79" s="4"/>
      <c r="Y79" s="4"/>
      <c r="Z79" s="4"/>
    </row>
    <row r="80" spans="14:26" x14ac:dyDescent="0.25">
      <c r="N80" s="1" t="s">
        <v>6</v>
      </c>
      <c r="O80" s="4">
        <f t="shared" si="15"/>
        <v>0.125</v>
      </c>
      <c r="S80" s="4"/>
      <c r="T80" s="4"/>
      <c r="U80" s="4"/>
      <c r="V80" s="4"/>
      <c r="W80" s="4"/>
      <c r="X80" s="4"/>
      <c r="Y80" s="4"/>
      <c r="Z80" s="4"/>
    </row>
    <row r="81" spans="14:26" x14ac:dyDescent="0.25">
      <c r="N81" s="1" t="s">
        <v>7</v>
      </c>
      <c r="O81" s="4">
        <f t="shared" si="15"/>
        <v>0.125</v>
      </c>
      <c r="S81" s="4"/>
      <c r="T81" s="4"/>
      <c r="U81" s="4"/>
      <c r="V81" s="4"/>
      <c r="W81" s="4"/>
      <c r="X81" s="4"/>
      <c r="Y81" s="4"/>
      <c r="Z81" s="4"/>
    </row>
    <row r="82" spans="14:26" x14ac:dyDescent="0.25">
      <c r="N82" s="1" t="s">
        <v>8</v>
      </c>
      <c r="O82" s="4">
        <f t="shared" si="15"/>
        <v>0.125</v>
      </c>
      <c r="S82" s="4"/>
      <c r="T82" s="4"/>
      <c r="U82" s="4"/>
      <c r="V82" s="4"/>
      <c r="W82" s="4"/>
      <c r="X82" s="4"/>
      <c r="Y82" s="4"/>
      <c r="Z82" s="4"/>
    </row>
    <row r="83" spans="14:26" x14ac:dyDescent="0.25">
      <c r="N83" s="1" t="s">
        <v>9</v>
      </c>
      <c r="O83" s="4">
        <f t="shared" si="15"/>
        <v>0.125</v>
      </c>
      <c r="S83" s="4"/>
      <c r="T83" s="4"/>
      <c r="U83" s="4"/>
      <c r="V83" s="4"/>
      <c r="W83" s="4"/>
      <c r="X83" s="4"/>
      <c r="Y83" s="4"/>
      <c r="Z83" s="4"/>
    </row>
    <row r="84" spans="14:26" x14ac:dyDescent="0.25">
      <c r="N84" s="1" t="s">
        <v>23</v>
      </c>
      <c r="O84" s="4">
        <f t="shared" si="15"/>
        <v>0.125</v>
      </c>
      <c r="S84" s="4"/>
      <c r="T84" s="4"/>
      <c r="U84" s="4"/>
      <c r="V84" s="4"/>
      <c r="W84" s="4"/>
      <c r="X84" s="4"/>
      <c r="Y84" s="4"/>
      <c r="Z84" s="4"/>
    </row>
    <row r="85" spans="14:26" x14ac:dyDescent="0.25">
      <c r="N85" s="1" t="s">
        <v>43</v>
      </c>
      <c r="O85">
        <f>SUM(O77:O84)</f>
        <v>1</v>
      </c>
      <c r="S85" s="4"/>
      <c r="T85" s="4"/>
      <c r="U85" s="4"/>
      <c r="V85" s="4"/>
      <c r="W85" s="4"/>
      <c r="X85" s="4"/>
      <c r="Y85" s="4"/>
      <c r="Z85" s="4"/>
    </row>
    <row r="87" spans="14:26" x14ac:dyDescent="0.25">
      <c r="N87" s="1" t="s">
        <v>44</v>
      </c>
      <c r="O87">
        <f t="array" ref="O87">MMULT(TRANSPOSE(O77:O84),O66:O73)</f>
        <v>0.11369286276567658</v>
      </c>
    </row>
    <row r="88" spans="14:26" x14ac:dyDescent="0.25">
      <c r="N88" s="1" t="s">
        <v>45</v>
      </c>
      <c r="O88">
        <f t="array" ref="O88">SQRT(MMULT(MMULT(TRANSPOSE(O77:O84),S66:Z73),O77:O84))</f>
        <v>0.13923213427244938</v>
      </c>
    </row>
    <row r="90" spans="14:26" x14ac:dyDescent="0.25">
      <c r="N90" s="12" t="s">
        <v>46</v>
      </c>
      <c r="O90" s="20" t="s">
        <v>47</v>
      </c>
    </row>
    <row r="91" spans="14:26" x14ac:dyDescent="0.25">
      <c r="N91" s="1" t="s">
        <v>10</v>
      </c>
      <c r="O91">
        <v>0.12074253199726999</v>
      </c>
    </row>
    <row r="92" spans="14:26" x14ac:dyDescent="0.25">
      <c r="N92" s="1" t="s">
        <v>4</v>
      </c>
      <c r="O92">
        <v>0</v>
      </c>
    </row>
    <row r="93" spans="14:26" x14ac:dyDescent="0.25">
      <c r="N93" s="1" t="s">
        <v>5</v>
      </c>
      <c r="O93">
        <v>0.87925746800273008</v>
      </c>
    </row>
    <row r="94" spans="14:26" x14ac:dyDescent="0.25">
      <c r="N94" s="1" t="s">
        <v>7</v>
      </c>
      <c r="O94">
        <v>0</v>
      </c>
    </row>
    <row r="95" spans="14:26" x14ac:dyDescent="0.25">
      <c r="N95" s="1" t="s">
        <v>6</v>
      </c>
      <c r="O95">
        <v>0</v>
      </c>
    </row>
    <row r="96" spans="14:26" x14ac:dyDescent="0.25">
      <c r="N96" s="1" t="s">
        <v>8</v>
      </c>
      <c r="O96">
        <v>0</v>
      </c>
    </row>
    <row r="97" spans="14:15" x14ac:dyDescent="0.25">
      <c r="N97" s="1" t="s">
        <v>9</v>
      </c>
      <c r="O97">
        <v>0</v>
      </c>
    </row>
    <row r="98" spans="14:15" x14ac:dyDescent="0.25">
      <c r="N98" s="1" t="s">
        <v>23</v>
      </c>
      <c r="O98">
        <v>0</v>
      </c>
    </row>
    <row r="99" spans="14:15" x14ac:dyDescent="0.25">
      <c r="N99" s="1" t="s">
        <v>43</v>
      </c>
      <c r="O99">
        <f>SUM(O91:O98)</f>
        <v>1</v>
      </c>
    </row>
    <row r="101" spans="14:15" x14ac:dyDescent="0.25">
      <c r="N101" s="1" t="s">
        <v>48</v>
      </c>
      <c r="O101">
        <f t="array" ref="O101">MMULT(TRANSPOSE(O91:O98),O66:O73)</f>
        <v>0.171827511455662</v>
      </c>
    </row>
    <row r="102" spans="14:15" x14ac:dyDescent="0.25">
      <c r="N102" s="15" t="s">
        <v>49</v>
      </c>
      <c r="O102" s="24">
        <f t="array" ref="O102">SQRT(MMULT(MMULT(TRANSPOSE(O91:O98),S66:Z73),O91:O98))</f>
        <v>0.12000001150905874</v>
      </c>
    </row>
    <row r="103" spans="14:15" x14ac:dyDescent="0.25">
      <c r="N103" s="1" t="s">
        <v>50</v>
      </c>
      <c r="O103">
        <f>SUM(O91:O93)</f>
        <v>1</v>
      </c>
    </row>
    <row r="104" spans="14:15" x14ac:dyDescent="0.25">
      <c r="N104" s="1" t="s">
        <v>51</v>
      </c>
      <c r="O104">
        <f>SUM(O91:O94)</f>
        <v>1</v>
      </c>
    </row>
  </sheetData>
  <mergeCells count="5">
    <mergeCell ref="N12:V12"/>
    <mergeCell ref="N2:V2"/>
    <mergeCell ref="N39:V39"/>
    <mergeCell ref="N52:V52"/>
    <mergeCell ref="R64:Y64"/>
  </mergeCells>
  <phoneticPr fontId="2" type="noConversion"/>
  <pageMargins left="0.7" right="0.7" top="0.75" bottom="0.75" header="0.3" footer="0.3"/>
  <pageSetup paperSize="9" orientation="portrait" r:id="rId1"/>
  <headerFooter>
    <oddHeader>&amp;C&amp;"Calibri"&amp;12&amp;KEEDC00 RMIT Classification: Trusted&amp;1#_x000D_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RMIT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Chen</dc:creator>
  <cp:lastModifiedBy>Vincent Omondi</cp:lastModifiedBy>
  <dcterms:created xsi:type="dcterms:W3CDTF">2017-03-23T00:17:22Z</dcterms:created>
  <dcterms:modified xsi:type="dcterms:W3CDTF">2021-10-15T18:48:06Z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2021-09-06T00:24:21Z</vt:lpwstr>
  </property>
  <property fmtid="{D5CDD505-2E9C-101B-9397-08002B2CF9AE}" pid="4" name="MSIP_Label_8c3d088b-6243-4963-a2e2-8b321ab7f8fc_Method">
    <vt:lpwstr>Privileged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e290652a-bbe1-4c4c-bd72-7405b7adca1d</vt:lpwstr>
  </property>
  <property fmtid="{D5CDD505-2E9C-101B-9397-08002B2CF9AE}" pid="8" name="MSIP_Label_8c3d088b-6243-4963-a2e2-8b321ab7f8fc_ContentBits">
    <vt:lpwstr>1</vt:lpwstr>
  </property>
</Properties>
</file>