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  <extLst>
    <ext uri="GoogleSheetsCustomDataVersion1">
      <go:sheetsCustomData xmlns:go="http://customooxmlschemas.google.com/" r:id="rId11" roundtripDataSignature="AMtx7mjxlHBNyxb8FNXJhqN63hSMh/P2Ww=="/>
    </ext>
  </extLst>
</workbook>
</file>

<file path=xl/sharedStrings.xml><?xml version="1.0" encoding="utf-8"?>
<sst xmlns="http://schemas.openxmlformats.org/spreadsheetml/2006/main" count="505" uniqueCount="105">
  <si>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</si>
  <si>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</si>
  <si>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</si>
  <si>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</si>
  <si>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</si>
  <si>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</si>
  <si>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</si>
  <si>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</si>
  <si>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</si>
  <si>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</si>
  <si>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</si>
  <si>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</si>
  <si>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</si>
  <si>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</si>
  <si>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</si>
  <si>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</si>
  <si>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</si>
  <si>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</si>
  <si>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</si>
  <si>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</si>
  <si>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</si>
  <si>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</si>
  <si>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</si>
  <si>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</si>
  <si>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</si>
  <si>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</si>
  <si>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</si>
  <si>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</si>
  <si>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</si>
  <si>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</si>
  <si>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</si>
  <si>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</si>
  <si>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</si>
  <si>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</si>
  <si>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</si>
  <si>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</si>
  <si>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</si>
  <si>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</si>
  <si>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</si>
  <si>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</si>
  <si>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</si>
  <si>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</si>
  <si>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</si>
  <si>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</si>
  <si>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</si>
  <si>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</si>
  <si>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</si>
  <si>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</si>
  <si>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</si>
  <si>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</si>
  <si>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</si>
  <si>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</si>
  <si>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</si>
  <si>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</si>
  <si>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</si>
  <si>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</si>
  <si>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</si>
  <si>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</si>
  <si>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</si>
  <si>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</si>
  <si>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</si>
  <si>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</si>
  <si>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</si>
  <si>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</si>
  <si>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</si>
  <si>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</si>
  <si>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</si>
  <si>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</si>
  <si>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</si>
  <si>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</si>
  <si>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</si>
  <si>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Formula Used</t>
  </si>
  <si>
    <t>Toby Flender</t>
  </si>
  <si>
    <t>=XLOOKUP(A3,I2:I10,P2:P10,"Not Found")</t>
  </si>
  <si>
    <t>=XLOOKUP("*"&amp;A4,I3:I11,P3:P11,"Not Found",2)</t>
  </si>
  <si>
    <t>=XLOOKUP(A5 &amp;"*",I4:I12,P4:P12,"Not Found",2)</t>
  </si>
  <si>
    <t>Kevin Malo</t>
  </si>
  <si>
    <t>=XLOOKUP(A6 &amp;"*",I5:I13,P5:P13,"Not Found",2)</t>
  </si>
  <si>
    <t>Start Date</t>
  </si>
  <si>
    <t>Person</t>
  </si>
  <si>
    <t>1/1/2000</t>
  </si>
  <si>
    <t>=XLOOKUP(A3,N2:N10,I2:I10,,1)</t>
  </si>
  <si>
    <t>=XLOOKUP(A4,N2:N10,I2:I10,,,1)</t>
  </si>
  <si>
    <t>=XLOOKUP(A5,N3:N11,I3:I11,,,-1)</t>
  </si>
  <si>
    <t xml:space="preserve">February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</si>
  <si>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</si>
  <si>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</si>
  <si>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</si>
  <si>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</si>
  <si>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</si>
  <si>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</si>
  <si>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</si>
  <si>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</si>
  <si>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</si>
  <si>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</si>
  <si>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</si>
  <si>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</si>
  <si>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</si>
  <si>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=XLOOKUP(I1,H1:S1,H2:S2)</t>
  </si>
  <si>
    <t>Printer</t>
  </si>
  <si>
    <t>=XLOOKUP(I2,H2:S2,H3:S3)</t>
  </si>
  <si>
    <t>Manila Folder</t>
  </si>
  <si>
    <t>=XLOOKUP(G3,F3:Q3,F4:Q4)</t>
  </si>
  <si>
    <t>February-March</t>
  </si>
  <si>
    <t>=SUM(XLOOKUP(I1,H1:S1,H2:S2):XLOOKUP(J1,H1:S1,H2:S2))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</si>
</sst>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  <scheme val="minor"/>
    </font>
    <font>
      <sz val="9.0"/>
      <color rgb="FF000000"/>
      <name val="&quot;Google Sans Mono&quot;"/>
    </font>
    <font>
      <sz val="9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49" xfId="0" applyBorder="1" applyFont="1" applyNumberFormat="1"/>
    <xf borderId="1" fillId="0" fontId="3" numFmtId="14" xfId="0" applyBorder="1" applyFont="1" applyNumberFormat="1"/>
    <xf borderId="1" fillId="0" fontId="2" numFmtId="14" xfId="0" applyBorder="1" applyFont="1" applyNumberFormat="1"/>
    <xf borderId="0" fillId="0" fontId="2" numFmtId="0" xfId="0" applyFont="1"/>
    <xf borderId="1" fillId="0" fontId="2" numFmtId="49" xfId="0" applyBorder="1" applyFont="1" applyNumberFormat="1"/>
    <xf borderId="1" fillId="0" fontId="1" numFmtId="0" xfId="0" applyAlignment="1" applyBorder="1" applyFont="1">
      <alignment readingOrder="0"/>
    </xf>
    <xf borderId="1" fillId="0" fontId="4" numFmtId="0" xfId="0" applyBorder="1" applyFont="1"/>
    <xf quotePrefix="1" borderId="0" fillId="2" fontId="5" numFmtId="0" xfId="0" applyAlignment="1" applyFill="1" applyFont="1">
      <alignment readingOrder="0"/>
    </xf>
    <xf borderId="1" fillId="0" fontId="4" numFmtId="14" xfId="0" applyBorder="1" applyFont="1" applyNumberFormat="1"/>
    <xf quotePrefix="1" borderId="1" fillId="0" fontId="4" numFmtId="0" xfId="0" applyAlignment="1" applyBorder="1" applyFont="1">
      <alignment readingOrder="0"/>
    </xf>
    <xf borderId="1" fillId="0" fontId="6" numFmtId="0" xfId="0" applyBorder="1" applyFont="1"/>
    <xf borderId="1" fillId="2" fontId="5" numFmtId="14" xfId="0" applyBorder="1" applyFont="1" applyNumberFormat="1"/>
    <xf quotePrefix="1" borderId="1" fillId="2" fontId="5" numFmtId="0" xfId="0" applyAlignment="1" applyBorder="1" applyFont="1">
      <alignment readingOrder="0"/>
    </xf>
    <xf quotePrefix="1" borderId="1" fillId="0" fontId="2" numFmtId="0" xfId="0" applyAlignment="1" applyBorder="1" applyFont="1">
      <alignment readingOrder="0"/>
    </xf>
    <xf borderId="1" fillId="0" fontId="3" numFmtId="49" xfId="0" applyAlignment="1" applyBorder="1" applyFont="1" applyNumberFormat="1">
      <alignment readingOrder="0"/>
    </xf>
    <xf borderId="1" fillId="3" fontId="2" numFmtId="0" xfId="0" applyAlignment="1" applyBorder="1" applyFill="1" applyFont="1">
      <alignment readingOrder="0"/>
    </xf>
    <xf borderId="0" fillId="3" fontId="2" numFmtId="0" xfId="0" applyFont="1"/>
    <xf quotePrefix="1" borderId="1" fillId="2" fontId="5" numFmtId="49" xfId="0" applyAlignment="1" applyBorder="1" applyFont="1" applyNumberFormat="1">
      <alignment readingOrder="0"/>
    </xf>
    <xf borderId="0" fillId="0" fontId="0" numFmtId="0" xfId="0" applyFont="1"/>
    <xf borderId="1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41.71"/>
    <col customWidth="1" min="3" max="3" width="5.14"/>
    <col customWidth="1" min="4" max="4" width="4.71"/>
    <col customWidth="1" min="5" max="5" width="12.0"/>
    <col customWidth="1" min="6" max="7" width="8.71"/>
    <col customWidth="1" min="8" max="8" width="16.0"/>
    <col customWidth="1" min="9" max="9" width="4.43"/>
    <col customWidth="1" min="10" max="10" width="8.0"/>
    <col customWidth="1" min="11" max="11" width="8.71"/>
    <col customWidth="1" min="12" max="12" width="17.0"/>
    <col customWidth="1" min="13" max="14" width="8.71"/>
    <col customWidth="1" min="15" max="15" width="10.86"/>
    <col customWidth="1" min="16" max="16" width="42.43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2">
        <v>1001.0</v>
      </c>
      <c r="F2" s="2" t="s">
        <v>12</v>
      </c>
      <c r="G2" s="2" t="s">
        <v>13</v>
      </c>
      <c r="H2" s="2" t="s">
        <v>14</v>
      </c>
      <c r="I2" s="2">
        <v>30.0</v>
      </c>
      <c r="J2" s="2"/>
      <c r="K2" s="2" t="s">
        <v>15</v>
      </c>
      <c r="L2" s="2" t="s">
        <v>16</v>
      </c>
      <c r="M2" s="2">
        <v>45000.0</v>
      </c>
      <c r="N2" s="3" t="s">
        <v>17</v>
      </c>
      <c r="O2" s="3" t="s">
        <v>18</v>
      </c>
      <c r="P2" s="4" t="s">
        <v>19</v>
      </c>
    </row>
    <row r="3" ht="14.25" customHeight="1">
      <c r="A3" s="2" t="s">
        <v>20</v>
      </c>
      <c r="B3" s="5" t="str">
        <f t="shared" ref="B3:B6" si="1">XLOOKUP(A3,H2:H10,P2:P10)</f>
        <v>Toby.Flenderson@DunderMifflinCorporate.com</v>
      </c>
      <c r="E3" s="2">
        <v>1002.0</v>
      </c>
      <c r="F3" s="2" t="s">
        <v>21</v>
      </c>
      <c r="G3" s="2" t="s">
        <v>22</v>
      </c>
      <c r="H3" s="2" t="s">
        <v>23</v>
      </c>
      <c r="I3" s="2">
        <v>30.0</v>
      </c>
      <c r="J3" s="2"/>
      <c r="K3" s="2" t="s">
        <v>24</v>
      </c>
      <c r="L3" s="2" t="s">
        <v>25</v>
      </c>
      <c r="M3" s="2">
        <v>36000.0</v>
      </c>
      <c r="N3" s="3" t="s">
        <v>26</v>
      </c>
      <c r="O3" s="3" t="s">
        <v>27</v>
      </c>
      <c r="P3" s="4" t="s">
        <v>28</v>
      </c>
    </row>
    <row r="4" ht="14.25" customHeight="1">
      <c r="A4" s="2" t="s">
        <v>23</v>
      </c>
      <c r="B4" s="5" t="str">
        <f t="shared" si="1"/>
        <v>Pam.Beasley@DunderMifflin.com</v>
      </c>
      <c r="E4" s="2">
        <v>1003.0</v>
      </c>
      <c r="F4" s="2" t="s">
        <v>29</v>
      </c>
      <c r="G4" s="2" t="s">
        <v>30</v>
      </c>
      <c r="H4" s="2" t="s">
        <v>31</v>
      </c>
      <c r="I4" s="2">
        <v>29.0</v>
      </c>
      <c r="J4" s="2"/>
      <c r="K4" s="2" t="s">
        <v>15</v>
      </c>
      <c r="L4" s="2" t="s">
        <v>16</v>
      </c>
      <c r="M4" s="2">
        <v>63000.0</v>
      </c>
      <c r="N4" s="3" t="s">
        <v>32</v>
      </c>
      <c r="O4" s="3" t="s">
        <v>33</v>
      </c>
      <c r="P4" s="4" t="s">
        <v>34</v>
      </c>
    </row>
    <row r="5" ht="14.25" customHeight="1">
      <c r="A5" s="2" t="s">
        <v>35</v>
      </c>
      <c r="B5" s="5" t="str">
        <f t="shared" si="1"/>
        <v>Meredith.Palmer@Yahoo.com</v>
      </c>
      <c r="E5" s="2">
        <v>1004.0</v>
      </c>
      <c r="F5" s="2" t="s">
        <v>36</v>
      </c>
      <c r="G5" s="2" t="s">
        <v>37</v>
      </c>
      <c r="H5" s="2" t="s">
        <v>38</v>
      </c>
      <c r="I5" s="2">
        <v>31.0</v>
      </c>
      <c r="J5" s="2"/>
      <c r="K5" s="2" t="s">
        <v>24</v>
      </c>
      <c r="L5" s="2" t="s">
        <v>39</v>
      </c>
      <c r="M5" s="2">
        <v>47000.0</v>
      </c>
      <c r="N5" s="3" t="s">
        <v>40</v>
      </c>
      <c r="O5" s="3" t="s">
        <v>41</v>
      </c>
      <c r="P5" s="4" t="s">
        <v>42</v>
      </c>
    </row>
    <row r="6" ht="14.25" customHeight="1">
      <c r="A6" s="2" t="s">
        <v>43</v>
      </c>
      <c r="B6" s="5" t="str">
        <f t="shared" si="1"/>
        <v>Kevin.Malone@DunderMifflin.com</v>
      </c>
      <c r="E6" s="2">
        <v>1005.0</v>
      </c>
      <c r="F6" s="2" t="s">
        <v>44</v>
      </c>
      <c r="G6" s="2" t="s">
        <v>45</v>
      </c>
      <c r="H6" s="2" t="s">
        <v>20</v>
      </c>
      <c r="I6" s="2">
        <v>32.0</v>
      </c>
      <c r="J6" s="2"/>
      <c r="K6" s="2" t="s">
        <v>15</v>
      </c>
      <c r="L6" s="2" t="s">
        <v>46</v>
      </c>
      <c r="M6" s="2">
        <v>50000.0</v>
      </c>
      <c r="N6" s="3" t="s">
        <v>47</v>
      </c>
      <c r="O6" s="3" t="s">
        <v>48</v>
      </c>
      <c r="P6" s="4" t="s">
        <v>49</v>
      </c>
    </row>
    <row r="7" ht="14.25" customHeight="1">
      <c r="E7" s="2">
        <v>1006.0</v>
      </c>
      <c r="F7" s="2" t="s">
        <v>50</v>
      </c>
      <c r="G7" s="2" t="s">
        <v>51</v>
      </c>
      <c r="H7" s="2" t="s">
        <v>52</v>
      </c>
      <c r="I7" s="2">
        <v>35.0</v>
      </c>
      <c r="J7" s="2"/>
      <c r="K7" s="2" t="s">
        <v>15</v>
      </c>
      <c r="L7" s="2" t="s">
        <v>53</v>
      </c>
      <c r="M7" s="2">
        <v>65000.0</v>
      </c>
      <c r="N7" s="3" t="s">
        <v>47</v>
      </c>
      <c r="O7" s="3" t="s">
        <v>54</v>
      </c>
      <c r="P7" s="4" t="s">
        <v>55</v>
      </c>
    </row>
    <row r="8" ht="14.25" customHeight="1">
      <c r="E8" s="2">
        <v>1007.0</v>
      </c>
      <c r="F8" s="2" t="s">
        <v>56</v>
      </c>
      <c r="G8" s="2" t="s">
        <v>57</v>
      </c>
      <c r="H8" s="2" t="s">
        <v>35</v>
      </c>
      <c r="I8" s="2">
        <v>32.0</v>
      </c>
      <c r="J8" s="2"/>
      <c r="K8" s="2" t="s">
        <v>24</v>
      </c>
      <c r="L8" s="2" t="s">
        <v>58</v>
      </c>
      <c r="M8" s="2">
        <v>41000.0</v>
      </c>
      <c r="N8" s="3" t="s">
        <v>59</v>
      </c>
      <c r="O8" s="3" t="s">
        <v>54</v>
      </c>
      <c r="P8" s="4" t="s">
        <v>60</v>
      </c>
    </row>
    <row r="9" ht="14.25" customHeight="1">
      <c r="E9" s="2">
        <v>1008.0</v>
      </c>
      <c r="F9" s="2" t="s">
        <v>61</v>
      </c>
      <c r="G9" s="2" t="s">
        <v>62</v>
      </c>
      <c r="H9" s="2" t="s">
        <v>63</v>
      </c>
      <c r="I9" s="2">
        <v>38.0</v>
      </c>
      <c r="J9" s="2"/>
      <c r="K9" s="2" t="s">
        <v>15</v>
      </c>
      <c r="L9" s="2" t="s">
        <v>16</v>
      </c>
      <c r="M9" s="2">
        <v>48000.0</v>
      </c>
      <c r="N9" s="3" t="s">
        <v>64</v>
      </c>
      <c r="O9" s="3" t="s">
        <v>65</v>
      </c>
      <c r="P9" s="4" t="s">
        <v>66</v>
      </c>
    </row>
    <row r="10" ht="14.25" customHeight="1">
      <c r="E10" s="2">
        <v>1009.0</v>
      </c>
      <c r="F10" s="2" t="s">
        <v>67</v>
      </c>
      <c r="G10" s="2" t="s">
        <v>68</v>
      </c>
      <c r="H10" s="2" t="s">
        <v>43</v>
      </c>
      <c r="I10" s="2">
        <v>31.0</v>
      </c>
      <c r="J10" s="2"/>
      <c r="K10" s="2" t="s">
        <v>15</v>
      </c>
      <c r="L10" s="2" t="s">
        <v>39</v>
      </c>
      <c r="M10" s="2">
        <v>42000.0</v>
      </c>
      <c r="N10" s="3" t="s">
        <v>69</v>
      </c>
      <c r="O10" s="3" t="s">
        <v>65</v>
      </c>
      <c r="P10" s="4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6" t="str">
        <f t="shared" ref="H22:H23" si="2">CONCATENATE(F12," ",G12)</f>
        <v> </v>
      </c>
    </row>
    <row r="23" ht="14.25" customHeight="1">
      <c r="H23" s="6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0.86"/>
    <col customWidth="1" min="3" max="3" width="42.57"/>
    <col customWidth="1" min="4" max="4" width="6.14"/>
    <col customWidth="1" min="5" max="5" width="6.0"/>
    <col customWidth="1" min="6" max="6" width="12.43"/>
    <col customWidth="1" min="7" max="7" width="10.0"/>
    <col customWidth="1" min="8" max="8" width="11.0"/>
    <col customWidth="1" min="9" max="9" width="14.71"/>
    <col customWidth="1" min="10" max="10" width="4.43"/>
    <col customWidth="1" min="11" max="11" width="7.57"/>
    <col customWidth="1" min="12" max="12" width="17.43"/>
    <col customWidth="1" min="13" max="13" width="8.71"/>
    <col customWidth="1" min="14" max="14" width="10.71"/>
    <col customWidth="1" min="15" max="15" width="11.57"/>
    <col customWidth="1" min="16" max="16" width="42.43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2">
        <v>1001.0</v>
      </c>
      <c r="G2" s="2" t="s">
        <v>12</v>
      </c>
      <c r="H2" s="2" t="s">
        <v>13</v>
      </c>
      <c r="I2" s="2" t="s">
        <v>14</v>
      </c>
      <c r="J2" s="2">
        <v>30.0</v>
      </c>
      <c r="K2" s="2" t="s">
        <v>15</v>
      </c>
      <c r="L2" s="2" t="s">
        <v>16</v>
      </c>
      <c r="M2" s="2">
        <v>45000.0</v>
      </c>
      <c r="N2" s="3" t="s">
        <v>17</v>
      </c>
      <c r="O2" s="3" t="s">
        <v>18</v>
      </c>
      <c r="P2" s="4" t="s">
        <v>19</v>
      </c>
    </row>
    <row r="3" ht="14.25" customHeight="1">
      <c r="A3" s="2" t="s">
        <v>20</v>
      </c>
      <c r="B3" s="7" t="str">
        <f t="shared" ref="B3:B6" si="1">XLOOKUP(A3,I2:I10,O2:P10)</f>
        <v>8/30/2017</v>
      </c>
      <c r="C3" s="5" t="s">
        <v>49</v>
      </c>
      <c r="F3" s="2">
        <v>1002.0</v>
      </c>
      <c r="G3" s="2" t="s">
        <v>21</v>
      </c>
      <c r="H3" s="2" t="s">
        <v>22</v>
      </c>
      <c r="I3" s="2" t="s">
        <v>23</v>
      </c>
      <c r="J3" s="2">
        <v>30.0</v>
      </c>
      <c r="K3" s="2" t="s">
        <v>24</v>
      </c>
      <c r="L3" s="2" t="s">
        <v>25</v>
      </c>
      <c r="M3" s="2">
        <v>36000.0</v>
      </c>
      <c r="N3" s="3" t="s">
        <v>26</v>
      </c>
      <c r="O3" s="3" t="s">
        <v>27</v>
      </c>
      <c r="P3" s="4" t="s">
        <v>28</v>
      </c>
    </row>
    <row r="4" ht="14.25" customHeight="1">
      <c r="A4" s="2" t="s">
        <v>23</v>
      </c>
      <c r="B4" s="7" t="str">
        <f t="shared" si="1"/>
        <v>10/10/2015</v>
      </c>
      <c r="C4" s="5" t="s">
        <v>28</v>
      </c>
      <c r="F4" s="2">
        <v>1003.0</v>
      </c>
      <c r="G4" s="2" t="s">
        <v>29</v>
      </c>
      <c r="H4" s="2" t="s">
        <v>30</v>
      </c>
      <c r="I4" s="2" t="s">
        <v>31</v>
      </c>
      <c r="J4" s="2">
        <v>29.0</v>
      </c>
      <c r="K4" s="2" t="s">
        <v>15</v>
      </c>
      <c r="L4" s="2" t="s">
        <v>16</v>
      </c>
      <c r="M4" s="2">
        <v>63000.0</v>
      </c>
      <c r="N4" s="3" t="s">
        <v>32</v>
      </c>
      <c r="O4" s="3" t="s">
        <v>33</v>
      </c>
      <c r="P4" s="4" t="s">
        <v>34</v>
      </c>
    </row>
    <row r="5" ht="14.25" customHeight="1">
      <c r="A5" s="2" t="s">
        <v>35</v>
      </c>
      <c r="B5" s="7" t="str">
        <f t="shared" si="1"/>
        <v>9/11/2013</v>
      </c>
      <c r="C5" s="5" t="s">
        <v>60</v>
      </c>
      <c r="F5" s="2">
        <v>1004.0</v>
      </c>
      <c r="G5" s="2" t="s">
        <v>36</v>
      </c>
      <c r="H5" s="2" t="s">
        <v>37</v>
      </c>
      <c r="I5" s="2" t="s">
        <v>38</v>
      </c>
      <c r="J5" s="2">
        <v>31.0</v>
      </c>
      <c r="K5" s="2" t="s">
        <v>24</v>
      </c>
      <c r="L5" s="2" t="s">
        <v>39</v>
      </c>
      <c r="M5" s="2">
        <v>47000.0</v>
      </c>
      <c r="N5" s="3" t="s">
        <v>40</v>
      </c>
      <c r="O5" s="3" t="s">
        <v>41</v>
      </c>
      <c r="P5" s="4" t="s">
        <v>42</v>
      </c>
    </row>
    <row r="6" ht="14.25" customHeight="1">
      <c r="A6" s="2" t="s">
        <v>43</v>
      </c>
      <c r="B6" s="7" t="str">
        <f t="shared" si="1"/>
        <v>4/22/2015</v>
      </c>
      <c r="C6" s="5" t="s">
        <v>70</v>
      </c>
      <c r="F6" s="2">
        <v>1005.0</v>
      </c>
      <c r="G6" s="2" t="s">
        <v>44</v>
      </c>
      <c r="H6" s="2" t="s">
        <v>45</v>
      </c>
      <c r="I6" s="2" t="s">
        <v>20</v>
      </c>
      <c r="J6" s="2">
        <v>32.0</v>
      </c>
      <c r="K6" s="2" t="s">
        <v>15</v>
      </c>
      <c r="L6" s="2" t="s">
        <v>46</v>
      </c>
      <c r="M6" s="2">
        <v>50000.0</v>
      </c>
      <c r="N6" s="3" t="s">
        <v>47</v>
      </c>
      <c r="O6" s="3" t="s">
        <v>48</v>
      </c>
      <c r="P6" s="4" t="s">
        <v>49</v>
      </c>
    </row>
    <row r="7" ht="14.25" customHeight="1">
      <c r="F7" s="2">
        <v>1006.0</v>
      </c>
      <c r="G7" s="2" t="s">
        <v>50</v>
      </c>
      <c r="H7" s="2" t="s">
        <v>51</v>
      </c>
      <c r="I7" s="2" t="s">
        <v>52</v>
      </c>
      <c r="J7" s="2">
        <v>35.0</v>
      </c>
      <c r="K7" s="2" t="s">
        <v>15</v>
      </c>
      <c r="L7" s="2" t="s">
        <v>53</v>
      </c>
      <c r="M7" s="2">
        <v>65000.0</v>
      </c>
      <c r="N7" s="3" t="s">
        <v>47</v>
      </c>
      <c r="O7" s="3" t="s">
        <v>54</v>
      </c>
      <c r="P7" s="4" t="s">
        <v>55</v>
      </c>
    </row>
    <row r="8" ht="14.25" customHeight="1">
      <c r="F8" s="2">
        <v>1007.0</v>
      </c>
      <c r="G8" s="2" t="s">
        <v>56</v>
      </c>
      <c r="H8" s="2" t="s">
        <v>57</v>
      </c>
      <c r="I8" s="2" t="s">
        <v>35</v>
      </c>
      <c r="J8" s="2">
        <v>32.0</v>
      </c>
      <c r="K8" s="2" t="s">
        <v>24</v>
      </c>
      <c r="L8" s="2" t="s">
        <v>58</v>
      </c>
      <c r="M8" s="2">
        <v>41000.0</v>
      </c>
      <c r="N8" s="3" t="s">
        <v>59</v>
      </c>
      <c r="O8" s="3" t="s">
        <v>54</v>
      </c>
      <c r="P8" s="4" t="s">
        <v>60</v>
      </c>
    </row>
    <row r="9" ht="14.25" customHeight="1">
      <c r="F9" s="2">
        <v>1008.0</v>
      </c>
      <c r="G9" s="2" t="s">
        <v>61</v>
      </c>
      <c r="H9" s="2" t="s">
        <v>62</v>
      </c>
      <c r="I9" s="2" t="s">
        <v>63</v>
      </c>
      <c r="J9" s="2">
        <v>38.0</v>
      </c>
      <c r="K9" s="2" t="s">
        <v>15</v>
      </c>
      <c r="L9" s="2" t="s">
        <v>16</v>
      </c>
      <c r="M9" s="2">
        <v>48000.0</v>
      </c>
      <c r="N9" s="3" t="s">
        <v>64</v>
      </c>
      <c r="O9" s="3" t="s">
        <v>65</v>
      </c>
      <c r="P9" s="4" t="s">
        <v>66</v>
      </c>
    </row>
    <row r="10" ht="14.25" customHeight="1">
      <c r="F10" s="2">
        <v>1009.0</v>
      </c>
      <c r="G10" s="2" t="s">
        <v>67</v>
      </c>
      <c r="H10" s="2" t="s">
        <v>68</v>
      </c>
      <c r="I10" s="2" t="s">
        <v>43</v>
      </c>
      <c r="J10" s="2">
        <v>31.0</v>
      </c>
      <c r="K10" s="2" t="s">
        <v>15</v>
      </c>
      <c r="L10" s="2" t="s">
        <v>39</v>
      </c>
      <c r="M10" s="2">
        <v>42000.0</v>
      </c>
      <c r="N10" s="3" t="s">
        <v>69</v>
      </c>
      <c r="O10" s="3" t="s">
        <v>65</v>
      </c>
      <c r="P10" s="4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6" t="str">
        <f t="shared" ref="I22:I23" si="2">CONCATENATE(G12," ",H12)</f>
        <v> </v>
      </c>
    </row>
    <row r="23" ht="14.25" customHeight="1">
      <c r="I23" s="6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2.0"/>
    <col customWidth="1" min="3" max="3" width="47.57"/>
    <col customWidth="1" min="4" max="4" width="2.14"/>
    <col customWidth="1" min="5" max="5" width="11.57"/>
    <col customWidth="1" min="6" max="6" width="10.0"/>
    <col customWidth="1" min="7" max="7" width="10.57"/>
    <col customWidth="1" min="8" max="8" width="15.57"/>
    <col customWidth="1" min="9" max="9" width="4.43"/>
    <col customWidth="1" min="10" max="10" width="7.57"/>
    <col customWidth="1" min="11" max="11" width="16.57"/>
    <col customWidth="1" min="12" max="12" width="6.43"/>
    <col customWidth="1" min="13" max="13" width="10.14"/>
    <col customWidth="1" min="14" max="14" width="11.29"/>
    <col customWidth="1" min="15" max="15" width="41.43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C2" s="8" t="s">
        <v>71</v>
      </c>
      <c r="E2" s="2">
        <v>1001.0</v>
      </c>
      <c r="F2" s="2" t="s">
        <v>12</v>
      </c>
      <c r="G2" s="2" t="s">
        <v>13</v>
      </c>
      <c r="H2" s="2" t="s">
        <v>14</v>
      </c>
      <c r="I2" s="2">
        <v>30.0</v>
      </c>
      <c r="J2" s="2" t="s">
        <v>15</v>
      </c>
      <c r="K2" s="2" t="s">
        <v>16</v>
      </c>
      <c r="L2" s="2">
        <v>45000.0</v>
      </c>
      <c r="M2" s="3" t="s">
        <v>17</v>
      </c>
      <c r="N2" s="3" t="s">
        <v>18</v>
      </c>
      <c r="O2" s="4" t="s">
        <v>19</v>
      </c>
    </row>
    <row r="3" ht="14.25" customHeight="1">
      <c r="A3" s="9" t="s">
        <v>72</v>
      </c>
      <c r="B3" s="9" t="str">
        <f t="array" ref="B3">XLOOKUP(A3,I2:I10,P2:P10, "Not Found")</f>
        <v>Not Found</v>
      </c>
      <c r="C3" s="10" t="s">
        <v>73</v>
      </c>
      <c r="E3" s="2">
        <v>1002.0</v>
      </c>
      <c r="F3" s="2" t="s">
        <v>21</v>
      </c>
      <c r="G3" s="2" t="s">
        <v>22</v>
      </c>
      <c r="H3" s="2" t="s">
        <v>23</v>
      </c>
      <c r="I3" s="2">
        <v>30.0</v>
      </c>
      <c r="J3" s="2" t="s">
        <v>24</v>
      </c>
      <c r="K3" s="2" t="s">
        <v>25</v>
      </c>
      <c r="L3" s="2">
        <v>36000.0</v>
      </c>
      <c r="M3" s="3" t="s">
        <v>26</v>
      </c>
      <c r="N3" s="3" t="s">
        <v>27</v>
      </c>
      <c r="O3" s="4" t="s">
        <v>28</v>
      </c>
    </row>
    <row r="4" ht="14.25" customHeight="1">
      <c r="A4" s="9" t="s">
        <v>22</v>
      </c>
      <c r="B4" s="11" t="str">
        <f t="array" ref="B4">XLOOKUP("*"&amp;A4,H2:H10,O2:O10,"Not Found",2)</f>
        <v>Pam.Beasley@DunderMifflin.com</v>
      </c>
      <c r="C4" s="12" t="s">
        <v>74</v>
      </c>
      <c r="E4" s="2">
        <v>1003.0</v>
      </c>
      <c r="F4" s="2" t="s">
        <v>29</v>
      </c>
      <c r="G4" s="2" t="s">
        <v>30</v>
      </c>
      <c r="H4" s="2" t="s">
        <v>31</v>
      </c>
      <c r="I4" s="2">
        <v>29.0</v>
      </c>
      <c r="J4" s="2" t="s">
        <v>15</v>
      </c>
      <c r="K4" s="2" t="s">
        <v>16</v>
      </c>
      <c r="L4" s="2">
        <v>63000.0</v>
      </c>
      <c r="M4" s="3" t="s">
        <v>32</v>
      </c>
      <c r="N4" s="3" t="s">
        <v>33</v>
      </c>
      <c r="O4" s="4" t="s">
        <v>34</v>
      </c>
    </row>
    <row r="5" ht="14.25" customHeight="1">
      <c r="A5" s="13" t="s">
        <v>56</v>
      </c>
      <c r="B5" s="14" t="str">
        <f t="shared" ref="B5:B6" si="1">XLOOKUP(A5 &amp;"*",H2:H10,O2:O10,"Not Found",2)</f>
        <v>Meredith.Palmer@Yahoo.com</v>
      </c>
      <c r="C5" s="15" t="s">
        <v>75</v>
      </c>
      <c r="E5" s="2">
        <v>1004.0</v>
      </c>
      <c r="F5" s="2" t="s">
        <v>36</v>
      </c>
      <c r="G5" s="2" t="s">
        <v>37</v>
      </c>
      <c r="H5" s="2" t="s">
        <v>38</v>
      </c>
      <c r="I5" s="2">
        <v>31.0</v>
      </c>
      <c r="J5" s="2" t="s">
        <v>24</v>
      </c>
      <c r="K5" s="2" t="s">
        <v>39</v>
      </c>
      <c r="L5" s="2">
        <v>47000.0</v>
      </c>
      <c r="M5" s="3" t="s">
        <v>40</v>
      </c>
      <c r="N5" s="3" t="s">
        <v>41</v>
      </c>
      <c r="O5" s="4" t="s">
        <v>42</v>
      </c>
    </row>
    <row r="6" ht="14.25" customHeight="1">
      <c r="A6" s="13" t="s">
        <v>76</v>
      </c>
      <c r="B6" s="14" t="str">
        <f t="shared" si="1"/>
        <v>Kevin.Malone@DunderMifflin.com</v>
      </c>
      <c r="C6" s="15" t="s">
        <v>77</v>
      </c>
      <c r="E6" s="2">
        <v>1005.0</v>
      </c>
      <c r="F6" s="2" t="s">
        <v>44</v>
      </c>
      <c r="G6" s="2" t="s">
        <v>45</v>
      </c>
      <c r="H6" s="2" t="s">
        <v>20</v>
      </c>
      <c r="I6" s="2">
        <v>32.0</v>
      </c>
      <c r="J6" s="2" t="s">
        <v>15</v>
      </c>
      <c r="K6" s="2" t="s">
        <v>46</v>
      </c>
      <c r="L6" s="2">
        <v>50000.0</v>
      </c>
      <c r="M6" s="3" t="s">
        <v>47</v>
      </c>
      <c r="N6" s="3" t="s">
        <v>48</v>
      </c>
      <c r="O6" s="4" t="s">
        <v>49</v>
      </c>
    </row>
    <row r="7" ht="14.25" customHeight="1">
      <c r="E7" s="2">
        <v>1006.0</v>
      </c>
      <c r="F7" s="2" t="s">
        <v>50</v>
      </c>
      <c r="G7" s="2" t="s">
        <v>51</v>
      </c>
      <c r="H7" s="2" t="s">
        <v>52</v>
      </c>
      <c r="I7" s="2">
        <v>35.0</v>
      </c>
      <c r="J7" s="2" t="s">
        <v>15</v>
      </c>
      <c r="K7" s="2" t="s">
        <v>53</v>
      </c>
      <c r="L7" s="2">
        <v>65000.0</v>
      </c>
      <c r="M7" s="3" t="s">
        <v>47</v>
      </c>
      <c r="N7" s="3" t="s">
        <v>54</v>
      </c>
      <c r="O7" s="4" t="s">
        <v>55</v>
      </c>
    </row>
    <row r="8" ht="14.25" customHeight="1">
      <c r="E8" s="2">
        <v>1007.0</v>
      </c>
      <c r="F8" s="2" t="s">
        <v>56</v>
      </c>
      <c r="G8" s="2" t="s">
        <v>57</v>
      </c>
      <c r="H8" s="2" t="s">
        <v>35</v>
      </c>
      <c r="I8" s="2">
        <v>32.0</v>
      </c>
      <c r="J8" s="2" t="s">
        <v>24</v>
      </c>
      <c r="K8" s="2" t="s">
        <v>58</v>
      </c>
      <c r="L8" s="2">
        <v>41000.0</v>
      </c>
      <c r="M8" s="3" t="s">
        <v>59</v>
      </c>
      <c r="N8" s="3" t="s">
        <v>54</v>
      </c>
      <c r="O8" s="4" t="s">
        <v>60</v>
      </c>
    </row>
    <row r="9" ht="14.25" customHeight="1">
      <c r="E9" s="2">
        <v>1008.0</v>
      </c>
      <c r="F9" s="2" t="s">
        <v>61</v>
      </c>
      <c r="G9" s="2" t="s">
        <v>62</v>
      </c>
      <c r="H9" s="2" t="s">
        <v>63</v>
      </c>
      <c r="I9" s="2">
        <v>38.0</v>
      </c>
      <c r="J9" s="2" t="s">
        <v>15</v>
      </c>
      <c r="K9" s="2" t="s">
        <v>16</v>
      </c>
      <c r="L9" s="2">
        <v>48000.0</v>
      </c>
      <c r="M9" s="3" t="s">
        <v>64</v>
      </c>
      <c r="N9" s="3" t="s">
        <v>65</v>
      </c>
      <c r="O9" s="4" t="s">
        <v>66</v>
      </c>
    </row>
    <row r="10" ht="14.25" customHeight="1">
      <c r="E10" s="2">
        <v>1009.0</v>
      </c>
      <c r="F10" s="2" t="s">
        <v>67</v>
      </c>
      <c r="G10" s="2" t="s">
        <v>68</v>
      </c>
      <c r="H10" s="2" t="s">
        <v>43</v>
      </c>
      <c r="I10" s="2">
        <v>31.0</v>
      </c>
      <c r="J10" s="2" t="s">
        <v>15</v>
      </c>
      <c r="K10" s="2" t="s">
        <v>39</v>
      </c>
      <c r="L10" s="2">
        <v>42000.0</v>
      </c>
      <c r="M10" s="3" t="s">
        <v>69</v>
      </c>
      <c r="N10" s="3" t="s">
        <v>65</v>
      </c>
      <c r="O10" s="4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6" t="str">
        <f t="shared" ref="H22:H23" si="2">CONCATENATE(F12," ",G12)</f>
        <v> </v>
      </c>
    </row>
    <row r="23" ht="14.25" customHeight="1">
      <c r="H23" s="6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5.0"/>
    <col customWidth="1" min="3" max="3" width="33.29"/>
    <col customWidth="1" min="4" max="5" width="4.86"/>
    <col customWidth="1" min="6" max="6" width="11.57"/>
    <col customWidth="1" min="7" max="7" width="10.0"/>
    <col customWidth="1" min="8" max="8" width="10.57"/>
    <col customWidth="1" min="9" max="9" width="15.57"/>
    <col customWidth="1" min="10" max="10" width="4.43"/>
    <col customWidth="1" min="11" max="11" width="7.57"/>
    <col customWidth="1" min="12" max="12" width="16.57"/>
    <col customWidth="1" min="13" max="13" width="6.43"/>
    <col customWidth="1" min="14" max="14" width="10.14"/>
    <col customWidth="1" min="15" max="15" width="11.29"/>
    <col customWidth="1" min="16" max="16" width="41.43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78</v>
      </c>
      <c r="B2" s="1" t="s">
        <v>79</v>
      </c>
      <c r="C2" s="8" t="s">
        <v>71</v>
      </c>
      <c r="F2" s="2">
        <v>1001.0</v>
      </c>
      <c r="G2" s="2" t="s">
        <v>12</v>
      </c>
      <c r="H2" s="2" t="s">
        <v>13</v>
      </c>
      <c r="I2" s="2" t="s">
        <v>14</v>
      </c>
      <c r="J2" s="2">
        <v>30.0</v>
      </c>
      <c r="K2" s="2" t="s">
        <v>15</v>
      </c>
      <c r="L2" s="2" t="s">
        <v>16</v>
      </c>
      <c r="M2" s="2">
        <v>45000.0</v>
      </c>
      <c r="N2" s="3" t="s">
        <v>17</v>
      </c>
      <c r="O2" s="3" t="s">
        <v>18</v>
      </c>
      <c r="P2" s="4" t="s">
        <v>19</v>
      </c>
    </row>
    <row r="3" ht="14.25" customHeight="1">
      <c r="A3" s="3" t="s">
        <v>80</v>
      </c>
      <c r="B3" s="2" t="str">
        <f t="array" ref="B3">XLOOKUP(A3,N2:N10,I2:I10,,1)</f>
        <v>Angela Martin</v>
      </c>
      <c r="C3" s="16" t="s">
        <v>81</v>
      </c>
      <c r="F3" s="2">
        <v>1002.0</v>
      </c>
      <c r="G3" s="2" t="s">
        <v>21</v>
      </c>
      <c r="H3" s="2" t="s">
        <v>22</v>
      </c>
      <c r="I3" s="2" t="s">
        <v>23</v>
      </c>
      <c r="J3" s="2">
        <v>30.0</v>
      </c>
      <c r="K3" s="2" t="s">
        <v>24</v>
      </c>
      <c r="L3" s="2" t="s">
        <v>25</v>
      </c>
      <c r="M3" s="2">
        <v>36000.0</v>
      </c>
      <c r="N3" s="3" t="s">
        <v>26</v>
      </c>
      <c r="O3" s="3" t="s">
        <v>27</v>
      </c>
      <c r="P3" s="4" t="s">
        <v>28</v>
      </c>
    </row>
    <row r="4" ht="14.25" customHeight="1">
      <c r="A4" s="3" t="s">
        <v>47</v>
      </c>
      <c r="B4" s="2" t="str">
        <f t="array" ref="B4">XLOOKUP(A4,N2:N10,I2:I10,,,1)</f>
        <v>Toby Flenderson</v>
      </c>
      <c r="C4" s="15" t="s">
        <v>82</v>
      </c>
      <c r="F4" s="2">
        <v>1003.0</v>
      </c>
      <c r="G4" s="2" t="s">
        <v>29</v>
      </c>
      <c r="H4" s="2" t="s">
        <v>30</v>
      </c>
      <c r="I4" s="2" t="s">
        <v>31</v>
      </c>
      <c r="J4" s="2">
        <v>29.0</v>
      </c>
      <c r="K4" s="2" t="s">
        <v>15</v>
      </c>
      <c r="L4" s="2" t="s">
        <v>16</v>
      </c>
      <c r="M4" s="2">
        <v>63000.0</v>
      </c>
      <c r="N4" s="3" t="s">
        <v>32</v>
      </c>
      <c r="O4" s="3" t="s">
        <v>33</v>
      </c>
      <c r="P4" s="4" t="s">
        <v>34</v>
      </c>
    </row>
    <row r="5" ht="14.25" customHeight="1">
      <c r="A5" s="17" t="s">
        <v>47</v>
      </c>
      <c r="B5" s="18" t="str">
        <f t="array" ref="B5">XLOOKUP(A5,N3:N11,I3:I11,,,-1)</f>
        <v>Michael Scott</v>
      </c>
      <c r="C5" s="15" t="s">
        <v>83</v>
      </c>
      <c r="D5" s="19"/>
      <c r="E5" s="19"/>
      <c r="F5" s="2">
        <v>1004.0</v>
      </c>
      <c r="G5" s="2" t="s">
        <v>36</v>
      </c>
      <c r="H5" s="2" t="s">
        <v>37</v>
      </c>
      <c r="I5" s="2" t="s">
        <v>38</v>
      </c>
      <c r="J5" s="2">
        <v>31.0</v>
      </c>
      <c r="K5" s="2" t="s">
        <v>24</v>
      </c>
      <c r="L5" s="2" t="s">
        <v>39</v>
      </c>
      <c r="M5" s="2">
        <v>47000.0</v>
      </c>
      <c r="N5" s="3" t="s">
        <v>40</v>
      </c>
      <c r="O5" s="3" t="s">
        <v>41</v>
      </c>
      <c r="P5" s="4" t="s">
        <v>42</v>
      </c>
    </row>
    <row r="6" ht="14.25" customHeight="1">
      <c r="A6" s="19"/>
      <c r="B6" s="19"/>
      <c r="C6" s="19"/>
      <c r="D6" s="19"/>
      <c r="E6" s="19"/>
      <c r="F6" s="2">
        <v>1005.0</v>
      </c>
      <c r="G6" s="2" t="s">
        <v>44</v>
      </c>
      <c r="H6" s="2" t="s">
        <v>45</v>
      </c>
      <c r="I6" s="2" t="s">
        <v>20</v>
      </c>
      <c r="J6" s="2">
        <v>32.0</v>
      </c>
      <c r="K6" s="2" t="s">
        <v>15</v>
      </c>
      <c r="L6" s="2" t="s">
        <v>46</v>
      </c>
      <c r="M6" s="2">
        <v>50000.0</v>
      </c>
      <c r="N6" s="3" t="s">
        <v>47</v>
      </c>
      <c r="O6" s="3" t="s">
        <v>48</v>
      </c>
      <c r="P6" s="4" t="s">
        <v>49</v>
      </c>
    </row>
    <row r="7" ht="14.25" customHeight="1">
      <c r="A7" s="19"/>
      <c r="B7" s="19"/>
      <c r="C7" s="19"/>
      <c r="D7" s="19"/>
      <c r="E7" s="19"/>
      <c r="F7" s="2">
        <v>1006.0</v>
      </c>
      <c r="G7" s="2" t="s">
        <v>50</v>
      </c>
      <c r="H7" s="2" t="s">
        <v>51</v>
      </c>
      <c r="I7" s="2" t="s">
        <v>52</v>
      </c>
      <c r="J7" s="2">
        <v>35.0</v>
      </c>
      <c r="K7" s="2" t="s">
        <v>15</v>
      </c>
      <c r="L7" s="2" t="s">
        <v>53</v>
      </c>
      <c r="M7" s="2">
        <v>65000.0</v>
      </c>
      <c r="N7" s="3" t="s">
        <v>47</v>
      </c>
      <c r="O7" s="3" t="s">
        <v>54</v>
      </c>
      <c r="P7" s="4" t="s">
        <v>55</v>
      </c>
    </row>
    <row r="8" ht="14.25" customHeight="1">
      <c r="A8" s="19"/>
      <c r="B8" s="19"/>
      <c r="C8" s="19"/>
      <c r="D8" s="19"/>
      <c r="E8" s="19"/>
      <c r="F8" s="2">
        <v>1007.0</v>
      </c>
      <c r="G8" s="2" t="s">
        <v>56</v>
      </c>
      <c r="H8" s="2" t="s">
        <v>57</v>
      </c>
      <c r="I8" s="2" t="s">
        <v>35</v>
      </c>
      <c r="J8" s="2">
        <v>32.0</v>
      </c>
      <c r="K8" s="2" t="s">
        <v>24</v>
      </c>
      <c r="L8" s="2" t="s">
        <v>58</v>
      </c>
      <c r="M8" s="2">
        <v>41000.0</v>
      </c>
      <c r="N8" s="3" t="s">
        <v>59</v>
      </c>
      <c r="O8" s="3" t="s">
        <v>54</v>
      </c>
      <c r="P8" s="4" t="s">
        <v>60</v>
      </c>
    </row>
    <row r="9" ht="14.25" customHeight="1">
      <c r="A9" s="19"/>
      <c r="B9" s="19"/>
      <c r="C9" s="19"/>
      <c r="D9" s="19"/>
      <c r="E9" s="19"/>
      <c r="F9" s="2">
        <v>1008.0</v>
      </c>
      <c r="G9" s="2" t="s">
        <v>61</v>
      </c>
      <c r="H9" s="2" t="s">
        <v>62</v>
      </c>
      <c r="I9" s="2" t="s">
        <v>63</v>
      </c>
      <c r="J9" s="2">
        <v>38.0</v>
      </c>
      <c r="K9" s="2" t="s">
        <v>15</v>
      </c>
      <c r="L9" s="2" t="s">
        <v>16</v>
      </c>
      <c r="M9" s="2">
        <v>48000.0</v>
      </c>
      <c r="N9" s="3" t="s">
        <v>64</v>
      </c>
      <c r="O9" s="3" t="s">
        <v>65</v>
      </c>
      <c r="P9" s="4" t="s">
        <v>66</v>
      </c>
    </row>
    <row r="10" ht="14.25" customHeight="1">
      <c r="A10" s="19"/>
      <c r="B10" s="19"/>
      <c r="C10" s="19"/>
      <c r="D10" s="19"/>
      <c r="E10" s="19"/>
      <c r="F10" s="2">
        <v>1009.0</v>
      </c>
      <c r="G10" s="2" t="s">
        <v>67</v>
      </c>
      <c r="H10" s="2" t="s">
        <v>68</v>
      </c>
      <c r="I10" s="2" t="s">
        <v>43</v>
      </c>
      <c r="J10" s="2">
        <v>31.0</v>
      </c>
      <c r="K10" s="2" t="s">
        <v>15</v>
      </c>
      <c r="L10" s="2" t="s">
        <v>39</v>
      </c>
      <c r="M10" s="2">
        <v>42000.0</v>
      </c>
      <c r="N10" s="3" t="s">
        <v>69</v>
      </c>
      <c r="O10" s="3" t="s">
        <v>65</v>
      </c>
      <c r="P10" s="4" t="s">
        <v>70</v>
      </c>
    </row>
    <row r="11" ht="14.25" customHeight="1">
      <c r="A11" s="19"/>
      <c r="B11" s="19"/>
      <c r="C11" s="19"/>
      <c r="D11" s="19"/>
      <c r="E11" s="19"/>
    </row>
    <row r="12" ht="14.25" customHeight="1">
      <c r="A12" s="19"/>
      <c r="B12" s="19"/>
      <c r="C12" s="19"/>
      <c r="D12" s="19"/>
      <c r="E12" s="19"/>
    </row>
    <row r="13" ht="14.25" customHeight="1">
      <c r="A13" s="19"/>
      <c r="B13" s="19"/>
      <c r="C13" s="19"/>
      <c r="D13" s="19"/>
      <c r="E13" s="19"/>
    </row>
    <row r="14" ht="14.25" customHeight="1">
      <c r="A14" s="19"/>
      <c r="B14" s="19"/>
      <c r="C14" s="19"/>
      <c r="D14" s="19"/>
      <c r="E14" s="19"/>
    </row>
    <row r="15" ht="14.25" customHeight="1">
      <c r="A15" s="19"/>
      <c r="B15" s="19"/>
      <c r="C15" s="19"/>
      <c r="D15" s="19"/>
      <c r="E15" s="19"/>
    </row>
    <row r="16" ht="14.25" customHeight="1">
      <c r="A16" s="19"/>
      <c r="B16" s="19"/>
      <c r="C16" s="19"/>
      <c r="D16" s="19"/>
      <c r="E16" s="19"/>
    </row>
    <row r="17" ht="14.25" customHeight="1">
      <c r="A17" s="19"/>
      <c r="B17" s="19"/>
      <c r="C17" s="19"/>
      <c r="D17" s="19"/>
      <c r="E17" s="19"/>
    </row>
    <row r="18" ht="14.25" customHeight="1">
      <c r="A18" s="19"/>
      <c r="B18" s="19"/>
      <c r="C18" s="19"/>
      <c r="D18" s="19"/>
      <c r="E18" s="19"/>
    </row>
    <row r="19" ht="14.25" customHeight="1">
      <c r="A19" s="19"/>
      <c r="B19" s="19"/>
      <c r="C19" s="19"/>
      <c r="D19" s="19"/>
      <c r="E19" s="19"/>
    </row>
    <row r="20" ht="14.25" customHeight="1">
      <c r="A20" s="19"/>
      <c r="B20" s="19"/>
      <c r="C20" s="19"/>
      <c r="D20" s="19"/>
      <c r="E20" s="19"/>
    </row>
    <row r="21" ht="14.25" customHeight="1">
      <c r="A21" s="19"/>
      <c r="B21" s="19"/>
      <c r="C21" s="19"/>
      <c r="D21" s="19"/>
      <c r="E21" s="19"/>
    </row>
    <row r="22" ht="14.25" customHeight="1">
      <c r="A22" s="19"/>
      <c r="B22" s="19"/>
      <c r="C22" s="19"/>
      <c r="D22" s="19"/>
      <c r="E22" s="19"/>
      <c r="I22" s="6" t="str">
        <f t="shared" ref="I22:I23" si="1">CONCATENATE(G12," ",H12)</f>
        <v> </v>
      </c>
    </row>
    <row r="23" ht="14.25" customHeight="1">
      <c r="A23" s="19"/>
      <c r="B23" s="19"/>
      <c r="C23" s="19"/>
      <c r="D23" s="19"/>
      <c r="E23" s="19"/>
      <c r="I23" s="6" t="str">
        <f t="shared" si="1"/>
        <v> </v>
      </c>
    </row>
    <row r="24" ht="14.25" customHeight="1">
      <c r="A24" s="19"/>
      <c r="B24" s="19"/>
      <c r="C24" s="19"/>
      <c r="D24" s="19"/>
      <c r="E24" s="19"/>
    </row>
    <row r="25" ht="14.25" customHeight="1">
      <c r="A25" s="19"/>
      <c r="B25" s="19"/>
      <c r="C25" s="19"/>
      <c r="D25" s="19"/>
      <c r="E25" s="19"/>
    </row>
    <row r="26" ht="14.25" customHeight="1">
      <c r="A26" s="19"/>
      <c r="B26" s="19"/>
      <c r="C26" s="19"/>
      <c r="D26" s="19"/>
      <c r="E26" s="19"/>
    </row>
    <row r="27" ht="14.25" customHeight="1">
      <c r="A27" s="19"/>
      <c r="B27" s="19"/>
      <c r="C27" s="19"/>
      <c r="D27" s="19"/>
      <c r="E27" s="19"/>
    </row>
    <row r="28" ht="14.25" customHeight="1">
      <c r="A28" s="19"/>
      <c r="B28" s="19"/>
      <c r="C28" s="19"/>
      <c r="D28" s="19"/>
      <c r="E28" s="19"/>
    </row>
    <row r="29" ht="14.25" customHeight="1">
      <c r="A29" s="19"/>
      <c r="B29" s="19"/>
      <c r="C29" s="19"/>
      <c r="D29" s="19"/>
      <c r="E29" s="19"/>
    </row>
    <row r="30" ht="14.25" customHeight="1">
      <c r="A30" s="19"/>
      <c r="B30" s="19"/>
      <c r="C30" s="19"/>
      <c r="D30" s="19"/>
      <c r="E30" s="19"/>
    </row>
    <row r="31" ht="14.25" customHeight="1">
      <c r="A31" s="19"/>
      <c r="B31" s="19"/>
      <c r="C31" s="19"/>
      <c r="D31" s="19"/>
      <c r="E31" s="19"/>
    </row>
    <row r="32" ht="14.25" customHeight="1">
      <c r="A32" s="19"/>
      <c r="B32" s="19"/>
      <c r="C32" s="19"/>
      <c r="D32" s="19"/>
      <c r="E32" s="19"/>
    </row>
    <row r="33" ht="14.25" customHeight="1">
      <c r="A33" s="19"/>
      <c r="B33" s="19"/>
      <c r="C33" s="19"/>
      <c r="D33" s="19"/>
      <c r="E33" s="19"/>
    </row>
    <row r="34" ht="14.25" customHeight="1">
      <c r="A34" s="19"/>
      <c r="B34" s="19"/>
      <c r="C34" s="19"/>
      <c r="D34" s="19"/>
      <c r="E34" s="19"/>
    </row>
    <row r="35" ht="14.25" customHeight="1">
      <c r="A35" s="19"/>
      <c r="B35" s="19"/>
      <c r="C35" s="19"/>
      <c r="D35" s="19"/>
      <c r="E35" s="19"/>
    </row>
    <row r="36" ht="14.25" customHeight="1">
      <c r="A36" s="19"/>
      <c r="B36" s="19"/>
      <c r="C36" s="19"/>
      <c r="D36" s="19"/>
      <c r="E36" s="19"/>
    </row>
    <row r="37" ht="14.25" customHeight="1">
      <c r="A37" s="19"/>
      <c r="B37" s="19"/>
      <c r="C37" s="19"/>
      <c r="D37" s="19"/>
      <c r="E37" s="19"/>
    </row>
    <row r="38" ht="14.25" customHeight="1">
      <c r="A38" s="19"/>
      <c r="B38" s="19"/>
      <c r="C38" s="19"/>
      <c r="D38" s="19"/>
      <c r="E38" s="19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14"/>
    <col customWidth="1" min="3" max="3" width="28.0"/>
    <col customWidth="1" min="4" max="6" width="10.14"/>
    <col customWidth="1" min="7" max="7" width="12.14"/>
    <col customWidth="1" min="8" max="8" width="7.86"/>
    <col customWidth="1" min="9" max="9" width="8.86"/>
    <col customWidth="1" min="10" max="10" width="6.71"/>
    <col customWidth="1" min="11" max="11" width="5.29"/>
    <col customWidth="1" min="12" max="12" width="5.0"/>
    <col customWidth="1" min="13" max="13" width="5.14"/>
    <col customWidth="1" min="14" max="14" width="4.43"/>
    <col customWidth="1" min="15" max="15" width="7.14"/>
    <col customWidth="1" min="16" max="16" width="10.71"/>
    <col customWidth="1" min="17" max="17" width="8.14"/>
    <col customWidth="1" min="18" max="18" width="10.29"/>
    <col customWidth="1" min="19" max="26" width="10.14"/>
  </cols>
  <sheetData>
    <row r="1" ht="14.25" customHeight="1">
      <c r="A1" s="2"/>
      <c r="B1" s="1" t="s">
        <v>84</v>
      </c>
      <c r="C1" s="8" t="s">
        <v>71</v>
      </c>
      <c r="G1" s="2"/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</row>
    <row r="2" ht="14.25" customHeight="1">
      <c r="A2" s="2" t="s">
        <v>97</v>
      </c>
      <c r="B2" s="2">
        <f t="shared" ref="B2:B4" si="1">XLOOKUP(I1,H1:S1,H2:S2)</f>
        <v>310</v>
      </c>
      <c r="C2" s="20" t="s">
        <v>98</v>
      </c>
      <c r="G2" s="2" t="s">
        <v>97</v>
      </c>
      <c r="H2" s="2">
        <v>450.0</v>
      </c>
      <c r="I2" s="2">
        <v>310.0</v>
      </c>
      <c r="J2" s="2">
        <v>150.0</v>
      </c>
      <c r="K2" s="2">
        <v>750.0</v>
      </c>
      <c r="L2" s="2">
        <v>440.0</v>
      </c>
      <c r="M2" s="2">
        <v>485.0</v>
      </c>
      <c r="N2" s="2">
        <v>510.0</v>
      </c>
      <c r="O2" s="2">
        <v>347.0</v>
      </c>
      <c r="P2" s="2">
        <v>736.0</v>
      </c>
      <c r="Q2" s="2">
        <v>155.0</v>
      </c>
      <c r="R2" s="2">
        <v>450.0</v>
      </c>
      <c r="S2" s="2">
        <v>288.0</v>
      </c>
    </row>
    <row r="3" ht="14.25" customHeight="1">
      <c r="A3" s="2" t="s">
        <v>99</v>
      </c>
      <c r="B3" s="2">
        <f t="shared" si="1"/>
        <v>40</v>
      </c>
      <c r="C3" s="20" t="s">
        <v>100</v>
      </c>
      <c r="G3" s="2" t="s">
        <v>99</v>
      </c>
      <c r="H3" s="2">
        <v>75.0</v>
      </c>
      <c r="I3" s="2">
        <v>40.0</v>
      </c>
      <c r="J3" s="2">
        <v>65.0</v>
      </c>
      <c r="K3" s="2">
        <v>50.0</v>
      </c>
      <c r="L3" s="2">
        <v>24.0</v>
      </c>
      <c r="M3" s="2">
        <v>71.0</v>
      </c>
      <c r="N3" s="2">
        <v>57.0</v>
      </c>
      <c r="O3" s="2">
        <v>61.0</v>
      </c>
      <c r="P3" s="2">
        <v>34.0</v>
      </c>
      <c r="Q3" s="2">
        <v>41.0</v>
      </c>
      <c r="R3" s="2">
        <v>58.0</v>
      </c>
      <c r="S3" s="2">
        <v>91.0</v>
      </c>
    </row>
    <row r="4" ht="14.25" customHeight="1">
      <c r="A4" s="2" t="s">
        <v>101</v>
      </c>
      <c r="B4" s="2">
        <f t="shared" si="1"/>
        <v>118</v>
      </c>
      <c r="C4" s="20" t="s">
        <v>102</v>
      </c>
      <c r="G4" s="2" t="s">
        <v>101</v>
      </c>
      <c r="H4" s="2">
        <v>200.0</v>
      </c>
      <c r="I4" s="2">
        <v>118.0</v>
      </c>
      <c r="J4" s="2">
        <v>145.0</v>
      </c>
      <c r="K4" s="2">
        <v>210.0</v>
      </c>
      <c r="L4" s="2">
        <v>45.0</v>
      </c>
      <c r="M4" s="2">
        <v>170.0</v>
      </c>
      <c r="N4" s="2">
        <v>130.0</v>
      </c>
      <c r="O4" s="2">
        <v>90.0</v>
      </c>
      <c r="P4" s="2">
        <v>55.0</v>
      </c>
      <c r="Q4" s="2">
        <v>110.0</v>
      </c>
      <c r="R4" s="2">
        <v>130.0</v>
      </c>
      <c r="S4" s="2">
        <v>180.0</v>
      </c>
    </row>
    <row r="5" ht="14.25" customHeight="1"/>
    <row r="6" ht="14.25" customHeight="1"/>
    <row r="7" ht="14.25" customHeight="1"/>
    <row r="8" ht="14.25" customHeight="1"/>
    <row r="9" ht="14.25" customHeight="1">
      <c r="D9" s="21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5.86"/>
    <col customWidth="1" min="3" max="3" width="55.57"/>
    <col customWidth="1" min="4" max="4" width="2.0"/>
    <col customWidth="1" min="5" max="5" width="1.86"/>
    <col customWidth="1" min="6" max="6" width="2.0"/>
    <col customWidth="1" min="7" max="7" width="12.14"/>
    <col customWidth="1" min="8" max="26" width="10.14"/>
  </cols>
  <sheetData>
    <row r="1" ht="14.25" customHeight="1">
      <c r="A1" s="2"/>
      <c r="B1" s="1" t="s">
        <v>84</v>
      </c>
      <c r="G1" s="2"/>
      <c r="H1" s="1" t="s">
        <v>85</v>
      </c>
      <c r="I1" s="1" t="s">
        <v>84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</row>
    <row r="2" ht="14.25" customHeight="1">
      <c r="A2" s="2" t="s">
        <v>97</v>
      </c>
      <c r="B2" s="22">
        <f t="shared" ref="B2:B4" si="1">XLOOKUP(I1,H1:S1,H2:S2)</f>
        <v>310</v>
      </c>
      <c r="G2" s="2" t="s">
        <v>97</v>
      </c>
      <c r="H2" s="2">
        <v>450.0</v>
      </c>
      <c r="I2" s="2">
        <v>310.0</v>
      </c>
      <c r="J2" s="2">
        <v>150.0</v>
      </c>
      <c r="K2" s="2">
        <v>750.0</v>
      </c>
      <c r="L2" s="2">
        <v>440.0</v>
      </c>
      <c r="M2" s="2">
        <v>485.0</v>
      </c>
      <c r="N2" s="2">
        <v>510.0</v>
      </c>
      <c r="O2" s="2">
        <v>347.0</v>
      </c>
      <c r="P2" s="2">
        <v>736.0</v>
      </c>
      <c r="Q2" s="2">
        <v>155.0</v>
      </c>
      <c r="R2" s="2">
        <v>450.0</v>
      </c>
      <c r="S2" s="2">
        <v>288.0</v>
      </c>
    </row>
    <row r="3" ht="14.25" customHeight="1">
      <c r="A3" s="2" t="s">
        <v>99</v>
      </c>
      <c r="B3" s="22">
        <f t="shared" si="1"/>
        <v>40</v>
      </c>
      <c r="G3" s="2" t="s">
        <v>99</v>
      </c>
      <c r="H3" s="2">
        <v>75.0</v>
      </c>
      <c r="I3" s="2">
        <v>40.0</v>
      </c>
      <c r="J3" s="2">
        <v>65.0</v>
      </c>
      <c r="K3" s="2">
        <v>50.0</v>
      </c>
      <c r="L3" s="2">
        <v>24.0</v>
      </c>
      <c r="M3" s="2">
        <v>71.0</v>
      </c>
      <c r="N3" s="2">
        <v>57.0</v>
      </c>
      <c r="O3" s="2">
        <v>61.0</v>
      </c>
      <c r="P3" s="2">
        <v>34.0</v>
      </c>
      <c r="Q3" s="2">
        <v>41.0</v>
      </c>
      <c r="R3" s="2">
        <v>58.0</v>
      </c>
      <c r="S3" s="2">
        <v>91.0</v>
      </c>
    </row>
    <row r="4" ht="14.25" customHeight="1">
      <c r="A4" s="2" t="s">
        <v>101</v>
      </c>
      <c r="B4" s="22">
        <f t="shared" si="1"/>
        <v>118</v>
      </c>
      <c r="G4" s="2" t="s">
        <v>101</v>
      </c>
      <c r="H4" s="2">
        <v>200.0</v>
      </c>
      <c r="I4" s="2">
        <v>118.0</v>
      </c>
      <c r="J4" s="2">
        <v>145.0</v>
      </c>
      <c r="K4" s="2">
        <v>210.0</v>
      </c>
      <c r="L4" s="2">
        <v>45.0</v>
      </c>
      <c r="M4" s="2">
        <v>170.0</v>
      </c>
      <c r="N4" s="2">
        <v>130.0</v>
      </c>
      <c r="O4" s="2">
        <v>90.0</v>
      </c>
      <c r="P4" s="2">
        <v>55.0</v>
      </c>
      <c r="Q4" s="2">
        <v>110.0</v>
      </c>
      <c r="R4" s="2">
        <v>130.0</v>
      </c>
      <c r="S4" s="2">
        <v>180.0</v>
      </c>
    </row>
    <row r="5" ht="14.25" customHeight="1"/>
    <row r="6" ht="14.25" customHeight="1">
      <c r="A6" s="1"/>
      <c r="B6" s="1" t="s">
        <v>103</v>
      </c>
      <c r="C6" s="8" t="s">
        <v>71</v>
      </c>
    </row>
    <row r="7" ht="14.25" customHeight="1">
      <c r="A7" s="2" t="s">
        <v>97</v>
      </c>
      <c r="B7" s="2">
        <f t="array" ref="B7">SUM(XLOOKUP(I1,H1:S1,H2:S2):XLOOKUP(J1,H1:S1,H2:S2))</f>
        <v>460</v>
      </c>
      <c r="C7" s="15" t="s">
        <v>104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1.43"/>
    <col customWidth="1" min="3" max="3" width="1.57"/>
    <col customWidth="1" min="4" max="4" width="1.86"/>
    <col customWidth="1" min="5" max="5" width="11.29"/>
    <col customWidth="1" min="6" max="6" width="9.86"/>
    <col customWidth="1" min="7" max="7" width="10.57"/>
    <col customWidth="1" min="8" max="8" width="15.57"/>
    <col customWidth="1" min="9" max="9" width="4.43"/>
    <col customWidth="1" min="10" max="10" width="7.43"/>
    <col customWidth="1" min="11" max="11" width="8.0"/>
    <col customWidth="1" min="12" max="12" width="16.57"/>
    <col customWidth="1" min="13" max="13" width="6.43"/>
    <col customWidth="1" min="14" max="14" width="10.14"/>
    <col customWidth="1" min="15" max="15" width="11.29"/>
    <col customWidth="1" min="16" max="16" width="41.43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2">
        <v>1001.0</v>
      </c>
      <c r="F2" s="2" t="s">
        <v>12</v>
      </c>
      <c r="G2" s="2" t="s">
        <v>13</v>
      </c>
      <c r="H2" s="2" t="s">
        <v>14</v>
      </c>
      <c r="I2" s="2">
        <v>30.0</v>
      </c>
      <c r="J2" s="2" t="s">
        <v>15</v>
      </c>
      <c r="K2" s="2"/>
      <c r="L2" s="2" t="s">
        <v>16</v>
      </c>
      <c r="M2" s="2">
        <v>45000.0</v>
      </c>
      <c r="N2" s="3" t="s">
        <v>17</v>
      </c>
      <c r="O2" s="3" t="s">
        <v>18</v>
      </c>
      <c r="P2" s="4" t="s">
        <v>19</v>
      </c>
    </row>
    <row r="3" ht="14.25" customHeight="1">
      <c r="A3" s="2" t="s">
        <v>31</v>
      </c>
      <c r="B3" s="5" t="str">
        <f t="shared" ref="B3:B5" si="1">VLOOKUP(A3,H2:P10,9,False)</f>
        <v>Dwight.Schrute@AOL.com</v>
      </c>
      <c r="E3" s="2">
        <v>1002.0</v>
      </c>
      <c r="F3" s="2" t="s">
        <v>21</v>
      </c>
      <c r="G3" s="2" t="s">
        <v>22</v>
      </c>
      <c r="H3" s="2" t="s">
        <v>23</v>
      </c>
      <c r="I3" s="2">
        <v>30.0</v>
      </c>
      <c r="J3" s="2" t="s">
        <v>24</v>
      </c>
      <c r="K3" s="2"/>
      <c r="L3" s="2" t="s">
        <v>25</v>
      </c>
      <c r="M3" s="2">
        <v>36000.0</v>
      </c>
      <c r="N3" s="3" t="s">
        <v>26</v>
      </c>
      <c r="O3" s="3" t="s">
        <v>27</v>
      </c>
      <c r="P3" s="4" t="s">
        <v>28</v>
      </c>
    </row>
    <row r="4" ht="14.25" customHeight="1">
      <c r="A4" s="2" t="s">
        <v>52</v>
      </c>
      <c r="B4" s="5" t="str">
        <f t="shared" si="1"/>
        <v>Michael.Scott@DunderMifflin.com</v>
      </c>
      <c r="E4" s="2">
        <v>1003.0</v>
      </c>
      <c r="F4" s="2" t="s">
        <v>29</v>
      </c>
      <c r="G4" s="2" t="s">
        <v>30</v>
      </c>
      <c r="H4" s="2" t="s">
        <v>31</v>
      </c>
      <c r="I4" s="2">
        <v>29.0</v>
      </c>
      <c r="J4" s="2" t="s">
        <v>15</v>
      </c>
      <c r="K4" s="2"/>
      <c r="L4" s="2" t="s">
        <v>16</v>
      </c>
      <c r="M4" s="2">
        <v>63000.0</v>
      </c>
      <c r="N4" s="3" t="s">
        <v>32</v>
      </c>
      <c r="O4" s="3" t="s">
        <v>33</v>
      </c>
      <c r="P4" s="4" t="s">
        <v>34</v>
      </c>
    </row>
    <row r="5" ht="14.25" customHeight="1">
      <c r="A5" s="2" t="s">
        <v>63</v>
      </c>
      <c r="B5" s="5" t="str">
        <f t="shared" si="1"/>
        <v>Stanley.Hudson@gmail.com</v>
      </c>
      <c r="E5" s="2">
        <v>1004.0</v>
      </c>
      <c r="F5" s="2" t="s">
        <v>36</v>
      </c>
      <c r="G5" s="2" t="s">
        <v>37</v>
      </c>
      <c r="H5" s="2" t="s">
        <v>38</v>
      </c>
      <c r="I5" s="2">
        <v>31.0</v>
      </c>
      <c r="J5" s="2" t="s">
        <v>24</v>
      </c>
      <c r="K5" s="2"/>
      <c r="L5" s="2" t="s">
        <v>39</v>
      </c>
      <c r="M5" s="2">
        <v>47000.0</v>
      </c>
      <c r="N5" s="3" t="s">
        <v>40</v>
      </c>
      <c r="O5" s="3" t="s">
        <v>41</v>
      </c>
      <c r="P5" s="4" t="s">
        <v>42</v>
      </c>
    </row>
    <row r="6" ht="14.25" customHeight="1">
      <c r="E6" s="2">
        <v>1005.0</v>
      </c>
      <c r="F6" s="2" t="s">
        <v>44</v>
      </c>
      <c r="G6" s="2" t="s">
        <v>45</v>
      </c>
      <c r="H6" s="2" t="s">
        <v>20</v>
      </c>
      <c r="I6" s="2">
        <v>32.0</v>
      </c>
      <c r="J6" s="2" t="s">
        <v>15</v>
      </c>
      <c r="K6" s="2"/>
      <c r="L6" s="2" t="s">
        <v>46</v>
      </c>
      <c r="M6" s="2">
        <v>50000.0</v>
      </c>
      <c r="N6" s="3" t="s">
        <v>47</v>
      </c>
      <c r="O6" s="3" t="s">
        <v>48</v>
      </c>
      <c r="P6" s="4" t="s">
        <v>49</v>
      </c>
    </row>
    <row r="7" ht="14.25" customHeight="1">
      <c r="E7" s="2">
        <v>1006.0</v>
      </c>
      <c r="F7" s="2" t="s">
        <v>50</v>
      </c>
      <c r="G7" s="2" t="s">
        <v>51</v>
      </c>
      <c r="H7" s="2" t="s">
        <v>52</v>
      </c>
      <c r="I7" s="2">
        <v>35.0</v>
      </c>
      <c r="J7" s="2" t="s">
        <v>15</v>
      </c>
      <c r="K7" s="2"/>
      <c r="L7" s="2" t="s">
        <v>53</v>
      </c>
      <c r="M7" s="2">
        <v>65000.0</v>
      </c>
      <c r="N7" s="3" t="s">
        <v>47</v>
      </c>
      <c r="O7" s="3" t="s">
        <v>54</v>
      </c>
      <c r="P7" s="4" t="s">
        <v>55</v>
      </c>
    </row>
    <row r="8" ht="14.25" customHeight="1">
      <c r="E8" s="2">
        <v>1007.0</v>
      </c>
      <c r="F8" s="2" t="s">
        <v>56</v>
      </c>
      <c r="G8" s="2" t="s">
        <v>57</v>
      </c>
      <c r="H8" s="2" t="s">
        <v>35</v>
      </c>
      <c r="I8" s="2">
        <v>32.0</v>
      </c>
      <c r="J8" s="2" t="s">
        <v>24</v>
      </c>
      <c r="K8" s="2"/>
      <c r="L8" s="2" t="s">
        <v>58</v>
      </c>
      <c r="M8" s="2">
        <v>41000.0</v>
      </c>
      <c r="N8" s="3" t="s">
        <v>59</v>
      </c>
      <c r="O8" s="3" t="s">
        <v>54</v>
      </c>
      <c r="P8" s="4" t="s">
        <v>60</v>
      </c>
    </row>
    <row r="9" ht="14.25" customHeight="1">
      <c r="E9" s="2">
        <v>1008.0</v>
      </c>
      <c r="F9" s="2" t="s">
        <v>61</v>
      </c>
      <c r="G9" s="2" t="s">
        <v>62</v>
      </c>
      <c r="H9" s="2" t="s">
        <v>63</v>
      </c>
      <c r="I9" s="2">
        <v>38.0</v>
      </c>
      <c r="J9" s="2" t="s">
        <v>15</v>
      </c>
      <c r="K9" s="2"/>
      <c r="L9" s="2" t="s">
        <v>16</v>
      </c>
      <c r="M9" s="2">
        <v>48000.0</v>
      </c>
      <c r="N9" s="3" t="s">
        <v>64</v>
      </c>
      <c r="O9" s="3" t="s">
        <v>65</v>
      </c>
      <c r="P9" s="4" t="s">
        <v>66</v>
      </c>
    </row>
    <row r="10" ht="14.25" customHeight="1">
      <c r="E10" s="2">
        <v>1009.0</v>
      </c>
      <c r="F10" s="2" t="s">
        <v>67</v>
      </c>
      <c r="G10" s="2" t="s">
        <v>68</v>
      </c>
      <c r="H10" s="2" t="s">
        <v>43</v>
      </c>
      <c r="I10" s="2">
        <v>31.0</v>
      </c>
      <c r="J10" s="2" t="s">
        <v>15</v>
      </c>
      <c r="K10" s="2"/>
      <c r="L10" s="2" t="s">
        <v>39</v>
      </c>
      <c r="M10" s="2">
        <v>42000.0</v>
      </c>
      <c r="N10" s="3" t="s">
        <v>69</v>
      </c>
      <c r="O10" s="3" t="s">
        <v>65</v>
      </c>
      <c r="P10" s="4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2021-12-20T02:45:32Z</dcterms:created>
  <dc:creator>Alex Freberg</dc:creator>
</cp:coreProperties>
</file>