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work\spreadsheet_analytics\project\calculation-engine\engine-demo\src\main\resources\excel\bb_demo\"/>
    </mc:Choice>
  </mc:AlternateContent>
  <bookViews>
    <workbookView xWindow="0" yWindow="900" windowWidth="24000" windowHeight="9870"/>
  </bookViews>
  <sheets>
    <sheet name="_report_1" sheetId="1" r:id="rId1"/>
  </sheets>
  <calcPr calcId="152511"/>
</workbook>
</file>

<file path=xl/calcChain.xml><?xml version="1.0" encoding="utf-8"?>
<calcChain xmlns="http://schemas.openxmlformats.org/spreadsheetml/2006/main">
  <c r="P10" i="1" l="1"/>
  <c r="P11" i="1"/>
  <c r="P12" i="1"/>
  <c r="P13" i="1"/>
  <c r="P9" i="1"/>
  <c r="O10" i="1"/>
  <c r="O11" i="1"/>
  <c r="O12" i="1"/>
  <c r="O13" i="1"/>
  <c r="O9" i="1"/>
  <c r="O3" i="1"/>
  <c r="O4" i="1"/>
  <c r="O5" i="1"/>
  <c r="O6" i="1"/>
  <c r="O2" i="1"/>
  <c r="P3" i="1"/>
  <c r="P4" i="1"/>
  <c r="P5" i="1"/>
  <c r="P6" i="1"/>
  <c r="P2" i="1"/>
</calcChain>
</file>

<file path=xl/sharedStrings.xml><?xml version="1.0" encoding="utf-8"?>
<sst xmlns="http://schemas.openxmlformats.org/spreadsheetml/2006/main" count="354" uniqueCount="43">
  <si>
    <t>Portfolio Overview</t>
  </si>
  <si>
    <t>Asset Class</t>
  </si>
  <si>
    <t>Net Size mm</t>
  </si>
  <si>
    <t>MV Net ($)</t>
  </si>
  <si>
    <t>Exp Net ($)</t>
  </si>
  <si>
    <t>Mkt Price</t>
  </si>
  <si>
    <t>Spread</t>
  </si>
  <si>
    <t>CS01</t>
  </si>
  <si>
    <t>IR01</t>
  </si>
  <si>
    <t>LTD PNL ($)</t>
  </si>
  <si>
    <t>LTD MTM ($)</t>
  </si>
  <si>
    <t>Avg Pos Price</t>
  </si>
  <si>
    <t>Top Winners</t>
  </si>
  <si>
    <t xml:space="preserve">  </t>
  </si>
  <si>
    <t>Loan</t>
  </si>
  <si>
    <t>Bond</t>
  </si>
  <si>
    <t>CDS</t>
  </si>
  <si>
    <t>Top Losers</t>
  </si>
  <si>
    <t>Equity / Private</t>
  </si>
  <si>
    <t>Defaulter instrument</t>
  </si>
  <si>
    <t>AFR 543 44</t>
  </si>
  <si>
    <t>AFR 6.334 11</t>
  </si>
  <si>
    <t>ALA 10.334 12</t>
  </si>
  <si>
    <t>ARQ 899 05.3040</t>
  </si>
  <si>
    <t>BBRT 21.216 56</t>
  </si>
  <si>
    <t>BBRT 71 54</t>
  </si>
  <si>
    <t>CIOWAS 5.334 12</t>
  </si>
  <si>
    <t>CZXRT 2.743 33</t>
  </si>
  <si>
    <t>DGA 03.3040</t>
  </si>
  <si>
    <t>DGA 3.03 65</t>
  </si>
  <si>
    <t>FCO 34.82 32</t>
  </si>
  <si>
    <t>FNHER 7.34 33</t>
  </si>
  <si>
    <t>HQTL 999 43</t>
  </si>
  <si>
    <t>OEF-Z B 0</t>
  </si>
  <si>
    <t>OEF-Z Z 0</t>
  </si>
  <si>
    <t>RHD 101 54</t>
  </si>
  <si>
    <t>SYTE 03.3040</t>
  </si>
  <si>
    <t>SYTE 328 31</t>
  </si>
  <si>
    <t>SZOV 2.32 99</t>
  </si>
  <si>
    <t>TMOLU 883 39</t>
  </si>
  <si>
    <t>TMOLU 438 33</t>
  </si>
  <si>
    <t>TYZ 55.5 98</t>
  </si>
  <si>
    <t>TYZ 554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</si>
</sst>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;[Red]\(0.0%\);&quot; - &quot;"/>
    <numFmt numFmtId="165" formatCode="#,##0.0_);[Red]\(#,##0.0\)"/>
    <numFmt numFmtId="166" formatCode="0.0000_);[Red]\(0.0000\)"/>
  </numFmts>
  <fonts count="4" x14ac:knownFonts="1">
    <font>
      <sz val="11"/>
      <color indexed="8"/>
      <name val="Calibri"/>
      <family val="2"/>
      <scheme val="minor"/>
    </font>
    <font>
      <b/>
      <sz val="10"/>
      <color rgb="FF060129"/>
      <name val="Arial"/>
      <family val="2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left"/>
    </xf>
    <xf numFmtId="166" fontId="0" fillId="0" borderId="4" xfId="0" applyNumberFormat="1" applyBorder="1"/>
    <xf numFmtId="165" fontId="0" fillId="0" borderId="5" xfId="0" applyNumberFormat="1" applyBorder="1" applyAlignment="1">
      <alignment horizontal="right"/>
    </xf>
    <xf numFmtId="40" fontId="0" fillId="0" borderId="5" xfId="0" applyNumberFormat="1" applyBorder="1"/>
    <xf numFmtId="38" fontId="0" fillId="0" borderId="5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38" fontId="0" fillId="0" borderId="4" xfId="0" applyNumberFormat="1" applyBorder="1" applyAlignment="1">
      <alignment horizontal="right"/>
    </xf>
    <xf numFmtId="40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left" indent="4"/>
    </xf>
    <xf numFmtId="165" fontId="0" fillId="0" borderId="0" xfId="0" applyNumberFormat="1" applyBorder="1" applyAlignment="1">
      <alignment horizontal="left"/>
    </xf>
    <xf numFmtId="165" fontId="0" fillId="0" borderId="3" xfId="0" applyNumberFormat="1" applyBorder="1" applyAlignment="1">
      <alignment horizontal="left" indent="4"/>
    </xf>
    <xf numFmtId="165" fontId="0" fillId="0" borderId="3" xfId="0" applyNumberFormat="1" applyBorder="1" applyAlignment="1">
      <alignment horizontal="left"/>
    </xf>
    <xf numFmtId="166" fontId="0" fillId="0" borderId="6" xfId="0" applyNumberFormat="1" applyBorder="1"/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38" fontId="0" fillId="0" borderId="6" xfId="0" applyNumberFormat="1" applyBorder="1" applyAlignment="1">
      <alignment horizontal="right"/>
    </xf>
    <xf numFmtId="40" fontId="0" fillId="0" borderId="7" xfId="0" applyNumberFormat="1" applyBorder="1" applyAlignment="1">
      <alignment horizontal="right"/>
    </xf>
    <xf numFmtId="0" fontId="0" fillId="3" borderId="8" xfId="0" applyFill="1" applyBorder="1"/>
    <xf numFmtId="0" fontId="0" fillId="3" borderId="2" xfId="0" applyFill="1" applyBorder="1"/>
    <xf numFmtId="166" fontId="2" fillId="0" borderId="2" xfId="0" applyNumberFormat="1" applyFont="1" applyBorder="1"/>
    <xf numFmtId="166" fontId="2" fillId="0" borderId="2" xfId="0" applyNumberFormat="1" applyFont="1" applyBorder="1" applyAlignment="1">
      <alignment horizontal="right"/>
    </xf>
    <xf numFmtId="166" fontId="0" fillId="0" borderId="2" xfId="0" applyNumberFormat="1" applyBorder="1"/>
    <xf numFmtId="166" fontId="2" fillId="0" borderId="9" xfId="0" applyNumberFormat="1" applyFont="1" applyBorder="1" applyAlignment="1">
      <alignment horizontal="right"/>
    </xf>
    <xf numFmtId="2" fontId="1" fillId="4" borderId="8" xfId="0" applyNumberFormat="1" applyFont="1" applyFill="1" applyBorder="1" applyAlignment="1"/>
    <xf numFmtId="2" fontId="1" fillId="4" borderId="9" xfId="0" applyNumberFormat="1" applyFont="1" applyFill="1" applyBorder="1" applyAlignment="1"/>
    <xf numFmtId="2" fontId="1" fillId="4" borderId="8" xfId="0" applyNumberFormat="1" applyFont="1" applyFill="1" applyBorder="1" applyAlignment="1">
      <alignment horizontal="left"/>
    </xf>
    <xf numFmtId="0" fontId="3" fillId="0" borderId="10" xfId="0" applyFont="1" applyBorder="1"/>
    <xf numFmtId="0" fontId="0" fillId="0" borderId="0" xfId="0" applyBorder="1"/>
    <xf numFmtId="38" fontId="0" fillId="0" borderId="11" xfId="0" applyNumberFormat="1" applyBorder="1" applyAlignment="1">
      <alignment horizontal="right"/>
    </xf>
    <xf numFmtId="0" fontId="3" fillId="0" borderId="12" xfId="0" applyFont="1" applyBorder="1"/>
    <xf numFmtId="0" fontId="0" fillId="0" borderId="3" xfId="0" applyBorder="1"/>
    <xf numFmtId="38" fontId="0" fillId="0" borderId="7" xfId="0" applyNumberFormat="1" applyBorder="1" applyAlignment="1">
      <alignment horizontal="right"/>
    </xf>
    <xf numFmtId="38" fontId="0" fillId="0" borderId="0" xfId="0" applyNumberFormat="1" applyBorder="1"/>
    <xf numFmtId="2" fontId="1" fillId="5" borderId="8" xfId="0" applyNumberFormat="1" applyFont="1" applyFill="1" applyBorder="1" applyAlignment="1"/>
    <xf numFmtId="2" fontId="1" fillId="5" borderId="9" xfId="0" applyNumberFormat="1" applyFont="1" applyFill="1" applyBorder="1" applyAlignment="1"/>
    <xf numFmtId="2" fontId="1" fillId="5" borderId="1" xfId="0" applyNumberFormat="1" applyFont="1" applyFill="1" applyBorder="1" applyAlignment="1">
      <alignment horizontal="center"/>
    </xf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A2" sqref="A2:A24"/>
    </sheetView>
  </sheetViews>
  <sheetFormatPr defaultRowHeight="15" x14ac:dyDescent="0.25"/>
  <cols>
    <col min="1" max="1" bestFit="true" customWidth="true" width="21.7109375" collapsed="true"/>
    <col min="2" max="2" customWidth="true" width="14.5703125" collapsed="true"/>
    <col min="3" max="3" bestFit="true" customWidth="true" width="12.5703125" collapsed="true"/>
    <col min="4" max="5" bestFit="true" customWidth="true" width="15.42578125" collapsed="true"/>
    <col min="10" max="11" bestFit="true" customWidth="true" width="15.140625" collapsed="true"/>
    <col min="12" max="12" bestFit="true" customWidth="true" width="13.7109375" collapsed="true"/>
    <col min="14" max="14" bestFit="true" customWidth="true" width="12.42578125" collapsed="true"/>
    <col min="15" max="15" bestFit="true" customWidth="true" width="15.28515625" collapsed="true"/>
    <col min="16" max="16" bestFit="true" customWidth="true" width="11.5703125" collapsed="true"/>
  </cols>
  <sheetData>
    <row r="1" spans="1:1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4" t="s">
        <v>11</v>
      </c>
      <c r="N1" s="30" t="s">
        <v>12</v>
      </c>
      <c r="O1" s="31" t="s">
        <v>13</v>
      </c>
      <c r="P1" s="32" t="s">
        <v>9</v>
      </c>
    </row>
    <row r="2" spans="1:16" x14ac:dyDescent="0.25">
      <c r="A2" s="6" t="s">
        <v>20</v>
      </c>
      <c r="B2" s="7" t="s">
        <v>14</v>
      </c>
      <c r="C2" s="8" t="n">
        <v>5.1842</v>
      </c>
      <c r="D2" s="9" t="n">
        <v>5025563.4799999995</v>
      </c>
      <c r="E2" s="9" t="n">
        <v>5025563.4799999995</v>
      </c>
      <c r="F2" s="10" t="n">
        <v>96.94</v>
      </c>
      <c r="G2" s="11" t="n">
        <v>48.300000000000004</v>
      </c>
      <c r="H2" s="12" t="n">
        <v>-0.09090909090909091</v>
      </c>
      <c r="I2" s="12" t="n">
        <v>0.0</v>
      </c>
      <c r="J2" s="13" t="n">
        <v>-239017.54100000008</v>
      </c>
      <c r="K2" s="9" t="n">
        <v>-76903.97072072074</v>
      </c>
      <c r="L2" s="14" t="n">
        <v>101.5505</v>
      </c>
      <c r="N2" s="33">
        <v>1</v>
      </c>
      <c r="O2" s="34" t="str">
        <f>INDEX($A$2:$A$24,MATCH(LARGE($J$2:$J$24,N2),$J$2:$J$24,0))</f>
        <v>TMOLU 883 39</v>
      </c>
      <c r="P2" s="35">
        <f>LARGE($J$2:$J$24,N2)</f>
        <v>2599848.1</v>
      </c>
    </row>
    <row r="3" spans="1:16" x14ac:dyDescent="0.25">
      <c r="A3" s="6" t="s">
        <v>21</v>
      </c>
      <c r="B3" s="7" t="s">
        <v>15</v>
      </c>
      <c r="C3" s="8" t="n">
        <v>-6.59</v>
      </c>
      <c r="D3" s="9" t="n">
        <v>-6787700.0</v>
      </c>
      <c r="E3" s="9" t="n">
        <v>-6787700.0</v>
      </c>
      <c r="F3" s="10" t="n">
        <v>103.0</v>
      </c>
      <c r="G3" s="11" t="n">
        <v>-34.56</v>
      </c>
      <c r="H3" s="12" t="n">
        <v>-0.04242424242424242</v>
      </c>
      <c r="I3" s="12" t="n">
        <v>0.01232</v>
      </c>
      <c r="J3" s="13" t="n">
        <v>26314.173139999573</v>
      </c>
      <c r="K3" s="9" t="n">
        <v>-8480.23626812748</v>
      </c>
      <c r="L3" s="14" t="n">
        <v>103.3993046</v>
      </c>
      <c r="N3" s="33">
        <v>2</v>
      </c>
      <c r="O3" s="34" t="str">
        <f t="shared" ref="O3:O6" si="0">INDEX($A$2:$A$24,MATCH(LARGE($J$2:$J$24,N3),$J$2:$J$24,0))</f>
        <v>OEF-Z B 0</v>
      </c>
      <c r="P3" s="11">
        <f t="shared" ref="P3:P6" si="1">LARGE($J$2:$J$24,N3)</f>
        <v>960991.26666666684</v>
      </c>
    </row>
    <row r="4" spans="1:16" x14ac:dyDescent="0.25">
      <c r="A4" s="6" t="s">
        <v>22</v>
      </c>
      <c r="B4" s="7" t="s">
        <v>15</v>
      </c>
      <c r="C4" s="8" t="n">
        <v>12.5</v>
      </c>
      <c r="D4" s="9" t="n">
        <v>1.06875E7</v>
      </c>
      <c r="E4" s="9" t="n">
        <v>1.06875E7</v>
      </c>
      <c r="F4" s="10" t="n">
        <v>85.5</v>
      </c>
      <c r="G4" s="11" t="n">
        <v>-202.14</v>
      </c>
      <c r="H4" s="12" t="n">
        <v>-0.11313131313131312</v>
      </c>
      <c r="I4" s="12" t="n">
        <v>0.13244</v>
      </c>
      <c r="J4" s="13" t="n">
        <v>-626288.8737499992</v>
      </c>
      <c r="K4" s="9" t="n">
        <v>-140992.5424921205</v>
      </c>
      <c r="L4" s="14" t="n">
        <v>90.51031099</v>
      </c>
      <c r="N4" s="33">
        <v>3</v>
      </c>
      <c r="O4" s="34" t="str">
        <f t="shared" si="0"/>
        <v>SYTE 328 31</v>
      </c>
      <c r="P4" s="11">
        <f t="shared" si="1"/>
        <v>504510.00000000023</v>
      </c>
    </row>
    <row r="5" spans="1:16" x14ac:dyDescent="0.25">
      <c r="A5" s="6" t="s">
        <v>23</v>
      </c>
      <c r="B5" s="7" t="s">
        <v>16</v>
      </c>
      <c r="C5" s="8" t="n">
        <v>-15.8</v>
      </c>
      <c r="D5" s="9" t="n">
        <v>-1.4694E7</v>
      </c>
      <c r="E5" s="9" t="n">
        <v>-1.4694E7</v>
      </c>
      <c r="F5" s="10" t="n">
        <v>93.0</v>
      </c>
      <c r="G5" s="11" t="n">
        <v>-66.6</v>
      </c>
      <c r="H5" s="12" t="n">
        <v>-0.2676767676767677</v>
      </c>
      <c r="I5" s="12" t="n">
        <v>0.0</v>
      </c>
      <c r="J5" s="13" t="n">
        <v>962503.9070400007</v>
      </c>
      <c r="K5" s="9" t="n">
        <v>1342404.3333891223</v>
      </c>
      <c r="L5" s="14" t="n">
        <v>99.09179688</v>
      </c>
      <c r="N5" s="33">
        <v>4</v>
      </c>
      <c r="O5" s="34" t="str">
        <f t="shared" si="0"/>
        <v>HQTL 999 43</v>
      </c>
      <c r="P5" s="11">
        <f t="shared" si="1"/>
        <v>139750.00000000003</v>
      </c>
    </row>
    <row r="6" spans="1:16" x14ac:dyDescent="0.25">
      <c r="A6" s="6" t="s">
        <v>24</v>
      </c>
      <c r="B6" s="7" t="s">
        <v>15</v>
      </c>
      <c r="C6" s="8" t="n">
        <v>4.206</v>
      </c>
      <c r="D6" s="9" t="n">
        <v>3743340.0000000005</v>
      </c>
      <c r="E6" s="9" t="n">
        <v>3743340.0000000005</v>
      </c>
      <c r="F6" s="10" t="n">
        <v>89.0</v>
      </c>
      <c r="G6" s="11" t="n">
        <v>-260.15999999999997</v>
      </c>
      <c r="H6" s="12" t="n">
        <v>-0.024242424242424242</v>
      </c>
      <c r="I6" s="12" t="n">
        <v>-0.0506</v>
      </c>
      <c r="J6" s="13" t="n">
        <v>-607169.8279140001</v>
      </c>
      <c r="K6" s="9" t="n">
        <v>-869870.8136303728</v>
      </c>
      <c r="L6" s="14" t="n">
        <v>103.4358019</v>
      </c>
      <c r="N6" s="36">
        <v>5</v>
      </c>
      <c r="O6" s="37" t="str">
        <f t="shared" si="0"/>
        <v>DGA 3.03 65</v>
      </c>
      <c r="P6" s="38">
        <f t="shared" si="1"/>
        <v>113814.23611111053</v>
      </c>
    </row>
    <row r="7" spans="1:16" x14ac:dyDescent="0.25">
      <c r="A7" s="6" t="s">
        <v>25</v>
      </c>
      <c r="B7" s="7" t="s">
        <v>15</v>
      </c>
      <c r="C7" s="8" t="n">
        <v>0.2526</v>
      </c>
      <c r="D7" s="9" t="n">
        <v>162927.0</v>
      </c>
      <c r="E7" s="9" t="n">
        <v>162927.0</v>
      </c>
      <c r="F7" s="10" t="n">
        <v>64.5</v>
      </c>
      <c r="G7" s="11" t="n">
        <v>605.04</v>
      </c>
      <c r="H7" s="12" t="n">
        <v>0.0</v>
      </c>
      <c r="I7" s="12" t="n">
        <v>0.00528</v>
      </c>
      <c r="J7" s="13" t="n">
        <v>-60806.25779598</v>
      </c>
      <c r="K7" s="9" t="n">
        <v>-130206.11947747321</v>
      </c>
      <c r="L7" s="14" t="n">
        <v>88.57215273</v>
      </c>
      <c r="N7" s="34"/>
      <c r="O7" s="34"/>
      <c r="P7" s="39"/>
    </row>
    <row r="8" spans="1:16" x14ac:dyDescent="0.25">
      <c r="A8" s="6" t="s">
        <v>26</v>
      </c>
      <c r="B8" s="7" t="s">
        <v>15</v>
      </c>
      <c r="C8" s="8" t="n">
        <v>10.463</v>
      </c>
      <c r="D8" s="9" t="n">
        <v>6173170.0</v>
      </c>
      <c r="E8" s="9" t="n">
        <v>6173170.0</v>
      </c>
      <c r="F8" s="10" t="n">
        <v>59.0</v>
      </c>
      <c r="G8" s="11" t="n">
        <v>448.7699999999999</v>
      </c>
      <c r="H8" s="12" t="n">
        <v>0.07474747474747474</v>
      </c>
      <c r="I8" s="12" t="n">
        <v>-0.06336</v>
      </c>
      <c r="J8" s="13" t="n">
        <v>-928690.2749708998</v>
      </c>
      <c r="K8" s="9" t="n">
        <v>-1013854.0119769648</v>
      </c>
      <c r="L8" s="14" t="n">
        <v>67.87594643</v>
      </c>
      <c r="N8" s="40" t="s">
        <v>17</v>
      </c>
      <c r="O8" s="41" t="s">
        <v>13</v>
      </c>
      <c r="P8" s="42" t="s">
        <v>9</v>
      </c>
    </row>
    <row r="9" spans="1:16" x14ac:dyDescent="0.25">
      <c r="A9" s="6" t="s">
        <v>27</v>
      </c>
      <c r="B9" s="7" t="s">
        <v>15</v>
      </c>
      <c r="C9" s="8" t="n">
        <v>-5.5</v>
      </c>
      <c r="D9" s="9" t="n">
        <v>-5806350.0</v>
      </c>
      <c r="E9" s="9" t="n">
        <v>-5806350.0</v>
      </c>
      <c r="F9" s="10" t="n">
        <v>105.57</v>
      </c>
      <c r="G9" s="11" t="n">
        <v>26.400000000000002</v>
      </c>
      <c r="H9" s="12" t="n">
        <v>0.06464646464646465</v>
      </c>
      <c r="I9" s="12" t="n">
        <v>-0.04752000000000001</v>
      </c>
      <c r="J9" s="13" t="n">
        <v>-347546.40799999936</v>
      </c>
      <c r="K9" s="9" t="n">
        <v>841516.7263922503</v>
      </c>
      <c r="L9" s="14" t="n">
        <v>99.2509744</v>
      </c>
      <c r="N9" s="43">
        <v>1</v>
      </c>
      <c r="O9" s="34" t="str">
        <f>INDEX($A$2:$A$24,MATCH(SMALL($J$2:$J$24,N9),$J$2:$J$24,0))</f>
        <v>TYZ 554 87</v>
      </c>
      <c r="P9" s="11">
        <f>SMALL($J$2:$J$24,N9)</f>
        <v>-6747454.0695351707</v>
      </c>
    </row>
    <row r="10" spans="1:16" x14ac:dyDescent="0.25">
      <c r="A10" s="6" t="s">
        <v>28</v>
      </c>
      <c r="B10" s="7" t="s">
        <v>16</v>
      </c>
      <c r="C10" s="8" t="n">
        <v>-26.5</v>
      </c>
      <c r="D10" s="9" t="n">
        <v>-2.66219E7</v>
      </c>
      <c r="E10" s="9" t="n">
        <v>-2.66219E7</v>
      </c>
      <c r="F10" s="10" t="n">
        <v>100.46</v>
      </c>
      <c r="G10" s="11" t="n">
        <v>-16.56</v>
      </c>
      <c r="H10" s="12" t="n">
        <v>0.24848484848484848</v>
      </c>
      <c r="I10" s="12" t="n">
        <v>0.0</v>
      </c>
      <c r="J10" s="13" t="n">
        <v>749383.1650000034</v>
      </c>
      <c r="K10" s="9" t="n">
        <v>641595.1755137016</v>
      </c>
      <c r="L10" s="14" t="n">
        <v>103.287861</v>
      </c>
      <c r="N10" s="33">
        <v>2</v>
      </c>
      <c r="O10" s="34" t="str">
        <f t="shared" ref="O10:O13" si="2">INDEX($A$2:$A$24,MATCH(SMALL($J$2:$J$24,N10),$J$2:$J$24,0))</f>
        <v>TYZ 55.5 98</v>
      </c>
      <c r="P10" s="11">
        <f t="shared" ref="P10:P13" si="3">SMALL($J$2:$J$24,N10)</f>
        <v>-3779565.28</v>
      </c>
    </row>
    <row r="11" spans="1:16" x14ac:dyDescent="0.25">
      <c r="A11" s="6" t="s">
        <v>29</v>
      </c>
      <c r="B11" s="7" t="s">
        <v>15</v>
      </c>
      <c r="C11" s="8" t="n">
        <v>9.75</v>
      </c>
      <c r="D11" s="9" t="n">
        <v>1.1784825E7</v>
      </c>
      <c r="E11" s="9" t="n">
        <v>1.1784825E7</v>
      </c>
      <c r="F11" s="10" t="n">
        <v>120.87</v>
      </c>
      <c r="G11" s="11" t="n">
        <v>-23.4</v>
      </c>
      <c r="H11" s="12" t="n">
        <v>-1.0252525252525253</v>
      </c>
      <c r="I11" s="12" t="n">
        <v>-0.17424</v>
      </c>
      <c r="J11" s="13" t="n">
        <v>1110985.7362500008</v>
      </c>
      <c r="K11" s="9" t="n">
        <v>780186.6125351129</v>
      </c>
      <c r="L11" s="14" t="n">
        <v>109.4752745</v>
      </c>
      <c r="N11" s="33">
        <v>3</v>
      </c>
      <c r="O11" s="34" t="str">
        <f t="shared" si="2"/>
        <v>RHD 101 54</v>
      </c>
      <c r="P11" s="11">
        <f t="shared" si="3"/>
        <v>-964125</v>
      </c>
    </row>
    <row r="12" spans="1:16" x14ac:dyDescent="0.25">
      <c r="A12" s="6" t="s">
        <v>30</v>
      </c>
      <c r="B12" s="7" t="s">
        <v>15</v>
      </c>
      <c r="C12" s="8" t="n">
        <v>6.458</v>
      </c>
      <c r="D12" s="9" t="n">
        <v>7499675.4</v>
      </c>
      <c r="E12" s="9" t="n">
        <v>7499675.4</v>
      </c>
      <c r="F12" s="10" t="n">
        <v>116.13</v>
      </c>
      <c r="G12" s="11" t="n">
        <v>101.85000000000001</v>
      </c>
      <c r="H12" s="12" t="n">
        <v>-0.06060606060606061</v>
      </c>
      <c r="I12" s="12" t="n">
        <v>-0.0132</v>
      </c>
      <c r="J12" s="13" t="n">
        <v>630926.0764759996</v>
      </c>
      <c r="K12" s="9" t="n">
        <v>-424294.60422057804</v>
      </c>
      <c r="L12" s="14" t="n">
        <v>106.3603178</v>
      </c>
      <c r="N12" s="33">
        <v>4</v>
      </c>
      <c r="O12" s="34" t="str">
        <f t="shared" si="2"/>
        <v>CIOWAS 5.334 12</v>
      </c>
      <c r="P12" s="11">
        <f t="shared" si="3"/>
        <v>-880544.23733333359</v>
      </c>
    </row>
    <row r="13" spans="1:16" x14ac:dyDescent="0.25">
      <c r="A13" s="6" t="s">
        <v>31</v>
      </c>
      <c r="B13" s="7" t="s">
        <v>15</v>
      </c>
      <c r="C13" s="8" t="n">
        <v>-15.5</v>
      </c>
      <c r="D13" s="9" t="n">
        <v>-1.3795E7</v>
      </c>
      <c r="E13" s="9" t="n">
        <v>-1.3795E7</v>
      </c>
      <c r="F13" s="10" t="n">
        <v>89.0</v>
      </c>
      <c r="G13" s="11" t="n">
        <v>209.57999999999998</v>
      </c>
      <c r="H13" s="12" t="n">
        <v>0.5333333333333332</v>
      </c>
      <c r="I13" s="12" t="n">
        <v>-0.06996000000000001</v>
      </c>
      <c r="J13" s="13" t="n">
        <v>-534491.6661499995</v>
      </c>
      <c r="K13" s="9" t="n">
        <v>-615773.8089285708</v>
      </c>
      <c r="L13" s="14" t="n">
        <v>85.55166667</v>
      </c>
      <c r="N13" s="36">
        <v>5</v>
      </c>
      <c r="O13" s="37" t="str">
        <f t="shared" si="2"/>
        <v>SZOV 2.32 99</v>
      </c>
      <c r="P13" s="38">
        <f t="shared" si="3"/>
        <v>-788189.7395833336</v>
      </c>
    </row>
    <row r="14" spans="1:16" x14ac:dyDescent="0.25">
      <c r="A14" s="6" t="s">
        <v>32</v>
      </c>
      <c r="B14" s="7" t="s">
        <v>14</v>
      </c>
      <c r="C14" s="8" t="n">
        <v>8.0</v>
      </c>
      <c r="D14" s="9" t="n">
        <v>7800000.0</v>
      </c>
      <c r="E14" s="9" t="n">
        <v>7800000.0</v>
      </c>
      <c r="F14" s="10" t="n">
        <v>97.5</v>
      </c>
      <c r="G14" s="11" t="n">
        <v>-156.45</v>
      </c>
      <c r="H14" s="12" t="n">
        <v>0.2404040404040404</v>
      </c>
      <c r="I14" s="12" t="n">
        <v>0.0</v>
      </c>
      <c r="J14" s="13" t="n">
        <v>1178275.7335999997</v>
      </c>
      <c r="K14" s="9" t="n">
        <v>300427.26506884233</v>
      </c>
      <c r="L14" s="14" t="n">
        <v>82.77155333</v>
      </c>
    </row>
    <row r="15" spans="1:16" x14ac:dyDescent="0.25">
      <c r="A15" s="6" t="s">
        <v>33</v>
      </c>
      <c r="B15" s="7" t="s">
        <v>18</v>
      </c>
      <c r="C15" s="8" t="n">
        <v>-2.8545</v>
      </c>
      <c r="D15" s="9" t="n">
        <v>-9419849.999999998</v>
      </c>
      <c r="E15" s="9" t="n">
        <v>-9419849.999999998</v>
      </c>
      <c r="F15" s="10" t="n">
        <v>330.0</v>
      </c>
      <c r="G15" s="11" t="n">
        <v>-0.24</v>
      </c>
      <c r="H15" s="12" t="n">
        <v>0.010101010101010102</v>
      </c>
      <c r="I15" s="12" t="n">
        <v>0.0</v>
      </c>
      <c r="J15" s="13" t="n">
        <v>2740799.9470664994</v>
      </c>
      <c r="K15" s="9" t="n">
        <v>2740799.9470664994</v>
      </c>
      <c r="L15" s="14" t="n">
        <v>426.0168137</v>
      </c>
    </row>
    <row r="16" spans="1:16" x14ac:dyDescent="0.25">
      <c r="A16" s="6" t="s">
        <v>34</v>
      </c>
      <c r="B16" s="7" t="s">
        <v>18</v>
      </c>
      <c r="C16" s="8" t="n">
        <v>1.8285</v>
      </c>
      <c r="D16" s="9" t="n">
        <v>5997480.0</v>
      </c>
      <c r="E16" s="9" t="n">
        <v>5997480.0</v>
      </c>
      <c r="F16" s="10" t="n">
        <v>328.0</v>
      </c>
      <c r="G16" s="11" t="n">
        <v>-0.12</v>
      </c>
      <c r="H16" s="12" t="n">
        <v>0.020202020202020204</v>
      </c>
      <c r="I16" s="12" t="n">
        <v>0.0</v>
      </c>
      <c r="J16" s="13" t="n">
        <v>-695407.6066935004</v>
      </c>
      <c r="K16" s="9" t="n">
        <v>-695407.6066935004</v>
      </c>
      <c r="L16" s="14" t="n">
        <v>366.0315891</v>
      </c>
    </row>
    <row r="17" spans="1:12" x14ac:dyDescent="0.25">
      <c r="A17" s="6" t="s">
        <v>35</v>
      </c>
      <c r="B17" s="7" t="s">
        <v>14</v>
      </c>
      <c r="C17" s="8" t="n">
        <v>11.268</v>
      </c>
      <c r="D17" s="9" t="n">
        <v>1.0951369200000003E7</v>
      </c>
      <c r="E17" s="9" t="n">
        <v>1.0951369200000003E7</v>
      </c>
      <c r="F17" s="10" t="n">
        <v>97.19</v>
      </c>
      <c r="G17" s="11" t="n">
        <v>-10.2</v>
      </c>
      <c r="H17" s="12" t="n">
        <v>0.36363636363636365</v>
      </c>
      <c r="I17" s="12" t="n">
        <v>0.0</v>
      </c>
      <c r="J17" s="13" t="n">
        <v>-989189.5500000003</v>
      </c>
      <c r="K17" s="9" t="n">
        <v>282625.5857142858</v>
      </c>
      <c r="L17" s="14" t="n">
        <v>105.96875</v>
      </c>
    </row>
    <row r="18" spans="1:12" x14ac:dyDescent="0.25">
      <c r="A18" s="6" t="s">
        <v>36</v>
      </c>
      <c r="B18" s="7" t="s">
        <v>16</v>
      </c>
      <c r="C18" s="8" t="n">
        <v>-17.85</v>
      </c>
      <c r="D18" s="9" t="n">
        <v>-1.792497E7</v>
      </c>
      <c r="E18" s="9" t="n">
        <v>-1.792497E7</v>
      </c>
      <c r="F18" s="10" t="n">
        <v>100.42</v>
      </c>
      <c r="G18" s="11" t="n">
        <v>32.76</v>
      </c>
      <c r="H18" s="12" t="n">
        <v>0.4606060606060607</v>
      </c>
      <c r="I18" s="12" t="n">
        <v>0.0</v>
      </c>
      <c r="J18" s="13" t="n">
        <v>-671384.2049250001</v>
      </c>
      <c r="K18" s="9" t="n">
        <v>-546284.9511187958</v>
      </c>
      <c r="L18" s="14" t="n">
        <v>96.65874395</v>
      </c>
    </row>
    <row r="19" spans="1:12" x14ac:dyDescent="0.25">
      <c r="A19" s="6" t="s">
        <v>37</v>
      </c>
      <c r="B19" s="7" t="s">
        <v>14</v>
      </c>
      <c r="C19" s="8" t="n">
        <v>24.75</v>
      </c>
      <c r="D19" s="9" t="n">
        <v>2.5957799999999996E7</v>
      </c>
      <c r="E19" s="9" t="n">
        <v>2.5957799999999996E7</v>
      </c>
      <c r="F19" s="10" t="n">
        <v>104.88</v>
      </c>
      <c r="G19" s="11" t="n">
        <v>48.449999999999996</v>
      </c>
      <c r="H19" s="12" t="n">
        <v>-0.9969696969696968</v>
      </c>
      <c r="I19" s="12" t="n">
        <v>0.0</v>
      </c>
      <c r="J19" s="13" t="n">
        <v>1292018.7505499974</v>
      </c>
      <c r="K19" s="9" t="n">
        <v>-750301.2488675943</v>
      </c>
      <c r="L19" s="14" t="n">
        <v>99.65972222</v>
      </c>
    </row>
    <row r="20" spans="1:12" x14ac:dyDescent="0.25">
      <c r="A20" s="6" t="s">
        <v>38</v>
      </c>
      <c r="B20" s="7" t="s">
        <v>15</v>
      </c>
      <c r="C20" s="8" t="n">
        <v>13.075</v>
      </c>
      <c r="D20" s="9" t="n">
        <v>1.3059309999999998E7</v>
      </c>
      <c r="E20" s="9" t="n">
        <v>1.3059309999999998E7</v>
      </c>
      <c r="F20" s="10" t="n">
        <v>99.88</v>
      </c>
      <c r="G20" s="11" t="n">
        <v>-19.740000000000002</v>
      </c>
      <c r="H20" s="12" t="n">
        <v>-0.01616161616161616</v>
      </c>
      <c r="I20" s="12" t="n">
        <v>0.049280000000000004</v>
      </c>
      <c r="J20" s="13" t="n">
        <v>-782058.753675001</v>
      </c>
      <c r="K20" s="9" t="n">
        <v>-1006510.6224903488</v>
      </c>
      <c r="L20" s="14" t="n">
        <v>105.8613289</v>
      </c>
    </row>
    <row r="21" spans="1:12" x14ac:dyDescent="0.25">
      <c r="A21" s="6" t="s">
        <v>39</v>
      </c>
      <c r="B21" s="7" t="s">
        <v>14</v>
      </c>
      <c r="C21" s="8" t="n">
        <v>297.7077</v>
      </c>
      <c r="D21" s="9" t="n">
        <v>2.604942375E8</v>
      </c>
      <c r="E21" s="9" t="n">
        <v>2.604942375E8</v>
      </c>
      <c r="F21" s="10" t="n">
        <v>87.5</v>
      </c>
      <c r="G21" s="11" t="n">
        <v>-99.0</v>
      </c>
      <c r="H21" s="12" t="n">
        <v>-0.06464646464646465</v>
      </c>
      <c r="I21" s="12" t="n">
        <v>0.0</v>
      </c>
      <c r="J21" s="13" t="n">
        <v>4.962828707622454E7</v>
      </c>
      <c r="K21" s="9" t="n">
        <v>3.007774974316639E8</v>
      </c>
      <c r="L21" s="14" t="n">
        <v>70.82986111</v>
      </c>
    </row>
    <row r="22" spans="1:12" x14ac:dyDescent="0.25">
      <c r="A22" s="6" t="s">
        <v>40</v>
      </c>
      <c r="B22" s="7" t="s">
        <v>14</v>
      </c>
      <c r="C22" s="8" t="n">
        <v>3.0</v>
      </c>
      <c r="D22" s="9" t="n">
        <v>2235000.0</v>
      </c>
      <c r="E22" s="9" t="n">
        <v>2235000.0</v>
      </c>
      <c r="F22" s="10" t="n">
        <v>74.5</v>
      </c>
      <c r="G22" s="11" t="n">
        <v>-322.98</v>
      </c>
      <c r="H22" s="12" t="n">
        <v>0.298989898989899</v>
      </c>
      <c r="I22" s="12" t="n">
        <v>0.0</v>
      </c>
      <c r="J22" s="13" t="n">
        <v>110104.16670000013</v>
      </c>
      <c r="K22" s="9" t="n">
        <v>667297.9800000008</v>
      </c>
      <c r="L22" s="14" t="n">
        <v>70.82986111</v>
      </c>
    </row>
    <row r="23" spans="1:12" x14ac:dyDescent="0.25">
      <c r="A23" s="15" t="s">
        <v>41</v>
      </c>
      <c r="B23" s="16" t="s">
        <v>19</v>
      </c>
      <c r="C23" s="8" t="n">
        <v>3.95</v>
      </c>
      <c r="D23" s="9" t="n">
        <v>2034250.0</v>
      </c>
      <c r="E23" s="9" t="n">
        <v>2034250.0</v>
      </c>
      <c r="F23" s="10" t="n">
        <v>51.5</v>
      </c>
      <c r="G23" s="11" t="n">
        <v>0.0</v>
      </c>
      <c r="H23" s="12" t="n">
        <v>-0.06060606060606062</v>
      </c>
      <c r="I23" s="12" t="n">
        <v>0.0</v>
      </c>
      <c r="J23" s="13" t="n">
        <v>-1913471.1537550006</v>
      </c>
      <c r="K23" s="9" t="n">
        <v>-1913471.1537550006</v>
      </c>
      <c r="L23" s="14" t="n">
        <v>99.94230769</v>
      </c>
    </row>
    <row r="24" spans="1:12" x14ac:dyDescent="0.25">
      <c r="A24" s="17" t="s">
        <v>42</v>
      </c>
      <c r="B24" s="18" t="s">
        <v>14</v>
      </c>
      <c r="C24" s="19" t="n">
        <v>20.8</v>
      </c>
      <c r="D24" s="20" t="n">
        <v>9100000.0</v>
      </c>
      <c r="E24" s="21" t="n">
        <v>9100000.0</v>
      </c>
      <c r="F24" s="10" t="n">
        <v>43.75</v>
      </c>
      <c r="G24" s="22" t="n">
        <v>-640.3499999999999</v>
      </c>
      <c r="H24" s="20" t="n">
        <v>-0.2121212121212121</v>
      </c>
      <c r="I24" s="20" t="n">
        <v>0.0</v>
      </c>
      <c r="J24" s="22" t="n">
        <v>-5248570.664479998</v>
      </c>
      <c r="K24" s="21" t="n">
        <v>-6495755.772871284</v>
      </c>
      <c r="L24" s="23" t="n">
        <v>68.98351281</v>
      </c>
    </row>
    <row r="25" spans="1:12" x14ac:dyDescent="0.25">
      <c r="A25" s="24"/>
      <c r="B25" s="25"/>
      <c r="C25" s="26" t="n">
        <v>342.5985</v>
      </c>
      <c r="D25" s="27" t="n">
        <v>2.8765667758E8</v>
      </c>
      <c r="E25" s="27" t="n">
        <v>2.8765667758E8</v>
      </c>
      <c r="F25" s="28"/>
      <c r="G25" s="27"/>
      <c r="H25" s="27"/>
      <c r="I25" s="27"/>
      <c r="J25" s="27" t="n">
        <v>4.478550594893766E7</v>
      </c>
      <c r="K25" s="27" t="n">
        <v>2.9368624359383225E8</v>
      </c>
      <c r="L25" s="29" t="n">
        <v>119.64851964434779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_report_1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2015-10-31T20:17:31Z</dcterms:created>
  <dc:creator>Apache POI</dc:creator>
  <cp:lastModifiedBy>Roman Roschin</cp:lastModifiedBy>
  <dcterms:modified xsi:type="dcterms:W3CDTF">2015-11-02T13:31:01Z</dcterms:modified>
</cp:coreProperties>
</file>