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bb_demo\3\"/>
    </mc:Choice>
  </mc:AlternateContent>
  <bookViews>
    <workbookView xWindow="1920" yWindow="4515" windowWidth="26865" windowHeight="17535"/>
  </bookViews>
  <sheets>
    <sheet name="Overview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L21" i="1"/>
  <c r="K18" i="1"/>
  <c r="I7" i="1"/>
  <c r="I24" i="1"/>
  <c r="H7" i="1"/>
  <c r="G15" i="1"/>
  <c r="G18" i="1"/>
  <c r="L19" i="1"/>
  <c r="L22" i="1"/>
  <c r="K20" i="1"/>
  <c r="I5" i="1"/>
  <c r="I2" i="1"/>
  <c r="H17" i="1"/>
  <c r="G12" i="1"/>
  <c r="F7" i="1"/>
  <c r="F13" i="1"/>
  <c r="L14" i="1"/>
  <c r="I4" i="1"/>
  <c r="H23" i="1"/>
  <c r="F15" i="1"/>
  <c r="F6" i="1"/>
  <c r="L13" i="1"/>
  <c r="K17" i="1"/>
  <c r="K2" i="1"/>
  <c r="I16" i="1"/>
  <c r="H10" i="1"/>
  <c r="G7" i="1"/>
  <c r="G10" i="1"/>
  <c r="F12" i="1"/>
  <c r="L11" i="1"/>
  <c r="K12" i="1"/>
  <c r="I20" i="1"/>
  <c r="G11" i="1"/>
  <c r="F5" i="1"/>
  <c r="K13" i="1"/>
  <c r="G17" i="1"/>
  <c r="K19" i="1"/>
  <c r="L3" i="1"/>
  <c r="I11" i="1"/>
  <c r="G19" i="1"/>
  <c r="L17" i="1"/>
  <c r="G14" i="1"/>
  <c r="K11" i="1"/>
  <c r="H12" i="1"/>
  <c r="F14" i="1"/>
  <c r="I21" i="1"/>
  <c r="F22" i="1"/>
  <c r="L15" i="1"/>
  <c r="L18" i="1"/>
  <c r="K16" i="1"/>
  <c r="I23" i="1"/>
  <c r="I18" i="1"/>
  <c r="H13" i="1"/>
  <c r="G8" i="1"/>
  <c r="F3" i="1"/>
  <c r="L12" i="1"/>
  <c r="K7" i="1"/>
  <c r="K14" i="1"/>
  <c r="I14" i="1"/>
  <c r="H8" i="1"/>
  <c r="H22" i="1"/>
  <c r="G9" i="1"/>
  <c r="F23" i="1"/>
  <c r="F18" i="1"/>
  <c r="K6" i="1"/>
  <c r="I10" i="1"/>
  <c r="G4" i="1"/>
  <c r="F16" i="1"/>
  <c r="L7" i="1"/>
  <c r="L10" i="1"/>
  <c r="K8" i="1"/>
  <c r="I15" i="1"/>
  <c r="I17" i="1"/>
  <c r="H5" i="1"/>
  <c r="G23" i="1"/>
  <c r="G20" i="1"/>
  <c r="F10" i="1"/>
  <c r="L20" i="1"/>
  <c r="H11" i="1"/>
  <c r="F19" i="1"/>
  <c r="K9" i="1"/>
  <c r="G21" i="1"/>
  <c r="K4" i="1"/>
  <c r="H19" i="1"/>
  <c r="F24" i="1"/>
  <c r="H9" i="1"/>
  <c r="L16" i="1"/>
  <c r="I22" i="1"/>
  <c r="G13" i="1"/>
  <c r="F2" i="1"/>
  <c r="L8" i="1"/>
  <c r="K3" i="1"/>
  <c r="K21" i="1"/>
  <c r="I6" i="1"/>
  <c r="H4" i="1"/>
  <c r="H14" i="1"/>
  <c r="G5" i="1"/>
  <c r="F4" i="1"/>
  <c r="L9" i="1"/>
  <c r="K23" i="1"/>
  <c r="K10" i="1"/>
  <c r="I12" i="1"/>
  <c r="H24" i="1"/>
  <c r="G3" i="1"/>
  <c r="G6" i="1"/>
  <c r="F8" i="1"/>
  <c r="L4" i="1"/>
  <c r="K5" i="1"/>
  <c r="H16" i="1"/>
  <c r="G24" i="1"/>
  <c r="F21" i="1"/>
  <c r="L23" i="1"/>
  <c r="L24" i="1"/>
  <c r="K24" i="1"/>
  <c r="I13" i="1"/>
  <c r="H3" i="1"/>
  <c r="H21" i="1"/>
  <c r="G16" i="1"/>
  <c r="F11" i="1"/>
  <c r="F17" i="1"/>
  <c r="L2" i="1"/>
  <c r="I3" i="1"/>
  <c r="H18" i="1"/>
  <c r="G2" i="1"/>
  <c r="F9" i="1"/>
  <c r="L5" i="1"/>
  <c r="I8" i="1"/>
  <c r="H20" i="1"/>
  <c r="H2" i="1"/>
  <c r="L6" i="1"/>
  <c r="I9" i="1"/>
  <c r="G22" i="1"/>
  <c r="I19" i="1"/>
  <c r="F20" i="1"/>
  <c r="K22" i="1"/>
  <c r="H15" i="1"/>
  <c r="K15" i="1"/>
  <c r="H6" i="1"/>
  <c r="D18" i="1" l="1"/>
  <c r="E18" i="1" s="1"/>
  <c r="D6" i="1"/>
  <c r="E6" i="1" s="1"/>
  <c r="D21" i="1"/>
  <c r="E21" i="1" s="1"/>
  <c r="D17" i="1"/>
  <c r="E17" i="1" s="1"/>
  <c r="D13" i="1"/>
  <c r="E13" i="1" s="1"/>
  <c r="D9" i="1"/>
  <c r="E9" i="1" s="1"/>
  <c r="D5" i="1"/>
  <c r="E5" i="1" s="1"/>
  <c r="D22" i="1"/>
  <c r="E22" i="1" s="1"/>
  <c r="D10" i="1"/>
  <c r="E10" i="1" s="1"/>
  <c r="D24" i="1"/>
  <c r="E24" i="1" s="1"/>
  <c r="D20" i="1"/>
  <c r="E20" i="1" s="1"/>
  <c r="D16" i="1"/>
  <c r="E16" i="1" s="1"/>
  <c r="D12" i="1"/>
  <c r="E12" i="1" s="1"/>
  <c r="D8" i="1"/>
  <c r="E8" i="1" s="1"/>
  <c r="D4" i="1"/>
  <c r="E4" i="1" s="1"/>
  <c r="D14" i="1"/>
  <c r="E14" i="1" s="1"/>
  <c r="D23" i="1"/>
  <c r="E23" i="1" s="1"/>
  <c r="D19" i="1"/>
  <c r="E19" i="1" s="1"/>
  <c r="D15" i="1"/>
  <c r="E15" i="1" s="1"/>
  <c r="D11" i="1"/>
  <c r="E11" i="1" s="1"/>
  <c r="D7" i="1"/>
  <c r="E7" i="1" s="1"/>
  <c r="D3" i="1"/>
  <c r="E3" i="1" s="1"/>
  <c r="J19" i="1"/>
  <c r="J13" i="1"/>
  <c r="J7" i="1"/>
  <c r="J23" i="1"/>
  <c r="J17" i="1"/>
  <c r="J11" i="1"/>
  <c r="J5" i="1"/>
  <c r="D2" i="1"/>
  <c r="E2" i="1" s="1"/>
  <c r="J2" i="1"/>
  <c r="J25" i="1" s="1"/>
  <c r="J24" i="1"/>
  <c r="J22" i="1"/>
  <c r="J20" i="1"/>
  <c r="J18" i="1"/>
  <c r="J16" i="1"/>
  <c r="J14" i="1"/>
  <c r="J12" i="1"/>
  <c r="J10" i="1"/>
  <c r="J8" i="1"/>
  <c r="J6" i="1"/>
  <c r="J4" i="1"/>
  <c r="L25" i="1"/>
  <c r="J21" i="1"/>
  <c r="J15" i="1"/>
  <c r="J9" i="1"/>
  <c r="J3" i="1"/>
  <c r="K25" i="1"/>
  <c r="D25" i="1" l="1"/>
  <c r="E25" i="1"/>
</calcChain>
</file>

<file path=xl/sharedStrings.xml><?xml version="1.0" encoding="utf-8"?>
<sst xmlns="http://schemas.openxmlformats.org/spreadsheetml/2006/main" count="58" uniqueCount="40">
  <si>
    <t>Portfolio Overview</t>
  </si>
  <si>
    <t>MV Net ($)</t>
  </si>
  <si>
    <t>Exp Net ($)</t>
  </si>
  <si>
    <t>Mkt Price</t>
  </si>
  <si>
    <t>Spread</t>
  </si>
  <si>
    <t>CS01</t>
  </si>
  <si>
    <t>IR01</t>
  </si>
  <si>
    <t>LTD MTM ($)</t>
  </si>
  <si>
    <t>Avg Pos Price</t>
  </si>
  <si>
    <t>LTD PNL ($)</t>
  </si>
  <si>
    <t>Net Size mm</t>
  </si>
  <si>
    <t>Bond</t>
  </si>
  <si>
    <t>Loan</t>
  </si>
  <si>
    <t>Asset Class</t>
  </si>
  <si>
    <t>CDS</t>
  </si>
  <si>
    <t>Equity / Private</t>
  </si>
  <si>
    <t>Defaulter instrument</t>
  </si>
  <si>
    <t>AFR 543 44</t>
  </si>
  <si>
    <t>AFR 6.334 11</t>
  </si>
  <si>
    <t>ARQ 899 05.3040</t>
  </si>
  <si>
    <t>ALA 10.334 12</t>
  </si>
  <si>
    <t>BBRT 21.216 56</t>
  </si>
  <si>
    <t>BBRT 71 54</t>
  </si>
  <si>
    <t>CIOWAS 5.334 12</t>
  </si>
  <si>
    <t>CZXRT 2.743 33</t>
  </si>
  <si>
    <t>DGA 03.3040</t>
  </si>
  <si>
    <t>DGA 3.03 65</t>
  </si>
  <si>
    <t>FCO 34.82 32</t>
  </si>
  <si>
    <t>FNHER 7.34 33</t>
  </si>
  <si>
    <t>HQTL 999 43</t>
  </si>
  <si>
    <t>OEF-Z B 0</t>
  </si>
  <si>
    <t>OEF-Z Z 0</t>
  </si>
  <si>
    <t>RHD 101 54</t>
  </si>
  <si>
    <t>SYTE 03.3040</t>
  </si>
  <si>
    <t>SYTE 328 31</t>
  </si>
  <si>
    <t>SZOV 2.32 99</t>
  </si>
  <si>
    <t>TMOLU 883 39</t>
  </si>
  <si>
    <t>TMOLU 438 33</t>
  </si>
  <si>
    <t>TYZ 55.5 98</t>
  </si>
  <si>
    <t>TYZ 554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</si>
</sst>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;[Red]\(0.0%\);&quot; - &quot;"/>
    <numFmt numFmtId="165" formatCode="#,##0.0_);[Red]\(#,##0.0\)"/>
    <numFmt numFmtId="166" formatCode="0.0000_);[Red]\(0.0000\)"/>
  </numFmts>
  <fonts count="5" x14ac:knownFonts="1">
    <font>
      <sz val="11"/>
      <color theme="1"/>
      <name val="Calibri"/>
      <family val="2"/>
      <scheme val="minor"/>
    </font>
    <font>
      <b/>
      <sz val="10"/>
      <color rgb="FF06012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2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left" indent="4"/>
    </xf>
    <xf numFmtId="166" fontId="0" fillId="0" borderId="3" xfId="0" applyNumberFormat="1" applyBorder="1"/>
    <xf numFmtId="165" fontId="0" fillId="0" borderId="4" xfId="0" applyNumberFormat="1" applyBorder="1"/>
    <xf numFmtId="40" fontId="0" fillId="0" borderId="4" xfId="0" applyNumberFormat="1" applyBorder="1"/>
    <xf numFmtId="4" fontId="0" fillId="0" borderId="0" xfId="0" applyNumberFormat="1"/>
    <xf numFmtId="2" fontId="1" fillId="2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 applyBorder="1" applyAlignment="1">
      <alignment horizontal="left" indent="4"/>
    </xf>
    <xf numFmtId="165" fontId="0" fillId="0" borderId="0" xfId="0" applyNumberFormat="1" applyBorder="1" applyAlignment="1">
      <alignment horizontal="left"/>
    </xf>
    <xf numFmtId="165" fontId="0" fillId="0" borderId="6" xfId="0" applyNumberFormat="1" applyBorder="1" applyAlignment="1">
      <alignment horizontal="left" indent="4"/>
    </xf>
    <xf numFmtId="165" fontId="0" fillId="0" borderId="6" xfId="0" applyNumberFormat="1" applyBorder="1" applyAlignment="1">
      <alignment horizontal="left"/>
    </xf>
    <xf numFmtId="166" fontId="0" fillId="0" borderId="7" xfId="0" applyNumberFormat="1" applyBorder="1"/>
    <xf numFmtId="38" fontId="0" fillId="0" borderId="0" xfId="0" applyNumberFormat="1" applyBorder="1"/>
    <xf numFmtId="38" fontId="0" fillId="0" borderId="4" xfId="0" applyNumberFormat="1" applyBorder="1" applyAlignment="1">
      <alignment horizontal="right"/>
    </xf>
    <xf numFmtId="166" fontId="0" fillId="0" borderId="2" xfId="0" applyNumberFormat="1" applyBorder="1"/>
    <xf numFmtId="165" fontId="0" fillId="0" borderId="4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40" fontId="0" fillId="0" borderId="4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38" fontId="0" fillId="0" borderId="7" xfId="0" applyNumberFormat="1" applyBorder="1" applyAlignment="1">
      <alignment horizontal="right"/>
    </xf>
    <xf numFmtId="38" fontId="0" fillId="0" borderId="3" xfId="0" applyNumberFormat="1" applyBorder="1" applyAlignment="1">
      <alignment horizontal="right"/>
    </xf>
    <xf numFmtId="0" fontId="0" fillId="3" borderId="8" xfId="0" applyFill="1" applyBorder="1"/>
    <xf numFmtId="0" fontId="0" fillId="3" borderId="2" xfId="0" applyFill="1" applyBorder="1"/>
    <xf numFmtId="166" fontId="4" fillId="0" borderId="2" xfId="0" applyNumberFormat="1" applyFont="1" applyBorder="1"/>
    <xf numFmtId="166" fontId="4" fillId="0" borderId="2" xfId="0" applyNumberFormat="1" applyFont="1" applyBorder="1" applyAlignment="1">
      <alignment horizontal="right"/>
    </xf>
    <xf numFmtId="166" fontId="4" fillId="0" borderId="5" xfId="0" applyNumberFormat="1" applyFont="1" applyBorder="1" applyAlignment="1">
      <alignment horizontal="right"/>
    </xf>
    <xf numFmtId="165" fontId="1" fillId="2" borderId="6" xfId="0" applyNumberFormat="1" applyFont="1" applyFill="1" applyBorder="1" applyAlignment="1">
      <alignment horizontal="center"/>
    </xf>
    <xf numFmtId="16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Formulas="1" showGridLines="0" tabSelected="1" zoomScaleNormal="100" zoomScalePageLayoutView="110" workbookViewId="0"/>
  </sheetViews>
  <sheetFormatPr defaultColWidth="8.85546875" defaultRowHeight="15" x14ac:dyDescent="0.25"/>
  <cols>
    <col min="1" max="1" width="11.140625" bestFit="1" customWidth="1"/>
    <col min="2" max="2" width="7.140625" customWidth="1"/>
    <col min="3" max="3" width="6" customWidth="1"/>
    <col min="4" max="4" width="11" bestFit="1" customWidth="1"/>
    <col min="5" max="5" width="5.42578125" customWidth="1"/>
    <col min="6" max="6" width="30" bestFit="1" customWidth="1"/>
    <col min="7" max="9" width="20" bestFit="1" customWidth="1"/>
    <col min="10" max="10" width="13.5703125" bestFit="1" customWidth="1"/>
    <col min="11" max="11" width="16.85546875" bestFit="1" customWidth="1"/>
    <col min="12" max="12" width="20.140625" bestFit="1" customWidth="1"/>
    <col min="13" max="13" width="9.42578125" bestFit="1" customWidth="1"/>
    <col min="14" max="14" width="6.42578125" customWidth="1"/>
    <col min="15" max="15" width="30.28515625" bestFit="1" customWidth="1"/>
    <col min="16" max="16" width="11.28515625" bestFit="1" customWidth="1"/>
    <col min="17" max="17" width="16.140625" customWidth="1"/>
    <col min="18" max="18" width="13" customWidth="1"/>
    <col min="19" max="19" width="14.7109375" customWidth="1"/>
    <col min="20" max="20" width="12" customWidth="1"/>
  </cols>
  <sheetData>
    <row r="1" spans="1:19" x14ac:dyDescent="0.25">
      <c r="A1" s="1" t="s">
        <v>0</v>
      </c>
      <c r="B1" s="9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1" t="s">
        <v>9</v>
      </c>
      <c r="K1" s="3" t="s">
        <v>7</v>
      </c>
      <c r="L1" s="31" t="s">
        <v>8</v>
      </c>
    </row>
    <row r="2" spans="1:19" x14ac:dyDescent="0.25">
      <c r="A2" s="4" t="s">
        <v>17</v>
      </c>
      <c r="B2" s="10" t="s">
        <v>12</v>
      </c>
      <c r="C2" s="5">
        <v>5.1841999999999997</v>
      </c>
      <c r="D2" s="20" t="e">
        <f ca="1">F2*C2*1000000/100</f>
        <v>#NAME?</v>
      </c>
      <c r="E2" s="20" t="e">
        <f ca="1">D2</f>
        <v>#NAME?</v>
      </c>
      <c r="F2" s="7" t="e">
        <f ca="1">DSLOOKUP("MARKET_DATA","Instrument ID",A2, "Mkt Price")</f>
        <v>#NAME?</v>
      </c>
      <c r="G2" s="18" t="e">
        <f ca="1">INDEX(FUNCEXEC("RISK_MODEL",A2),1)</f>
        <v>#NAME?</v>
      </c>
      <c r="H2" s="23" t="e">
        <f ca="1">INDEX(FUNCEXEC("RISK_MODEL",A2),2)</f>
        <v>#NAME?</v>
      </c>
      <c r="I2" s="23" t="e">
        <f ca="1">INDEX(FUNCEXEC("RISK_MODEL",A2),3)</f>
        <v>#NAME?</v>
      </c>
      <c r="J2" s="25" t="e">
        <f t="shared" ref="J2:J24" ca="1" si="0">(F2-L2)*C2*1000000/100</f>
        <v>#NAME?</v>
      </c>
      <c r="K2" s="20" t="e">
        <f ca="1">FUNCEXEC("LTD_MTM", J2, A2)</f>
        <v>#NAME?</v>
      </c>
      <c r="L2" s="22" t="e">
        <f ca="1">FUNCEXEC("POSITION_AVG_PRICE", A2)</f>
        <v>#NAME?</v>
      </c>
      <c r="M2" s="32"/>
      <c r="S2" s="6"/>
    </row>
    <row r="3" spans="1:19" x14ac:dyDescent="0.25">
      <c r="A3" s="4" t="s">
        <v>18</v>
      </c>
      <c r="B3" s="10" t="s">
        <v>11</v>
      </c>
      <c r="C3" s="5">
        <v>-6.59</v>
      </c>
      <c r="D3" s="20" t="e">
        <f t="shared" ref="D3:D24" ca="1" si="1">F3*C3*1000000/100</f>
        <v>#NAME?</v>
      </c>
      <c r="E3" s="20" t="e">
        <f t="shared" ref="E3:E24" ca="1" si="2">D3</f>
        <v>#NAME?</v>
      </c>
      <c r="F3" s="7" t="e">
        <f t="shared" ref="F3:F24" ca="1" si="3">DSLOOKUP("MARKET_DATA","Instrument ID",A3, "Mkt Price")</f>
        <v>#NAME?</v>
      </c>
      <c r="G3" s="18" t="e">
        <f ca="1">INDEX(FUNCEXEC("RISK_MODEL",A3),1)</f>
        <v>#NAME?</v>
      </c>
      <c r="H3" s="23" t="e">
        <f ca="1">INDEX(FUNCEXEC("RISK_MODEL",A3),2)</f>
        <v>#NAME?</v>
      </c>
      <c r="I3" s="23" t="e">
        <f ca="1">INDEX(FUNCEXEC("RISK_MODEL",A3),3)</f>
        <v>#NAME?</v>
      </c>
      <c r="J3" s="25" t="e">
        <f t="shared" ca="1" si="0"/>
        <v>#NAME?</v>
      </c>
      <c r="K3" s="20" t="e">
        <f ca="1">FUNCEXEC("LTD_MTM", J3, A3)</f>
        <v>#NAME?</v>
      </c>
      <c r="L3" s="22" t="e">
        <f ca="1">FUNCEXEC("POSITION_AVG_PRICE", A3)</f>
        <v>#NAME?</v>
      </c>
      <c r="M3" s="32"/>
      <c r="S3" s="6"/>
    </row>
    <row r="4" spans="1:19" x14ac:dyDescent="0.25">
      <c r="A4" s="4" t="s">
        <v>20</v>
      </c>
      <c r="B4" s="10" t="s">
        <v>11</v>
      </c>
      <c r="C4" s="5">
        <v>12.5</v>
      </c>
      <c r="D4" s="20" t="e">
        <f t="shared" ca="1" si="1"/>
        <v>#NAME?</v>
      </c>
      <c r="E4" s="20" t="e">
        <f t="shared" ca="1" si="2"/>
        <v>#NAME?</v>
      </c>
      <c r="F4" s="7" t="e">
        <f t="shared" ca="1" si="3"/>
        <v>#NAME?</v>
      </c>
      <c r="G4" s="18" t="e">
        <f ca="1">INDEX(FUNCEXEC("RISK_MODEL",A4),1)</f>
        <v>#NAME?</v>
      </c>
      <c r="H4" s="23" t="e">
        <f ca="1">INDEX(FUNCEXEC("RISK_MODEL",A4),2)</f>
        <v>#NAME?</v>
      </c>
      <c r="I4" s="23" t="e">
        <f ca="1">INDEX(FUNCEXEC("RISK_MODEL",A4),3)</f>
        <v>#NAME?</v>
      </c>
      <c r="J4" s="25" t="e">
        <f t="shared" ca="1" si="0"/>
        <v>#NAME?</v>
      </c>
      <c r="K4" s="20" t="e">
        <f ca="1">FUNCEXEC("LTD_MTM", J4, A4)</f>
        <v>#NAME?</v>
      </c>
      <c r="L4" s="22" t="e">
        <f ca="1">FUNCEXEC("POSITION_AVG_PRICE", A4)</f>
        <v>#NAME?</v>
      </c>
      <c r="M4" s="32"/>
      <c r="S4" s="6"/>
    </row>
    <row r="5" spans="1:19" x14ac:dyDescent="0.25">
      <c r="A5" s="4" t="s">
        <v>19</v>
      </c>
      <c r="B5" s="10" t="s">
        <v>14</v>
      </c>
      <c r="C5" s="5">
        <v>-15.8</v>
      </c>
      <c r="D5" s="20" t="e">
        <f t="shared" ca="1" si="1"/>
        <v>#NAME?</v>
      </c>
      <c r="E5" s="20" t="e">
        <f t="shared" ca="1" si="2"/>
        <v>#NAME?</v>
      </c>
      <c r="F5" s="7" t="e">
        <f t="shared" ca="1" si="3"/>
        <v>#NAME?</v>
      </c>
      <c r="G5" s="18" t="e">
        <f ca="1">INDEX(FUNCEXEC("RISK_MODEL",A5),1)</f>
        <v>#NAME?</v>
      </c>
      <c r="H5" s="23" t="e">
        <f ca="1">INDEX(FUNCEXEC("RISK_MODEL",A5),2)</f>
        <v>#NAME?</v>
      </c>
      <c r="I5" s="23" t="e">
        <f ca="1">INDEX(FUNCEXEC("RISK_MODEL",A5),3)</f>
        <v>#NAME?</v>
      </c>
      <c r="J5" s="25" t="e">
        <f t="shared" ca="1" si="0"/>
        <v>#NAME?</v>
      </c>
      <c r="K5" s="20" t="e">
        <f ca="1">FUNCEXEC("LTD_MTM", J5, A5)</f>
        <v>#NAME?</v>
      </c>
      <c r="L5" s="22" t="e">
        <f ca="1">FUNCEXEC("POSITION_AVG_PRICE", A5)</f>
        <v>#NAME?</v>
      </c>
      <c r="M5" s="32"/>
      <c r="S5" s="6"/>
    </row>
    <row r="6" spans="1:19" x14ac:dyDescent="0.25">
      <c r="A6" s="4" t="s">
        <v>21</v>
      </c>
      <c r="B6" s="10" t="s">
        <v>11</v>
      </c>
      <c r="C6" s="5">
        <v>4.2060000000000004</v>
      </c>
      <c r="D6" s="20" t="e">
        <f t="shared" ca="1" si="1"/>
        <v>#NAME?</v>
      </c>
      <c r="E6" s="20" t="e">
        <f t="shared" ca="1" si="2"/>
        <v>#NAME?</v>
      </c>
      <c r="F6" s="7" t="e">
        <f t="shared" ca="1" si="3"/>
        <v>#NAME?</v>
      </c>
      <c r="G6" s="18" t="e">
        <f ca="1">INDEX(FUNCEXEC("RISK_MODEL",A6),1)</f>
        <v>#NAME?</v>
      </c>
      <c r="H6" s="23" t="e">
        <f ca="1">INDEX(FUNCEXEC("RISK_MODEL",A6),2)</f>
        <v>#NAME?</v>
      </c>
      <c r="I6" s="23" t="e">
        <f ca="1">INDEX(FUNCEXEC("RISK_MODEL",A6),3)</f>
        <v>#NAME?</v>
      </c>
      <c r="J6" s="25" t="e">
        <f t="shared" ca="1" si="0"/>
        <v>#NAME?</v>
      </c>
      <c r="K6" s="20" t="e">
        <f ca="1">FUNCEXEC("LTD_MTM", J6, A6)</f>
        <v>#NAME?</v>
      </c>
      <c r="L6" s="22" t="e">
        <f ca="1">FUNCEXEC("POSITION_AVG_PRICE", A6)</f>
        <v>#NAME?</v>
      </c>
      <c r="M6" s="32"/>
      <c r="S6" s="6"/>
    </row>
    <row r="7" spans="1:19" x14ac:dyDescent="0.25">
      <c r="A7" s="4" t="s">
        <v>22</v>
      </c>
      <c r="B7" s="10" t="s">
        <v>11</v>
      </c>
      <c r="C7" s="5">
        <v>0.25259999999999999</v>
      </c>
      <c r="D7" s="20" t="e">
        <f t="shared" ca="1" si="1"/>
        <v>#NAME?</v>
      </c>
      <c r="E7" s="20" t="e">
        <f t="shared" ca="1" si="2"/>
        <v>#NAME?</v>
      </c>
      <c r="F7" s="7" t="e">
        <f t="shared" ca="1" si="3"/>
        <v>#NAME?</v>
      </c>
      <c r="G7" s="18" t="e">
        <f ca="1">INDEX(FUNCEXEC("RISK_MODEL",A7),1)</f>
        <v>#NAME?</v>
      </c>
      <c r="H7" s="23" t="e">
        <f ca="1">INDEX(FUNCEXEC("RISK_MODEL",A7),2)</f>
        <v>#NAME?</v>
      </c>
      <c r="I7" s="23" t="e">
        <f ca="1">INDEX(FUNCEXEC("RISK_MODEL",A7),3)</f>
        <v>#NAME?</v>
      </c>
      <c r="J7" s="25" t="e">
        <f t="shared" ca="1" si="0"/>
        <v>#NAME?</v>
      </c>
      <c r="K7" s="20" t="e">
        <f ca="1">FUNCEXEC("LTD_MTM", J7, A7)</f>
        <v>#NAME?</v>
      </c>
      <c r="L7" s="22" t="e">
        <f ca="1">FUNCEXEC("POSITION_AVG_PRICE", A7)</f>
        <v>#NAME?</v>
      </c>
      <c r="M7" s="32"/>
      <c r="S7" s="6"/>
    </row>
    <row r="8" spans="1:19" x14ac:dyDescent="0.25">
      <c r="A8" s="4" t="s">
        <v>23</v>
      </c>
      <c r="B8" s="10" t="s">
        <v>11</v>
      </c>
      <c r="C8" s="5">
        <v>10.462999999999999</v>
      </c>
      <c r="D8" s="20" t="e">
        <f t="shared" ca="1" si="1"/>
        <v>#NAME?</v>
      </c>
      <c r="E8" s="20" t="e">
        <f t="shared" ca="1" si="2"/>
        <v>#NAME?</v>
      </c>
      <c r="F8" s="7" t="e">
        <f t="shared" ca="1" si="3"/>
        <v>#NAME?</v>
      </c>
      <c r="G8" s="18" t="e">
        <f ca="1">INDEX(FUNCEXEC("RISK_MODEL",A8),1)</f>
        <v>#NAME?</v>
      </c>
      <c r="H8" s="23" t="e">
        <f ca="1">INDEX(FUNCEXEC("RISK_MODEL",A8),2)</f>
        <v>#NAME?</v>
      </c>
      <c r="I8" s="23" t="e">
        <f ca="1">INDEX(FUNCEXEC("RISK_MODEL",A8),3)</f>
        <v>#NAME?</v>
      </c>
      <c r="J8" s="25" t="e">
        <f t="shared" ca="1" si="0"/>
        <v>#NAME?</v>
      </c>
      <c r="K8" s="20" t="e">
        <f ca="1">FUNCEXEC("LTD_MTM", J8, A8)</f>
        <v>#NAME?</v>
      </c>
      <c r="L8" s="22" t="e">
        <f ca="1">FUNCEXEC("POSITION_AVG_PRICE", A8)</f>
        <v>#NAME?</v>
      </c>
      <c r="M8" s="32"/>
      <c r="S8" s="6"/>
    </row>
    <row r="9" spans="1:19" x14ac:dyDescent="0.25">
      <c r="A9" s="4" t="s">
        <v>24</v>
      </c>
      <c r="B9" s="10" t="s">
        <v>11</v>
      </c>
      <c r="C9" s="5">
        <v>-5.5</v>
      </c>
      <c r="D9" s="20" t="e">
        <f t="shared" ca="1" si="1"/>
        <v>#NAME?</v>
      </c>
      <c r="E9" s="20" t="e">
        <f t="shared" ca="1" si="2"/>
        <v>#NAME?</v>
      </c>
      <c r="F9" s="7" t="e">
        <f t="shared" ca="1" si="3"/>
        <v>#NAME?</v>
      </c>
      <c r="G9" s="18" t="e">
        <f ca="1">INDEX(FUNCEXEC("RISK_MODEL",A9),1)</f>
        <v>#NAME?</v>
      </c>
      <c r="H9" s="23" t="e">
        <f ca="1">INDEX(FUNCEXEC("RISK_MODEL",A9),2)</f>
        <v>#NAME?</v>
      </c>
      <c r="I9" s="23" t="e">
        <f ca="1">INDEX(FUNCEXEC("RISK_MODEL",A9),3)</f>
        <v>#NAME?</v>
      </c>
      <c r="J9" s="25" t="e">
        <f t="shared" ca="1" si="0"/>
        <v>#NAME?</v>
      </c>
      <c r="K9" s="20" t="e">
        <f ca="1">FUNCEXEC("LTD_MTM", J9, A9)</f>
        <v>#NAME?</v>
      </c>
      <c r="L9" s="22" t="e">
        <f ca="1">FUNCEXEC("POSITION_AVG_PRICE", A9)</f>
        <v>#NAME?</v>
      </c>
      <c r="M9" s="32"/>
      <c r="S9" s="6"/>
    </row>
    <row r="10" spans="1:19" x14ac:dyDescent="0.25">
      <c r="A10" s="4" t="s">
        <v>25</v>
      </c>
      <c r="B10" s="10" t="s">
        <v>14</v>
      </c>
      <c r="C10" s="5">
        <v>-26.5</v>
      </c>
      <c r="D10" s="20" t="e">
        <f t="shared" ca="1" si="1"/>
        <v>#NAME?</v>
      </c>
      <c r="E10" s="20" t="e">
        <f t="shared" ca="1" si="2"/>
        <v>#NAME?</v>
      </c>
      <c r="F10" s="7" t="e">
        <f t="shared" ca="1" si="3"/>
        <v>#NAME?</v>
      </c>
      <c r="G10" s="18" t="e">
        <f ca="1">INDEX(FUNCEXEC("RISK_MODEL",A10),1)</f>
        <v>#NAME?</v>
      </c>
      <c r="H10" s="23" t="e">
        <f ca="1">INDEX(FUNCEXEC("RISK_MODEL",A10),2)</f>
        <v>#NAME?</v>
      </c>
      <c r="I10" s="23" t="e">
        <f ca="1">INDEX(FUNCEXEC("RISK_MODEL",A10),3)</f>
        <v>#NAME?</v>
      </c>
      <c r="J10" s="25" t="e">
        <f t="shared" ca="1" si="0"/>
        <v>#NAME?</v>
      </c>
      <c r="K10" s="20" t="e">
        <f ca="1">FUNCEXEC("LTD_MTM", J10, A10)</f>
        <v>#NAME?</v>
      </c>
      <c r="L10" s="22" t="e">
        <f ca="1">FUNCEXEC("POSITION_AVG_PRICE", A10)</f>
        <v>#NAME?</v>
      </c>
      <c r="M10" s="32"/>
      <c r="S10" s="6"/>
    </row>
    <row r="11" spans="1:19" x14ac:dyDescent="0.25">
      <c r="A11" s="4" t="s">
        <v>26</v>
      </c>
      <c r="B11" s="10" t="s">
        <v>11</v>
      </c>
      <c r="C11" s="5">
        <v>9.75</v>
      </c>
      <c r="D11" s="20" t="e">
        <f t="shared" ca="1" si="1"/>
        <v>#NAME?</v>
      </c>
      <c r="E11" s="20" t="e">
        <f t="shared" ca="1" si="2"/>
        <v>#NAME?</v>
      </c>
      <c r="F11" s="7" t="e">
        <f t="shared" ca="1" si="3"/>
        <v>#NAME?</v>
      </c>
      <c r="G11" s="18" t="e">
        <f ca="1">INDEX(FUNCEXEC("RISK_MODEL",A11),1)</f>
        <v>#NAME?</v>
      </c>
      <c r="H11" s="23" t="e">
        <f ca="1">INDEX(FUNCEXEC("RISK_MODEL",A11),2)</f>
        <v>#NAME?</v>
      </c>
      <c r="I11" s="23" t="e">
        <f ca="1">INDEX(FUNCEXEC("RISK_MODEL",A11),3)</f>
        <v>#NAME?</v>
      </c>
      <c r="J11" s="25" t="e">
        <f t="shared" ca="1" si="0"/>
        <v>#NAME?</v>
      </c>
      <c r="K11" s="20" t="e">
        <f ca="1">FUNCEXEC("LTD_MTM", J11, A11)</f>
        <v>#NAME?</v>
      </c>
      <c r="L11" s="22" t="e">
        <f ca="1">FUNCEXEC("POSITION_AVG_PRICE", A11)</f>
        <v>#NAME?</v>
      </c>
      <c r="M11" s="32"/>
      <c r="S11" s="6"/>
    </row>
    <row r="12" spans="1:19" x14ac:dyDescent="0.25">
      <c r="A12" s="4" t="s">
        <v>27</v>
      </c>
      <c r="B12" s="10" t="s">
        <v>11</v>
      </c>
      <c r="C12" s="5">
        <v>6.4580000000000002</v>
      </c>
      <c r="D12" s="20" t="e">
        <f t="shared" ca="1" si="1"/>
        <v>#NAME?</v>
      </c>
      <c r="E12" s="20" t="e">
        <f t="shared" ca="1" si="2"/>
        <v>#NAME?</v>
      </c>
      <c r="F12" s="7" t="e">
        <f t="shared" ca="1" si="3"/>
        <v>#NAME?</v>
      </c>
      <c r="G12" s="18" t="e">
        <f ca="1">INDEX(FUNCEXEC("RISK_MODEL",A12),1)</f>
        <v>#NAME?</v>
      </c>
      <c r="H12" s="23" t="e">
        <f ca="1">INDEX(FUNCEXEC("RISK_MODEL",A12),2)</f>
        <v>#NAME?</v>
      </c>
      <c r="I12" s="23" t="e">
        <f ca="1">INDEX(FUNCEXEC("RISK_MODEL",A12),3)</f>
        <v>#NAME?</v>
      </c>
      <c r="J12" s="25" t="e">
        <f t="shared" ca="1" si="0"/>
        <v>#NAME?</v>
      </c>
      <c r="K12" s="20" t="e">
        <f ca="1">FUNCEXEC("LTD_MTM", J12, A12)</f>
        <v>#NAME?</v>
      </c>
      <c r="L12" s="22" t="e">
        <f ca="1">FUNCEXEC("POSITION_AVG_PRICE", A12)</f>
        <v>#NAME?</v>
      </c>
      <c r="M12" s="32"/>
      <c r="S12" s="6"/>
    </row>
    <row r="13" spans="1:19" x14ac:dyDescent="0.25">
      <c r="A13" s="4" t="s">
        <v>28</v>
      </c>
      <c r="B13" s="10" t="s">
        <v>11</v>
      </c>
      <c r="C13" s="5">
        <v>-15.5</v>
      </c>
      <c r="D13" s="20" t="e">
        <f t="shared" ca="1" si="1"/>
        <v>#NAME?</v>
      </c>
      <c r="E13" s="20" t="e">
        <f t="shared" ca="1" si="2"/>
        <v>#NAME?</v>
      </c>
      <c r="F13" s="7" t="e">
        <f t="shared" ca="1" si="3"/>
        <v>#NAME?</v>
      </c>
      <c r="G13" s="18" t="e">
        <f ca="1">INDEX(FUNCEXEC("RISK_MODEL",A13),1)</f>
        <v>#NAME?</v>
      </c>
      <c r="H13" s="23" t="e">
        <f ca="1">INDEX(FUNCEXEC("RISK_MODEL",A13),2)</f>
        <v>#NAME?</v>
      </c>
      <c r="I13" s="23" t="e">
        <f ca="1">INDEX(FUNCEXEC("RISK_MODEL",A13),3)</f>
        <v>#NAME?</v>
      </c>
      <c r="J13" s="25" t="e">
        <f t="shared" ca="1" si="0"/>
        <v>#NAME?</v>
      </c>
      <c r="K13" s="20" t="e">
        <f ca="1">FUNCEXEC("LTD_MTM", J13, A13)</f>
        <v>#NAME?</v>
      </c>
      <c r="L13" s="22" t="e">
        <f ca="1">FUNCEXEC("POSITION_AVG_PRICE", A13)</f>
        <v>#NAME?</v>
      </c>
      <c r="M13" s="32"/>
      <c r="S13" s="6"/>
    </row>
    <row r="14" spans="1:19" x14ac:dyDescent="0.25">
      <c r="A14" s="4" t="s">
        <v>29</v>
      </c>
      <c r="B14" s="10" t="s">
        <v>12</v>
      </c>
      <c r="C14" s="5">
        <v>8</v>
      </c>
      <c r="D14" s="20" t="e">
        <f t="shared" ca="1" si="1"/>
        <v>#NAME?</v>
      </c>
      <c r="E14" s="20" t="e">
        <f t="shared" ca="1" si="2"/>
        <v>#NAME?</v>
      </c>
      <c r="F14" s="7" t="e">
        <f t="shared" ca="1" si="3"/>
        <v>#NAME?</v>
      </c>
      <c r="G14" s="18" t="e">
        <f ca="1">INDEX(FUNCEXEC("RISK_MODEL",A14),1)</f>
        <v>#NAME?</v>
      </c>
      <c r="H14" s="23" t="e">
        <f ca="1">INDEX(FUNCEXEC("RISK_MODEL",A14),2)</f>
        <v>#NAME?</v>
      </c>
      <c r="I14" s="23" t="e">
        <f ca="1">INDEX(FUNCEXEC("RISK_MODEL",A14),3)</f>
        <v>#NAME?</v>
      </c>
      <c r="J14" s="25" t="e">
        <f t="shared" ca="1" si="0"/>
        <v>#NAME?</v>
      </c>
      <c r="K14" s="20" t="e">
        <f ca="1">FUNCEXEC("LTD_MTM", J14, A14)</f>
        <v>#NAME?</v>
      </c>
      <c r="L14" s="22" t="e">
        <f ca="1">FUNCEXEC("POSITION_AVG_PRICE", A14)</f>
        <v>#NAME?</v>
      </c>
      <c r="M14" s="32"/>
      <c r="N14" s="11"/>
      <c r="O14" s="11"/>
      <c r="P14" s="17"/>
      <c r="S14" s="6"/>
    </row>
    <row r="15" spans="1:19" x14ac:dyDescent="0.25">
      <c r="A15" s="4" t="s">
        <v>30</v>
      </c>
      <c r="B15" s="10" t="s">
        <v>15</v>
      </c>
      <c r="C15" s="5">
        <v>-2.8544999999999998</v>
      </c>
      <c r="D15" s="20" t="e">
        <f t="shared" ca="1" si="1"/>
        <v>#NAME?</v>
      </c>
      <c r="E15" s="20" t="e">
        <f t="shared" ca="1" si="2"/>
        <v>#NAME?</v>
      </c>
      <c r="F15" s="7" t="e">
        <f t="shared" ca="1" si="3"/>
        <v>#NAME?</v>
      </c>
      <c r="G15" s="18" t="e">
        <f ca="1">INDEX(FUNCEXEC("RISK_MODEL",A15),1)</f>
        <v>#NAME?</v>
      </c>
      <c r="H15" s="23" t="e">
        <f ca="1">INDEX(FUNCEXEC("RISK_MODEL",A15),2)</f>
        <v>#NAME?</v>
      </c>
      <c r="I15" s="23" t="e">
        <f ca="1">INDEX(FUNCEXEC("RISK_MODEL",A15),3)</f>
        <v>#NAME?</v>
      </c>
      <c r="J15" s="25" t="e">
        <f t="shared" ca="1" si="0"/>
        <v>#NAME?</v>
      </c>
      <c r="K15" s="20" t="e">
        <f ca="1">FUNCEXEC("LTD_MTM", J15, A15)</f>
        <v>#NAME?</v>
      </c>
      <c r="L15" s="22" t="e">
        <f ca="1">FUNCEXEC("POSITION_AVG_PRICE", A15)</f>
        <v>#NAME?</v>
      </c>
      <c r="M15" s="32"/>
      <c r="N15" s="11"/>
      <c r="O15" s="11"/>
      <c r="P15" s="17"/>
      <c r="S15" s="6"/>
    </row>
    <row r="16" spans="1:19" x14ac:dyDescent="0.25">
      <c r="A16" s="4" t="s">
        <v>31</v>
      </c>
      <c r="B16" s="10" t="s">
        <v>15</v>
      </c>
      <c r="C16" s="5">
        <v>1.8285</v>
      </c>
      <c r="D16" s="20" t="e">
        <f t="shared" ca="1" si="1"/>
        <v>#NAME?</v>
      </c>
      <c r="E16" s="20" t="e">
        <f t="shared" ca="1" si="2"/>
        <v>#NAME?</v>
      </c>
      <c r="F16" s="7" t="e">
        <f t="shared" ca="1" si="3"/>
        <v>#NAME?</v>
      </c>
      <c r="G16" s="18" t="e">
        <f ca="1">INDEX(FUNCEXEC("RISK_MODEL",A16),1)</f>
        <v>#NAME?</v>
      </c>
      <c r="H16" s="23" t="e">
        <f ca="1">INDEX(FUNCEXEC("RISK_MODEL",A16),2)</f>
        <v>#NAME?</v>
      </c>
      <c r="I16" s="23" t="e">
        <f ca="1">INDEX(FUNCEXEC("RISK_MODEL",A16),3)</f>
        <v>#NAME?</v>
      </c>
      <c r="J16" s="25" t="e">
        <f t="shared" ca="1" si="0"/>
        <v>#NAME?</v>
      </c>
      <c r="K16" s="20" t="e">
        <f ca="1">FUNCEXEC("LTD_MTM", J16, A16)</f>
        <v>#NAME?</v>
      </c>
      <c r="L16" s="22" t="e">
        <f ca="1">FUNCEXEC("POSITION_AVG_PRICE", A16)</f>
        <v>#NAME?</v>
      </c>
      <c r="M16" s="32"/>
      <c r="N16" s="11"/>
      <c r="O16" s="11"/>
      <c r="P16" s="17"/>
      <c r="S16" s="6"/>
    </row>
    <row r="17" spans="1:19" x14ac:dyDescent="0.25">
      <c r="A17" s="4" t="s">
        <v>32</v>
      </c>
      <c r="B17" s="10" t="s">
        <v>12</v>
      </c>
      <c r="C17" s="5">
        <v>11.268000000000001</v>
      </c>
      <c r="D17" s="20" t="e">
        <f t="shared" ca="1" si="1"/>
        <v>#NAME?</v>
      </c>
      <c r="E17" s="20" t="e">
        <f t="shared" ca="1" si="2"/>
        <v>#NAME?</v>
      </c>
      <c r="F17" s="7" t="e">
        <f t="shared" ca="1" si="3"/>
        <v>#NAME?</v>
      </c>
      <c r="G17" s="18" t="e">
        <f ca="1">INDEX(FUNCEXEC("RISK_MODEL",A17),1)</f>
        <v>#NAME?</v>
      </c>
      <c r="H17" s="23" t="e">
        <f ca="1">INDEX(FUNCEXEC("RISK_MODEL",A17),2)</f>
        <v>#NAME?</v>
      </c>
      <c r="I17" s="23" t="e">
        <f ca="1">INDEX(FUNCEXEC("RISK_MODEL",A17),3)</f>
        <v>#NAME?</v>
      </c>
      <c r="J17" s="25" t="e">
        <f t="shared" ca="1" si="0"/>
        <v>#NAME?</v>
      </c>
      <c r="K17" s="20" t="e">
        <f ca="1">FUNCEXEC("LTD_MTM", J17, A17)</f>
        <v>#NAME?</v>
      </c>
      <c r="L17" s="22" t="e">
        <f ca="1">FUNCEXEC("POSITION_AVG_PRICE", A17)</f>
        <v>#NAME?</v>
      </c>
      <c r="M17" s="32"/>
      <c r="N17" s="11"/>
      <c r="O17" s="11"/>
      <c r="P17" s="17"/>
      <c r="S17" s="6"/>
    </row>
    <row r="18" spans="1:19" x14ac:dyDescent="0.25">
      <c r="A18" s="4" t="s">
        <v>33</v>
      </c>
      <c r="B18" s="10" t="s">
        <v>14</v>
      </c>
      <c r="C18" s="5">
        <v>-17.850000000000001</v>
      </c>
      <c r="D18" s="20" t="e">
        <f t="shared" ca="1" si="1"/>
        <v>#NAME?</v>
      </c>
      <c r="E18" s="20" t="e">
        <f t="shared" ca="1" si="2"/>
        <v>#NAME?</v>
      </c>
      <c r="F18" s="7" t="e">
        <f t="shared" ca="1" si="3"/>
        <v>#NAME?</v>
      </c>
      <c r="G18" s="18" t="e">
        <f ca="1">INDEX(FUNCEXEC("RISK_MODEL",A18),1)</f>
        <v>#NAME?</v>
      </c>
      <c r="H18" s="23" t="e">
        <f ca="1">INDEX(FUNCEXEC("RISK_MODEL",A18),2)</f>
        <v>#NAME?</v>
      </c>
      <c r="I18" s="23" t="e">
        <f ca="1">INDEX(FUNCEXEC("RISK_MODEL",A18),3)</f>
        <v>#NAME?</v>
      </c>
      <c r="J18" s="25" t="e">
        <f t="shared" ca="1" si="0"/>
        <v>#NAME?</v>
      </c>
      <c r="K18" s="20" t="e">
        <f ca="1">FUNCEXEC("LTD_MTM", J18, A18)</f>
        <v>#NAME?</v>
      </c>
      <c r="L18" s="22" t="e">
        <f ca="1">FUNCEXEC("POSITION_AVG_PRICE", A18)</f>
        <v>#NAME?</v>
      </c>
      <c r="M18" s="32"/>
      <c r="S18" s="6"/>
    </row>
    <row r="19" spans="1:19" x14ac:dyDescent="0.25">
      <c r="A19" s="4" t="s">
        <v>34</v>
      </c>
      <c r="B19" s="10" t="s">
        <v>12</v>
      </c>
      <c r="C19" s="5">
        <v>24.75</v>
      </c>
      <c r="D19" s="20" t="e">
        <f t="shared" ca="1" si="1"/>
        <v>#NAME?</v>
      </c>
      <c r="E19" s="20" t="e">
        <f t="shared" ca="1" si="2"/>
        <v>#NAME?</v>
      </c>
      <c r="F19" s="7" t="e">
        <f t="shared" ca="1" si="3"/>
        <v>#NAME?</v>
      </c>
      <c r="G19" s="18" t="e">
        <f ca="1">INDEX(FUNCEXEC("RISK_MODEL",A19),1)</f>
        <v>#NAME?</v>
      </c>
      <c r="H19" s="23" t="e">
        <f ca="1">INDEX(FUNCEXEC("RISK_MODEL",A19),2)</f>
        <v>#NAME?</v>
      </c>
      <c r="I19" s="23" t="e">
        <f ca="1">INDEX(FUNCEXEC("RISK_MODEL",A19),3)</f>
        <v>#NAME?</v>
      </c>
      <c r="J19" s="25" t="e">
        <f t="shared" ca="1" si="0"/>
        <v>#NAME?</v>
      </c>
      <c r="K19" s="20" t="e">
        <f ca="1">FUNCEXEC("LTD_MTM", J19, A19)</f>
        <v>#NAME?</v>
      </c>
      <c r="L19" s="22" t="e">
        <f ca="1">FUNCEXEC("POSITION_AVG_PRICE", A19)</f>
        <v>#NAME?</v>
      </c>
      <c r="M19" s="32"/>
      <c r="S19" s="6"/>
    </row>
    <row r="20" spans="1:19" x14ac:dyDescent="0.25">
      <c r="A20" s="4" t="s">
        <v>35</v>
      </c>
      <c r="B20" s="10" t="s">
        <v>11</v>
      </c>
      <c r="C20" s="5">
        <v>13.074999999999999</v>
      </c>
      <c r="D20" s="20" t="e">
        <f t="shared" ca="1" si="1"/>
        <v>#NAME?</v>
      </c>
      <c r="E20" s="20" t="e">
        <f t="shared" ca="1" si="2"/>
        <v>#NAME?</v>
      </c>
      <c r="F20" s="7" t="e">
        <f t="shared" ca="1" si="3"/>
        <v>#NAME?</v>
      </c>
      <c r="G20" s="18" t="e">
        <f ca="1">INDEX(FUNCEXEC("RISK_MODEL",A20),1)</f>
        <v>#NAME?</v>
      </c>
      <c r="H20" s="23" t="e">
        <f ca="1">INDEX(FUNCEXEC("RISK_MODEL",A20),2)</f>
        <v>#NAME?</v>
      </c>
      <c r="I20" s="23" t="e">
        <f ca="1">INDEX(FUNCEXEC("RISK_MODEL",A20),3)</f>
        <v>#NAME?</v>
      </c>
      <c r="J20" s="25" t="e">
        <f t="shared" ca="1" si="0"/>
        <v>#NAME?</v>
      </c>
      <c r="K20" s="20" t="e">
        <f ca="1">FUNCEXEC("LTD_MTM", J20, A20)</f>
        <v>#NAME?</v>
      </c>
      <c r="L20" s="22" t="e">
        <f ca="1">FUNCEXEC("POSITION_AVG_PRICE", A20)</f>
        <v>#NAME?</v>
      </c>
      <c r="M20" s="32"/>
      <c r="S20" s="6"/>
    </row>
    <row r="21" spans="1:19" x14ac:dyDescent="0.25">
      <c r="A21" s="4" t="s">
        <v>36</v>
      </c>
      <c r="B21" s="10" t="s">
        <v>12</v>
      </c>
      <c r="C21" s="5">
        <v>297.70769999999999</v>
      </c>
      <c r="D21" s="20" t="e">
        <f t="shared" ca="1" si="1"/>
        <v>#NAME?</v>
      </c>
      <c r="E21" s="20" t="e">
        <f t="shared" ca="1" si="2"/>
        <v>#NAME?</v>
      </c>
      <c r="F21" s="7" t="e">
        <f t="shared" ca="1" si="3"/>
        <v>#NAME?</v>
      </c>
      <c r="G21" s="18" t="e">
        <f ca="1">INDEX(FUNCEXEC("RISK_MODEL",A21),1)</f>
        <v>#NAME?</v>
      </c>
      <c r="H21" s="23" t="e">
        <f ca="1">INDEX(FUNCEXEC("RISK_MODEL",A21),2)</f>
        <v>#NAME?</v>
      </c>
      <c r="I21" s="23" t="e">
        <f ca="1">INDEX(FUNCEXEC("RISK_MODEL",A21),3)</f>
        <v>#NAME?</v>
      </c>
      <c r="J21" s="25" t="e">
        <f t="shared" ca="1" si="0"/>
        <v>#NAME?</v>
      </c>
      <c r="K21" s="20" t="e">
        <f ca="1">FUNCEXEC("LTD_MTM", J21, A21)</f>
        <v>#NAME?</v>
      </c>
      <c r="L21" s="22" t="e">
        <f ca="1">FUNCEXEC("POSITION_AVG_PRICE", A21)</f>
        <v>#NAME?</v>
      </c>
      <c r="M21" s="32"/>
      <c r="S21" s="6"/>
    </row>
    <row r="22" spans="1:19" x14ac:dyDescent="0.25">
      <c r="A22" s="4" t="s">
        <v>37</v>
      </c>
      <c r="B22" s="10" t="s">
        <v>12</v>
      </c>
      <c r="C22" s="5">
        <v>3</v>
      </c>
      <c r="D22" s="20" t="e">
        <f t="shared" ca="1" si="1"/>
        <v>#NAME?</v>
      </c>
      <c r="E22" s="20" t="e">
        <f t="shared" ca="1" si="2"/>
        <v>#NAME?</v>
      </c>
      <c r="F22" s="7" t="e">
        <f t="shared" ca="1" si="3"/>
        <v>#NAME?</v>
      </c>
      <c r="G22" s="18" t="e">
        <f ca="1">INDEX(FUNCEXEC("RISK_MODEL",A22),1)</f>
        <v>#NAME?</v>
      </c>
      <c r="H22" s="23" t="e">
        <f ca="1">INDEX(FUNCEXEC("RISK_MODEL",A22),2)</f>
        <v>#NAME?</v>
      </c>
      <c r="I22" s="23" t="e">
        <f ca="1">INDEX(FUNCEXEC("RISK_MODEL",A22),3)</f>
        <v>#NAME?</v>
      </c>
      <c r="J22" s="25" t="e">
        <f t="shared" ca="1" si="0"/>
        <v>#NAME?</v>
      </c>
      <c r="K22" s="20" t="e">
        <f ca="1">FUNCEXEC("LTD_MTM", J22, A22)</f>
        <v>#NAME?</v>
      </c>
      <c r="L22" s="22" t="e">
        <f ca="1">FUNCEXEC("POSITION_AVG_PRICE", A22)</f>
        <v>#NAME?</v>
      </c>
      <c r="M22" s="32"/>
      <c r="S22" s="6"/>
    </row>
    <row r="23" spans="1:19" x14ac:dyDescent="0.25">
      <c r="A23" s="12" t="s">
        <v>38</v>
      </c>
      <c r="B23" s="13" t="s">
        <v>16</v>
      </c>
      <c r="C23" s="5">
        <v>3.95</v>
      </c>
      <c r="D23" s="20" t="e">
        <f t="shared" ca="1" si="1"/>
        <v>#NAME?</v>
      </c>
      <c r="E23" s="20" t="e">
        <f t="shared" ca="1" si="2"/>
        <v>#NAME?</v>
      </c>
      <c r="F23" s="7" t="e">
        <f t="shared" ca="1" si="3"/>
        <v>#NAME?</v>
      </c>
      <c r="G23" s="18" t="e">
        <f ca="1">INDEX(FUNCEXEC("RISK_MODEL",A23),1)</f>
        <v>#NAME?</v>
      </c>
      <c r="H23" s="23" t="e">
        <f ca="1">INDEX(FUNCEXEC("RISK_MODEL",A23),2)</f>
        <v>#NAME?</v>
      </c>
      <c r="I23" s="23" t="e">
        <f ca="1">INDEX(FUNCEXEC("RISK_MODEL",A23),3)</f>
        <v>#NAME?</v>
      </c>
      <c r="J23" s="25" t="e">
        <f t="shared" ca="1" si="0"/>
        <v>#NAME?</v>
      </c>
      <c r="K23" s="20" t="e">
        <f ca="1">FUNCEXEC("LTD_MTM", J23, A23)</f>
        <v>#NAME?</v>
      </c>
      <c r="L23" s="22" t="e">
        <f ca="1">FUNCEXEC("POSITION_AVG_PRICE", A23)</f>
        <v>#NAME?</v>
      </c>
      <c r="M23" s="32"/>
      <c r="S23" s="6"/>
    </row>
    <row r="24" spans="1:19" x14ac:dyDescent="0.25">
      <c r="A24" s="14" t="s">
        <v>39</v>
      </c>
      <c r="B24" s="15" t="s">
        <v>12</v>
      </c>
      <c r="C24" s="16">
        <v>20.8</v>
      </c>
      <c r="D24" s="21" t="e">
        <f t="shared" ca="1" si="1"/>
        <v>#NAME?</v>
      </c>
      <c r="E24" s="20" t="e">
        <f t="shared" ca="1" si="2"/>
        <v>#NAME?</v>
      </c>
      <c r="F24" s="7" t="e">
        <f t="shared" ca="1" si="3"/>
        <v>#NAME?</v>
      </c>
      <c r="G24" s="18" t="e">
        <f ca="1">INDEX(FUNCEXEC("RISK_MODEL",A24),1)</f>
        <v>#NAME?</v>
      </c>
      <c r="H24" s="23" t="e">
        <f ca="1">INDEX(FUNCEXEC("RISK_MODEL",A24),2)</f>
        <v>#NAME?</v>
      </c>
      <c r="I24" s="23" t="e">
        <f ca="1">INDEX(FUNCEXEC("RISK_MODEL",A24),3)</f>
        <v>#NAME?</v>
      </c>
      <c r="J24" s="24" t="e">
        <f t="shared" ca="1" si="0"/>
        <v>#NAME?</v>
      </c>
      <c r="K24" s="20" t="e">
        <f ca="1">FUNCEXEC("LTD_MTM", J24, A24)</f>
        <v>#NAME?</v>
      </c>
      <c r="L24" s="22" t="e">
        <f ca="1">FUNCEXEC("POSITION_AVG_PRICE", A24)</f>
        <v>#NAME?</v>
      </c>
      <c r="M24" s="32"/>
      <c r="S24" s="6"/>
    </row>
    <row r="25" spans="1:19" x14ac:dyDescent="0.25">
      <c r="A25" s="26"/>
      <c r="B25" s="27"/>
      <c r="C25" s="28">
        <f>SUM(C$2:C$24)</f>
        <v>342.5985</v>
      </c>
      <c r="D25" s="29" t="e">
        <f t="shared" ref="D25:K25" ca="1" si="4">SUM(D$2:D$24)</f>
        <v>#NAME?</v>
      </c>
      <c r="E25" s="29" t="e">
        <f t="shared" ca="1" si="4"/>
        <v>#NAME?</v>
      </c>
      <c r="F25" s="19"/>
      <c r="G25" s="29"/>
      <c r="H25" s="29"/>
      <c r="I25" s="29"/>
      <c r="J25" s="29" t="e">
        <f t="shared" ca="1" si="4"/>
        <v>#NAME?</v>
      </c>
      <c r="K25" s="29" t="e">
        <f t="shared" ca="1" si="4"/>
        <v>#NAME?</v>
      </c>
      <c r="L25" s="30" t="e">
        <f ca="1">AVERAGE(L$2:L$24)</f>
        <v>#NAME?</v>
      </c>
    </row>
    <row r="27" spans="1:19" x14ac:dyDescent="0.25">
      <c r="D27" s="8"/>
    </row>
    <row r="28" spans="1:19" x14ac:dyDescent="0.25">
      <c r="D28" s="8"/>
    </row>
    <row r="29" spans="1:19" x14ac:dyDescent="0.25">
      <c r="D29" s="8"/>
    </row>
    <row r="30" spans="1:19" x14ac:dyDescent="0.25">
      <c r="D30" s="8"/>
    </row>
    <row r="31" spans="1:19" x14ac:dyDescent="0.25">
      <c r="D31" s="8"/>
    </row>
    <row r="32" spans="1:19" x14ac:dyDescent="0.25">
      <c r="D32" s="8"/>
    </row>
    <row r="33" spans="4:4" x14ac:dyDescent="0.25">
      <c r="D33" s="8"/>
    </row>
    <row r="34" spans="4:4" x14ac:dyDescent="0.25">
      <c r="D34" s="8"/>
    </row>
    <row r="35" spans="4:4" x14ac:dyDescent="0.25">
      <c r="D35" s="8"/>
    </row>
    <row r="36" spans="4:4" x14ac:dyDescent="0.25">
      <c r="D36" s="8"/>
    </row>
    <row r="37" spans="4:4" x14ac:dyDescent="0.25">
      <c r="D37" s="8"/>
    </row>
    <row r="38" spans="4:4" x14ac:dyDescent="0.25">
      <c r="D38" s="8"/>
    </row>
    <row r="39" spans="4:4" x14ac:dyDescent="0.25">
      <c r="D39" s="8"/>
    </row>
    <row r="40" spans="4:4" x14ac:dyDescent="0.25">
      <c r="D40" s="8"/>
    </row>
    <row r="41" spans="4:4" x14ac:dyDescent="0.25">
      <c r="D41" s="8"/>
    </row>
    <row r="42" spans="4:4" x14ac:dyDescent="0.25">
      <c r="D42" s="8"/>
    </row>
    <row r="43" spans="4:4" x14ac:dyDescent="0.25">
      <c r="D43" s="8"/>
    </row>
    <row r="44" spans="4:4" x14ac:dyDescent="0.25">
      <c r="D44" s="8"/>
    </row>
    <row r="45" spans="4:4" x14ac:dyDescent="0.25">
      <c r="D45" s="8"/>
    </row>
    <row r="46" spans="4:4" x14ac:dyDescent="0.25">
      <c r="D46" s="8"/>
    </row>
    <row r="47" spans="4:4" x14ac:dyDescent="0.25">
      <c r="D47" s="8"/>
    </row>
    <row r="48" spans="4:4" x14ac:dyDescent="0.25">
      <c r="D48" s="8"/>
    </row>
    <row r="49" spans="4:4" x14ac:dyDescent="0.25">
      <c r="D49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2015-10-30T09:59:18Z</dcterms:created>
  <dcterms:modified xsi:type="dcterms:W3CDTF">2015-11-02T13:43:27Z</dcterms:modified>
</cp:coreProperties>
</file>