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\src\test\resources\datamodel\"/>
    </mc:Choice>
  </mc:AlternateContent>
  <bookViews>
    <workbookView xWindow="0" yWindow="4500" windowWidth="24150" windowHeight="11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4" i="1"/>
  <c r="A3" i="1"/>
  <c r="A10" i="1"/>
  <c r="A7" i="1"/>
  <c r="A8" i="1"/>
  <c r="A14" i="1"/>
  <c r="A11" i="1"/>
  <c r="A15" i="1"/>
  <c r="A6" i="1"/>
  <c r="A12" i="1"/>
  <c r="A2" i="1"/>
  <c r="A16" i="1"/>
  <c r="A9" i="1"/>
  <c r="A5" i="1"/>
</calcChain>
</file>

<file path=xl/sharedStrings.xml><?xml version="1.0" encoding="utf-8"?>
<sst xmlns="http://schemas.openxmlformats.org/spreadsheetml/2006/main" count="18" uniqueCount="12">
  <si>
    <t>Formula</t>
  </si>
  <si>
    <t>Expected</t>
  </si>
  <si>
    <t>Alon USA Energy, Inc.</t>
  </si>
  <si>
    <t>Monthly_Data_Query</t>
  </si>
  <si>
    <t>ID</t>
  </si>
  <si>
    <t>UNITED STATES</t>
  </si>
  <si>
    <t>Company</t>
  </si>
  <si>
    <t>Year</t>
  </si>
  <si>
    <t>Country</t>
  </si>
  <si>
    <t>Corporate_Accounting_Regime</t>
  </si>
  <si>
    <t>US GAAP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</si>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</sst>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Formulas="1" tabSelected="1" workbookViewId="0">
      <selection activeCell="A9" sqref="A9:A10"/>
    </sheetView>
  </sheetViews>
  <sheetFormatPr defaultRowHeight="15" x14ac:dyDescent="0.25"/>
  <cols>
    <col min="1" max="1" width="65.42578125" bestFit="1" customWidth="1"/>
    <col min="2" max="2" width="20" bestFit="1" customWidth="1"/>
  </cols>
  <sheetData>
    <row r="1" spans="1:10" x14ac:dyDescent="0.25">
      <c r="A1" s="1" t="s">
        <v>0</v>
      </c>
      <c r="B1" s="1" t="s">
        <v>1</v>
      </c>
    </row>
    <row r="2" spans="1:10" x14ac:dyDescent="0.25">
      <c r="A2" t="e">
        <f ca="1">DSLOOKUP("Monthly_Data_Query","ID",1,"ID")</f>
        <v>#NAME?</v>
      </c>
      <c r="B2">
        <v>1</v>
      </c>
    </row>
    <row r="3" spans="1:10" x14ac:dyDescent="0.25">
      <c r="A3" t="e">
        <f ca="1">DSLOOKUP("Monthly_Data_Query","Company","Alon USA Energy, Inc.","Company")</f>
        <v>#NAME?</v>
      </c>
      <c r="B3" t="s">
        <v>2</v>
      </c>
    </row>
    <row r="4" spans="1:10" x14ac:dyDescent="0.25">
      <c r="A4" t="e">
        <f ca="1">DSLOOKUP("Monthly_Data_Query","Company","Alon USA Energy, Inc.","ID")</f>
        <v>#NAME?</v>
      </c>
      <c r="B4">
        <v>20</v>
      </c>
    </row>
    <row r="5" spans="1:10" x14ac:dyDescent="0.25">
      <c r="A5" t="e">
        <f ca="1">DSLOOKUP("Monthly_Data_Query","ID",21,"ID")</f>
        <v>#NAME?</v>
      </c>
      <c r="B5">
        <v>21</v>
      </c>
    </row>
    <row r="6" spans="1:10" x14ac:dyDescent="0.25">
      <c r="A6" t="e">
        <f ca="1">DSLOOKUP("Monthly_Data_Query","ID",C6,"ID")</f>
        <v>#NAME?</v>
      </c>
      <c r="B6">
        <v>21</v>
      </c>
      <c r="C6">
        <v>21</v>
      </c>
    </row>
    <row r="7" spans="1:10" x14ac:dyDescent="0.25">
      <c r="A7" t="e">
        <f ca="1">DSLOOKUP(C7,D7,E7,F7)</f>
        <v>#NAME?</v>
      </c>
      <c r="B7">
        <v>21</v>
      </c>
      <c r="C7" t="s">
        <v>3</v>
      </c>
      <c r="D7" t="s">
        <v>4</v>
      </c>
      <c r="E7">
        <v>21</v>
      </c>
      <c r="F7" t="s">
        <v>4</v>
      </c>
    </row>
    <row r="8" spans="1:10" x14ac:dyDescent="0.25">
      <c r="A8" t="e">
        <f ca="1">DSLOOKUP("Monthly_Data_Query","Company","Alon USA Energy, Inc.","Year","2012","Country")</f>
        <v>#NAME?</v>
      </c>
      <c r="B8" t="s">
        <v>5</v>
      </c>
    </row>
    <row r="9" spans="1:10" x14ac:dyDescent="0.25">
      <c r="A9" t="e">
        <f ca="1">DSLOOKUP("Monthly_Data_Query","Company","Alon USA Energy, Inc.","Year","2012","Corporate_Accounting_Regime","US GAAP","Country")</f>
        <v>#NAME?</v>
      </c>
      <c r="B9" t="s">
        <v>5</v>
      </c>
    </row>
    <row r="10" spans="1:10" x14ac:dyDescent="0.25">
      <c r="A10" t="e">
        <f ca="1">DSLOOKUP("Monthly_Data_Query","Company","Alon USA Energy, Inc.","Corporate_Accounting_Regime","US GAAP","Year","2012","Country")</f>
        <v>#NAME?</v>
      </c>
      <c r="B10" t="s">
        <v>5</v>
      </c>
    </row>
    <row r="11" spans="1:10" x14ac:dyDescent="0.25">
      <c r="A11" t="e">
        <f ca="1">DSLOOKUP(C11,D11,E11,F11,G11,H11,I11,J11)</f>
        <v>#NAME?</v>
      </c>
      <c r="B11" t="s">
        <v>5</v>
      </c>
      <c r="C11" t="s">
        <v>3</v>
      </c>
      <c r="D11" t="s">
        <v>6</v>
      </c>
      <c r="E11" t="s">
        <v>2</v>
      </c>
      <c r="F11" t="s">
        <v>9</v>
      </c>
      <c r="G11" t="s">
        <v>10</v>
      </c>
      <c r="H11" t="s">
        <v>7</v>
      </c>
      <c r="I11" s="2" t="s">
        <v>11</v>
      </c>
      <c r="J11" t="s">
        <v>8</v>
      </c>
    </row>
    <row r="12" spans="1:10" x14ac:dyDescent="0.25">
      <c r="A12" t="e">
        <f ca="1">DSLOOKUP("Monthly_Data_Query","Net_Property_Plant_and_Equipment",B12,"Net_Property_Plant_and_Equipment")</f>
        <v>#NAME?</v>
      </c>
      <c r="B12">
        <v>132561.296626</v>
      </c>
    </row>
    <row r="13" spans="1:10" x14ac:dyDescent="0.25">
      <c r="A13" t="e">
        <f ca="1">DSLOOKUP("Monthly_Data_Query","Secured_Debt", 0, "GROSS_PROFIT", 4049115.256714, "Treasury_Stock_Issued_Repurchased")</f>
        <v>#NAME?</v>
      </c>
      <c r="B13">
        <v>-101000</v>
      </c>
    </row>
    <row r="14" spans="1:10" x14ac:dyDescent="0.25">
      <c r="A14" t="e">
        <f ca="1">DSLOOKUP("Monthly_Data_Query","NoSuchColumn","NoValue","ID")</f>
        <v>#NAME?</v>
      </c>
      <c r="B14" t="e">
        <v>#VALUE!</v>
      </c>
    </row>
    <row r="15" spans="1:10" x14ac:dyDescent="0.25">
      <c r="A15" t="e">
        <f ca="1">DSLOOKUP("Monthly_Data_Query","NoSuchColumn","NoValue","NoSuchColumn")</f>
        <v>#NAME?</v>
      </c>
      <c r="B15" t="e">
        <v>#VALUE!</v>
      </c>
    </row>
    <row r="16" spans="1:10" x14ac:dyDescent="0.25">
      <c r="A16" t="e">
        <f ca="1">DSLOOKUP("Monthly_Data_Query","ID",1,"NoSuchColumn","NoValue","NoSuchColumn")</f>
        <v>#NAME?</v>
      </c>
      <c r="B16" t="e"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2015-10-09T13:38:00Z</dcterms:created>
  <dcterms:modified xsi:type="dcterms:W3CDTF">2015-10-16T13:37:14Z</dcterms:modified>
</cp:coreProperties>
</file>