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preadsheet\CalculationEngine\calculation-engine\engine-demo\src\main\resources\excel\Real_life_xml\"/>
    </mc:Choice>
  </mc:AlternateContent>
  <bookViews>
    <workbookView xWindow="0" yWindow="0" windowWidth="23655" windowHeight="10185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C12" i="1" l="1"/>
  <c r="D12" i="1"/>
  <c r="E12" i="1"/>
  <c r="C13" i="1"/>
  <c r="D13" i="1"/>
  <c r="E13" i="1"/>
  <c r="F13" i="1"/>
  <c r="C22" i="1"/>
  <c r="C23" i="1"/>
  <c r="C24" i="1"/>
  <c r="C29" i="1"/>
  <c r="C30" i="1"/>
  <c r="C31" i="1"/>
  <c r="C32" i="1"/>
  <c r="C33" i="1"/>
  <c r="C43" i="1"/>
  <c r="D43" i="1"/>
  <c r="E43" i="1"/>
  <c r="C44" i="1"/>
  <c r="D44" i="1"/>
  <c r="E44" i="1"/>
  <c r="E45" i="1"/>
</calcChain>
</file>

<file path=xl/sharedStrings.xml><?xml version="1.0" encoding="utf-8"?>
<sst xmlns="http://schemas.openxmlformats.org/spreadsheetml/2006/main" count="46" uniqueCount="35">
  <si>
    <t>Input cells are in yellow.</t>
  </si>
  <si>
    <t>Comparable Companies</t>
  </si>
  <si>
    <t>Firm 1</t>
  </si>
  <si>
    <t>Firm 2</t>
  </si>
  <si>
    <t>Firm 3</t>
  </si>
  <si>
    <t>Average</t>
  </si>
  <si>
    <t>DATA</t>
  </si>
  <si>
    <t>Amount of equity</t>
  </si>
  <si>
    <t>Amount of debt</t>
  </si>
  <si>
    <t>Tax rate</t>
  </si>
  <si>
    <t>Equity beta</t>
  </si>
  <si>
    <t>RESULT</t>
  </si>
  <si>
    <t>1+ (1-T)D/E</t>
  </si>
  <si>
    <t>Unlevered equity beta</t>
  </si>
  <si>
    <t>Project or Acquisition</t>
  </si>
  <si>
    <t>% Debt</t>
  </si>
  <si>
    <t>% Equity</t>
  </si>
  <si>
    <t>Unlevered project beta</t>
  </si>
  <si>
    <t xml:space="preserve">   = average of unlevered equity betas of comparable firms</t>
  </si>
  <si>
    <t>Project equity beta</t>
  </si>
  <si>
    <t>Risk-free rate</t>
  </si>
  <si>
    <t xml:space="preserve">  = yield on long-term Treasury bonds</t>
  </si>
  <si>
    <t>Market risk premium</t>
  </si>
  <si>
    <t xml:space="preserve">  = historical average excess return of S&amp;P 500 </t>
  </si>
  <si>
    <t>Equity risk premium</t>
  </si>
  <si>
    <t>Plus risk-free rate</t>
  </si>
  <si>
    <t>Cost of equity</t>
  </si>
  <si>
    <t>Note:  The estimate of the market risk premium is the arithmetic average from 1927-1997, based on</t>
  </si>
  <si>
    <t>the Ibbotson Associates "Stocks, Bonds, Bills and Inflation" data.</t>
  </si>
  <si>
    <t>Cost of debt</t>
  </si>
  <si>
    <t>Weighted</t>
  </si>
  <si>
    <t>Weights</t>
  </si>
  <si>
    <t>Cost</t>
  </si>
  <si>
    <t>After-tax cost of debt</t>
  </si>
  <si>
    <t>Weighted average cost of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</si>
</sst>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0.0%"/>
    <numFmt numFmtId="166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164" fontId="1" fillId="0" borderId="0" xfId="1" applyNumberFormat="1"/>
    <xf numFmtId="43" fontId="1" fillId="0" borderId="0" xfId="1"/>
    <xf numFmtId="43" fontId="2" fillId="0" borderId="0" xfId="1" applyNumberFormat="1" applyFont="1"/>
    <xf numFmtId="43" fontId="2" fillId="0" borderId="0" xfId="1" applyFont="1"/>
    <xf numFmtId="9" fontId="0" fillId="0" borderId="0" xfId="0" applyNumberFormat="1"/>
    <xf numFmtId="43" fontId="0" fillId="0" borderId="0" xfId="0" applyNumberFormat="1"/>
    <xf numFmtId="10" fontId="3" fillId="0" borderId="0" xfId="2" applyNumberFormat="1" applyFont="1"/>
    <xf numFmtId="10" fontId="1" fillId="0" borderId="0" xfId="2" applyNumberFormat="1"/>
    <xf numFmtId="10" fontId="0" fillId="0" borderId="0" xfId="0" applyNumberFormat="1"/>
    <xf numFmtId="165" fontId="0" fillId="0" borderId="0" xfId="2" applyNumberFormat="1" applyFont="1"/>
    <xf numFmtId="0" fontId="0" fillId="0" borderId="0" xfId="0" applyAlignment="1">
      <alignment horizontal="center"/>
    </xf>
    <xf numFmtId="165" fontId="3" fillId="0" borderId="0" xfId="2" applyNumberFormat="1" applyFont="1"/>
    <xf numFmtId="43" fontId="0" fillId="0" borderId="0" xfId="1" applyFont="1"/>
    <xf numFmtId="0" fontId="4" fillId="0" borderId="0" xfId="0" applyFont="1"/>
    <xf numFmtId="0" fontId="5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6" fillId="0" borderId="0" xfId="0" applyFont="1"/>
    <xf numFmtId="166" fontId="1" fillId="2" borderId="0" xfId="1" applyNumberFormat="1" applyFill="1"/>
    <xf numFmtId="166" fontId="2" fillId="2" borderId="0" xfId="1" applyNumberFormat="1" applyFont="1" applyFill="1"/>
    <xf numFmtId="9" fontId="0" fillId="2" borderId="0" xfId="2" applyNumberFormat="1" applyFont="1" applyFill="1"/>
    <xf numFmtId="43" fontId="2" fillId="2" borderId="0" xfId="1" applyNumberFormat="1" applyFont="1" applyFill="1"/>
    <xf numFmtId="9" fontId="0" fillId="2" borderId="0" xfId="0" applyNumberFormat="1" applyFill="1"/>
    <xf numFmtId="10" fontId="1" fillId="2" borderId="0" xfId="2" applyNumberFormat="1" applyFill="1"/>
    <xf numFmtId="10" fontId="2" fillId="2" borderId="0" xfId="2" applyNumberFormat="1" applyFont="1" applyFill="1"/>
    <xf numFmtId="165" fontId="0" fillId="2" borderId="0" xfId="2" applyNumberFormat="1" applyFont="1" applyFill="1"/>
    <xf numFmtId="9" fontId="2" fillId="2" borderId="0" xfId="2" applyFont="1" applyFill="1"/>
    <xf numFmtId="0" fontId="0" fillId="3" borderId="0" xfId="0" applyFill="1"/>
    <xf numFmtId="165" fontId="0" fillId="3" borderId="0" xfId="0" applyNumberFormat="1" applyFill="1"/>
    <xf numFmtId="0" fontId="0" fillId="0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5"/>
  <sheetViews>
    <sheetView tabSelected="1" topLeftCell="A10" workbookViewId="0">
      <selection activeCell="H37" sqref="H37"/>
    </sheetView>
  </sheetViews>
  <sheetFormatPr defaultRowHeight="12.75" x14ac:dyDescent="0.2"/>
  <cols>
    <col min="1" max="1" width="10.7109375" customWidth="1"/>
    <col min="2" max="2" width="19.5703125" customWidth="1"/>
  </cols>
  <sheetData>
    <row r="1" spans="1:6" x14ac:dyDescent="0.2">
      <c r="A1" s="19" t="s">
        <v>0</v>
      </c>
    </row>
    <row r="3" spans="1:6" x14ac:dyDescent="0.2">
      <c r="B3" s="16" t="s">
        <v>1</v>
      </c>
    </row>
    <row r="5" spans="1:6" x14ac:dyDescent="0.2">
      <c r="A5" s="17"/>
      <c r="B5" s="17"/>
      <c r="C5" s="1" t="s">
        <v>2</v>
      </c>
      <c r="D5" s="1" t="s">
        <v>3</v>
      </c>
      <c r="E5" s="1" t="s">
        <v>4</v>
      </c>
      <c r="F5" s="1" t="s">
        <v>5</v>
      </c>
    </row>
    <row r="7" spans="1:6" x14ac:dyDescent="0.2">
      <c r="A7" s="15" t="s">
        <v>6</v>
      </c>
      <c r="B7" t="s">
        <v>7</v>
      </c>
      <c r="C7" s="20">
        <v>200</v>
      </c>
      <c r="D7" s="20">
        <v>200</v>
      </c>
      <c r="E7" s="20">
        <v>300</v>
      </c>
      <c r="F7" s="2"/>
    </row>
    <row r="8" spans="1:6" x14ac:dyDescent="0.2">
      <c r="A8" s="15"/>
      <c r="B8" t="s">
        <v>8</v>
      </c>
      <c r="C8" s="21">
        <v>100</v>
      </c>
      <c r="D8" s="21">
        <v>200</v>
      </c>
      <c r="E8" s="21">
        <v>200</v>
      </c>
      <c r="F8" s="2"/>
    </row>
    <row r="9" spans="1:6" x14ac:dyDescent="0.2">
      <c r="A9" s="15"/>
      <c r="B9" t="s">
        <v>9</v>
      </c>
      <c r="C9" s="22">
        <v>0.4</v>
      </c>
      <c r="D9" s="22">
        <v>0.35</v>
      </c>
      <c r="E9" s="22">
        <v>0.38</v>
      </c>
      <c r="F9" s="3"/>
    </row>
    <row r="10" spans="1:6" x14ac:dyDescent="0.2">
      <c r="A10" s="15"/>
      <c r="B10" t="s">
        <v>10</v>
      </c>
      <c r="C10" s="23">
        <v>1.1000000000000001</v>
      </c>
      <c r="D10" s="23">
        <v>1.25</v>
      </c>
      <c r="E10" s="23">
        <v>0.9</v>
      </c>
      <c r="F10" s="3"/>
    </row>
    <row r="11" spans="1:6" x14ac:dyDescent="0.2">
      <c r="A11" s="15"/>
      <c r="C11" s="4"/>
      <c r="D11" s="4"/>
      <c r="E11" s="4"/>
      <c r="F11" s="3"/>
    </row>
    <row r="12" spans="1:6" x14ac:dyDescent="0.2">
      <c r="A12" s="15" t="s">
        <v>11</v>
      </c>
      <c r="B12" t="s">
        <v>12</v>
      </c>
      <c r="C12" s="7">
        <f>1+(1-C9)*C8/C7</f>
        <v>1.3</v>
      </c>
      <c r="D12" s="7">
        <f>1+(1-D9)*D8/D7</f>
        <v>1.65</v>
      </c>
      <c r="E12" s="7">
        <f>1+(1-E9)*E8/E7</f>
        <v>1.4133333333333333</v>
      </c>
      <c r="F12" s="3"/>
    </row>
    <row r="13" spans="1:6" x14ac:dyDescent="0.2">
      <c r="B13" t="s">
        <v>13</v>
      </c>
      <c r="C13" s="7">
        <f>C10/C12</f>
        <v>0.84615384615384615</v>
      </c>
      <c r="D13" s="7">
        <f>D10/D12</f>
        <v>0.75757575757575757</v>
      </c>
      <c r="E13" s="7">
        <f>E10/E12</f>
        <v>0.6367924528301887</v>
      </c>
      <c r="F13" s="3">
        <f>SUM(C13:E13)/3</f>
        <v>0.74684068551993077</v>
      </c>
    </row>
    <row r="14" spans="1:6" x14ac:dyDescent="0.2">
      <c r="C14" s="7"/>
      <c r="F14" s="3"/>
    </row>
    <row r="15" spans="1:6" x14ac:dyDescent="0.2">
      <c r="C15" s="7"/>
      <c r="F15" s="3"/>
    </row>
    <row r="16" spans="1:6" x14ac:dyDescent="0.2">
      <c r="B16" s="16" t="s">
        <v>14</v>
      </c>
      <c r="C16" s="7"/>
      <c r="F16" s="3"/>
    </row>
    <row r="17" spans="1:6" x14ac:dyDescent="0.2">
      <c r="C17" s="7"/>
      <c r="F17" s="3"/>
    </row>
    <row r="18" spans="1:6" x14ac:dyDescent="0.2">
      <c r="A18" s="15" t="s">
        <v>6</v>
      </c>
      <c r="B18" t="s">
        <v>15</v>
      </c>
      <c r="C18" s="28">
        <v>0.4</v>
      </c>
      <c r="F18" s="3"/>
    </row>
    <row r="19" spans="1:6" x14ac:dyDescent="0.2">
      <c r="A19" s="15"/>
      <c r="B19" t="s">
        <v>16</v>
      </c>
      <c r="C19" s="28">
        <v>0.6</v>
      </c>
      <c r="F19" s="3"/>
    </row>
    <row r="20" spans="1:6" x14ac:dyDescent="0.2">
      <c r="B20" t="s">
        <v>9</v>
      </c>
      <c r="C20" s="24">
        <v>0.4</v>
      </c>
      <c r="F20" s="3"/>
    </row>
    <row r="21" spans="1:6" x14ac:dyDescent="0.2">
      <c r="C21" s="6"/>
      <c r="F21" s="3"/>
    </row>
    <row r="22" spans="1:6" x14ac:dyDescent="0.2">
      <c r="A22" s="15" t="s">
        <v>11</v>
      </c>
      <c r="B22" t="s">
        <v>12</v>
      </c>
      <c r="C22" s="14">
        <f>1+(1-C20)*(C18/C19)</f>
        <v>1.4</v>
      </c>
      <c r="F22" s="3"/>
    </row>
    <row r="23" spans="1:6" x14ac:dyDescent="0.2">
      <c r="B23" t="s">
        <v>17</v>
      </c>
      <c r="C23" s="5">
        <f>F13</f>
        <v>0.74684068551993077</v>
      </c>
      <c r="D23" t="s">
        <v>18</v>
      </c>
      <c r="F23" s="3"/>
    </row>
    <row r="24" spans="1:6" x14ac:dyDescent="0.2">
      <c r="B24" t="s">
        <v>19</v>
      </c>
      <c r="C24" s="3">
        <f>C23*C22</f>
        <v>1.045576959727903</v>
      </c>
    </row>
    <row r="25" spans="1:6" x14ac:dyDescent="0.2">
      <c r="C25" s="3"/>
    </row>
    <row r="26" spans="1:6" x14ac:dyDescent="0.2">
      <c r="A26" s="15" t="s">
        <v>6</v>
      </c>
      <c r="B26" t="s">
        <v>20</v>
      </c>
      <c r="C26" s="25">
        <v>0.06</v>
      </c>
      <c r="D26" t="s">
        <v>21</v>
      </c>
    </row>
    <row r="27" spans="1:6" x14ac:dyDescent="0.2">
      <c r="A27" s="15"/>
      <c r="B27" t="s">
        <v>22</v>
      </c>
      <c r="C27" s="26">
        <v>7.3999999999999996E-2</v>
      </c>
      <c r="D27" t="s">
        <v>23</v>
      </c>
    </row>
    <row r="28" spans="1:6" x14ac:dyDescent="0.2">
      <c r="A28" s="15"/>
      <c r="C28" s="3"/>
    </row>
    <row r="29" spans="1:6" x14ac:dyDescent="0.2">
      <c r="A29" s="15" t="s">
        <v>11</v>
      </c>
      <c r="B29" t="s">
        <v>19</v>
      </c>
      <c r="C29" s="7">
        <f>C24</f>
        <v>1.045576959727903</v>
      </c>
    </row>
    <row r="30" spans="1:6" x14ac:dyDescent="0.2">
      <c r="B30" t="s">
        <v>22</v>
      </c>
      <c r="C30" s="8">
        <f>C27</f>
        <v>7.3999999999999996E-2</v>
      </c>
    </row>
    <row r="31" spans="1:6" x14ac:dyDescent="0.2">
      <c r="B31" t="s">
        <v>24</v>
      </c>
      <c r="C31" s="9">
        <f>C29*C30</f>
        <v>7.7372695019864823E-2</v>
      </c>
    </row>
    <row r="32" spans="1:6" x14ac:dyDescent="0.2">
      <c r="B32" t="s">
        <v>25</v>
      </c>
      <c r="C32" s="8">
        <f>C26</f>
        <v>0.06</v>
      </c>
    </row>
    <row r="33" spans="1:5" x14ac:dyDescent="0.2">
      <c r="B33" t="s">
        <v>26</v>
      </c>
      <c r="C33" s="10">
        <f>C32+C31</f>
        <v>0.13737269501986482</v>
      </c>
    </row>
    <row r="35" spans="1:5" x14ac:dyDescent="0.2">
      <c r="A35" t="s">
        <v>27</v>
      </c>
    </row>
    <row r="36" spans="1:5" x14ac:dyDescent="0.2">
      <c r="A36" t="s">
        <v>28</v>
      </c>
    </row>
    <row r="38" spans="1:5" x14ac:dyDescent="0.2">
      <c r="A38" s="15" t="s">
        <v>6</v>
      </c>
      <c r="B38" t="s">
        <v>29</v>
      </c>
      <c r="C38" s="27">
        <v>0.09</v>
      </c>
    </row>
    <row r="40" spans="1:5" x14ac:dyDescent="0.2">
      <c r="A40" s="15" t="s">
        <v>11</v>
      </c>
      <c r="C40" s="12"/>
      <c r="D40" s="12"/>
      <c r="E40" s="12" t="s">
        <v>30</v>
      </c>
    </row>
    <row r="41" spans="1:5" x14ac:dyDescent="0.2">
      <c r="B41" s="17"/>
      <c r="C41" s="18"/>
      <c r="D41" s="1" t="s">
        <v>31</v>
      </c>
      <c r="E41" s="1" t="s">
        <v>32</v>
      </c>
    </row>
    <row r="43" spans="1:5" x14ac:dyDescent="0.2">
      <c r="B43" t="s">
        <v>33</v>
      </c>
      <c r="C43" s="11">
        <f>(1-C20)*C38</f>
        <v>5.3999999999999999E-2</v>
      </c>
      <c r="D43" s="11">
        <f>C18</f>
        <v>0.4</v>
      </c>
      <c r="E43" s="11">
        <f>C43*D43</f>
        <v>2.1600000000000001E-2</v>
      </c>
    </row>
    <row r="44" spans="1:5" x14ac:dyDescent="0.2">
      <c r="B44" t="s">
        <v>26</v>
      </c>
      <c r="C44" s="11">
        <f>C33</f>
        <v>0.13737269501986482</v>
      </c>
      <c r="D44" s="11">
        <f>C19</f>
        <v>0.6</v>
      </c>
      <c r="E44" s="13">
        <f>C44*D44</f>
        <v>8.2423617011918887E-2</v>
      </c>
    </row>
    <row r="45" spans="1:5" x14ac:dyDescent="0.2">
      <c r="B45" s="29" t="s">
        <v>34</v>
      </c>
      <c r="C45" s="29"/>
      <c r="D45" s="31"/>
      <c r="E45" s="30">
        <f>E43+E44</f>
        <v>0.1040236170119189</v>
      </c>
    </row>
  </sheetData>
  <printOptions horizontalCentered="1" verticalCentered="1"/>
  <pageMargins left="0.75" right="0.25" top="1" bottom="1" header="0.5" footer="0.5"/>
  <pageSetup scale="94" orientation="portrait" r:id="rId1"/>
  <headerFooter alignWithMargins="0">
    <oddHeader>&amp;C&amp;14ESTIMATING THE WEIGHTED AVERAGE COST OF CAPITAL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Back</dc:creator>
  <cp:lastModifiedBy>Maxim Tarasov</cp:lastModifiedBy>
  <cp:lastPrinted>1999-06-02T23:30:09Z</cp:lastPrinted>
  <dcterms:created xsi:type="dcterms:W3CDTF">1998-07-27T02:31:00Z</dcterms:created>
  <dcterms:modified xsi:type="dcterms:W3CDTF">2015-11-11T10:34:41Z</dcterms:modified>
</cp:coreProperties>
</file>