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4"/>
  <workbookPr/>
  <mc:AlternateContent xmlns:mc="http://schemas.openxmlformats.org/markup-compatibility/2006">
    <mc:Choice Requires="x15">
      <x15ac:absPath xmlns:x15ac="http://schemas.microsoft.com/office/spreadsheetml/2010/11/ac" url="https://d.docs.live.net/d5e864f31956a9b7/Documents/Production/Statistical Case Studies/Household Income Case Study/"/>
    </mc:Choice>
  </mc:AlternateContent>
  <xr:revisionPtr revIDLastSave="0" documentId="11_164A4219399B748C8DE24B9F8F23FE486335CBEA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Household Income Data" sheetId="1" r:id="rId1"/>
    <sheet name="Income Per District" sheetId="2" r:id="rId2"/>
    <sheet name="Income per Age" sheetId="3" r:id="rId3"/>
    <sheet name="Income per Occupation" sheetId="4" r:id="rId4"/>
    <sheet name="Survey Response per District" sheetId="6" r:id="rId5"/>
    <sheet name="Survey Response per Occupation" sheetId="11" r:id="rId6"/>
    <sheet name="Occupations per District" sheetId="13" r:id="rId7"/>
    <sheet name="Survey Responses per Income" sheetId="15" r:id="rId8"/>
  </sheets>
  <definedNames>
    <definedName name="_xlnm._FilterDatabase" localSheetId="0" hidden="1">'Household Income Data'!$A$1:$K$1</definedName>
    <definedName name="_xlnm._FilterDatabase" localSheetId="4" hidden="1">'Survey Response per District'!$A$53:$H$103</definedName>
    <definedName name="_xlnm._FilterDatabase" localSheetId="5" hidden="1">'Survey Response per Occupation'!$B$125:$C$125</definedName>
    <definedName name="OLE_LINK1" localSheetId="0">'Household Income Data'!$A$1</definedName>
    <definedName name="_xlnm.Print_Area" localSheetId="0">'Household Income Data'!$A$1:$K$102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" i="15" l="1"/>
  <c r="M10" i="15"/>
  <c r="N10" i="15"/>
  <c r="O10" i="15"/>
  <c r="P10" i="15"/>
  <c r="L11" i="15"/>
  <c r="M11" i="15"/>
  <c r="N11" i="15"/>
  <c r="O11" i="15"/>
  <c r="P11" i="15"/>
  <c r="K11" i="15"/>
  <c r="K10" i="15"/>
  <c r="M19" i="15"/>
  <c r="N19" i="15"/>
  <c r="O19" i="15"/>
  <c r="P19" i="15"/>
  <c r="Q19" i="15"/>
  <c r="M20" i="15"/>
  <c r="N20" i="15"/>
  <c r="O20" i="15"/>
  <c r="P20" i="15"/>
  <c r="Q20" i="15"/>
  <c r="L20" i="15"/>
  <c r="L19" i="15"/>
  <c r="M18" i="15"/>
  <c r="N18" i="15"/>
  <c r="O18" i="15"/>
  <c r="P18" i="15"/>
  <c r="Q18" i="15"/>
  <c r="L18" i="15"/>
  <c r="M17" i="15"/>
  <c r="N17" i="15"/>
  <c r="O17" i="15"/>
  <c r="P17" i="15"/>
  <c r="Q17" i="15"/>
  <c r="L17" i="15"/>
  <c r="K20" i="15"/>
  <c r="K19" i="15"/>
  <c r="K18" i="15"/>
  <c r="K17" i="15"/>
  <c r="O17" i="11"/>
  <c r="P17" i="11"/>
  <c r="O18" i="11"/>
  <c r="P18" i="11"/>
  <c r="O15" i="11"/>
  <c r="P15" i="11"/>
  <c r="O16" i="11"/>
  <c r="P16" i="11"/>
  <c r="M16" i="11"/>
  <c r="N18" i="11"/>
  <c r="N17" i="11"/>
  <c r="N16" i="11"/>
  <c r="N15" i="11"/>
  <c r="P14" i="11"/>
  <c r="O14" i="11"/>
  <c r="N14" i="11"/>
  <c r="M18" i="11"/>
  <c r="M17" i="11"/>
  <c r="M15" i="11"/>
  <c r="M14" i="11"/>
  <c r="L18" i="11"/>
  <c r="L17" i="11"/>
  <c r="L16" i="11"/>
  <c r="L15" i="11"/>
  <c r="L14" i="11"/>
  <c r="K18" i="11"/>
  <c r="K17" i="11"/>
  <c r="K16" i="11"/>
  <c r="K15" i="11"/>
  <c r="K14" i="11"/>
  <c r="P13" i="11"/>
  <c r="O13" i="11"/>
  <c r="N13" i="11" a="1"/>
  <c r="N13" i="11"/>
  <c r="M13" i="11"/>
  <c r="L13" i="11"/>
  <c r="K13" i="11"/>
  <c r="P12" i="11"/>
  <c r="O12" i="11"/>
  <c r="N12" i="11"/>
  <c r="M12" i="11"/>
  <c r="L12" i="11"/>
  <c r="K12" i="11"/>
  <c r="P11" i="11"/>
  <c r="O11" i="11"/>
  <c r="N11" i="11"/>
  <c r="M11" i="11"/>
  <c r="L11" i="11"/>
  <c r="K11" i="11"/>
  <c r="P10" i="11"/>
  <c r="O10" i="11"/>
  <c r="N10" i="11"/>
  <c r="M10" i="11"/>
  <c r="K10" i="11"/>
  <c r="P9" i="11"/>
  <c r="O9" i="11"/>
  <c r="N9" i="11"/>
  <c r="M9" i="11"/>
  <c r="L10" i="11"/>
  <c r="L9" i="11"/>
  <c r="P8" i="11"/>
  <c r="O8" i="11"/>
  <c r="N8" i="11"/>
  <c r="M8" i="11"/>
  <c r="L8" i="11"/>
  <c r="K9" i="11"/>
  <c r="K8" i="11"/>
  <c r="K65" i="6"/>
  <c r="O64" i="6"/>
  <c r="N64" i="6"/>
  <c r="M64" i="6"/>
  <c r="L64" i="6"/>
  <c r="K64" i="6"/>
  <c r="O10" i="6"/>
  <c r="N10" i="6"/>
  <c r="M10" i="6"/>
  <c r="L10" i="6"/>
  <c r="K10" i="6"/>
  <c r="K11" i="6"/>
  <c r="P6" i="1"/>
  <c r="V8" i="1"/>
  <c r="U9" i="1"/>
  <c r="U8" i="1"/>
  <c r="U7" i="1"/>
  <c r="U6" i="1"/>
  <c r="T9" i="1"/>
  <c r="T8" i="1"/>
  <c r="T7" i="1"/>
  <c r="T6" i="1"/>
  <c r="S9" i="1"/>
  <c r="S8" i="1"/>
  <c r="S7" i="1"/>
  <c r="S6" i="1"/>
  <c r="R9" i="1"/>
  <c r="R8" i="1"/>
  <c r="R7" i="1"/>
  <c r="R6" i="1"/>
  <c r="Q9" i="1"/>
  <c r="Q8" i="1"/>
  <c r="Q7" i="1"/>
  <c r="Q6" i="1"/>
  <c r="P9" i="1"/>
  <c r="P8" i="1"/>
  <c r="P7" i="1"/>
  <c r="O10" i="1"/>
  <c r="O11" i="1"/>
  <c r="O12" i="1"/>
  <c r="O9" i="1"/>
  <c r="O8" i="1"/>
  <c r="O7" i="1"/>
  <c r="O6" i="1"/>
  <c r="N10" i="1"/>
  <c r="N12" i="1" s="1"/>
  <c r="N11" i="1"/>
  <c r="N9" i="1"/>
  <c r="N8" i="1"/>
  <c r="N7" i="1"/>
  <c r="N6" i="1"/>
  <c r="K31" i="13"/>
  <c r="K30" i="13"/>
  <c r="K29" i="13"/>
  <c r="K28" i="13"/>
  <c r="K27" i="13"/>
  <c r="K10" i="13"/>
  <c r="K9" i="13"/>
  <c r="K8" i="13"/>
  <c r="K7" i="13"/>
  <c r="K6" i="13"/>
  <c r="K5" i="13"/>
  <c r="I8" i="3"/>
  <c r="I7" i="3"/>
  <c r="I6" i="3"/>
  <c r="I5" i="3"/>
  <c r="I4" i="3"/>
  <c r="I3" i="3"/>
  <c r="F3" i="4"/>
  <c r="F46" i="4" s="1"/>
  <c r="F4" i="4"/>
  <c r="F5" i="4"/>
  <c r="F6" i="4"/>
  <c r="F7" i="4"/>
  <c r="F8" i="4"/>
  <c r="F9" i="4"/>
  <c r="F10" i="4"/>
  <c r="F11" i="4"/>
  <c r="F12" i="4"/>
  <c r="F13" i="4"/>
  <c r="F38" i="4"/>
  <c r="F35" i="4"/>
  <c r="E3" i="3"/>
  <c r="E4" i="3"/>
  <c r="E10" i="3"/>
  <c r="I21" i="3" s="1"/>
  <c r="E18" i="3"/>
  <c r="E11" i="3"/>
  <c r="E17" i="3"/>
  <c r="E26" i="3"/>
  <c r="E15" i="3"/>
  <c r="E5" i="3"/>
  <c r="E8" i="3"/>
  <c r="E23" i="3"/>
  <c r="E22" i="3"/>
  <c r="E20" i="3"/>
  <c r="E16" i="3"/>
  <c r="E14" i="3"/>
  <c r="E9" i="3"/>
  <c r="E6" i="3"/>
  <c r="E12" i="3"/>
  <c r="I18" i="3"/>
  <c r="I12" i="3"/>
  <c r="I15" i="3"/>
  <c r="F3" i="3"/>
  <c r="I24" i="3" s="1"/>
  <c r="F4" i="3"/>
  <c r="F5" i="3"/>
  <c r="F6" i="3"/>
  <c r="F7" i="3"/>
  <c r="F8" i="3"/>
  <c r="F9" i="3"/>
  <c r="F10" i="3"/>
  <c r="F11" i="3"/>
  <c r="F12" i="3"/>
  <c r="F14" i="3"/>
  <c r="F15" i="3"/>
  <c r="F16" i="3"/>
  <c r="F17" i="3"/>
  <c r="F18" i="3"/>
  <c r="F19" i="3"/>
  <c r="F20" i="3"/>
  <c r="F21" i="3"/>
  <c r="F22" i="3"/>
  <c r="F23" i="3"/>
  <c r="F24" i="3"/>
  <c r="F26" i="3"/>
  <c r="D9" i="2"/>
  <c r="C9" i="2"/>
  <c r="C6" i="2"/>
  <c r="D4" i="2"/>
  <c r="D8" i="2"/>
  <c r="C4" i="2"/>
  <c r="C8" i="2" s="1"/>
  <c r="D5" i="2"/>
  <c r="D6" i="2"/>
  <c r="D7" i="2"/>
  <c r="C5" i="2"/>
  <c r="C7" i="2" s="1"/>
  <c r="E13" i="4"/>
  <c r="E12" i="4"/>
  <c r="E11" i="4"/>
  <c r="E10" i="4"/>
  <c r="E9" i="4"/>
  <c r="E8" i="4"/>
  <c r="E7" i="4"/>
  <c r="E6" i="4"/>
  <c r="E5" i="4"/>
  <c r="E4" i="4"/>
  <c r="E3" i="4"/>
</calcChain>
</file>

<file path=xl/sharedStrings.xml><?xml version="1.0" encoding="utf-8"?>
<sst xmlns="http://schemas.openxmlformats.org/spreadsheetml/2006/main" count="470" uniqueCount="98">
  <si>
    <t xml:space="preserve"> Age   </t>
  </si>
  <si>
    <t>Q1</t>
  </si>
  <si>
    <t>Q2</t>
  </si>
  <si>
    <t>Q3</t>
  </si>
  <si>
    <t>Q4</t>
  </si>
  <si>
    <t>Q5</t>
  </si>
  <si>
    <t>EvalM</t>
  </si>
  <si>
    <t>Household</t>
  </si>
  <si>
    <t>Subdivision</t>
  </si>
  <si>
    <t>Income</t>
  </si>
  <si>
    <t>Occupation</t>
  </si>
  <si>
    <t>Age</t>
  </si>
  <si>
    <t>Average Income Per Age Group</t>
  </si>
  <si>
    <t>Average Income Per Occupation</t>
  </si>
  <si>
    <t>Standard Deviation of Income Per Age Group</t>
  </si>
  <si>
    <t>Standard Deviation of Income per Occupation</t>
  </si>
  <si>
    <t>West Side</t>
  </si>
  <si>
    <t>East Side</t>
  </si>
  <si>
    <t>Total Income of all households</t>
  </si>
  <si>
    <t>Maximum income of household</t>
  </si>
  <si>
    <t>Minimum income of household</t>
  </si>
  <si>
    <t>Range of income for household</t>
  </si>
  <si>
    <t>Average income of household</t>
  </si>
  <si>
    <t xml:space="preserve">Standard Deviation of income </t>
  </si>
  <si>
    <t>Maximum Income</t>
  </si>
  <si>
    <t xml:space="preserve">Corresponding age group </t>
  </si>
  <si>
    <t>Minimum Income</t>
  </si>
  <si>
    <t>Maximum Variance/SD in Income</t>
  </si>
  <si>
    <t>General Statistics</t>
  </si>
  <si>
    <t>38,39</t>
  </si>
  <si>
    <t>Maximum Average Income of Age group</t>
  </si>
  <si>
    <t>Corresponding age group</t>
  </si>
  <si>
    <t>Minimum Average Income of Age groups</t>
  </si>
  <si>
    <t>Subdivision 1</t>
  </si>
  <si>
    <t>strongly agree</t>
  </si>
  <si>
    <t>agree</t>
  </si>
  <si>
    <t>agree somewhat</t>
  </si>
  <si>
    <t>disagree</t>
  </si>
  <si>
    <t>strongly disagree</t>
  </si>
  <si>
    <t>Total Responses</t>
  </si>
  <si>
    <t>Response</t>
  </si>
  <si>
    <t>Subdivision 2</t>
  </si>
  <si>
    <t>Retailer</t>
  </si>
  <si>
    <t>Management</t>
  </si>
  <si>
    <t>Service  Worker</t>
  </si>
  <si>
    <t>Nurse</t>
  </si>
  <si>
    <t>Salesman</t>
  </si>
  <si>
    <t>Mechanics</t>
  </si>
  <si>
    <t>Baker</t>
  </si>
  <si>
    <t>Accountant</t>
  </si>
  <si>
    <t>Engineer</t>
  </si>
  <si>
    <t>Banker</t>
  </si>
  <si>
    <t>Teacher</t>
  </si>
  <si>
    <t>Highest earning occupation for the dataset</t>
  </si>
  <si>
    <t>Corresponding income</t>
  </si>
  <si>
    <t>Lowest earning occupation for the dataset</t>
  </si>
  <si>
    <t>Lowest average earning occupation</t>
  </si>
  <si>
    <t>Highest Average earning occupation</t>
  </si>
  <si>
    <t>Occupation Mode</t>
  </si>
  <si>
    <t>Engineer, Teacher</t>
  </si>
  <si>
    <t>Corresponding income(s)</t>
  </si>
  <si>
    <t>Corresponding occupation</t>
  </si>
  <si>
    <t>28-33</t>
  </si>
  <si>
    <t>34-39</t>
  </si>
  <si>
    <t>40-45</t>
  </si>
  <si>
    <t>46-51</t>
  </si>
  <si>
    <t>52-57</t>
  </si>
  <si>
    <t>58-63</t>
  </si>
  <si>
    <t>Mean Salary</t>
  </si>
  <si>
    <t>Service Worker</t>
  </si>
  <si>
    <t>District 1</t>
  </si>
  <si>
    <t>Count</t>
  </si>
  <si>
    <t>Mechanic</t>
  </si>
  <si>
    <t>District 2</t>
  </si>
  <si>
    <t>Summary Statistics</t>
  </si>
  <si>
    <t>Mean</t>
  </si>
  <si>
    <t>Median</t>
  </si>
  <si>
    <t>Mode</t>
  </si>
  <si>
    <t>Standard Deviation</t>
  </si>
  <si>
    <t>Max</t>
  </si>
  <si>
    <t>Min</t>
  </si>
  <si>
    <t>Range</t>
  </si>
  <si>
    <t>-</t>
  </si>
  <si>
    <t>Mean Rating</t>
  </si>
  <si>
    <t>Mean EvalM</t>
  </si>
  <si>
    <t>Mean Q1</t>
  </si>
  <si>
    <t>Mean Q2</t>
  </si>
  <si>
    <t>Mean Q3</t>
  </si>
  <si>
    <t>Mean Q4</t>
  </si>
  <si>
    <t>Mean Q5</t>
  </si>
  <si>
    <t>Quartile 1</t>
  </si>
  <si>
    <t>Quartile 2</t>
  </si>
  <si>
    <t>Quartile 3</t>
  </si>
  <si>
    <t>Ouartile 4</t>
  </si>
  <si>
    <t>&lt;80000</t>
  </si>
  <si>
    <t>&gt;80000</t>
  </si>
  <si>
    <t>Incomes &lt; $80000</t>
  </si>
  <si>
    <t>Incomes &gt; $80000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</si>
</sst>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2"/>
      <color rgb="FF000000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5" fillId="0" borderId="6" xfId="0" applyFont="1" applyBorder="1"/>
    <xf numFmtId="0" fontId="0" fillId="0" borderId="6" xfId="0" applyBorder="1"/>
    <xf numFmtId="0" fontId="5" fillId="0" borderId="0" xfId="0" applyFont="1" applyBorder="1"/>
    <xf numFmtId="0" fontId="6" fillId="0" borderId="6" xfId="0" applyFont="1" applyBorder="1"/>
    <xf numFmtId="0" fontId="5" fillId="0" borderId="0" xfId="0" applyFont="1"/>
    <xf numFmtId="43" fontId="5" fillId="0" borderId="6" xfId="1" applyFont="1" applyBorder="1"/>
    <xf numFmtId="43" fontId="6" fillId="0" borderId="6" xfId="1" applyFont="1" applyBorder="1"/>
    <xf numFmtId="43" fontId="5" fillId="0" borderId="6" xfId="1" applyFont="1" applyFill="1" applyBorder="1"/>
    <xf numFmtId="43" fontId="0" fillId="0" borderId="6" xfId="1" applyFont="1" applyBorder="1"/>
    <xf numFmtId="43" fontId="0" fillId="0" borderId="6" xfId="1" applyFont="1" applyFill="1" applyBorder="1"/>
    <xf numFmtId="43" fontId="0" fillId="0" borderId="0" xfId="1" applyFont="1" applyBorder="1"/>
    <xf numFmtId="0" fontId="0" fillId="0" borderId="0" xfId="0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horizontal="center"/>
    </xf>
    <xf numFmtId="0" fontId="0" fillId="0" borderId="6" xfId="0" applyNumberFormat="1" applyFill="1" applyBorder="1" applyAlignment="1"/>
    <xf numFmtId="0" fontId="12" fillId="0" borderId="3" xfId="0" applyFont="1" applyBorder="1" applyAlignment="1">
      <alignment horizontal="center"/>
    </xf>
    <xf numFmtId="0" fontId="12" fillId="0" borderId="0" xfId="0" applyFont="1"/>
    <xf numFmtId="0" fontId="6" fillId="0" borderId="0" xfId="0" applyFont="1" applyBorder="1"/>
    <xf numFmtId="0" fontId="4" fillId="2" borderId="0" xfId="0" applyFont="1" applyFill="1"/>
    <xf numFmtId="0" fontId="3" fillId="0" borderId="6" xfId="0" applyFont="1" applyBorder="1"/>
    <xf numFmtId="0" fontId="0" fillId="3" borderId="0" xfId="0" applyFill="1"/>
    <xf numFmtId="0" fontId="5" fillId="4" borderId="6" xfId="0" applyFont="1" applyFill="1" applyBorder="1"/>
    <xf numFmtId="0" fontId="0" fillId="4" borderId="6" xfId="0" applyFill="1" applyBorder="1"/>
    <xf numFmtId="0" fontId="11" fillId="4" borderId="6" xfId="0" applyFont="1" applyFill="1" applyBorder="1" applyAlignment="1">
      <alignment horizontal="center"/>
    </xf>
    <xf numFmtId="43" fontId="0" fillId="4" borderId="6" xfId="1" applyFont="1" applyFill="1" applyBorder="1"/>
    <xf numFmtId="0" fontId="4" fillId="4" borderId="6" xfId="0" applyFont="1" applyFill="1" applyBorder="1"/>
    <xf numFmtId="0" fontId="3" fillId="4" borderId="6" xfId="0" applyFont="1" applyFill="1" applyBorder="1"/>
    <xf numFmtId="0" fontId="6" fillId="5" borderId="0" xfId="0" applyFont="1" applyFill="1" applyAlignment="1">
      <alignment horizontal="right"/>
    </xf>
    <xf numFmtId="0" fontId="6" fillId="5" borderId="0" xfId="0" applyFont="1" applyFill="1"/>
    <xf numFmtId="0" fontId="6" fillId="6" borderId="0" xfId="0" applyFont="1" applyFill="1" applyAlignment="1">
      <alignment horizontal="right"/>
    </xf>
    <xf numFmtId="0" fontId="6" fillId="6" borderId="0" xfId="0" applyFont="1" applyFill="1"/>
    <xf numFmtId="43" fontId="0" fillId="0" borderId="0" xfId="1" applyFont="1" applyFill="1" applyBorder="1"/>
    <xf numFmtId="0" fontId="1" fillId="0" borderId="0" xfId="0" applyFont="1"/>
    <xf numFmtId="0" fontId="1" fillId="7" borderId="6" xfId="0" applyFont="1" applyFill="1" applyBorder="1"/>
    <xf numFmtId="0" fontId="1" fillId="0" borderId="6" xfId="0" applyFont="1" applyBorder="1"/>
    <xf numFmtId="43" fontId="1" fillId="0" borderId="6" xfId="1" applyFont="1" applyBorder="1"/>
    <xf numFmtId="0" fontId="2" fillId="0" borderId="0" xfId="0" applyFont="1" applyFill="1" applyBorder="1"/>
    <xf numFmtId="164" fontId="0" fillId="0" borderId="6" xfId="1" applyNumberFormat="1" applyFont="1" applyBorder="1"/>
    <xf numFmtId="164" fontId="5" fillId="0" borderId="6" xfId="1" applyNumberFormat="1" applyFont="1" applyFill="1" applyBorder="1"/>
    <xf numFmtId="0" fontId="0" fillId="3" borderId="6" xfId="0" applyFill="1" applyBorder="1"/>
    <xf numFmtId="43" fontId="0" fillId="3" borderId="6" xfId="1" applyFont="1" applyFill="1" applyBorder="1"/>
    <xf numFmtId="0" fontId="0" fillId="8" borderId="6" xfId="0" applyFill="1" applyBorder="1"/>
    <xf numFmtId="43" fontId="0" fillId="8" borderId="6" xfId="1" applyFont="1" applyFill="1" applyBorder="1"/>
    <xf numFmtId="0" fontId="0" fillId="0" borderId="0" xfId="0" applyFill="1"/>
    <xf numFmtId="0" fontId="1" fillId="0" borderId="6" xfId="0" applyFont="1" applyFill="1" applyBorder="1"/>
    <xf numFmtId="0" fontId="6" fillId="5" borderId="5" xfId="0" applyFont="1" applyFill="1" applyBorder="1"/>
    <xf numFmtId="0" fontId="1" fillId="5" borderId="0" xfId="0" applyFont="1" applyFill="1"/>
    <xf numFmtId="0" fontId="5" fillId="5" borderId="0" xfId="0" applyFont="1" applyFill="1"/>
    <xf numFmtId="0" fontId="6" fillId="9" borderId="6" xfId="0" applyFont="1" applyFill="1" applyBorder="1"/>
    <xf numFmtId="0" fontId="0" fillId="10" borderId="6" xfId="0" applyFill="1" applyBorder="1"/>
    <xf numFmtId="0" fontId="6" fillId="5" borderId="0" xfId="0" applyFont="1" applyFill="1" applyBorder="1" applyAlignment="1">
      <alignment horizontal="right"/>
    </xf>
    <xf numFmtId="0" fontId="0" fillId="9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6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Per District'!$B$8</c:f>
              <c:strCache>
                <c:ptCount val="1"/>
                <c:pt idx="0">
                  <c:v>Average income of household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'Income Per District'!$C$3:$D$3</c:f>
              <c:strCache>
                <c:ptCount val="2"/>
                <c:pt idx="0">
                  <c:v>West Side</c:v>
                </c:pt>
                <c:pt idx="1">
                  <c:v>East Side</c:v>
                </c:pt>
              </c:strCache>
            </c:strRef>
          </c:cat>
          <c:val>
            <c:numRef>
              <c:f>'Income Per District'!$C$8:$D$8</c:f>
              <c:numCache>
                <c:formatCode>General</c:formatCode>
                <c:ptCount val="2"/>
                <c:pt idx="0">
                  <c:v>86440</c:v>
                </c:pt>
                <c:pt idx="1">
                  <c:v>81820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F-F645-BCBC-B88D1176A4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3508352"/>
        <c:axId val="-2082822080"/>
      </c:barChart>
      <c:catAx>
        <c:axId val="-20935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22080"/>
        <c:crosses val="autoZero"/>
        <c:auto val="1"/>
        <c:lblAlgn val="ctr"/>
        <c:lblOffset val="100"/>
        <c:noMultiLvlLbl val="0"/>
      </c:catAx>
      <c:valAx>
        <c:axId val="-20828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per Age'!$I$2</c:f>
              <c:strCache>
                <c:ptCount val="1"/>
                <c:pt idx="0">
                  <c:v>Mean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'Income per Age'!$H$3:$H$8</c:f>
              <c:strCache>
                <c:ptCount val="6"/>
                <c:pt idx="0">
                  <c:v>28-33</c:v>
                </c:pt>
                <c:pt idx="1">
                  <c:v>34-39</c:v>
                </c:pt>
                <c:pt idx="2">
                  <c:v>40-45</c:v>
                </c:pt>
                <c:pt idx="3">
                  <c:v>46-51</c:v>
                </c:pt>
                <c:pt idx="4">
                  <c:v>52-57</c:v>
                </c:pt>
                <c:pt idx="5">
                  <c:v>58-63</c:v>
                </c:pt>
              </c:strCache>
            </c:strRef>
          </c:cat>
          <c:val>
            <c:numRef>
              <c:f>'Income per Age'!$I$3:$I$8</c:f>
              <c:numCache>
                <c:formatCode>_(* #,##0.00_);_(* \(#,##0.00\);_(* "-"??_);_(@_)</c:formatCode>
                <c:ptCount val="6"/>
                <c:pt idx="0">
                  <c:v>82636.363636363632</c:v>
                </c:pt>
                <c:pt idx="1">
                  <c:v>83440</c:v>
                </c:pt>
                <c:pt idx="2">
                  <c:v>85100</c:v>
                </c:pt>
                <c:pt idx="3">
                  <c:v>85785.71428571429</c:v>
                </c:pt>
                <c:pt idx="4">
                  <c:v>85153.846153846156</c:v>
                </c:pt>
                <c:pt idx="5">
                  <c:v>83166.666666666672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1-BA47-B8CD-1FFAD780D2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41475536"/>
        <c:axId val="-2141499248"/>
      </c:barChart>
      <c:catAx>
        <c:axId val="-214147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499248"/>
        <c:crosses val="autoZero"/>
        <c:auto val="1"/>
        <c:lblAlgn val="ctr"/>
        <c:lblOffset val="100"/>
        <c:noMultiLvlLbl val="0"/>
      </c:catAx>
      <c:valAx>
        <c:axId val="-21414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47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per Occupation'!$I$2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'Income per Occupation'!$H$3:$H$13</c:f>
              <c:strCache>
                <c:ptCount val="11"/>
                <c:pt idx="0">
                  <c:v>Retailer</c:v>
                </c:pt>
                <c:pt idx="1">
                  <c:v>Management</c:v>
                </c:pt>
                <c:pt idx="2">
                  <c:v>Service  Worker</c:v>
                </c:pt>
                <c:pt idx="3">
                  <c:v>Nurse</c:v>
                </c:pt>
                <c:pt idx="4">
                  <c:v>Salesman</c:v>
                </c:pt>
                <c:pt idx="5">
                  <c:v>Mechanics</c:v>
                </c:pt>
                <c:pt idx="6">
                  <c:v>Baker</c:v>
                </c:pt>
                <c:pt idx="7">
                  <c:v>Accountant</c:v>
                </c:pt>
                <c:pt idx="8">
                  <c:v>Engineer</c:v>
                </c:pt>
                <c:pt idx="9">
                  <c:v>Banker</c:v>
                </c:pt>
                <c:pt idx="10">
                  <c:v>Teacher</c:v>
                </c:pt>
              </c:strCache>
            </c:strRef>
          </c:cat>
          <c:val>
            <c:numRef>
              <c:f>'Income per Occupation'!$I$3:$I$13</c:f>
              <c:numCache>
                <c:formatCode>General</c:formatCode>
                <c:ptCount val="11"/>
                <c:pt idx="0">
                  <c:v>79000</c:v>
                </c:pt>
                <c:pt idx="1">
                  <c:v>80400</c:v>
                </c:pt>
                <c:pt idx="2">
                  <c:v>80666.7</c:v>
                </c:pt>
                <c:pt idx="3">
                  <c:v>82555.5</c:v>
                </c:pt>
                <c:pt idx="4">
                  <c:v>83091</c:v>
                </c:pt>
                <c:pt idx="5">
                  <c:v>83400</c:v>
                </c:pt>
                <c:pt idx="6">
                  <c:v>84166.7</c:v>
                </c:pt>
                <c:pt idx="7">
                  <c:v>85500</c:v>
                </c:pt>
                <c:pt idx="8">
                  <c:v>87714.3</c:v>
                </c:pt>
                <c:pt idx="9">
                  <c:v>88166.7</c:v>
                </c:pt>
                <c:pt idx="10">
                  <c:v>89200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1-B840-95D0-2D8897099E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5894528"/>
        <c:axId val="-2141545840"/>
      </c:barChart>
      <c:catAx>
        <c:axId val="21458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545840"/>
        <c:crosses val="autoZero"/>
        <c:auto val="1"/>
        <c:lblAlgn val="ctr"/>
        <c:lblOffset val="100"/>
        <c:noMultiLvlLbl val="0"/>
      </c:catAx>
      <c:valAx>
        <c:axId val="-21415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89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</a:t>
            </a:r>
            <a:r>
              <a:rPr lang="en-US" baseline="0"/>
              <a:t> Side Response to Questionnaire per Question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District'!$J$5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District'!$K$5:$O$5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F-E841-879C-216BA8DCCC70}"/>
            </c:ext>
          </c:extLst>
        </c:ser>
        <c:ser>
          <c:idx val="1"/>
          <c:order val="1"/>
          <c:tx>
            <c:strRef>
              <c:f>'Survey Response per District'!$J$6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District'!$K$6:$O$6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F-E841-879C-216BA8DCCC70}"/>
            </c:ext>
          </c:extLst>
        </c:ser>
        <c:ser>
          <c:idx val="2"/>
          <c:order val="2"/>
          <c:tx>
            <c:strRef>
              <c:f>'Survey Response per District'!$J$7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District'!$K$7:$O$7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6F-E841-879C-216BA8DCCC70}"/>
            </c:ext>
          </c:extLst>
        </c:ser>
        <c:ser>
          <c:idx val="3"/>
          <c:order val="3"/>
          <c:tx>
            <c:strRef>
              <c:f>'Survey Response per District'!$J$8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District'!$K$8:$O$8</c:f>
              <c:numCache>
                <c:formatCode>General</c:formatCode>
                <c:ptCount val="5"/>
                <c:pt idx="0">
                  <c:v>18</c:v>
                </c:pt>
                <c:pt idx="1">
                  <c:v>31</c:v>
                </c:pt>
                <c:pt idx="2">
                  <c:v>10</c:v>
                </c:pt>
                <c:pt idx="3">
                  <c:v>3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6F-E841-879C-216BA8DCCC70}"/>
            </c:ext>
          </c:extLst>
        </c:ser>
        <c:ser>
          <c:idx val="4"/>
          <c:order val="4"/>
          <c:tx>
            <c:strRef>
              <c:f>'Survey Response per District'!$J$9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District'!$K$9:$O$9</c:f>
              <c:numCache>
                <c:formatCode>General</c:formatCode>
                <c:ptCount val="5"/>
                <c:pt idx="0">
                  <c:v>28</c:v>
                </c:pt>
                <c:pt idx="1">
                  <c:v>12</c:v>
                </c:pt>
                <c:pt idx="2">
                  <c:v>22</c:v>
                </c:pt>
                <c:pt idx="3">
                  <c:v>0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6F-E841-879C-216BA8DCC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41396032"/>
        <c:axId val="-2143432576"/>
      </c:barChart>
      <c:catAx>
        <c:axId val="-21413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432576"/>
        <c:crosses val="autoZero"/>
        <c:auto val="1"/>
        <c:lblAlgn val="ctr"/>
        <c:lblOffset val="100"/>
        <c:noMultiLvlLbl val="0"/>
      </c:catAx>
      <c:valAx>
        <c:axId val="-21434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39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 Side Response to Questionnaire per Question</a:t>
            </a:r>
          </a:p>
        </c:rich>
      </c:tx>
      <c:layout>
        <c:manualLayout>
          <c:xMode val="edge"/>
          <c:yMode val="edge"/>
          <c:x val="0.225755237045204"/>
          <c:y val="4.3636363636363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District'!$J$59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District'!$K$59:$O$59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A-1C4F-AA65-CA7327944DB9}"/>
            </c:ext>
          </c:extLst>
        </c:ser>
        <c:ser>
          <c:idx val="1"/>
          <c:order val="1"/>
          <c:tx>
            <c:strRef>
              <c:f>'Survey Response per District'!$J$60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District'!$K$60:$O$60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21</c:v>
                </c:pt>
                <c:pt idx="3">
                  <c:v>20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A-1C4F-AA65-CA7327944DB9}"/>
            </c:ext>
          </c:extLst>
        </c:ser>
        <c:ser>
          <c:idx val="2"/>
          <c:order val="2"/>
          <c:tx>
            <c:strRef>
              <c:f>'Survey Response per District'!$J$61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District'!$K$61:$O$61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25</c:v>
                </c:pt>
                <c:pt idx="3">
                  <c:v>21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A-1C4F-AA65-CA7327944DB9}"/>
            </c:ext>
          </c:extLst>
        </c:ser>
        <c:ser>
          <c:idx val="3"/>
          <c:order val="3"/>
          <c:tx>
            <c:strRef>
              <c:f>'Survey Response per District'!$J$62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District'!$K$62:$O$62</c:f>
              <c:numCache>
                <c:formatCode>General</c:formatCode>
                <c:ptCount val="5"/>
                <c:pt idx="0">
                  <c:v>29</c:v>
                </c:pt>
                <c:pt idx="1">
                  <c:v>27</c:v>
                </c:pt>
                <c:pt idx="2">
                  <c:v>2</c:v>
                </c:pt>
                <c:pt idx="3">
                  <c:v>2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CA-1C4F-AA65-CA7327944DB9}"/>
            </c:ext>
          </c:extLst>
        </c:ser>
        <c:ser>
          <c:idx val="4"/>
          <c:order val="4"/>
          <c:tx>
            <c:strRef>
              <c:f>'Survey Response per District'!$J$63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District'!$K$63:$O$63</c:f>
              <c:numCache>
                <c:formatCode>General</c:formatCode>
                <c:ptCount val="5"/>
                <c:pt idx="0">
                  <c:v>16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CA-1C4F-AA65-CA7327944D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2770800"/>
        <c:axId val="-2083024240"/>
      </c:barChart>
      <c:catAx>
        <c:axId val="-208277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024240"/>
        <c:crosses val="autoZero"/>
        <c:auto val="1"/>
        <c:lblAlgn val="ctr"/>
        <c:lblOffset val="100"/>
        <c:noMultiLvlLbl val="0"/>
      </c:catAx>
      <c:valAx>
        <c:axId val="-20830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77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Accountant response</a:t>
            </a:r>
            <a:r>
              <a:rPr lang="en-US" baseline="0"/>
              <a:t> to Questionnaire per question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Occupation'!$A$128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Occupation'!$B$128:$F$128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B-E34B-B7B7-72B19337D7A1}"/>
            </c:ext>
          </c:extLst>
        </c:ser>
        <c:ser>
          <c:idx val="1"/>
          <c:order val="1"/>
          <c:tx>
            <c:strRef>
              <c:f>'Survey Response per Occupation'!$A$129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Occupation'!$B$129:$F$129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B-E34B-B7B7-72B19337D7A1}"/>
            </c:ext>
          </c:extLst>
        </c:ser>
        <c:ser>
          <c:idx val="2"/>
          <c:order val="2"/>
          <c:tx>
            <c:strRef>
              <c:f>'Survey Response per Occupation'!$A$130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Occupation'!$B$130:$F$130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DB-E34B-B7B7-72B19337D7A1}"/>
            </c:ext>
          </c:extLst>
        </c:ser>
        <c:ser>
          <c:idx val="3"/>
          <c:order val="3"/>
          <c:tx>
            <c:strRef>
              <c:f>'Survey Response per Occupation'!$A$131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Occupation'!$B$131:$F$131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DB-E34B-B7B7-72B19337D7A1}"/>
            </c:ext>
          </c:extLst>
        </c:ser>
        <c:ser>
          <c:idx val="4"/>
          <c:order val="4"/>
          <c:tx>
            <c:strRef>
              <c:f>'Survey Response per Occupation'!$A$132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Occupation'!$B$132:$F$132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DB-E34B-B7B7-72B19337D7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3641696"/>
        <c:axId val="-2086892368"/>
      </c:barChart>
      <c:catAx>
        <c:axId val="-209364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892368"/>
        <c:crosses val="autoZero"/>
        <c:auto val="1"/>
        <c:lblAlgn val="ctr"/>
        <c:lblOffset val="100"/>
        <c:noMultiLvlLbl val="0"/>
      </c:catAx>
      <c:valAx>
        <c:axId val="-20868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6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Engineer response to Questionnaire per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Occupation'!$A$142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Occupation'!$B$142:$F$142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B-7544-A7A0-085EB703E6C7}"/>
            </c:ext>
          </c:extLst>
        </c:ser>
        <c:ser>
          <c:idx val="1"/>
          <c:order val="1"/>
          <c:tx>
            <c:strRef>
              <c:f>'Survey Response per Occupation'!$A$143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Occupation'!$B$143:$F$143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B-7544-A7A0-085EB703E6C7}"/>
            </c:ext>
          </c:extLst>
        </c:ser>
        <c:ser>
          <c:idx val="2"/>
          <c:order val="2"/>
          <c:tx>
            <c:strRef>
              <c:f>'Survey Response per Occupation'!$A$144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Occupation'!$B$144:$F$144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4B-7544-A7A0-085EB703E6C7}"/>
            </c:ext>
          </c:extLst>
        </c:ser>
        <c:ser>
          <c:idx val="3"/>
          <c:order val="3"/>
          <c:tx>
            <c:strRef>
              <c:f>'Survey Response per Occupation'!$A$145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Occupation'!$B$145:$F$145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4B-7544-A7A0-085EB703E6C7}"/>
            </c:ext>
          </c:extLst>
        </c:ser>
        <c:ser>
          <c:idx val="4"/>
          <c:order val="4"/>
          <c:tx>
            <c:strRef>
              <c:f>'Survey Response per Occupation'!$A$146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Occupation'!$B$146:$F$146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7</c:v>
                </c:pt>
                <c:pt idx="3">
                  <c:v>0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4B-7544-A7A0-085EB703E6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6819392"/>
        <c:axId val="-2093567520"/>
      </c:barChart>
      <c:catAx>
        <c:axId val="-208681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67520"/>
        <c:crosses val="autoZero"/>
        <c:auto val="1"/>
        <c:lblAlgn val="ctr"/>
        <c:lblOffset val="100"/>
        <c:noMultiLvlLbl val="0"/>
      </c:catAx>
      <c:valAx>
        <c:axId val="-20935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81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Banker response to Questionnaire</a:t>
            </a:r>
            <a:r>
              <a:rPr lang="en-US" baseline="0"/>
              <a:t> per question</a:t>
            </a:r>
            <a:endParaRPr lang="en-US"/>
          </a:p>
        </c:rich>
      </c:tx>
      <c:layout>
        <c:manualLayout>
          <c:xMode val="edge"/>
          <c:yMode val="edge"/>
          <c:x val="0.135083333333333"/>
          <c:y val="5.5555555555555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Occupation'!$A$155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Occupation'!$B$155:$F$155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1-9145-A5A6-0AE81A340C3E}"/>
            </c:ext>
          </c:extLst>
        </c:ser>
        <c:ser>
          <c:idx val="1"/>
          <c:order val="1"/>
          <c:tx>
            <c:strRef>
              <c:f>'Survey Response per Occupation'!$A$156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Occupation'!$B$156:$F$156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1-9145-A5A6-0AE81A340C3E}"/>
            </c:ext>
          </c:extLst>
        </c:ser>
        <c:ser>
          <c:idx val="2"/>
          <c:order val="2"/>
          <c:tx>
            <c:strRef>
              <c:f>'Survey Response per Occupation'!$A$157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Occupation'!$B$157:$F$157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1-9145-A5A6-0AE81A340C3E}"/>
            </c:ext>
          </c:extLst>
        </c:ser>
        <c:ser>
          <c:idx val="3"/>
          <c:order val="3"/>
          <c:tx>
            <c:strRef>
              <c:f>'Survey Response per Occupation'!$A$158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Occupation'!$B$158:$F$158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1-9145-A5A6-0AE81A340C3E}"/>
            </c:ext>
          </c:extLst>
        </c:ser>
        <c:ser>
          <c:idx val="4"/>
          <c:order val="4"/>
          <c:tx>
            <c:strRef>
              <c:f>'Survey Response per Occupation'!$A$159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Occupation'!$B$159:$F$159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6</c:v>
                </c:pt>
                <c:pt idx="3">
                  <c:v>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F1-9145-A5A6-0AE81A340C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2852496"/>
        <c:axId val="-2082800352"/>
      </c:barChart>
      <c:catAx>
        <c:axId val="-20828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00352"/>
        <c:crosses val="autoZero"/>
        <c:auto val="1"/>
        <c:lblAlgn val="ctr"/>
        <c:lblOffset val="100"/>
        <c:noMultiLvlLbl val="0"/>
      </c:catAx>
      <c:valAx>
        <c:axId val="-20828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Nurse</a:t>
            </a:r>
            <a:r>
              <a:rPr lang="en-US" baseline="0"/>
              <a:t> response to Questionnaire per question</a:t>
            </a:r>
            <a:endParaRPr lang="en-US"/>
          </a:p>
        </c:rich>
      </c:tx>
      <c:layout>
        <c:manualLayout>
          <c:xMode val="edge"/>
          <c:yMode val="edge"/>
          <c:x val="0.15443066491688501"/>
          <c:y val="5.0925925925925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Occupation'!$A$169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Occupation'!$B$169:$F$169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F-3D4E-88AE-5115B5D190DA}"/>
            </c:ext>
          </c:extLst>
        </c:ser>
        <c:ser>
          <c:idx val="1"/>
          <c:order val="1"/>
          <c:tx>
            <c:strRef>
              <c:f>'Survey Response per Occupation'!$A$170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Occupation'!$B$170:$F$170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1F-3D4E-88AE-5115B5D190DA}"/>
            </c:ext>
          </c:extLst>
        </c:ser>
        <c:ser>
          <c:idx val="2"/>
          <c:order val="2"/>
          <c:tx>
            <c:strRef>
              <c:f>'Survey Response per Occupation'!$A$171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Occupation'!$B$171:$F$171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1F-3D4E-88AE-5115B5D190DA}"/>
            </c:ext>
          </c:extLst>
        </c:ser>
        <c:ser>
          <c:idx val="3"/>
          <c:order val="3"/>
          <c:tx>
            <c:strRef>
              <c:f>'Survey Response per Occupation'!$A$172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Occupation'!$B$172:$F$172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1F-3D4E-88AE-5115B5D190DA}"/>
            </c:ext>
          </c:extLst>
        </c:ser>
        <c:ser>
          <c:idx val="4"/>
          <c:order val="4"/>
          <c:tx>
            <c:strRef>
              <c:f>'Survey Response per Occupation'!$A$173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Occupation'!$B$173:$F$173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1F-3D4E-88AE-5115B5D190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3599536"/>
        <c:axId val="-2093888096"/>
      </c:barChart>
      <c:catAx>
        <c:axId val="-209359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888096"/>
        <c:crosses val="autoZero"/>
        <c:auto val="1"/>
        <c:lblAlgn val="ctr"/>
        <c:lblOffset val="100"/>
        <c:noMultiLvlLbl val="0"/>
      </c:catAx>
      <c:valAx>
        <c:axId val="-2093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9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Mechanics response to Questionnaire per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Occupation'!$A$186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Occupation'!$B$186:$F$186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0-3C46-BB09-64CCF83BA76E}"/>
            </c:ext>
          </c:extLst>
        </c:ser>
        <c:ser>
          <c:idx val="1"/>
          <c:order val="1"/>
          <c:tx>
            <c:strRef>
              <c:f>'Survey Response per Occupation'!$A$187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Occupation'!$B$187:$F$187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50-3C46-BB09-64CCF83BA76E}"/>
            </c:ext>
          </c:extLst>
        </c:ser>
        <c:ser>
          <c:idx val="2"/>
          <c:order val="2"/>
          <c:tx>
            <c:strRef>
              <c:f>'Survey Response per Occupation'!$A$188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Occupation'!$B$188:$F$188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50-3C46-BB09-64CCF83BA76E}"/>
            </c:ext>
          </c:extLst>
        </c:ser>
        <c:ser>
          <c:idx val="3"/>
          <c:order val="3"/>
          <c:tx>
            <c:strRef>
              <c:f>'Survey Response per Occupation'!$A$189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Occupation'!$B$189:$F$189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50-3C46-BB09-64CCF83BA76E}"/>
            </c:ext>
          </c:extLst>
        </c:ser>
        <c:ser>
          <c:idx val="4"/>
          <c:order val="4"/>
          <c:tx>
            <c:strRef>
              <c:f>'Survey Response per Occupation'!$A$190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Occupation'!$B$190:$F$190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50-3C46-BB09-64CCF83BA7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7846624"/>
        <c:axId val="-2097843376"/>
      </c:barChart>
      <c:catAx>
        <c:axId val="-209784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843376"/>
        <c:crosses val="autoZero"/>
        <c:auto val="1"/>
        <c:lblAlgn val="ctr"/>
        <c:lblOffset val="100"/>
        <c:noMultiLvlLbl val="0"/>
      </c:catAx>
      <c:valAx>
        <c:axId val="-20978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84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Teachers response</a:t>
            </a:r>
            <a:r>
              <a:rPr lang="en-US" baseline="0"/>
              <a:t> to Questionnaire per question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Occupation'!$A$202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Occupation'!$B$202:$F$202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4-684A-9286-12FD44D93C36}"/>
            </c:ext>
          </c:extLst>
        </c:ser>
        <c:ser>
          <c:idx val="1"/>
          <c:order val="1"/>
          <c:tx>
            <c:strRef>
              <c:f>'Survey Response per Occupation'!$A$203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Occupation'!$B$203:$F$203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4-684A-9286-12FD44D93C36}"/>
            </c:ext>
          </c:extLst>
        </c:ser>
        <c:ser>
          <c:idx val="2"/>
          <c:order val="2"/>
          <c:tx>
            <c:strRef>
              <c:f>'Survey Response per Occupation'!$A$204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Occupation'!$B$204:$F$204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B4-684A-9286-12FD44D93C36}"/>
            </c:ext>
          </c:extLst>
        </c:ser>
        <c:ser>
          <c:idx val="3"/>
          <c:order val="3"/>
          <c:tx>
            <c:strRef>
              <c:f>'Survey Response per Occupation'!$A$205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Occupation'!$B$205:$F$205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B4-684A-9286-12FD44D93C36}"/>
            </c:ext>
          </c:extLst>
        </c:ser>
        <c:ser>
          <c:idx val="4"/>
          <c:order val="4"/>
          <c:tx>
            <c:strRef>
              <c:f>'Survey Response per Occupation'!$A$206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Occupation'!$B$206:$F$206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4-684A-9286-12FD44D93C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5708752"/>
        <c:axId val="-2092800352"/>
      </c:barChart>
      <c:catAx>
        <c:axId val="-213570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00352"/>
        <c:crosses val="autoZero"/>
        <c:auto val="1"/>
        <c:lblAlgn val="ctr"/>
        <c:lblOffset val="100"/>
        <c:noMultiLvlLbl val="0"/>
      </c:catAx>
      <c:valAx>
        <c:axId val="-20928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70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Salesman response to Questionnaire per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Occupation'!$A$215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Occupation'!$B$215:$F$215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0-EF4F-AE7D-2176051C29FD}"/>
            </c:ext>
          </c:extLst>
        </c:ser>
        <c:ser>
          <c:idx val="1"/>
          <c:order val="1"/>
          <c:tx>
            <c:strRef>
              <c:f>'Survey Response per Occupation'!$A$216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Occupation'!$B$216:$F$216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0-EF4F-AE7D-2176051C29FD}"/>
            </c:ext>
          </c:extLst>
        </c:ser>
        <c:ser>
          <c:idx val="2"/>
          <c:order val="2"/>
          <c:tx>
            <c:strRef>
              <c:f>'Survey Response per Occupation'!$A$217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Occupation'!$B$217:$F$217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50-EF4F-AE7D-2176051C29FD}"/>
            </c:ext>
          </c:extLst>
        </c:ser>
        <c:ser>
          <c:idx val="3"/>
          <c:order val="3"/>
          <c:tx>
            <c:strRef>
              <c:f>'Survey Response per Occupation'!$A$218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Occupation'!$B$218:$F$218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50-EF4F-AE7D-2176051C29FD}"/>
            </c:ext>
          </c:extLst>
        </c:ser>
        <c:ser>
          <c:idx val="4"/>
          <c:order val="4"/>
          <c:tx>
            <c:strRef>
              <c:f>'Survey Response per Occupation'!$A$219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Occupation'!$B$219:$F$219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50-EF4F-AE7D-2176051C29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9922624"/>
        <c:axId val="-2083915488"/>
      </c:barChart>
      <c:catAx>
        <c:axId val="-21399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915488"/>
        <c:crosses val="autoZero"/>
        <c:auto val="1"/>
        <c:lblAlgn val="ctr"/>
        <c:lblOffset val="100"/>
        <c:noMultiLvlLbl val="0"/>
      </c:catAx>
      <c:valAx>
        <c:axId val="-20839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9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Retailer response to Questionnaire per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Occupation'!$A$230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Occupation'!$B$230:$F$230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A-AF4C-BE6F-D4CABBF24206}"/>
            </c:ext>
          </c:extLst>
        </c:ser>
        <c:ser>
          <c:idx val="1"/>
          <c:order val="1"/>
          <c:tx>
            <c:strRef>
              <c:f>'Survey Response per Occupation'!$A$231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Occupation'!$B$231:$F$231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A-AF4C-BE6F-D4CABBF24206}"/>
            </c:ext>
          </c:extLst>
        </c:ser>
        <c:ser>
          <c:idx val="2"/>
          <c:order val="2"/>
          <c:tx>
            <c:strRef>
              <c:f>'Survey Response per Occupation'!$A$232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Occupation'!$B$232:$F$232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4A-AF4C-BE6F-D4CABBF24206}"/>
            </c:ext>
          </c:extLst>
        </c:ser>
        <c:ser>
          <c:idx val="3"/>
          <c:order val="3"/>
          <c:tx>
            <c:strRef>
              <c:f>'Survey Response per Occupation'!$A$233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Occupation'!$B$233:$F$233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4A-AF4C-BE6F-D4CABBF24206}"/>
            </c:ext>
          </c:extLst>
        </c:ser>
        <c:ser>
          <c:idx val="4"/>
          <c:order val="4"/>
          <c:tx>
            <c:strRef>
              <c:f>'Survey Response per Occupation'!$A$234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Occupation'!$B$234:$F$234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4A-AF4C-BE6F-D4CABBF242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4950528"/>
        <c:axId val="2141359232"/>
      </c:barChart>
      <c:catAx>
        <c:axId val="-213495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359232"/>
        <c:crosses val="autoZero"/>
        <c:auto val="1"/>
        <c:lblAlgn val="ctr"/>
        <c:lblOffset val="100"/>
        <c:noMultiLvlLbl val="0"/>
      </c:catAx>
      <c:valAx>
        <c:axId val="21413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95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Baker response to Questionnaire per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Occupation'!$A$245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Occupation'!$B$245:$F$245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4-9C41-924C-0FB1F6CF28AC}"/>
            </c:ext>
          </c:extLst>
        </c:ser>
        <c:ser>
          <c:idx val="1"/>
          <c:order val="1"/>
          <c:tx>
            <c:strRef>
              <c:f>'Survey Response per Occupation'!$A$246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Occupation'!$B$246:$F$246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4-9C41-924C-0FB1F6CF28AC}"/>
            </c:ext>
          </c:extLst>
        </c:ser>
        <c:ser>
          <c:idx val="2"/>
          <c:order val="2"/>
          <c:tx>
            <c:strRef>
              <c:f>'Survey Response per Occupation'!$A$247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Occupation'!$B$247:$F$247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4-9C41-924C-0FB1F6CF28AC}"/>
            </c:ext>
          </c:extLst>
        </c:ser>
        <c:ser>
          <c:idx val="3"/>
          <c:order val="3"/>
          <c:tx>
            <c:strRef>
              <c:f>'Survey Response per Occupation'!$A$248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Occupation'!$B$248:$F$248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4-9C41-924C-0FB1F6CF28AC}"/>
            </c:ext>
          </c:extLst>
        </c:ser>
        <c:ser>
          <c:idx val="4"/>
          <c:order val="4"/>
          <c:tx>
            <c:strRef>
              <c:f>'Survey Response per Occupation'!$A$249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Occupation'!$B$249:$F$249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4-9C41-924C-0FB1F6CF28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1677840"/>
        <c:axId val="-2135869200"/>
      </c:barChart>
      <c:catAx>
        <c:axId val="2141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869200"/>
        <c:crosses val="autoZero"/>
        <c:auto val="1"/>
        <c:lblAlgn val="ctr"/>
        <c:lblOffset val="100"/>
        <c:noMultiLvlLbl val="0"/>
      </c:catAx>
      <c:valAx>
        <c:axId val="-21358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67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worker response</a:t>
            </a:r>
            <a:r>
              <a:rPr lang="en-US" baseline="0"/>
              <a:t> to Questionnaire per question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Occupation'!$A$261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Occupation'!$B$261:$F$261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6-124B-B133-4F3A55B35DAE}"/>
            </c:ext>
          </c:extLst>
        </c:ser>
        <c:ser>
          <c:idx val="1"/>
          <c:order val="1"/>
          <c:tx>
            <c:strRef>
              <c:f>'Survey Response per Occupation'!$A$262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Occupation'!$B$262:$F$262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6-124B-B133-4F3A55B35DAE}"/>
            </c:ext>
          </c:extLst>
        </c:ser>
        <c:ser>
          <c:idx val="2"/>
          <c:order val="2"/>
          <c:tx>
            <c:strRef>
              <c:f>'Survey Response per Occupation'!$A$263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Occupation'!$B$263:$F$263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B6-124B-B133-4F3A55B35DAE}"/>
            </c:ext>
          </c:extLst>
        </c:ser>
        <c:ser>
          <c:idx val="3"/>
          <c:order val="3"/>
          <c:tx>
            <c:strRef>
              <c:f>'Survey Response per Occupation'!$A$264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Occupation'!$B$264:$F$264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B6-124B-B133-4F3A55B35DAE}"/>
            </c:ext>
          </c:extLst>
        </c:ser>
        <c:ser>
          <c:idx val="4"/>
          <c:order val="4"/>
          <c:tx>
            <c:strRef>
              <c:f>'Survey Response per Occupation'!$A$265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Occupation'!$B$265:$F$265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B6-124B-B133-4F3A55B35D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5393264"/>
        <c:axId val="-2089401712"/>
      </c:barChart>
      <c:catAx>
        <c:axId val="-21353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401712"/>
        <c:crosses val="autoZero"/>
        <c:auto val="1"/>
        <c:lblAlgn val="ctr"/>
        <c:lblOffset val="100"/>
        <c:noMultiLvlLbl val="0"/>
      </c:catAx>
      <c:valAx>
        <c:axId val="-20894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3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Managemenet response to Questionnaire</a:t>
            </a:r>
            <a:r>
              <a:rPr lang="en-US" baseline="0"/>
              <a:t> per question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Occupation'!$A$277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Occupation'!$B$277:$F$277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4-E144-B8E9-C87E0DFC44BA}"/>
            </c:ext>
          </c:extLst>
        </c:ser>
        <c:ser>
          <c:idx val="1"/>
          <c:order val="1"/>
          <c:tx>
            <c:strRef>
              <c:f>'Survey Response per Occupation'!$A$278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Occupation'!$B$278:$F$278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4-E144-B8E9-C87E0DFC44BA}"/>
            </c:ext>
          </c:extLst>
        </c:ser>
        <c:ser>
          <c:idx val="2"/>
          <c:order val="2"/>
          <c:tx>
            <c:strRef>
              <c:f>'Survey Response per Occupation'!$A$279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Occupation'!$B$279:$F$279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4-E144-B8E9-C87E0DFC44BA}"/>
            </c:ext>
          </c:extLst>
        </c:ser>
        <c:ser>
          <c:idx val="3"/>
          <c:order val="3"/>
          <c:tx>
            <c:strRef>
              <c:f>'Survey Response per Occupation'!$A$280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Occupation'!$B$280:$F$280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E4-E144-B8E9-C87E0DFC44BA}"/>
            </c:ext>
          </c:extLst>
        </c:ser>
        <c:ser>
          <c:idx val="4"/>
          <c:order val="4"/>
          <c:tx>
            <c:strRef>
              <c:f>'Survey Response per Occupation'!$A$281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Occupation'!$B$281:$F$281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E4-E144-B8E9-C87E0DFC44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5496000"/>
        <c:axId val="-2085492752"/>
      </c:barChart>
      <c:catAx>
        <c:axId val="-20854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92752"/>
        <c:crosses val="autoZero"/>
        <c:auto val="1"/>
        <c:lblAlgn val="ctr"/>
        <c:lblOffset val="100"/>
        <c:noMultiLvlLbl val="0"/>
      </c:catAx>
      <c:valAx>
        <c:axId val="-20854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Q3 per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Occupation'!$M$7</c:f>
              <c:strCache>
                <c:ptCount val="1"/>
                <c:pt idx="0">
                  <c:v>Mean Q3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'Survey Response per Occupation'!$J$8:$J$18</c:f>
              <c:strCache>
                <c:ptCount val="11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  <c:pt idx="6">
                  <c:v>Salesman</c:v>
                </c:pt>
                <c:pt idx="7">
                  <c:v>Retailer</c:v>
                </c:pt>
                <c:pt idx="8">
                  <c:v>Baker</c:v>
                </c:pt>
                <c:pt idx="9">
                  <c:v>Service Worker</c:v>
                </c:pt>
                <c:pt idx="10">
                  <c:v>Management</c:v>
                </c:pt>
              </c:strCache>
            </c:strRef>
          </c:cat>
          <c:val>
            <c:numRef>
              <c:f>'Survey Response per Occupation'!$M$8:$M$18</c:f>
              <c:numCache>
                <c:formatCode>_(* #,##0.00_);_(* \(#,##0.00\);_(* "-"??_);_(@_)</c:formatCode>
                <c:ptCount val="11"/>
                <c:pt idx="0">
                  <c:v>3.75</c:v>
                </c:pt>
                <c:pt idx="1">
                  <c:v>4.1428571428571432</c:v>
                </c:pt>
                <c:pt idx="2">
                  <c:v>4.083333333333333</c:v>
                </c:pt>
                <c:pt idx="3">
                  <c:v>4</c:v>
                </c:pt>
                <c:pt idx="4">
                  <c:v>3.4</c:v>
                </c:pt>
                <c:pt idx="5">
                  <c:v>3.2</c:v>
                </c:pt>
                <c:pt idx="6">
                  <c:v>2.5454545454545454</c:v>
                </c:pt>
                <c:pt idx="7">
                  <c:v>2.6</c:v>
                </c:pt>
                <c:pt idx="8">
                  <c:v>2.4166666666666665</c:v>
                </c:pt>
                <c:pt idx="9">
                  <c:v>2.5833333333333335</c:v>
                </c:pt>
                <c:pt idx="10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3-064B-9080-82B6243CC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5475168"/>
        <c:axId val="-2085471824"/>
      </c:barChart>
      <c:catAx>
        <c:axId val="-208547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71824"/>
        <c:crosses val="autoZero"/>
        <c:auto val="1"/>
        <c:lblAlgn val="ctr"/>
        <c:lblOffset val="100"/>
        <c:noMultiLvlLbl val="0"/>
      </c:catAx>
      <c:valAx>
        <c:axId val="-20854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 Side Occupation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'Occupations per District'!$K$4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1-2049-8C94-AD867636CA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1-2049-8C94-AD867636CA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1-2049-8C94-AD867636CA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1-2049-8C94-AD867636CA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31-2049-8C94-AD867636CA2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31-2049-8C94-AD867636CA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'Occupations per District'!$J$5:$J$10</c:f>
              <c:strCache>
                <c:ptCount val="6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</c:strCache>
            </c:strRef>
          </c:cat>
          <c:val>
            <c:numRef>
              <c:f>'Occupations per District'!$K$5:$K$10</c:f>
              <c:numCache>
                <c:formatCode>General</c:formatCode>
                <c:ptCount val="6"/>
                <c:pt idx="0">
                  <c:v>4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31-2049-8C94-AD867636CA2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 Side Occupation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5D-C84A-A5B7-2C4920BEBF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5D-C84A-A5B7-2C4920BEBF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5D-C84A-A5B7-2C4920BEBF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5D-C84A-A5B7-2C4920BEBF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E5D-C84A-A5B7-2C4920BEBF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'Occupations per District'!$J$27:$J$31</c:f>
              <c:strCache>
                <c:ptCount val="5"/>
                <c:pt idx="0">
                  <c:v>Salesman</c:v>
                </c:pt>
                <c:pt idx="1">
                  <c:v>Retailer</c:v>
                </c:pt>
                <c:pt idx="2">
                  <c:v>Baker</c:v>
                </c:pt>
                <c:pt idx="3">
                  <c:v>Service Worker</c:v>
                </c:pt>
                <c:pt idx="4">
                  <c:v>Management</c:v>
                </c:pt>
              </c:strCache>
            </c:strRef>
          </c:cat>
          <c:val>
            <c:numRef>
              <c:f>'Occupations per District'!$K$27:$K$31</c:f>
              <c:numCache>
                <c:formatCode>General</c:formatCode>
                <c:ptCount val="5"/>
                <c:pt idx="0">
                  <c:v>11</c:v>
                </c:pt>
                <c:pt idx="1">
                  <c:v>5</c:v>
                </c:pt>
                <c:pt idx="2">
                  <c:v>12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5D-C84A-A5B7-2C4920BEBFE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 Side Occupation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'Occupations per District'!$K$4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'Occupations per District'!$J$5:$J$15</c:f>
              <c:strCache>
                <c:ptCount val="11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  <c:pt idx="6">
                  <c:v>Salesman</c:v>
                </c:pt>
                <c:pt idx="7">
                  <c:v>Retailer</c:v>
                </c:pt>
                <c:pt idx="8">
                  <c:v>Baker</c:v>
                </c:pt>
                <c:pt idx="9">
                  <c:v>Service Worker</c:v>
                </c:pt>
                <c:pt idx="10">
                  <c:v>Management</c:v>
                </c:pt>
              </c:strCache>
            </c:strRef>
          </c:cat>
          <c:val>
            <c:numRef>
              <c:f>'Occupations per District'!$K$5:$K$15</c:f>
              <c:numCache>
                <c:formatCode>General</c:formatCode>
                <c:ptCount val="11"/>
                <c:pt idx="0">
                  <c:v>4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9-A34B-8D15-02F3C47914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1908432"/>
        <c:axId val="2144034608"/>
      </c:barChart>
      <c:catAx>
        <c:axId val="-209190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34608"/>
        <c:crosses val="autoZero"/>
        <c:auto val="1"/>
        <c:lblAlgn val="ctr"/>
        <c:lblOffset val="100"/>
        <c:noMultiLvlLbl val="0"/>
      </c:catAx>
      <c:valAx>
        <c:axId val="21440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0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 Side Occupation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'Occupations per District'!$K$20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'Occupations per District'!$J$21:$J$31</c:f>
              <c:strCache>
                <c:ptCount val="11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  <c:pt idx="6">
                  <c:v>Salesman</c:v>
                </c:pt>
                <c:pt idx="7">
                  <c:v>Retailer</c:v>
                </c:pt>
                <c:pt idx="8">
                  <c:v>Baker</c:v>
                </c:pt>
                <c:pt idx="9">
                  <c:v>Service Worker</c:v>
                </c:pt>
                <c:pt idx="10">
                  <c:v>Management</c:v>
                </c:pt>
              </c:strCache>
            </c:strRef>
          </c:cat>
          <c:val>
            <c:numRef>
              <c:f>'Occupations per District'!$K$21:$K$31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5-F049-A379-9844953CD4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5288560"/>
        <c:axId val="-2135178096"/>
      </c:barChart>
      <c:catAx>
        <c:axId val="-213528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178096"/>
        <c:crosses val="autoZero"/>
        <c:auto val="1"/>
        <c:lblAlgn val="ctr"/>
        <c:lblOffset val="100"/>
        <c:noMultiLvlLbl val="0"/>
      </c:catAx>
      <c:valAx>
        <c:axId val="-21351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2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Response</a:t>
            </a:r>
            <a:r>
              <a:rPr lang="en-US" baseline="0"/>
              <a:t> Per Income Quartile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Quartile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Income'!$L$17:$Q$17</c:f>
              <c:numCache>
                <c:formatCode>_(* #,##0.00_);_(* \(#,##0.00\);_(* "-"??_);_(@_)</c:formatCode>
                <c:ptCount val="6"/>
                <c:pt idx="0">
                  <c:v>4.12</c:v>
                </c:pt>
                <c:pt idx="1">
                  <c:v>3.76</c:v>
                </c:pt>
                <c:pt idx="2">
                  <c:v>3</c:v>
                </c:pt>
                <c:pt idx="3">
                  <c:v>2.2400000000000002</c:v>
                </c:pt>
                <c:pt idx="4">
                  <c:v>4.16</c:v>
                </c:pt>
                <c:pt idx="5">
                  <c:v>3.4559999999999995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3-1D45-9B82-D965505F12B1}"/>
            </c:ext>
          </c:extLst>
        </c:ser>
        <c:ser>
          <c:idx val="1"/>
          <c:order val="1"/>
          <c:tx>
            <c:v>Quartile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Income'!$L$18:$Q$18</c:f>
              <c:numCache>
                <c:formatCode>_(* #,##0.00_);_(* \(#,##0.00\);_(* "-"??_);_(@_)</c:formatCode>
                <c:ptCount val="6"/>
                <c:pt idx="0">
                  <c:v>4.5199999999999996</c:v>
                </c:pt>
                <c:pt idx="1">
                  <c:v>3.84</c:v>
                </c:pt>
                <c:pt idx="2">
                  <c:v>3.12</c:v>
                </c:pt>
                <c:pt idx="3">
                  <c:v>2.12</c:v>
                </c:pt>
                <c:pt idx="4">
                  <c:v>4.4000000000000004</c:v>
                </c:pt>
                <c:pt idx="5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3-1D45-9B82-D965505F12B1}"/>
            </c:ext>
          </c:extLst>
        </c:ser>
        <c:ser>
          <c:idx val="2"/>
          <c:order val="2"/>
          <c:tx>
            <c:v>Quartile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Income'!$L$19:$Q$19</c:f>
              <c:numCache>
                <c:formatCode>_(* #,##0.00_);_(* \(#,##0.00\);_(* "-"??_);_(@_)</c:formatCode>
                <c:ptCount val="6"/>
                <c:pt idx="0">
                  <c:v>4.4000000000000004</c:v>
                </c:pt>
                <c:pt idx="1">
                  <c:v>4.04</c:v>
                </c:pt>
                <c:pt idx="2">
                  <c:v>3.48</c:v>
                </c:pt>
                <c:pt idx="3">
                  <c:v>2</c:v>
                </c:pt>
                <c:pt idx="4">
                  <c:v>4.5199999999999996</c:v>
                </c:pt>
                <c:pt idx="5">
                  <c:v>3.6880000000000002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13-1D45-9B82-D965505F12B1}"/>
            </c:ext>
          </c:extLst>
        </c:ser>
        <c:ser>
          <c:idx val="3"/>
          <c:order val="3"/>
          <c:tx>
            <c:v>Quartile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Income'!$L$20:$Q$20</c:f>
              <c:numCache>
                <c:formatCode>_(* #,##0.00_);_(* \(#,##0.00\);_(* "-"??_);_(@_)</c:formatCode>
                <c:ptCount val="6"/>
                <c:pt idx="0">
                  <c:v>4.3600000000000003</c:v>
                </c:pt>
                <c:pt idx="1">
                  <c:v>4.08</c:v>
                </c:pt>
                <c:pt idx="2">
                  <c:v>3.28</c:v>
                </c:pt>
                <c:pt idx="3">
                  <c:v>2.2000000000000002</c:v>
                </c:pt>
                <c:pt idx="4">
                  <c:v>4.6399999999999997</c:v>
                </c:pt>
                <c:pt idx="5">
                  <c:v>3.7119999999999997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13-1D45-9B82-D965505F1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175552"/>
        <c:axId val="-2087172096"/>
      </c:barChart>
      <c:catAx>
        <c:axId val="-208717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172096"/>
        <c:crosses val="autoZero"/>
        <c:auto val="1"/>
        <c:lblAlgn val="ctr"/>
        <c:lblOffset val="100"/>
        <c:noMultiLvlLbl val="0"/>
      </c:catAx>
      <c:valAx>
        <c:axId val="-20871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17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501650</xdr:colOff>
      <xdr:row>0</xdr:row>
      <xdr:rowOff>114300</xdr:rowOff>
    </xdr:from>
    <xdr:to>
      <xdr:col>12</xdr:col>
      <xdr:colOff>292100</xdr:colOff>
      <xdr:row>17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27</xdr:row>
      <xdr:rowOff>12700</xdr:rowOff>
    </xdr:from>
    <xdr:to>
      <xdr:col>9</xdr:col>
      <xdr:colOff>0</xdr:colOff>
      <xdr:row>44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15</xdr:row>
      <xdr:rowOff>12700</xdr:rowOff>
    </xdr:from>
    <xdr:to>
      <xdr:col>9</xdr:col>
      <xdr:colOff>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12</xdr:row>
      <xdr:rowOff>190500</xdr:rowOff>
    </xdr:from>
    <xdr:to>
      <xdr:col>18</xdr:col>
      <xdr:colOff>812800</xdr:colOff>
      <xdr:row>30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68</xdr:row>
      <xdr:rowOff>0</xdr:rowOff>
    </xdr:from>
    <xdr:to>
      <xdr:col>18</xdr:col>
      <xdr:colOff>812800</xdr:colOff>
      <xdr:row>84</xdr:row>
      <xdr:rowOff>139389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807833</xdr:colOff>
      <xdr:row>123</xdr:row>
      <xdr:rowOff>51353</xdr:rowOff>
    </xdr:from>
    <xdr:to>
      <xdr:col>12</xdr:col>
      <xdr:colOff>109333</xdr:colOff>
      <xdr:row>136</xdr:row>
      <xdr:rowOff>201545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789628</xdr:colOff>
      <xdr:row>137</xdr:row>
      <xdr:rowOff>64743</xdr:rowOff>
    </xdr:from>
    <xdr:to>
      <xdr:col>12</xdr:col>
      <xdr:colOff>91128</xdr:colOff>
      <xdr:row>150</xdr:row>
      <xdr:rowOff>131211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771692</xdr:colOff>
      <xdr:row>151</xdr:row>
      <xdr:rowOff>72231</xdr:rowOff>
    </xdr:from>
    <xdr:to>
      <xdr:col>12</xdr:col>
      <xdr:colOff>89902</xdr:colOff>
      <xdr:row>164</xdr:row>
      <xdr:rowOff>161132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750973</xdr:colOff>
      <xdr:row>165</xdr:row>
      <xdr:rowOff>119062</xdr:rowOff>
    </xdr:from>
    <xdr:to>
      <xdr:col>12</xdr:col>
      <xdr:colOff>69183</xdr:colOff>
      <xdr:row>179</xdr:row>
      <xdr:rowOff>176462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757239</xdr:colOff>
      <xdr:row>180</xdr:row>
      <xdr:rowOff>101767</xdr:rowOff>
    </xdr:from>
    <xdr:to>
      <xdr:col>12</xdr:col>
      <xdr:colOff>75449</xdr:colOff>
      <xdr:row>193</xdr:row>
      <xdr:rowOff>163178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750738</xdr:colOff>
      <xdr:row>194</xdr:row>
      <xdr:rowOff>151909</xdr:rowOff>
    </xdr:from>
    <xdr:to>
      <xdr:col>12</xdr:col>
      <xdr:colOff>114545</xdr:colOff>
      <xdr:row>208</xdr:row>
      <xdr:rowOff>107156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807093</xdr:colOff>
      <xdr:row>210</xdr:row>
      <xdr:rowOff>12548</xdr:rowOff>
    </xdr:from>
    <xdr:to>
      <xdr:col>12</xdr:col>
      <xdr:colOff>123712</xdr:colOff>
      <xdr:row>223</xdr:row>
      <xdr:rowOff>157162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811402</xdr:colOff>
      <xdr:row>225</xdr:row>
      <xdr:rowOff>96989</xdr:rowOff>
    </xdr:from>
    <xdr:to>
      <xdr:col>12</xdr:col>
      <xdr:colOff>141250</xdr:colOff>
      <xdr:row>239</xdr:row>
      <xdr:rowOff>64936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828410</xdr:colOff>
      <xdr:row>240</xdr:row>
      <xdr:rowOff>73177</xdr:rowOff>
    </xdr:from>
    <xdr:to>
      <xdr:col>12</xdr:col>
      <xdr:colOff>158259</xdr:colOff>
      <xdr:row>254</xdr:row>
      <xdr:rowOff>101601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16707</xdr:colOff>
      <xdr:row>255</xdr:row>
      <xdr:rowOff>67468</xdr:rowOff>
    </xdr:from>
    <xdr:to>
      <xdr:col>12</xdr:col>
      <xdr:colOff>179994</xdr:colOff>
      <xdr:row>269</xdr:row>
      <xdr:rowOff>151606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38439</xdr:colOff>
      <xdr:row>271</xdr:row>
      <xdr:rowOff>19201</xdr:rowOff>
    </xdr:from>
    <xdr:to>
      <xdr:col>12</xdr:col>
      <xdr:colOff>201726</xdr:colOff>
      <xdr:row>285</xdr:row>
      <xdr:rowOff>95401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829468</xdr:colOff>
      <xdr:row>20</xdr:row>
      <xdr:rowOff>156367</xdr:rowOff>
    </xdr:from>
    <xdr:to>
      <xdr:col>15</xdr:col>
      <xdr:colOff>873124</xdr:colOff>
      <xdr:row>37</xdr:row>
      <xdr:rowOff>158749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431800</xdr:colOff>
      <xdr:row>3</xdr:row>
      <xdr:rowOff>0</xdr:rowOff>
    </xdr:from>
    <xdr:to>
      <xdr:col>15</xdr:col>
      <xdr:colOff>660400</xdr:colOff>
      <xdr:row>15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393700</xdr:colOff>
      <xdr:row>18</xdr:row>
      <xdr:rowOff>190500</xdr:rowOff>
    </xdr:from>
    <xdr:to>
      <xdr:col>15</xdr:col>
      <xdr:colOff>723900</xdr:colOff>
      <xdr:row>31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806450</xdr:colOff>
      <xdr:row>2</xdr:row>
      <xdr:rowOff>127000</xdr:rowOff>
    </xdr:from>
    <xdr:to>
      <xdr:col>21</xdr:col>
      <xdr:colOff>425450</xdr:colOff>
      <xdr:row>16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</xdr:colOff>
      <xdr:row>18</xdr:row>
      <xdr:rowOff>127000</xdr:rowOff>
    </xdr:from>
    <xdr:to>
      <xdr:col>21</xdr:col>
      <xdr:colOff>463550</xdr:colOff>
      <xdr:row>32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23</xdr:row>
      <xdr:rowOff>0</xdr:rowOff>
    </xdr:from>
    <xdr:to>
      <xdr:col>16</xdr:col>
      <xdr:colOff>774700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workbookViewId="0"/>
  </sheetViews>
  <sheetFormatPr baseColWidth="10" defaultColWidth="8.83203125" defaultRowHeight="15" x14ac:dyDescent="0.2"/>
  <cols>
    <col min="1" max="1" width="12" customWidth="1"/>
    <col min="2" max="2" width="11.5" customWidth="1"/>
    <col min="3" max="3" width="12.5" customWidth="1"/>
    <col min="13" max="13" width="16.6640625" bestFit="1" customWidth="1"/>
    <col min="14" max="14" width="10.33203125" bestFit="1" customWidth="1"/>
    <col min="15" max="15" width="6.83203125" bestFit="1" customWidth="1"/>
    <col min="16" max="20" width="5.83203125" bestFit="1" customWidth="1"/>
    <col min="21" max="21" width="6.1640625" bestFit="1" customWidth="1"/>
    <col min="22" max="23" width="10.33203125" bestFit="1" customWidth="1"/>
  </cols>
  <sheetData>
    <row r="1" spans="1:23" ht="17" thickTop="1" x14ac:dyDescent="0.2">
      <c r="A1" s="1" t="s">
        <v>7</v>
      </c>
      <c r="B1" s="2" t="s">
        <v>8</v>
      </c>
      <c r="C1" s="2" t="s">
        <v>10</v>
      </c>
      <c r="D1" s="2" t="s">
        <v>0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23" ht="16" x14ac:dyDescent="0.2">
      <c r="A2" s="3">
        <v>1</v>
      </c>
      <c r="B2" s="4">
        <v>1</v>
      </c>
      <c r="C2" s="4">
        <v>1</v>
      </c>
      <c r="D2" s="4">
        <v>36</v>
      </c>
      <c r="E2" s="4">
        <v>85000</v>
      </c>
      <c r="F2" s="4">
        <v>5</v>
      </c>
      <c r="G2" s="4">
        <v>3</v>
      </c>
      <c r="H2" s="4">
        <v>3</v>
      </c>
      <c r="I2" s="4">
        <v>1</v>
      </c>
      <c r="J2" s="4">
        <v>5</v>
      </c>
      <c r="K2" s="4">
        <v>3.4</v>
      </c>
    </row>
    <row r="3" spans="1:23" ht="16" x14ac:dyDescent="0.2">
      <c r="A3" s="3">
        <v>2</v>
      </c>
      <c r="B3" s="4">
        <v>1</v>
      </c>
      <c r="C3" s="4">
        <v>2</v>
      </c>
      <c r="D3" s="4">
        <v>45</v>
      </c>
      <c r="E3" s="4">
        <v>84000</v>
      </c>
      <c r="F3" s="4">
        <v>4</v>
      </c>
      <c r="G3" s="4">
        <v>2</v>
      </c>
      <c r="H3" s="4">
        <v>4</v>
      </c>
      <c r="I3" s="4">
        <v>1</v>
      </c>
      <c r="J3" s="4">
        <v>5</v>
      </c>
      <c r="K3" s="4">
        <v>3.2</v>
      </c>
    </row>
    <row r="4" spans="1:23" ht="16" x14ac:dyDescent="0.2">
      <c r="A4" s="3">
        <v>3</v>
      </c>
      <c r="B4" s="4">
        <v>1</v>
      </c>
      <c r="C4" s="4">
        <v>2</v>
      </c>
      <c r="D4" s="4">
        <v>28</v>
      </c>
      <c r="E4" s="4">
        <v>83000</v>
      </c>
      <c r="F4" s="4">
        <v>5</v>
      </c>
      <c r="G4" s="4">
        <v>4</v>
      </c>
      <c r="H4" s="4">
        <v>2</v>
      </c>
      <c r="I4" s="4">
        <v>4</v>
      </c>
      <c r="J4" s="4">
        <v>5</v>
      </c>
      <c r="K4" s="4">
        <v>4</v>
      </c>
      <c r="M4" s="57" t="s">
        <v>74</v>
      </c>
      <c r="N4" s="43"/>
      <c r="O4" s="43"/>
      <c r="P4" s="43"/>
      <c r="Q4" s="43"/>
      <c r="R4" s="43"/>
      <c r="S4" s="43"/>
      <c r="T4" s="43"/>
      <c r="U4" s="43"/>
      <c r="V4" s="43"/>
    </row>
    <row r="5" spans="1:23" ht="16" x14ac:dyDescent="0.2">
      <c r="A5" s="3">
        <v>4</v>
      </c>
      <c r="B5" s="4">
        <v>1</v>
      </c>
      <c r="C5" s="4">
        <v>2</v>
      </c>
      <c r="D5" s="4">
        <v>43</v>
      </c>
      <c r="E5" s="4">
        <v>72000</v>
      </c>
      <c r="F5" s="4">
        <v>5</v>
      </c>
      <c r="G5" s="4">
        <v>3</v>
      </c>
      <c r="H5" s="4">
        <v>4</v>
      </c>
      <c r="I5" s="4">
        <v>2</v>
      </c>
      <c r="J5" s="4">
        <v>4</v>
      </c>
      <c r="K5" s="4">
        <v>3.6</v>
      </c>
      <c r="M5" s="44"/>
      <c r="N5" s="44" t="s">
        <v>9</v>
      </c>
      <c r="O5" s="44" t="s">
        <v>11</v>
      </c>
      <c r="P5" s="44" t="s">
        <v>1</v>
      </c>
      <c r="Q5" s="44" t="s">
        <v>2</v>
      </c>
      <c r="R5" s="44" t="s">
        <v>3</v>
      </c>
      <c r="S5" s="44" t="s">
        <v>4</v>
      </c>
      <c r="T5" s="44" t="s">
        <v>5</v>
      </c>
      <c r="U5" s="44" t="s">
        <v>6</v>
      </c>
      <c r="V5" s="44" t="s">
        <v>10</v>
      </c>
    </row>
    <row r="6" spans="1:23" ht="16" x14ac:dyDescent="0.2">
      <c r="A6" s="3">
        <v>5</v>
      </c>
      <c r="B6" s="4">
        <v>1</v>
      </c>
      <c r="C6" s="4">
        <v>3</v>
      </c>
      <c r="D6" s="4">
        <v>44</v>
      </c>
      <c r="E6" s="4">
        <v>90000</v>
      </c>
      <c r="F6" s="4">
        <v>5</v>
      </c>
      <c r="G6" s="4">
        <v>4</v>
      </c>
      <c r="H6" s="4">
        <v>3</v>
      </c>
      <c r="I6" s="4">
        <v>2</v>
      </c>
      <c r="J6" s="4">
        <v>5</v>
      </c>
      <c r="K6" s="4">
        <v>3.8</v>
      </c>
      <c r="M6" s="45" t="s">
        <v>75</v>
      </c>
      <c r="N6" s="46">
        <f>AVERAGE(E2:E101)</f>
        <v>84130</v>
      </c>
      <c r="O6" s="46">
        <f>AVERAGE(D2:D101)</f>
        <v>42.13</v>
      </c>
      <c r="P6" s="46">
        <f t="shared" ref="P6:U6" si="0">AVERAGE(F2:F101)</f>
        <v>4.3499999999999996</v>
      </c>
      <c r="Q6" s="46">
        <f t="shared" si="0"/>
        <v>3.93</v>
      </c>
      <c r="R6" s="46">
        <f t="shared" si="0"/>
        <v>3.22</v>
      </c>
      <c r="S6" s="46">
        <f t="shared" si="0"/>
        <v>2.14</v>
      </c>
      <c r="T6" s="46">
        <f t="shared" si="0"/>
        <v>4.43</v>
      </c>
      <c r="U6" s="46">
        <f t="shared" si="0"/>
        <v>3.613999999999999</v>
      </c>
      <c r="V6" s="46" t="s">
        <v>82</v>
      </c>
    </row>
    <row r="7" spans="1:23" ht="16" x14ac:dyDescent="0.2">
      <c r="A7" s="3">
        <v>6</v>
      </c>
      <c r="B7" s="4">
        <v>1</v>
      </c>
      <c r="C7" s="4">
        <v>3</v>
      </c>
      <c r="D7" s="4">
        <v>52</v>
      </c>
      <c r="E7" s="4">
        <v>89000</v>
      </c>
      <c r="F7" s="4">
        <v>5</v>
      </c>
      <c r="G7" s="4">
        <v>4</v>
      </c>
      <c r="H7" s="4">
        <v>2</v>
      </c>
      <c r="I7" s="4">
        <v>1</v>
      </c>
      <c r="J7" s="4">
        <v>5</v>
      </c>
      <c r="K7" s="4">
        <v>3.4</v>
      </c>
      <c r="M7" s="45" t="s">
        <v>76</v>
      </c>
      <c r="N7" s="46">
        <f>MEDIAN(E2:E101)</f>
        <v>85000</v>
      </c>
      <c r="O7" s="46">
        <f>MEDIAN(D2:D101)</f>
        <v>42.5</v>
      </c>
      <c r="P7" s="46">
        <f t="shared" ref="P7:U7" si="1">MEDIAN(F2:F101)</f>
        <v>4</v>
      </c>
      <c r="Q7" s="46">
        <f t="shared" si="1"/>
        <v>4</v>
      </c>
      <c r="R7" s="46">
        <f t="shared" si="1"/>
        <v>3</v>
      </c>
      <c r="S7" s="46">
        <f t="shared" si="1"/>
        <v>2</v>
      </c>
      <c r="T7" s="46">
        <f t="shared" si="1"/>
        <v>4</v>
      </c>
      <c r="U7" s="46">
        <f t="shared" si="1"/>
        <v>3.6</v>
      </c>
      <c r="V7" s="46" t="s">
        <v>82</v>
      </c>
    </row>
    <row r="8" spans="1:23" ht="16" x14ac:dyDescent="0.2">
      <c r="A8" s="3">
        <v>7</v>
      </c>
      <c r="B8" s="4">
        <v>1</v>
      </c>
      <c r="C8" s="4">
        <v>2</v>
      </c>
      <c r="D8" s="4">
        <v>49</v>
      </c>
      <c r="E8" s="4">
        <v>94000</v>
      </c>
      <c r="F8" s="4">
        <v>5</v>
      </c>
      <c r="G8" s="4">
        <v>3</v>
      </c>
      <c r="H8" s="4">
        <v>3</v>
      </c>
      <c r="I8" s="4">
        <v>2</v>
      </c>
      <c r="J8" s="4">
        <v>4</v>
      </c>
      <c r="K8" s="4">
        <v>3.4</v>
      </c>
      <c r="M8" s="45" t="s">
        <v>77</v>
      </c>
      <c r="N8" s="46">
        <f>MODE(E2:E101)</f>
        <v>89000</v>
      </c>
      <c r="O8" s="46">
        <f>MODE(D2:D101)</f>
        <v>38</v>
      </c>
      <c r="P8" s="46">
        <f t="shared" ref="P8:U8" si="2">MODE(F2:F101)</f>
        <v>4</v>
      </c>
      <c r="Q8" s="46">
        <f t="shared" si="2"/>
        <v>4</v>
      </c>
      <c r="R8" s="46">
        <f t="shared" si="2"/>
        <v>3</v>
      </c>
      <c r="S8" s="46">
        <f t="shared" si="2"/>
        <v>2</v>
      </c>
      <c r="T8" s="46">
        <f t="shared" si="2"/>
        <v>5</v>
      </c>
      <c r="U8" s="46">
        <f t="shared" si="2"/>
        <v>3.4</v>
      </c>
      <c r="V8" s="45">
        <f>MODE(C2:C101)</f>
        <v>2</v>
      </c>
    </row>
    <row r="9" spans="1:23" ht="16" x14ac:dyDescent="0.2">
      <c r="A9" s="3">
        <v>8</v>
      </c>
      <c r="B9" s="4">
        <v>1</v>
      </c>
      <c r="C9" s="4">
        <v>2</v>
      </c>
      <c r="D9" s="4">
        <v>38</v>
      </c>
      <c r="E9" s="4">
        <v>95000</v>
      </c>
      <c r="F9" s="4">
        <v>5</v>
      </c>
      <c r="G9" s="4">
        <v>5</v>
      </c>
      <c r="H9" s="4">
        <v>2</v>
      </c>
      <c r="I9" s="4">
        <v>1</v>
      </c>
      <c r="J9" s="4">
        <v>5</v>
      </c>
      <c r="K9" s="4">
        <v>3.6</v>
      </c>
      <c r="M9" s="45" t="s">
        <v>78</v>
      </c>
      <c r="N9" s="46">
        <f>STDEV(E2:E101)</f>
        <v>7378.1755703883018</v>
      </c>
      <c r="O9" s="46">
        <f>STDEV(D2:D101)</f>
        <v>9.0416041751785414</v>
      </c>
      <c r="P9" s="46">
        <f t="shared" ref="P9:U9" si="3">STDEV(F2:F101)</f>
        <v>0.64157319271939783</v>
      </c>
      <c r="Q9" s="46">
        <f t="shared" si="3"/>
        <v>0.71428427128281369</v>
      </c>
      <c r="R9" s="46">
        <f t="shared" si="3"/>
        <v>1.1597631245433293</v>
      </c>
      <c r="S9" s="46">
        <f t="shared" si="3"/>
        <v>0.82901913564930907</v>
      </c>
      <c r="T9" s="46">
        <f t="shared" si="3"/>
        <v>0.62369054745915375</v>
      </c>
      <c r="U9" s="46">
        <f t="shared" si="3"/>
        <v>0.33904798385115842</v>
      </c>
      <c r="V9" s="46" t="s">
        <v>82</v>
      </c>
    </row>
    <row r="10" spans="1:23" ht="16" x14ac:dyDescent="0.2">
      <c r="A10" s="3">
        <v>9</v>
      </c>
      <c r="B10" s="4">
        <v>1</v>
      </c>
      <c r="C10" s="4">
        <v>4</v>
      </c>
      <c r="D10" s="4">
        <v>32</v>
      </c>
      <c r="E10" s="4">
        <v>88000</v>
      </c>
      <c r="F10" s="4">
        <v>4</v>
      </c>
      <c r="G10" s="4">
        <v>4</v>
      </c>
      <c r="H10" s="4">
        <v>4</v>
      </c>
      <c r="I10" s="4">
        <v>2</v>
      </c>
      <c r="J10" s="4">
        <v>4</v>
      </c>
      <c r="K10" s="4">
        <v>3.6</v>
      </c>
      <c r="M10" s="45" t="s">
        <v>79</v>
      </c>
      <c r="N10" s="46">
        <f>MAX(E2:E101)</f>
        <v>98000</v>
      </c>
      <c r="O10" s="46">
        <f>MAX(D2:D101)</f>
        <v>61</v>
      </c>
      <c r="P10" s="46" t="s">
        <v>82</v>
      </c>
      <c r="Q10" s="46" t="s">
        <v>82</v>
      </c>
      <c r="R10" s="46" t="s">
        <v>82</v>
      </c>
      <c r="S10" s="46" t="s">
        <v>82</v>
      </c>
      <c r="T10" s="46" t="s">
        <v>82</v>
      </c>
      <c r="U10" s="46" t="s">
        <v>82</v>
      </c>
      <c r="V10" s="46" t="s">
        <v>82</v>
      </c>
    </row>
    <row r="11" spans="1:23" ht="16" x14ac:dyDescent="0.2">
      <c r="A11" s="3">
        <v>10</v>
      </c>
      <c r="B11" s="4">
        <v>1</v>
      </c>
      <c r="C11" s="4">
        <v>2</v>
      </c>
      <c r="D11" s="4">
        <v>49</v>
      </c>
      <c r="E11" s="4">
        <v>89000</v>
      </c>
      <c r="F11" s="4">
        <v>4</v>
      </c>
      <c r="G11" s="4">
        <v>4</v>
      </c>
      <c r="H11" s="4">
        <v>5</v>
      </c>
      <c r="I11" s="4">
        <v>2</v>
      </c>
      <c r="J11" s="4">
        <v>5</v>
      </c>
      <c r="K11" s="4">
        <v>4</v>
      </c>
      <c r="M11" s="45" t="s">
        <v>80</v>
      </c>
      <c r="N11" s="46">
        <f>MIN(E2:E101)</f>
        <v>65000</v>
      </c>
      <c r="O11" s="46">
        <f>MIN(D2:D101)</f>
        <v>28</v>
      </c>
      <c r="P11" s="46" t="s">
        <v>82</v>
      </c>
      <c r="Q11" s="46" t="s">
        <v>82</v>
      </c>
      <c r="R11" s="46" t="s">
        <v>82</v>
      </c>
      <c r="S11" s="46" t="s">
        <v>82</v>
      </c>
      <c r="T11" s="46" t="s">
        <v>82</v>
      </c>
      <c r="U11" s="46" t="s">
        <v>82</v>
      </c>
      <c r="V11" s="46" t="s">
        <v>82</v>
      </c>
    </row>
    <row r="12" spans="1:23" ht="16" x14ac:dyDescent="0.2">
      <c r="A12" s="3">
        <v>11</v>
      </c>
      <c r="B12" s="4">
        <v>1</v>
      </c>
      <c r="C12" s="4">
        <v>5</v>
      </c>
      <c r="D12" s="4">
        <v>31</v>
      </c>
      <c r="E12" s="4">
        <v>74000</v>
      </c>
      <c r="F12" s="4">
        <v>4</v>
      </c>
      <c r="G12" s="4">
        <v>4</v>
      </c>
      <c r="H12" s="4">
        <v>3</v>
      </c>
      <c r="I12" s="4">
        <v>1</v>
      </c>
      <c r="J12" s="4">
        <v>4</v>
      </c>
      <c r="K12" s="4">
        <v>3.2</v>
      </c>
      <c r="M12" s="45" t="s">
        <v>81</v>
      </c>
      <c r="N12" s="46">
        <f>N10-N11</f>
        <v>33000</v>
      </c>
      <c r="O12" s="46">
        <f>O10-O11</f>
        <v>33</v>
      </c>
      <c r="P12" s="46" t="s">
        <v>82</v>
      </c>
      <c r="Q12" s="46" t="s">
        <v>82</v>
      </c>
      <c r="R12" s="46" t="s">
        <v>82</v>
      </c>
      <c r="S12" s="46" t="s">
        <v>82</v>
      </c>
      <c r="T12" s="46" t="s">
        <v>82</v>
      </c>
      <c r="U12" s="46" t="s">
        <v>82</v>
      </c>
      <c r="V12" s="46" t="s">
        <v>82</v>
      </c>
    </row>
    <row r="13" spans="1:23" ht="16" x14ac:dyDescent="0.2">
      <c r="A13" s="3">
        <v>12</v>
      </c>
      <c r="B13" s="4">
        <v>1</v>
      </c>
      <c r="C13" s="4">
        <v>6</v>
      </c>
      <c r="D13" s="4">
        <v>55</v>
      </c>
      <c r="E13" s="4">
        <v>87000</v>
      </c>
      <c r="F13" s="4">
        <v>5</v>
      </c>
      <c r="G13" s="4">
        <v>4</v>
      </c>
      <c r="H13" s="4">
        <v>5</v>
      </c>
      <c r="I13" s="4">
        <v>1</v>
      </c>
      <c r="J13" s="4">
        <v>4</v>
      </c>
      <c r="K13" s="4">
        <v>3.8</v>
      </c>
      <c r="N13" s="21"/>
      <c r="O13" s="21"/>
      <c r="P13" s="20"/>
      <c r="Q13" s="21"/>
      <c r="R13" s="21"/>
      <c r="S13" s="20"/>
      <c r="T13" s="20"/>
      <c r="U13" s="21"/>
      <c r="V13" s="20"/>
      <c r="W13" s="42"/>
    </row>
    <row r="14" spans="1:23" ht="16" x14ac:dyDescent="0.2">
      <c r="A14" s="3">
        <v>13</v>
      </c>
      <c r="B14" s="4">
        <v>1</v>
      </c>
      <c r="C14" s="4">
        <v>2</v>
      </c>
      <c r="D14" s="4">
        <v>61</v>
      </c>
      <c r="E14" s="4">
        <v>89000</v>
      </c>
      <c r="F14" s="4">
        <v>5</v>
      </c>
      <c r="G14" s="4">
        <v>4</v>
      </c>
      <c r="H14" s="4">
        <v>5</v>
      </c>
      <c r="I14" s="4">
        <v>2</v>
      </c>
      <c r="J14" s="4">
        <v>5</v>
      </c>
      <c r="K14" s="4">
        <v>4.2</v>
      </c>
    </row>
    <row r="15" spans="1:23" ht="16" x14ac:dyDescent="0.2">
      <c r="A15" s="3">
        <v>14</v>
      </c>
      <c r="B15" s="4">
        <v>1</v>
      </c>
      <c r="C15" s="4">
        <v>4</v>
      </c>
      <c r="D15" s="4">
        <v>37</v>
      </c>
      <c r="E15" s="4">
        <v>72000</v>
      </c>
      <c r="F15" s="4">
        <v>3</v>
      </c>
      <c r="G15" s="4">
        <v>4</v>
      </c>
      <c r="H15" s="4">
        <v>4</v>
      </c>
      <c r="I15" s="4">
        <v>2</v>
      </c>
      <c r="J15" s="4">
        <v>4</v>
      </c>
      <c r="K15" s="4">
        <v>3.4</v>
      </c>
    </row>
    <row r="16" spans="1:23" ht="16" x14ac:dyDescent="0.2">
      <c r="A16" s="3">
        <v>15</v>
      </c>
      <c r="B16" s="4">
        <v>1</v>
      </c>
      <c r="C16" s="4">
        <v>4</v>
      </c>
      <c r="D16" s="4">
        <v>38</v>
      </c>
      <c r="E16" s="4">
        <v>86000</v>
      </c>
      <c r="F16" s="4">
        <v>4</v>
      </c>
      <c r="G16" s="4">
        <v>5</v>
      </c>
      <c r="H16" s="4">
        <v>5</v>
      </c>
      <c r="I16" s="4">
        <v>1</v>
      </c>
      <c r="J16" s="4">
        <v>5</v>
      </c>
      <c r="K16" s="4">
        <v>4</v>
      </c>
    </row>
    <row r="17" spans="1:11" ht="16" x14ac:dyDescent="0.2">
      <c r="A17" s="3">
        <v>16</v>
      </c>
      <c r="B17" s="4">
        <v>1</v>
      </c>
      <c r="C17" s="4">
        <v>3</v>
      </c>
      <c r="D17" s="4">
        <v>36</v>
      </c>
      <c r="E17" s="4">
        <v>97000</v>
      </c>
      <c r="F17" s="4">
        <v>5</v>
      </c>
      <c r="G17" s="4">
        <v>5</v>
      </c>
      <c r="H17" s="4">
        <v>5</v>
      </c>
      <c r="I17" s="4">
        <v>1</v>
      </c>
      <c r="J17" s="4">
        <v>5</v>
      </c>
      <c r="K17" s="4">
        <v>4.2</v>
      </c>
    </row>
    <row r="18" spans="1:11" ht="16" x14ac:dyDescent="0.2">
      <c r="A18" s="3">
        <v>17</v>
      </c>
      <c r="B18" s="4">
        <v>1</v>
      </c>
      <c r="C18" s="4">
        <v>3</v>
      </c>
      <c r="D18" s="4">
        <v>45</v>
      </c>
      <c r="E18" s="4">
        <v>82000</v>
      </c>
      <c r="F18" s="4">
        <v>5</v>
      </c>
      <c r="G18" s="4">
        <v>4</v>
      </c>
      <c r="H18" s="4">
        <v>5</v>
      </c>
      <c r="I18" s="4">
        <v>2</v>
      </c>
      <c r="J18" s="4">
        <v>5</v>
      </c>
      <c r="K18" s="4">
        <v>4.2</v>
      </c>
    </row>
    <row r="19" spans="1:11" ht="16" x14ac:dyDescent="0.2">
      <c r="A19" s="3">
        <v>18</v>
      </c>
      <c r="B19" s="4">
        <v>1</v>
      </c>
      <c r="C19" s="4">
        <v>3</v>
      </c>
      <c r="D19" s="4">
        <v>28</v>
      </c>
      <c r="E19" s="4">
        <v>74000</v>
      </c>
      <c r="F19" s="4">
        <v>4</v>
      </c>
      <c r="G19" s="4">
        <v>3</v>
      </c>
      <c r="H19" s="4">
        <v>4</v>
      </c>
      <c r="I19" s="4">
        <v>3</v>
      </c>
      <c r="J19" s="4">
        <v>3</v>
      </c>
      <c r="K19" s="4">
        <v>3.4</v>
      </c>
    </row>
    <row r="20" spans="1:11" ht="16" x14ac:dyDescent="0.2">
      <c r="A20" s="3">
        <v>19</v>
      </c>
      <c r="B20" s="4">
        <v>1</v>
      </c>
      <c r="C20" s="4">
        <v>1</v>
      </c>
      <c r="D20" s="4">
        <v>43</v>
      </c>
      <c r="E20" s="4">
        <v>89000</v>
      </c>
      <c r="F20" s="4">
        <v>4</v>
      </c>
      <c r="G20" s="4">
        <v>4</v>
      </c>
      <c r="H20" s="4">
        <v>2</v>
      </c>
      <c r="I20" s="4">
        <v>4</v>
      </c>
      <c r="J20" s="4">
        <v>4</v>
      </c>
      <c r="K20" s="4">
        <v>3.6</v>
      </c>
    </row>
    <row r="21" spans="1:11" ht="16" x14ac:dyDescent="0.2">
      <c r="A21" s="3">
        <v>20</v>
      </c>
      <c r="B21" s="4">
        <v>1</v>
      </c>
      <c r="C21" s="4">
        <v>2</v>
      </c>
      <c r="D21" s="4">
        <v>44</v>
      </c>
      <c r="E21" s="4">
        <v>93000</v>
      </c>
      <c r="F21" s="4">
        <v>4</v>
      </c>
      <c r="G21" s="4">
        <v>4</v>
      </c>
      <c r="H21" s="4">
        <v>5</v>
      </c>
      <c r="I21" s="4">
        <v>2</v>
      </c>
      <c r="J21" s="4">
        <v>4</v>
      </c>
      <c r="K21" s="4">
        <v>3.8</v>
      </c>
    </row>
    <row r="22" spans="1:11" ht="16" x14ac:dyDescent="0.2">
      <c r="A22" s="3">
        <v>21</v>
      </c>
      <c r="B22" s="4">
        <v>1</v>
      </c>
      <c r="C22" s="4">
        <v>4</v>
      </c>
      <c r="D22" s="4">
        <v>52</v>
      </c>
      <c r="E22" s="4">
        <v>95000</v>
      </c>
      <c r="F22" s="4">
        <v>4</v>
      </c>
      <c r="G22" s="4">
        <v>5</v>
      </c>
      <c r="H22" s="4">
        <v>5</v>
      </c>
      <c r="I22" s="4">
        <v>2</v>
      </c>
      <c r="J22" s="4">
        <v>4</v>
      </c>
      <c r="K22" s="4">
        <v>4</v>
      </c>
    </row>
    <row r="23" spans="1:11" ht="16" x14ac:dyDescent="0.2">
      <c r="A23" s="3">
        <v>22</v>
      </c>
      <c r="B23" s="4">
        <v>1</v>
      </c>
      <c r="C23" s="4">
        <v>2</v>
      </c>
      <c r="D23" s="4">
        <v>49</v>
      </c>
      <c r="E23" s="4">
        <v>95000</v>
      </c>
      <c r="F23" s="4">
        <v>4</v>
      </c>
      <c r="G23" s="4">
        <v>5</v>
      </c>
      <c r="H23" s="4">
        <v>5</v>
      </c>
      <c r="I23" s="4">
        <v>3</v>
      </c>
      <c r="J23" s="4">
        <v>5</v>
      </c>
      <c r="K23" s="4">
        <v>4.4000000000000004</v>
      </c>
    </row>
    <row r="24" spans="1:11" ht="16" x14ac:dyDescent="0.2">
      <c r="A24" s="3">
        <v>23</v>
      </c>
      <c r="B24" s="4">
        <v>1</v>
      </c>
      <c r="C24" s="4">
        <v>5</v>
      </c>
      <c r="D24" s="4">
        <v>38</v>
      </c>
      <c r="E24" s="4">
        <v>85000</v>
      </c>
      <c r="F24" s="4">
        <v>5</v>
      </c>
      <c r="G24" s="4">
        <v>4</v>
      </c>
      <c r="H24" s="4">
        <v>4</v>
      </c>
      <c r="I24" s="4">
        <v>2</v>
      </c>
      <c r="J24" s="4">
        <v>4</v>
      </c>
      <c r="K24" s="4">
        <v>3.8</v>
      </c>
    </row>
    <row r="25" spans="1:11" ht="16" x14ac:dyDescent="0.2">
      <c r="A25" s="3">
        <v>24</v>
      </c>
      <c r="B25" s="4">
        <v>1</v>
      </c>
      <c r="C25" s="4">
        <v>5</v>
      </c>
      <c r="D25" s="4">
        <v>32</v>
      </c>
      <c r="E25" s="4">
        <v>83000</v>
      </c>
      <c r="F25" s="4">
        <v>5</v>
      </c>
      <c r="G25" s="4">
        <v>4</v>
      </c>
      <c r="H25" s="4">
        <v>5</v>
      </c>
      <c r="I25" s="4">
        <v>1</v>
      </c>
      <c r="J25" s="4">
        <v>5</v>
      </c>
      <c r="K25" s="4">
        <v>4</v>
      </c>
    </row>
    <row r="26" spans="1:11" ht="16" x14ac:dyDescent="0.2">
      <c r="A26" s="3">
        <v>25</v>
      </c>
      <c r="B26" s="4">
        <v>1</v>
      </c>
      <c r="C26" s="4">
        <v>6</v>
      </c>
      <c r="D26" s="4">
        <v>49</v>
      </c>
      <c r="E26" s="4">
        <v>90000</v>
      </c>
      <c r="F26" s="4">
        <v>4</v>
      </c>
      <c r="G26" s="4">
        <v>4</v>
      </c>
      <c r="H26" s="4">
        <v>3</v>
      </c>
      <c r="I26" s="4">
        <v>2</v>
      </c>
      <c r="J26" s="4">
        <v>4</v>
      </c>
      <c r="K26" s="4">
        <v>3.4</v>
      </c>
    </row>
    <row r="27" spans="1:11" ht="16" x14ac:dyDescent="0.2">
      <c r="A27" s="3">
        <v>26</v>
      </c>
      <c r="B27" s="4">
        <v>1</v>
      </c>
      <c r="C27" s="4">
        <v>4</v>
      </c>
      <c r="D27" s="4">
        <v>31</v>
      </c>
      <c r="E27" s="4">
        <v>85000</v>
      </c>
      <c r="F27" s="4">
        <v>5</v>
      </c>
      <c r="G27" s="4">
        <v>4</v>
      </c>
      <c r="H27" s="4">
        <v>5</v>
      </c>
      <c r="I27" s="4">
        <v>2</v>
      </c>
      <c r="J27" s="4">
        <v>4</v>
      </c>
      <c r="K27" s="4">
        <v>4</v>
      </c>
    </row>
    <row r="28" spans="1:11" ht="16" x14ac:dyDescent="0.2">
      <c r="A28" s="3">
        <v>27</v>
      </c>
      <c r="B28" s="4">
        <v>1</v>
      </c>
      <c r="C28" s="4">
        <v>3</v>
      </c>
      <c r="D28" s="4">
        <v>55</v>
      </c>
      <c r="E28" s="4">
        <v>82000</v>
      </c>
      <c r="F28" s="4">
        <v>5</v>
      </c>
      <c r="G28" s="4">
        <v>4</v>
      </c>
      <c r="H28" s="4">
        <v>5</v>
      </c>
      <c r="I28" s="4">
        <v>2</v>
      </c>
      <c r="J28" s="4">
        <v>4</v>
      </c>
      <c r="K28" s="4">
        <v>4</v>
      </c>
    </row>
    <row r="29" spans="1:11" ht="16" x14ac:dyDescent="0.2">
      <c r="A29" s="3">
        <v>28</v>
      </c>
      <c r="B29" s="4">
        <v>1</v>
      </c>
      <c r="C29" s="4">
        <v>2</v>
      </c>
      <c r="D29" s="4">
        <v>61</v>
      </c>
      <c r="E29" s="4">
        <v>71000</v>
      </c>
      <c r="F29" s="4">
        <v>3</v>
      </c>
      <c r="G29" s="4">
        <v>4</v>
      </c>
      <c r="H29" s="4">
        <v>4</v>
      </c>
      <c r="I29" s="4">
        <v>3</v>
      </c>
      <c r="J29" s="4">
        <v>4</v>
      </c>
      <c r="K29" s="4">
        <v>3.6</v>
      </c>
    </row>
    <row r="30" spans="1:11" ht="16" x14ac:dyDescent="0.2">
      <c r="A30" s="3">
        <v>29</v>
      </c>
      <c r="B30" s="4">
        <v>1</v>
      </c>
      <c r="C30" s="4">
        <v>3</v>
      </c>
      <c r="D30" s="4">
        <v>37</v>
      </c>
      <c r="E30" s="4">
        <v>96000</v>
      </c>
      <c r="F30" s="4">
        <v>4</v>
      </c>
      <c r="G30" s="4">
        <v>5</v>
      </c>
      <c r="H30" s="4">
        <v>2</v>
      </c>
      <c r="I30" s="4">
        <v>3</v>
      </c>
      <c r="J30" s="4">
        <v>5</v>
      </c>
      <c r="K30" s="4">
        <v>3.8</v>
      </c>
    </row>
    <row r="31" spans="1:11" ht="16" x14ac:dyDescent="0.2">
      <c r="A31" s="3">
        <v>30</v>
      </c>
      <c r="B31" s="4">
        <v>1</v>
      </c>
      <c r="C31" s="4">
        <v>6</v>
      </c>
      <c r="D31" s="4">
        <v>38</v>
      </c>
      <c r="E31" s="4">
        <v>98000</v>
      </c>
      <c r="F31" s="4">
        <v>5</v>
      </c>
      <c r="G31" s="4">
        <v>5</v>
      </c>
      <c r="H31" s="4">
        <v>2</v>
      </c>
      <c r="I31" s="4">
        <v>3</v>
      </c>
      <c r="J31" s="4">
        <v>5</v>
      </c>
      <c r="K31" s="4">
        <v>4</v>
      </c>
    </row>
    <row r="32" spans="1:11" ht="16" x14ac:dyDescent="0.2">
      <c r="A32" s="3">
        <v>31</v>
      </c>
      <c r="B32" s="4">
        <v>1</v>
      </c>
      <c r="C32" s="4">
        <v>2</v>
      </c>
      <c r="D32" s="4">
        <v>28</v>
      </c>
      <c r="E32" s="4">
        <v>87000</v>
      </c>
      <c r="F32" s="4">
        <v>4</v>
      </c>
      <c r="G32" s="4">
        <v>4</v>
      </c>
      <c r="H32" s="4">
        <v>5</v>
      </c>
      <c r="I32" s="4">
        <v>2</v>
      </c>
      <c r="J32" s="4">
        <v>5</v>
      </c>
      <c r="K32" s="4">
        <v>4</v>
      </c>
    </row>
    <row r="33" spans="1:11" ht="16" x14ac:dyDescent="0.2">
      <c r="A33" s="3">
        <v>32</v>
      </c>
      <c r="B33" s="4">
        <v>1</v>
      </c>
      <c r="C33" s="4">
        <v>4</v>
      </c>
      <c r="D33" s="4">
        <v>35</v>
      </c>
      <c r="E33" s="4">
        <v>89000</v>
      </c>
      <c r="F33" s="4">
        <v>4</v>
      </c>
      <c r="G33" s="4">
        <v>4</v>
      </c>
      <c r="H33" s="4">
        <v>3</v>
      </c>
      <c r="I33" s="4">
        <v>1</v>
      </c>
      <c r="J33" s="4">
        <v>4</v>
      </c>
      <c r="K33" s="4">
        <v>3.2</v>
      </c>
    </row>
    <row r="34" spans="1:11" ht="16" x14ac:dyDescent="0.2">
      <c r="A34" s="3">
        <v>33</v>
      </c>
      <c r="B34" s="4">
        <v>1</v>
      </c>
      <c r="C34" s="4">
        <v>4</v>
      </c>
      <c r="D34" s="4">
        <v>46</v>
      </c>
      <c r="E34" s="4">
        <v>72000</v>
      </c>
      <c r="F34" s="4">
        <v>5</v>
      </c>
      <c r="G34" s="4">
        <v>4</v>
      </c>
      <c r="H34" s="4">
        <v>5</v>
      </c>
      <c r="I34" s="4">
        <v>1</v>
      </c>
      <c r="J34" s="4">
        <v>4</v>
      </c>
      <c r="K34" s="4">
        <v>3.8</v>
      </c>
    </row>
    <row r="35" spans="1:11" ht="16" x14ac:dyDescent="0.2">
      <c r="A35" s="3">
        <v>34</v>
      </c>
      <c r="B35" s="4">
        <v>1</v>
      </c>
      <c r="C35" s="4">
        <v>3</v>
      </c>
      <c r="D35" s="4">
        <v>52</v>
      </c>
      <c r="E35" s="4">
        <v>86000</v>
      </c>
      <c r="F35" s="4">
        <v>5</v>
      </c>
      <c r="G35" s="4">
        <v>4</v>
      </c>
      <c r="H35" s="4">
        <v>5</v>
      </c>
      <c r="I35" s="4">
        <v>2</v>
      </c>
      <c r="J35" s="4">
        <v>5</v>
      </c>
      <c r="K35" s="4">
        <v>4.2</v>
      </c>
    </row>
    <row r="36" spans="1:11" ht="16" x14ac:dyDescent="0.2">
      <c r="A36" s="3">
        <v>35</v>
      </c>
      <c r="B36" s="4">
        <v>1</v>
      </c>
      <c r="C36" s="4">
        <v>3</v>
      </c>
      <c r="D36" s="4">
        <v>33</v>
      </c>
      <c r="E36" s="4">
        <v>97000</v>
      </c>
      <c r="F36" s="4">
        <v>3</v>
      </c>
      <c r="G36" s="4">
        <v>4</v>
      </c>
      <c r="H36" s="4">
        <v>4</v>
      </c>
      <c r="I36" s="4">
        <v>2</v>
      </c>
      <c r="J36" s="4">
        <v>4</v>
      </c>
      <c r="K36" s="4">
        <v>3.4</v>
      </c>
    </row>
    <row r="37" spans="1:11" ht="16" x14ac:dyDescent="0.2">
      <c r="A37" s="3">
        <v>36</v>
      </c>
      <c r="B37" s="4">
        <v>1</v>
      </c>
      <c r="C37" s="4">
        <v>3</v>
      </c>
      <c r="D37" s="4">
        <v>31</v>
      </c>
      <c r="E37" s="4">
        <v>82000</v>
      </c>
      <c r="F37" s="4">
        <v>4</v>
      </c>
      <c r="G37" s="4">
        <v>5</v>
      </c>
      <c r="H37" s="4">
        <v>5</v>
      </c>
      <c r="I37" s="4">
        <v>1</v>
      </c>
      <c r="J37" s="4">
        <v>5</v>
      </c>
      <c r="K37" s="4">
        <v>4</v>
      </c>
    </row>
    <row r="38" spans="1:11" ht="16" x14ac:dyDescent="0.2">
      <c r="A38" s="3">
        <v>37</v>
      </c>
      <c r="B38" s="4">
        <v>1</v>
      </c>
      <c r="C38" s="4">
        <v>1</v>
      </c>
      <c r="D38" s="4">
        <v>44</v>
      </c>
      <c r="E38" s="4">
        <v>74000</v>
      </c>
      <c r="F38" s="4">
        <v>5</v>
      </c>
      <c r="G38" s="4">
        <v>5</v>
      </c>
      <c r="H38" s="4">
        <v>5</v>
      </c>
      <c r="I38" s="4">
        <v>1</v>
      </c>
      <c r="J38" s="4">
        <v>5</v>
      </c>
      <c r="K38" s="4">
        <v>4.2</v>
      </c>
    </row>
    <row r="39" spans="1:11" ht="16" x14ac:dyDescent="0.2">
      <c r="A39" s="3">
        <v>38</v>
      </c>
      <c r="B39" s="4">
        <v>1</v>
      </c>
      <c r="C39" s="4">
        <v>2</v>
      </c>
      <c r="D39" s="4">
        <v>42</v>
      </c>
      <c r="E39" s="4">
        <v>95000</v>
      </c>
      <c r="F39" s="4">
        <v>5</v>
      </c>
      <c r="G39" s="4">
        <v>4</v>
      </c>
      <c r="H39" s="4">
        <v>5</v>
      </c>
      <c r="I39" s="4">
        <v>2</v>
      </c>
      <c r="J39" s="4">
        <v>5</v>
      </c>
      <c r="K39" s="4">
        <v>4.2</v>
      </c>
    </row>
    <row r="40" spans="1:11" ht="16" x14ac:dyDescent="0.2">
      <c r="A40" s="3">
        <v>39</v>
      </c>
      <c r="B40" s="4">
        <v>1</v>
      </c>
      <c r="C40" s="4">
        <v>4</v>
      </c>
      <c r="D40" s="4">
        <v>56</v>
      </c>
      <c r="E40" s="4">
        <v>85000</v>
      </c>
      <c r="F40" s="4">
        <v>5</v>
      </c>
      <c r="G40" s="4">
        <v>4</v>
      </c>
      <c r="H40" s="4">
        <v>2</v>
      </c>
      <c r="I40" s="4">
        <v>4</v>
      </c>
      <c r="J40" s="4">
        <v>5</v>
      </c>
      <c r="K40" s="4">
        <v>4</v>
      </c>
    </row>
    <row r="41" spans="1:11" ht="16" x14ac:dyDescent="0.2">
      <c r="A41" s="3">
        <v>40</v>
      </c>
      <c r="B41" s="4">
        <v>1</v>
      </c>
      <c r="C41" s="4">
        <v>2</v>
      </c>
      <c r="D41" s="4">
        <v>31</v>
      </c>
      <c r="E41" s="4">
        <v>83000</v>
      </c>
      <c r="F41" s="4">
        <v>5</v>
      </c>
      <c r="G41" s="4">
        <v>3</v>
      </c>
      <c r="H41" s="4">
        <v>4</v>
      </c>
      <c r="I41" s="4">
        <v>2</v>
      </c>
      <c r="J41" s="4">
        <v>4</v>
      </c>
      <c r="K41" s="4">
        <v>3.6</v>
      </c>
    </row>
    <row r="42" spans="1:11" ht="16" x14ac:dyDescent="0.2">
      <c r="A42" s="3">
        <v>41</v>
      </c>
      <c r="B42" s="4">
        <v>1</v>
      </c>
      <c r="C42" s="4">
        <v>5</v>
      </c>
      <c r="D42" s="4">
        <v>59</v>
      </c>
      <c r="E42" s="4">
        <v>90000</v>
      </c>
      <c r="F42" s="4">
        <v>5</v>
      </c>
      <c r="G42" s="4">
        <v>4</v>
      </c>
      <c r="H42" s="4">
        <v>3</v>
      </c>
      <c r="I42" s="4">
        <v>2</v>
      </c>
      <c r="J42" s="4">
        <v>5</v>
      </c>
      <c r="K42" s="4">
        <v>3.8</v>
      </c>
    </row>
    <row r="43" spans="1:11" ht="16" x14ac:dyDescent="0.2">
      <c r="A43" s="3">
        <v>42</v>
      </c>
      <c r="B43" s="4">
        <v>1</v>
      </c>
      <c r="C43" s="4">
        <v>5</v>
      </c>
      <c r="D43" s="4">
        <v>41</v>
      </c>
      <c r="E43" s="4">
        <v>85000</v>
      </c>
      <c r="F43" s="4">
        <v>5</v>
      </c>
      <c r="G43" s="4">
        <v>4</v>
      </c>
      <c r="H43" s="4">
        <v>2</v>
      </c>
      <c r="I43" s="4">
        <v>1</v>
      </c>
      <c r="J43" s="4">
        <v>5</v>
      </c>
      <c r="K43" s="4">
        <v>3.4</v>
      </c>
    </row>
    <row r="44" spans="1:11" ht="16" x14ac:dyDescent="0.2">
      <c r="A44" s="3">
        <v>43</v>
      </c>
      <c r="B44" s="4">
        <v>1</v>
      </c>
      <c r="C44" s="4">
        <v>6</v>
      </c>
      <c r="D44" s="4">
        <v>37</v>
      </c>
      <c r="E44" s="4">
        <v>82000</v>
      </c>
      <c r="F44" s="4">
        <v>5</v>
      </c>
      <c r="G44" s="4">
        <v>3</v>
      </c>
      <c r="H44" s="4">
        <v>3</v>
      </c>
      <c r="I44" s="4">
        <v>2</v>
      </c>
      <c r="J44" s="4">
        <v>4</v>
      </c>
      <c r="K44" s="4">
        <v>3.4</v>
      </c>
    </row>
    <row r="45" spans="1:11" ht="16" x14ac:dyDescent="0.2">
      <c r="A45" s="3">
        <v>44</v>
      </c>
      <c r="B45" s="4">
        <v>1</v>
      </c>
      <c r="C45" s="4">
        <v>4</v>
      </c>
      <c r="D45" s="4">
        <v>38</v>
      </c>
      <c r="E45" s="4">
        <v>71000</v>
      </c>
      <c r="F45" s="4">
        <v>5</v>
      </c>
      <c r="G45" s="4">
        <v>4</v>
      </c>
      <c r="H45" s="4">
        <v>5</v>
      </c>
      <c r="I45" s="4">
        <v>2</v>
      </c>
      <c r="J45" s="4">
        <v>5</v>
      </c>
      <c r="K45" s="4">
        <v>4.2</v>
      </c>
    </row>
    <row r="46" spans="1:11" ht="16" x14ac:dyDescent="0.2">
      <c r="A46" s="3">
        <v>45</v>
      </c>
      <c r="B46" s="4">
        <v>1</v>
      </c>
      <c r="C46" s="4">
        <v>3</v>
      </c>
      <c r="D46" s="4">
        <v>44</v>
      </c>
      <c r="E46" s="4">
        <v>96000</v>
      </c>
      <c r="F46" s="4">
        <v>3</v>
      </c>
      <c r="G46" s="4">
        <v>4</v>
      </c>
      <c r="H46" s="4">
        <v>4</v>
      </c>
      <c r="I46" s="4">
        <v>2</v>
      </c>
      <c r="J46" s="4">
        <v>4</v>
      </c>
      <c r="K46" s="4">
        <v>3.4</v>
      </c>
    </row>
    <row r="47" spans="1:11" ht="16" x14ac:dyDescent="0.2">
      <c r="A47" s="3">
        <v>46</v>
      </c>
      <c r="B47" s="4">
        <v>1</v>
      </c>
      <c r="C47" s="4">
        <v>2</v>
      </c>
      <c r="D47" s="4">
        <v>39</v>
      </c>
      <c r="E47" s="4">
        <v>98000</v>
      </c>
      <c r="F47" s="4">
        <v>4</v>
      </c>
      <c r="G47" s="4">
        <v>5</v>
      </c>
      <c r="H47" s="4">
        <v>5</v>
      </c>
      <c r="I47" s="4">
        <v>1</v>
      </c>
      <c r="J47" s="4">
        <v>5</v>
      </c>
      <c r="K47" s="4">
        <v>4</v>
      </c>
    </row>
    <row r="48" spans="1:11" ht="16" x14ac:dyDescent="0.2">
      <c r="A48" s="3">
        <v>47</v>
      </c>
      <c r="B48" s="4">
        <v>1</v>
      </c>
      <c r="C48" s="4">
        <v>3</v>
      </c>
      <c r="D48" s="4">
        <v>48</v>
      </c>
      <c r="E48" s="4">
        <v>87000</v>
      </c>
      <c r="F48" s="4">
        <v>5</v>
      </c>
      <c r="G48" s="4">
        <v>5</v>
      </c>
      <c r="H48" s="4">
        <v>5</v>
      </c>
      <c r="I48" s="4">
        <v>1</v>
      </c>
      <c r="J48" s="4">
        <v>5</v>
      </c>
      <c r="K48" s="4">
        <v>4.2</v>
      </c>
    </row>
    <row r="49" spans="1:11" ht="16" x14ac:dyDescent="0.2">
      <c r="A49" s="3">
        <v>48</v>
      </c>
      <c r="B49" s="4">
        <v>1</v>
      </c>
      <c r="C49" s="4">
        <v>6</v>
      </c>
      <c r="D49" s="4">
        <v>32</v>
      </c>
      <c r="E49" s="4">
        <v>89000</v>
      </c>
      <c r="F49" s="4">
        <v>4</v>
      </c>
      <c r="G49" s="4">
        <v>4</v>
      </c>
      <c r="H49" s="4">
        <v>3</v>
      </c>
      <c r="I49" s="4">
        <v>2</v>
      </c>
      <c r="J49" s="4">
        <v>4</v>
      </c>
      <c r="K49" s="4">
        <v>3.4</v>
      </c>
    </row>
    <row r="50" spans="1:11" ht="16" x14ac:dyDescent="0.2">
      <c r="A50" s="3">
        <v>49</v>
      </c>
      <c r="B50" s="4">
        <v>1</v>
      </c>
      <c r="C50" s="4">
        <v>1</v>
      </c>
      <c r="D50" s="4">
        <v>51</v>
      </c>
      <c r="E50" s="4">
        <v>94000</v>
      </c>
      <c r="F50" s="4">
        <v>5</v>
      </c>
      <c r="G50" s="4">
        <v>4</v>
      </c>
      <c r="H50" s="4">
        <v>5</v>
      </c>
      <c r="I50" s="4">
        <v>2</v>
      </c>
      <c r="J50" s="4">
        <v>4</v>
      </c>
      <c r="K50" s="4">
        <v>4</v>
      </c>
    </row>
    <row r="51" spans="1:11" ht="16" x14ac:dyDescent="0.2">
      <c r="A51" s="3">
        <v>50</v>
      </c>
      <c r="B51" s="4">
        <v>1</v>
      </c>
      <c r="C51" s="4">
        <v>4</v>
      </c>
      <c r="D51" s="4">
        <v>34</v>
      </c>
      <c r="E51" s="4">
        <v>88000</v>
      </c>
      <c r="F51" s="4">
        <v>4</v>
      </c>
      <c r="G51" s="4">
        <v>5</v>
      </c>
      <c r="H51" s="4">
        <v>2</v>
      </c>
      <c r="I51" s="4">
        <v>3</v>
      </c>
      <c r="J51" s="4">
        <v>5</v>
      </c>
      <c r="K51" s="4">
        <v>3.8</v>
      </c>
    </row>
    <row r="52" spans="1:11" ht="16" x14ac:dyDescent="0.2">
      <c r="A52" s="3">
        <v>51</v>
      </c>
      <c r="B52" s="6">
        <v>2</v>
      </c>
      <c r="C52" s="6">
        <v>7</v>
      </c>
      <c r="D52" s="6">
        <v>36</v>
      </c>
      <c r="E52" s="6">
        <v>89000</v>
      </c>
      <c r="F52" s="6">
        <v>5</v>
      </c>
      <c r="G52" s="6">
        <v>4</v>
      </c>
      <c r="H52" s="6">
        <v>1</v>
      </c>
      <c r="I52" s="6">
        <v>2</v>
      </c>
      <c r="J52" s="6">
        <v>5</v>
      </c>
      <c r="K52" s="6">
        <v>3.4</v>
      </c>
    </row>
    <row r="53" spans="1:11" ht="16" x14ac:dyDescent="0.2">
      <c r="A53" s="3">
        <v>52</v>
      </c>
      <c r="B53" s="6">
        <v>2</v>
      </c>
      <c r="C53" s="6">
        <v>9</v>
      </c>
      <c r="D53" s="6">
        <v>45</v>
      </c>
      <c r="E53" s="6">
        <v>75000</v>
      </c>
      <c r="F53" s="6">
        <v>4</v>
      </c>
      <c r="G53" s="6">
        <v>5</v>
      </c>
      <c r="H53" s="6">
        <v>2</v>
      </c>
      <c r="I53" s="6">
        <v>4</v>
      </c>
      <c r="J53" s="6">
        <v>3</v>
      </c>
      <c r="K53" s="6">
        <v>3.6</v>
      </c>
    </row>
    <row r="54" spans="1:11" ht="16" x14ac:dyDescent="0.2">
      <c r="A54" s="3">
        <v>53</v>
      </c>
      <c r="B54" s="6">
        <v>2</v>
      </c>
      <c r="C54" s="6">
        <v>10</v>
      </c>
      <c r="D54" s="6">
        <v>28</v>
      </c>
      <c r="E54" s="6">
        <v>78000</v>
      </c>
      <c r="F54" s="6">
        <v>4</v>
      </c>
      <c r="G54" s="6">
        <v>4</v>
      </c>
      <c r="H54" s="6">
        <v>3</v>
      </c>
      <c r="I54" s="6">
        <v>2</v>
      </c>
      <c r="J54" s="6">
        <v>4</v>
      </c>
      <c r="K54" s="6">
        <v>3.4</v>
      </c>
    </row>
    <row r="55" spans="1:11" ht="16" x14ac:dyDescent="0.2">
      <c r="A55" s="3">
        <v>54</v>
      </c>
      <c r="B55" s="6">
        <v>2</v>
      </c>
      <c r="C55" s="6">
        <v>8</v>
      </c>
      <c r="D55" s="6">
        <v>43</v>
      </c>
      <c r="E55" s="6">
        <v>82000</v>
      </c>
      <c r="F55" s="6">
        <v>5</v>
      </c>
      <c r="G55" s="6">
        <v>5</v>
      </c>
      <c r="H55" s="6">
        <v>3</v>
      </c>
      <c r="I55" s="6">
        <v>1</v>
      </c>
      <c r="J55" s="6">
        <v>5</v>
      </c>
      <c r="K55" s="6">
        <v>3.8</v>
      </c>
    </row>
    <row r="56" spans="1:11" ht="16" x14ac:dyDescent="0.2">
      <c r="A56" s="3">
        <v>55</v>
      </c>
      <c r="B56" s="6">
        <v>2</v>
      </c>
      <c r="C56" s="6">
        <v>11</v>
      </c>
      <c r="D56" s="6">
        <v>44</v>
      </c>
      <c r="E56" s="6">
        <v>86000</v>
      </c>
      <c r="F56" s="6">
        <v>5</v>
      </c>
      <c r="G56" s="6">
        <v>4</v>
      </c>
      <c r="H56" s="6">
        <v>4</v>
      </c>
      <c r="I56" s="6">
        <v>3</v>
      </c>
      <c r="J56" s="6">
        <v>4</v>
      </c>
      <c r="K56" s="6">
        <v>4</v>
      </c>
    </row>
    <row r="57" spans="1:11" ht="16" x14ac:dyDescent="0.2">
      <c r="A57" s="3">
        <v>56</v>
      </c>
      <c r="B57" s="6">
        <v>2</v>
      </c>
      <c r="C57" s="6">
        <v>9</v>
      </c>
      <c r="D57" s="6">
        <v>52</v>
      </c>
      <c r="E57" s="6">
        <v>80000</v>
      </c>
      <c r="F57" s="6">
        <v>4</v>
      </c>
      <c r="G57" s="6">
        <v>4</v>
      </c>
      <c r="H57" s="6">
        <v>3</v>
      </c>
      <c r="I57" s="6">
        <v>3</v>
      </c>
      <c r="J57" s="6">
        <v>4</v>
      </c>
      <c r="K57" s="6">
        <v>3.6</v>
      </c>
    </row>
    <row r="58" spans="1:11" ht="16" x14ac:dyDescent="0.2">
      <c r="A58" s="3">
        <v>57</v>
      </c>
      <c r="B58" s="6">
        <v>2</v>
      </c>
      <c r="C58" s="6">
        <v>7</v>
      </c>
      <c r="D58" s="6">
        <v>49</v>
      </c>
      <c r="E58" s="6">
        <v>89000</v>
      </c>
      <c r="F58" s="6">
        <v>4</v>
      </c>
      <c r="G58" s="6">
        <v>3</v>
      </c>
      <c r="H58" s="6">
        <v>3</v>
      </c>
      <c r="I58" s="6">
        <v>3</v>
      </c>
      <c r="J58" s="6">
        <v>5</v>
      </c>
      <c r="K58" s="6">
        <v>3.6</v>
      </c>
    </row>
    <row r="59" spans="1:11" ht="16" x14ac:dyDescent="0.2">
      <c r="A59" s="3">
        <v>58</v>
      </c>
      <c r="B59" s="6">
        <v>2</v>
      </c>
      <c r="C59" s="6">
        <v>10</v>
      </c>
      <c r="D59" s="6">
        <v>38</v>
      </c>
      <c r="E59" s="6">
        <v>80000</v>
      </c>
      <c r="F59" s="6">
        <v>3</v>
      </c>
      <c r="G59" s="6">
        <v>4</v>
      </c>
      <c r="H59" s="6">
        <v>3</v>
      </c>
      <c r="I59" s="6">
        <v>2</v>
      </c>
      <c r="J59" s="6">
        <v>3</v>
      </c>
      <c r="K59" s="6">
        <v>3</v>
      </c>
    </row>
    <row r="60" spans="1:11" ht="16" x14ac:dyDescent="0.2">
      <c r="A60" s="3">
        <v>59</v>
      </c>
      <c r="B60" s="6">
        <v>2</v>
      </c>
      <c r="C60" s="6">
        <v>11</v>
      </c>
      <c r="D60" s="6">
        <v>32</v>
      </c>
      <c r="E60" s="6">
        <v>81000</v>
      </c>
      <c r="F60" s="6">
        <v>3</v>
      </c>
      <c r="G60" s="6">
        <v>3</v>
      </c>
      <c r="H60" s="6">
        <v>2</v>
      </c>
      <c r="I60" s="6">
        <v>3</v>
      </c>
      <c r="J60" s="6">
        <v>5</v>
      </c>
      <c r="K60" s="6">
        <v>3.2</v>
      </c>
    </row>
    <row r="61" spans="1:11" ht="16" x14ac:dyDescent="0.2">
      <c r="A61" s="3">
        <v>60</v>
      </c>
      <c r="B61" s="6">
        <v>2</v>
      </c>
      <c r="C61" s="6">
        <v>9</v>
      </c>
      <c r="D61" s="6">
        <v>49</v>
      </c>
      <c r="E61" s="6">
        <v>78000</v>
      </c>
      <c r="F61" s="6">
        <v>3</v>
      </c>
      <c r="G61" s="6">
        <v>4</v>
      </c>
      <c r="H61" s="6">
        <v>3</v>
      </c>
      <c r="I61" s="6">
        <v>3</v>
      </c>
      <c r="J61" s="6">
        <v>2</v>
      </c>
      <c r="K61" s="6">
        <v>3</v>
      </c>
    </row>
    <row r="62" spans="1:11" ht="16" x14ac:dyDescent="0.2">
      <c r="A62" s="3">
        <v>61</v>
      </c>
      <c r="B62" s="6">
        <v>2</v>
      </c>
      <c r="C62" s="6">
        <v>11</v>
      </c>
      <c r="D62" s="6">
        <v>31</v>
      </c>
      <c r="E62" s="6">
        <v>86000</v>
      </c>
      <c r="F62" s="6">
        <v>4</v>
      </c>
      <c r="G62" s="6">
        <v>4</v>
      </c>
      <c r="H62" s="6">
        <v>3</v>
      </c>
      <c r="I62" s="6">
        <v>2</v>
      </c>
      <c r="J62" s="6">
        <v>4</v>
      </c>
      <c r="K62" s="6">
        <v>3.4</v>
      </c>
    </row>
    <row r="63" spans="1:11" ht="16" x14ac:dyDescent="0.2">
      <c r="A63" s="3">
        <v>62</v>
      </c>
      <c r="B63" s="6">
        <v>2</v>
      </c>
      <c r="C63" s="6">
        <v>10</v>
      </c>
      <c r="D63" s="6">
        <v>55</v>
      </c>
      <c r="E63" s="6">
        <v>83000</v>
      </c>
      <c r="F63" s="6">
        <v>5</v>
      </c>
      <c r="G63" s="6">
        <v>5</v>
      </c>
      <c r="H63" s="6">
        <v>2</v>
      </c>
      <c r="I63" s="6">
        <v>3</v>
      </c>
      <c r="J63" s="6">
        <v>5</v>
      </c>
      <c r="K63" s="6">
        <v>4</v>
      </c>
    </row>
    <row r="64" spans="1:11" ht="16" x14ac:dyDescent="0.2">
      <c r="A64" s="3">
        <v>63</v>
      </c>
      <c r="B64" s="6">
        <v>2</v>
      </c>
      <c r="C64" s="6">
        <v>10</v>
      </c>
      <c r="D64" s="6">
        <v>61</v>
      </c>
      <c r="E64" s="6">
        <v>89000</v>
      </c>
      <c r="F64" s="6">
        <v>4</v>
      </c>
      <c r="G64" s="6">
        <v>3</v>
      </c>
      <c r="H64" s="6">
        <v>3</v>
      </c>
      <c r="I64" s="6">
        <v>3</v>
      </c>
      <c r="J64" s="6">
        <v>4</v>
      </c>
      <c r="K64" s="6">
        <v>3.4</v>
      </c>
    </row>
    <row r="65" spans="1:11" ht="16" x14ac:dyDescent="0.2">
      <c r="A65" s="3">
        <v>64</v>
      </c>
      <c r="B65" s="6">
        <v>2</v>
      </c>
      <c r="C65" s="6">
        <v>7</v>
      </c>
      <c r="D65" s="6">
        <v>37</v>
      </c>
      <c r="E65" s="6">
        <v>68000</v>
      </c>
      <c r="F65" s="6">
        <v>5</v>
      </c>
      <c r="G65" s="6">
        <v>2</v>
      </c>
      <c r="H65" s="6">
        <v>2</v>
      </c>
      <c r="I65" s="6">
        <v>2</v>
      </c>
      <c r="J65" s="6">
        <v>5</v>
      </c>
      <c r="K65" s="6">
        <v>3.2</v>
      </c>
    </row>
    <row r="66" spans="1:11" ht="16" x14ac:dyDescent="0.2">
      <c r="A66" s="3">
        <v>65</v>
      </c>
      <c r="B66" s="6">
        <v>2</v>
      </c>
      <c r="C66" s="6">
        <v>11</v>
      </c>
      <c r="D66" s="6">
        <v>38</v>
      </c>
      <c r="E66" s="6">
        <v>69000</v>
      </c>
      <c r="F66" s="6">
        <v>3</v>
      </c>
      <c r="G66" s="6">
        <v>3</v>
      </c>
      <c r="H66" s="6">
        <v>2</v>
      </c>
      <c r="I66" s="6">
        <v>1</v>
      </c>
      <c r="J66" s="6">
        <v>5</v>
      </c>
      <c r="K66" s="6">
        <v>2.8</v>
      </c>
    </row>
    <row r="67" spans="1:11" ht="16" x14ac:dyDescent="0.2">
      <c r="A67" s="3">
        <v>66</v>
      </c>
      <c r="B67" s="6">
        <v>2</v>
      </c>
      <c r="C67" s="6">
        <v>9</v>
      </c>
      <c r="D67" s="6">
        <v>36</v>
      </c>
      <c r="E67" s="6">
        <v>95000</v>
      </c>
      <c r="F67" s="6">
        <v>5</v>
      </c>
      <c r="G67" s="6">
        <v>4</v>
      </c>
      <c r="H67" s="6">
        <v>2</v>
      </c>
      <c r="I67" s="6">
        <v>3</v>
      </c>
      <c r="J67" s="6">
        <v>5</v>
      </c>
      <c r="K67" s="6">
        <v>3.8</v>
      </c>
    </row>
    <row r="68" spans="1:11" ht="16" x14ac:dyDescent="0.2">
      <c r="A68" s="3">
        <v>67</v>
      </c>
      <c r="B68" s="6">
        <v>2</v>
      </c>
      <c r="C68" s="6">
        <v>10</v>
      </c>
      <c r="D68" s="6">
        <v>45</v>
      </c>
      <c r="E68" s="6">
        <v>85000</v>
      </c>
      <c r="F68" s="6">
        <v>4</v>
      </c>
      <c r="G68" s="6">
        <v>3</v>
      </c>
      <c r="H68" s="6">
        <v>3</v>
      </c>
      <c r="I68" s="6">
        <v>2</v>
      </c>
      <c r="J68" s="6">
        <v>5</v>
      </c>
      <c r="K68" s="6">
        <v>3.4</v>
      </c>
    </row>
    <row r="69" spans="1:11" ht="16" x14ac:dyDescent="0.2">
      <c r="A69" s="3">
        <v>68</v>
      </c>
      <c r="B69" s="6">
        <v>2</v>
      </c>
      <c r="C69" s="6">
        <v>9</v>
      </c>
      <c r="D69" s="6">
        <v>28</v>
      </c>
      <c r="E69" s="6">
        <v>82000</v>
      </c>
      <c r="F69" s="6">
        <v>4</v>
      </c>
      <c r="G69" s="6">
        <v>4</v>
      </c>
      <c r="H69" s="6">
        <v>3</v>
      </c>
      <c r="I69" s="6">
        <v>2</v>
      </c>
      <c r="J69" s="6">
        <v>4</v>
      </c>
      <c r="K69" s="6">
        <v>3.4</v>
      </c>
    </row>
    <row r="70" spans="1:11" ht="16" x14ac:dyDescent="0.2">
      <c r="A70" s="3">
        <v>69</v>
      </c>
      <c r="B70" s="6">
        <v>2</v>
      </c>
      <c r="C70" s="6">
        <v>7</v>
      </c>
      <c r="D70" s="6">
        <v>43</v>
      </c>
      <c r="E70" s="6">
        <v>86000</v>
      </c>
      <c r="F70" s="6">
        <v>5</v>
      </c>
      <c r="G70" s="6">
        <v>4</v>
      </c>
      <c r="H70" s="6">
        <v>3</v>
      </c>
      <c r="I70" s="6">
        <v>1</v>
      </c>
      <c r="J70" s="6">
        <v>4</v>
      </c>
      <c r="K70" s="6">
        <v>3.4</v>
      </c>
    </row>
    <row r="71" spans="1:11" ht="16" x14ac:dyDescent="0.2">
      <c r="A71" s="3">
        <v>70</v>
      </c>
      <c r="B71" s="6">
        <v>2</v>
      </c>
      <c r="C71" s="6">
        <v>9</v>
      </c>
      <c r="D71" s="6">
        <v>44</v>
      </c>
      <c r="E71" s="6">
        <v>80000</v>
      </c>
      <c r="F71" s="6">
        <v>5</v>
      </c>
      <c r="G71" s="6">
        <v>4</v>
      </c>
      <c r="H71" s="6">
        <v>2</v>
      </c>
      <c r="I71" s="6">
        <v>3</v>
      </c>
      <c r="J71" s="6">
        <v>4</v>
      </c>
      <c r="K71" s="6">
        <v>3.6</v>
      </c>
    </row>
    <row r="72" spans="1:11" ht="16" x14ac:dyDescent="0.2">
      <c r="A72" s="3">
        <v>71</v>
      </c>
      <c r="B72" s="6">
        <v>2</v>
      </c>
      <c r="C72" s="6">
        <v>9</v>
      </c>
      <c r="D72" s="6">
        <v>52</v>
      </c>
      <c r="E72" s="6">
        <v>89000</v>
      </c>
      <c r="F72" s="6">
        <v>4</v>
      </c>
      <c r="G72" s="6">
        <v>4</v>
      </c>
      <c r="H72" s="6">
        <v>3</v>
      </c>
      <c r="I72" s="6">
        <v>2</v>
      </c>
      <c r="J72" s="6">
        <v>4</v>
      </c>
      <c r="K72" s="6">
        <v>3.4</v>
      </c>
    </row>
    <row r="73" spans="1:11" ht="16" x14ac:dyDescent="0.2">
      <c r="A73" s="3">
        <v>72</v>
      </c>
      <c r="B73" s="6">
        <v>2</v>
      </c>
      <c r="C73" s="6">
        <v>7</v>
      </c>
      <c r="D73" s="6">
        <v>49</v>
      </c>
      <c r="E73" s="6">
        <v>80000</v>
      </c>
      <c r="F73" s="6">
        <v>4</v>
      </c>
      <c r="G73" s="6">
        <v>3</v>
      </c>
      <c r="H73" s="6">
        <v>3</v>
      </c>
      <c r="I73" s="6">
        <v>3</v>
      </c>
      <c r="J73" s="6">
        <v>5</v>
      </c>
      <c r="K73" s="6">
        <v>3.6</v>
      </c>
    </row>
    <row r="74" spans="1:11" ht="16" x14ac:dyDescent="0.2">
      <c r="A74" s="3">
        <v>73</v>
      </c>
      <c r="B74" s="6">
        <v>2</v>
      </c>
      <c r="C74" s="6">
        <v>7</v>
      </c>
      <c r="D74" s="6">
        <v>38</v>
      </c>
      <c r="E74" s="6">
        <v>81000</v>
      </c>
      <c r="F74" s="6">
        <v>4</v>
      </c>
      <c r="G74" s="6">
        <v>4</v>
      </c>
      <c r="H74" s="6">
        <v>3</v>
      </c>
      <c r="I74" s="6">
        <v>2</v>
      </c>
      <c r="J74" s="6">
        <v>4</v>
      </c>
      <c r="K74" s="6">
        <v>3.4</v>
      </c>
    </row>
    <row r="75" spans="1:11" ht="16" x14ac:dyDescent="0.2">
      <c r="A75" s="3">
        <v>74</v>
      </c>
      <c r="B75" s="6">
        <v>2</v>
      </c>
      <c r="C75" s="6">
        <v>11</v>
      </c>
      <c r="D75" s="6">
        <v>32</v>
      </c>
      <c r="E75" s="6">
        <v>78000</v>
      </c>
      <c r="F75" s="6">
        <v>4</v>
      </c>
      <c r="G75" s="6">
        <v>3</v>
      </c>
      <c r="H75" s="6">
        <v>2</v>
      </c>
      <c r="I75" s="6">
        <v>3</v>
      </c>
      <c r="J75" s="6">
        <v>4</v>
      </c>
      <c r="K75" s="6">
        <v>3.2</v>
      </c>
    </row>
    <row r="76" spans="1:11" ht="16" x14ac:dyDescent="0.2">
      <c r="A76" s="3">
        <v>75</v>
      </c>
      <c r="B76" s="6">
        <v>2</v>
      </c>
      <c r="C76" s="6">
        <v>10</v>
      </c>
      <c r="D76" s="6">
        <v>49</v>
      </c>
      <c r="E76" s="6">
        <v>80000</v>
      </c>
      <c r="F76" s="6">
        <v>4</v>
      </c>
      <c r="G76" s="6">
        <v>4</v>
      </c>
      <c r="H76" s="6">
        <v>2</v>
      </c>
      <c r="I76" s="6">
        <v>3</v>
      </c>
      <c r="J76" s="6">
        <v>5</v>
      </c>
      <c r="K76" s="6">
        <v>3.6</v>
      </c>
    </row>
    <row r="77" spans="1:11" ht="16" x14ac:dyDescent="0.2">
      <c r="A77" s="3">
        <v>76</v>
      </c>
      <c r="B77" s="6">
        <v>2</v>
      </c>
      <c r="C77" s="6">
        <v>8</v>
      </c>
      <c r="D77" s="6">
        <v>31</v>
      </c>
      <c r="E77" s="6">
        <v>86000</v>
      </c>
      <c r="F77" s="6">
        <v>4</v>
      </c>
      <c r="G77" s="6">
        <v>4</v>
      </c>
      <c r="H77" s="6">
        <v>3</v>
      </c>
      <c r="I77" s="6">
        <v>2</v>
      </c>
      <c r="J77" s="6">
        <v>4</v>
      </c>
      <c r="K77" s="6">
        <v>3.4</v>
      </c>
    </row>
    <row r="78" spans="1:11" ht="16" x14ac:dyDescent="0.2">
      <c r="A78" s="3">
        <v>77</v>
      </c>
      <c r="B78" s="6">
        <v>2</v>
      </c>
      <c r="C78" s="6">
        <v>7</v>
      </c>
      <c r="D78" s="6">
        <v>55</v>
      </c>
      <c r="E78" s="6">
        <v>82000</v>
      </c>
      <c r="F78" s="6">
        <v>5</v>
      </c>
      <c r="G78" s="6">
        <v>5</v>
      </c>
      <c r="H78" s="6">
        <v>2</v>
      </c>
      <c r="I78" s="6">
        <v>2</v>
      </c>
      <c r="J78" s="6">
        <v>4</v>
      </c>
      <c r="K78" s="6">
        <v>3.6</v>
      </c>
    </row>
    <row r="79" spans="1:11" ht="16" x14ac:dyDescent="0.2">
      <c r="A79" s="3">
        <v>78</v>
      </c>
      <c r="B79" s="6">
        <v>2</v>
      </c>
      <c r="C79" s="6">
        <v>11</v>
      </c>
      <c r="D79" s="6">
        <v>61</v>
      </c>
      <c r="E79" s="6">
        <v>80000</v>
      </c>
      <c r="F79" s="6">
        <v>4</v>
      </c>
      <c r="G79" s="6">
        <v>3</v>
      </c>
      <c r="H79" s="6">
        <v>2</v>
      </c>
      <c r="I79" s="6">
        <v>3</v>
      </c>
      <c r="J79" s="6">
        <v>5</v>
      </c>
      <c r="K79" s="6">
        <v>3.4</v>
      </c>
    </row>
    <row r="80" spans="1:11" ht="16" x14ac:dyDescent="0.2">
      <c r="A80" s="3">
        <v>79</v>
      </c>
      <c r="B80" s="6">
        <v>2</v>
      </c>
      <c r="C80" s="7">
        <v>8</v>
      </c>
      <c r="D80" s="6">
        <v>37</v>
      </c>
      <c r="E80" s="6">
        <v>65000</v>
      </c>
      <c r="F80" s="6">
        <v>4</v>
      </c>
      <c r="G80" s="6">
        <v>5</v>
      </c>
      <c r="H80" s="6">
        <v>2</v>
      </c>
      <c r="I80" s="6">
        <v>2</v>
      </c>
      <c r="J80" s="6">
        <v>4</v>
      </c>
      <c r="K80" s="6">
        <v>3.4</v>
      </c>
    </row>
    <row r="81" spans="1:11" ht="16" x14ac:dyDescent="0.2">
      <c r="A81" s="3">
        <v>80</v>
      </c>
      <c r="B81" s="6">
        <v>2</v>
      </c>
      <c r="C81" s="6">
        <v>10</v>
      </c>
      <c r="D81" s="6">
        <v>38</v>
      </c>
      <c r="E81" s="6">
        <v>70000</v>
      </c>
      <c r="F81" s="6">
        <v>5</v>
      </c>
      <c r="G81" s="6">
        <v>3</v>
      </c>
      <c r="H81" s="6">
        <v>2</v>
      </c>
      <c r="I81" s="6">
        <v>1</v>
      </c>
      <c r="J81" s="6">
        <v>5</v>
      </c>
      <c r="K81" s="6">
        <v>3.2</v>
      </c>
    </row>
    <row r="82" spans="1:11" ht="16" x14ac:dyDescent="0.2">
      <c r="A82" s="3">
        <v>81</v>
      </c>
      <c r="B82" s="6">
        <v>2</v>
      </c>
      <c r="C82" s="7">
        <v>8</v>
      </c>
      <c r="D82" s="6">
        <v>43</v>
      </c>
      <c r="E82" s="6">
        <v>82000</v>
      </c>
      <c r="F82" s="6">
        <v>5</v>
      </c>
      <c r="G82" s="6">
        <v>2</v>
      </c>
      <c r="H82" s="6">
        <v>2</v>
      </c>
      <c r="I82" s="6">
        <v>2</v>
      </c>
      <c r="J82" s="6">
        <v>5</v>
      </c>
      <c r="K82" s="6">
        <v>3.2</v>
      </c>
    </row>
    <row r="83" spans="1:11" ht="16" x14ac:dyDescent="0.2">
      <c r="A83" s="3">
        <v>82</v>
      </c>
      <c r="B83" s="6">
        <v>2</v>
      </c>
      <c r="C83" s="6">
        <v>7</v>
      </c>
      <c r="D83" s="6">
        <v>44</v>
      </c>
      <c r="E83" s="6">
        <v>86000</v>
      </c>
      <c r="F83" s="6">
        <v>3</v>
      </c>
      <c r="G83" s="6">
        <v>3</v>
      </c>
      <c r="H83" s="6">
        <v>2</v>
      </c>
      <c r="I83" s="6">
        <v>1</v>
      </c>
      <c r="J83" s="6">
        <v>5</v>
      </c>
      <c r="K83" s="6">
        <v>2.8</v>
      </c>
    </row>
    <row r="84" spans="1:11" ht="16" x14ac:dyDescent="0.2">
      <c r="A84" s="3">
        <v>83</v>
      </c>
      <c r="B84" s="6">
        <v>2</v>
      </c>
      <c r="C84" s="6">
        <v>9</v>
      </c>
      <c r="D84" s="6">
        <v>52</v>
      </c>
      <c r="E84" s="6">
        <v>80000</v>
      </c>
      <c r="F84" s="6">
        <v>5</v>
      </c>
      <c r="G84" s="6">
        <v>4</v>
      </c>
      <c r="H84" s="6">
        <v>2</v>
      </c>
      <c r="I84" s="6">
        <v>3</v>
      </c>
      <c r="J84" s="6">
        <v>5</v>
      </c>
      <c r="K84" s="6">
        <v>3.8</v>
      </c>
    </row>
    <row r="85" spans="1:11" ht="16" x14ac:dyDescent="0.2">
      <c r="A85" s="3">
        <v>84</v>
      </c>
      <c r="B85" s="6">
        <v>2</v>
      </c>
      <c r="C85" s="6">
        <v>10</v>
      </c>
      <c r="D85" s="6">
        <v>49</v>
      </c>
      <c r="E85" s="6">
        <v>89000</v>
      </c>
      <c r="F85" s="6">
        <v>4</v>
      </c>
      <c r="G85" s="6">
        <v>3</v>
      </c>
      <c r="H85" s="6">
        <v>3</v>
      </c>
      <c r="I85" s="6">
        <v>2</v>
      </c>
      <c r="J85" s="6">
        <v>5</v>
      </c>
      <c r="K85" s="6">
        <v>3.4</v>
      </c>
    </row>
    <row r="86" spans="1:11" ht="16" x14ac:dyDescent="0.2">
      <c r="A86" s="3">
        <v>85</v>
      </c>
      <c r="B86" s="6">
        <v>2</v>
      </c>
      <c r="C86" s="6">
        <v>8</v>
      </c>
      <c r="D86" s="6">
        <v>38</v>
      </c>
      <c r="E86" s="6">
        <v>80000</v>
      </c>
      <c r="F86" s="6">
        <v>4</v>
      </c>
      <c r="G86" s="6">
        <v>4</v>
      </c>
      <c r="H86" s="6">
        <v>3</v>
      </c>
      <c r="I86" s="6">
        <v>2</v>
      </c>
      <c r="J86" s="6">
        <v>4</v>
      </c>
      <c r="K86" s="6">
        <v>3.4</v>
      </c>
    </row>
    <row r="87" spans="1:11" ht="16" x14ac:dyDescent="0.2">
      <c r="A87" s="3">
        <v>86</v>
      </c>
      <c r="B87" s="6">
        <v>2</v>
      </c>
      <c r="C87" s="6">
        <v>11</v>
      </c>
      <c r="D87" s="6">
        <v>32</v>
      </c>
      <c r="E87" s="6">
        <v>81000</v>
      </c>
      <c r="F87" s="6">
        <v>5</v>
      </c>
      <c r="G87" s="6">
        <v>4</v>
      </c>
      <c r="H87" s="6">
        <v>3</v>
      </c>
      <c r="I87" s="6">
        <v>1</v>
      </c>
      <c r="J87" s="6">
        <v>4</v>
      </c>
      <c r="K87" s="6">
        <v>3.4</v>
      </c>
    </row>
    <row r="88" spans="1:11" ht="16" x14ac:dyDescent="0.2">
      <c r="A88" s="3">
        <v>87</v>
      </c>
      <c r="B88" s="6">
        <v>2</v>
      </c>
      <c r="C88" s="6">
        <v>9</v>
      </c>
      <c r="D88" s="6">
        <v>49</v>
      </c>
      <c r="E88" s="6">
        <v>78000</v>
      </c>
      <c r="F88" s="6">
        <v>4</v>
      </c>
      <c r="G88" s="6">
        <v>4</v>
      </c>
      <c r="H88" s="6">
        <v>3</v>
      </c>
      <c r="I88" s="6">
        <v>2</v>
      </c>
      <c r="J88" s="6">
        <v>4</v>
      </c>
      <c r="K88" s="6">
        <v>3.4</v>
      </c>
    </row>
    <row r="89" spans="1:11" ht="16" x14ac:dyDescent="0.2">
      <c r="A89" s="3">
        <v>88</v>
      </c>
      <c r="B89" s="6">
        <v>2</v>
      </c>
      <c r="C89" s="6">
        <v>7</v>
      </c>
      <c r="D89" s="6">
        <v>31</v>
      </c>
      <c r="E89" s="6">
        <v>82000</v>
      </c>
      <c r="F89" s="6">
        <v>4</v>
      </c>
      <c r="G89" s="6">
        <v>3</v>
      </c>
      <c r="H89" s="6">
        <v>2</v>
      </c>
      <c r="I89" s="6">
        <v>3</v>
      </c>
      <c r="J89" s="6">
        <v>4</v>
      </c>
      <c r="K89" s="6">
        <v>3.2</v>
      </c>
    </row>
    <row r="90" spans="1:11" ht="16" x14ac:dyDescent="0.2">
      <c r="A90" s="3">
        <v>89</v>
      </c>
      <c r="B90" s="6">
        <v>2</v>
      </c>
      <c r="C90" s="6">
        <v>10</v>
      </c>
      <c r="D90" s="6">
        <v>55</v>
      </c>
      <c r="E90" s="6">
        <v>86000</v>
      </c>
      <c r="F90" s="6">
        <v>4</v>
      </c>
      <c r="G90" s="6">
        <v>4</v>
      </c>
      <c r="H90" s="6">
        <v>2</v>
      </c>
      <c r="I90" s="6">
        <v>3</v>
      </c>
      <c r="J90" s="6">
        <v>5</v>
      </c>
      <c r="K90" s="6">
        <v>3.6</v>
      </c>
    </row>
    <row r="91" spans="1:11" ht="16" x14ac:dyDescent="0.2">
      <c r="A91" s="3">
        <v>90</v>
      </c>
      <c r="B91" s="6">
        <v>2</v>
      </c>
      <c r="C91" s="6">
        <v>11</v>
      </c>
      <c r="D91" s="6">
        <v>61</v>
      </c>
      <c r="E91" s="6">
        <v>80000</v>
      </c>
      <c r="F91" s="6">
        <v>4</v>
      </c>
      <c r="G91" s="6">
        <v>4</v>
      </c>
      <c r="H91" s="6">
        <v>3</v>
      </c>
      <c r="I91" s="6">
        <v>2</v>
      </c>
      <c r="J91" s="6">
        <v>4</v>
      </c>
      <c r="K91" s="6">
        <v>3.4</v>
      </c>
    </row>
    <row r="92" spans="1:11" ht="16" x14ac:dyDescent="0.2">
      <c r="A92" s="3">
        <v>91</v>
      </c>
      <c r="B92" s="6">
        <v>2</v>
      </c>
      <c r="C92" s="6">
        <v>9</v>
      </c>
      <c r="D92" s="6">
        <v>37</v>
      </c>
      <c r="E92" s="6">
        <v>89000</v>
      </c>
      <c r="F92" s="6">
        <v>5</v>
      </c>
      <c r="G92" s="6">
        <v>4</v>
      </c>
      <c r="H92" s="6">
        <v>1</v>
      </c>
      <c r="I92" s="6">
        <v>2</v>
      </c>
      <c r="J92" s="6">
        <v>5</v>
      </c>
      <c r="K92" s="6">
        <v>3.4</v>
      </c>
    </row>
    <row r="93" spans="1:11" ht="16" x14ac:dyDescent="0.2">
      <c r="A93" s="3">
        <v>92</v>
      </c>
      <c r="B93" s="6">
        <v>2</v>
      </c>
      <c r="C93" s="6">
        <v>11</v>
      </c>
      <c r="D93" s="6">
        <v>38</v>
      </c>
      <c r="E93" s="6">
        <v>80000</v>
      </c>
      <c r="F93" s="6">
        <v>4</v>
      </c>
      <c r="G93" s="6">
        <v>5</v>
      </c>
      <c r="H93" s="6">
        <v>2</v>
      </c>
      <c r="I93" s="6">
        <v>4</v>
      </c>
      <c r="J93" s="6">
        <v>3</v>
      </c>
      <c r="K93" s="6">
        <v>3.6</v>
      </c>
    </row>
    <row r="94" spans="1:11" ht="16" x14ac:dyDescent="0.2">
      <c r="A94" s="3">
        <v>93</v>
      </c>
      <c r="B94" s="6">
        <v>2</v>
      </c>
      <c r="C94" s="6">
        <v>10</v>
      </c>
      <c r="D94" s="6">
        <v>28</v>
      </c>
      <c r="E94" s="6">
        <v>81000</v>
      </c>
      <c r="F94" s="6">
        <v>4</v>
      </c>
      <c r="G94" s="6">
        <v>4</v>
      </c>
      <c r="H94" s="6">
        <v>3</v>
      </c>
      <c r="I94" s="6">
        <v>2</v>
      </c>
      <c r="J94" s="6">
        <v>4</v>
      </c>
      <c r="K94" s="6">
        <v>3.4</v>
      </c>
    </row>
    <row r="95" spans="1:11" ht="16" x14ac:dyDescent="0.2">
      <c r="A95" s="3">
        <v>94</v>
      </c>
      <c r="B95" s="6">
        <v>2</v>
      </c>
      <c r="C95" s="6">
        <v>10</v>
      </c>
      <c r="D95" s="6">
        <v>35</v>
      </c>
      <c r="E95" s="6">
        <v>78000</v>
      </c>
      <c r="F95" s="6">
        <v>5</v>
      </c>
      <c r="G95" s="6">
        <v>5</v>
      </c>
      <c r="H95" s="6">
        <v>3</v>
      </c>
      <c r="I95" s="6">
        <v>1</v>
      </c>
      <c r="J95" s="6">
        <v>5</v>
      </c>
      <c r="K95" s="6">
        <v>3.8</v>
      </c>
    </row>
    <row r="96" spans="1:11" ht="16" x14ac:dyDescent="0.2">
      <c r="A96" s="3">
        <v>95</v>
      </c>
      <c r="B96" s="6">
        <v>2</v>
      </c>
      <c r="C96" s="6">
        <v>7</v>
      </c>
      <c r="D96" s="6">
        <v>46</v>
      </c>
      <c r="E96" s="6">
        <v>86000</v>
      </c>
      <c r="F96" s="6">
        <v>5</v>
      </c>
      <c r="G96" s="6">
        <v>4</v>
      </c>
      <c r="H96" s="6">
        <v>4</v>
      </c>
      <c r="I96" s="6">
        <v>3</v>
      </c>
      <c r="J96" s="6">
        <v>4</v>
      </c>
      <c r="K96" s="6">
        <v>4</v>
      </c>
    </row>
    <row r="97" spans="1:11" ht="16" x14ac:dyDescent="0.2">
      <c r="A97" s="3">
        <v>96</v>
      </c>
      <c r="B97" s="9">
        <v>2</v>
      </c>
      <c r="C97" s="9">
        <v>11</v>
      </c>
      <c r="D97" s="9">
        <v>52</v>
      </c>
      <c r="E97" s="9">
        <v>83000</v>
      </c>
      <c r="F97" s="9">
        <v>4</v>
      </c>
      <c r="G97" s="9">
        <v>4</v>
      </c>
      <c r="H97" s="9">
        <v>3</v>
      </c>
      <c r="I97" s="9">
        <v>3</v>
      </c>
      <c r="J97" s="9">
        <v>4</v>
      </c>
      <c r="K97" s="9">
        <v>3.6</v>
      </c>
    </row>
    <row r="98" spans="1:11" ht="16" x14ac:dyDescent="0.2">
      <c r="A98" s="3">
        <v>97</v>
      </c>
      <c r="B98" s="6">
        <v>2</v>
      </c>
      <c r="C98" s="6">
        <v>9</v>
      </c>
      <c r="D98" s="6">
        <v>33</v>
      </c>
      <c r="E98" s="6">
        <v>89000</v>
      </c>
      <c r="F98" s="6">
        <v>4</v>
      </c>
      <c r="G98" s="6">
        <v>3</v>
      </c>
      <c r="H98" s="6">
        <v>3</v>
      </c>
      <c r="I98" s="6">
        <v>3</v>
      </c>
      <c r="J98" s="6">
        <v>5</v>
      </c>
      <c r="K98" s="6">
        <v>3.6</v>
      </c>
    </row>
    <row r="99" spans="1:11" ht="16" x14ac:dyDescent="0.2">
      <c r="A99" s="3">
        <v>98</v>
      </c>
      <c r="B99" s="6">
        <v>2</v>
      </c>
      <c r="C99" s="6">
        <v>10</v>
      </c>
      <c r="D99" s="6">
        <v>31</v>
      </c>
      <c r="E99" s="6">
        <v>69000</v>
      </c>
      <c r="F99" s="6">
        <v>4</v>
      </c>
      <c r="G99" s="6">
        <v>3</v>
      </c>
      <c r="H99" s="6">
        <v>2</v>
      </c>
      <c r="I99" s="6">
        <v>3</v>
      </c>
      <c r="J99" s="6">
        <v>4</v>
      </c>
      <c r="K99" s="6">
        <v>3.2</v>
      </c>
    </row>
    <row r="100" spans="1:11" ht="16" x14ac:dyDescent="0.2">
      <c r="A100" s="3">
        <v>99</v>
      </c>
      <c r="B100" s="6">
        <v>2</v>
      </c>
      <c r="C100" s="6">
        <v>9</v>
      </c>
      <c r="D100" s="6">
        <v>44</v>
      </c>
      <c r="E100" s="6">
        <v>95000</v>
      </c>
      <c r="F100" s="6">
        <v>4</v>
      </c>
      <c r="G100" s="6">
        <v>4</v>
      </c>
      <c r="H100" s="6">
        <v>2</v>
      </c>
      <c r="I100" s="6">
        <v>3</v>
      </c>
      <c r="J100" s="6">
        <v>5</v>
      </c>
      <c r="K100" s="6">
        <v>3.6</v>
      </c>
    </row>
    <row r="101" spans="1:11" ht="17" thickBot="1" x14ac:dyDescent="0.25">
      <c r="A101" s="5">
        <v>100</v>
      </c>
      <c r="B101" s="8">
        <v>2</v>
      </c>
      <c r="C101" s="8">
        <v>7</v>
      </c>
      <c r="D101" s="8">
        <v>42</v>
      </c>
      <c r="E101" s="8">
        <v>85000</v>
      </c>
      <c r="F101" s="8">
        <v>4</v>
      </c>
      <c r="G101" s="8">
        <v>4</v>
      </c>
      <c r="H101" s="8">
        <v>3</v>
      </c>
      <c r="I101" s="8">
        <v>2</v>
      </c>
      <c r="J101" s="8">
        <v>4</v>
      </c>
      <c r="K101" s="8">
        <v>3.4</v>
      </c>
    </row>
    <row r="102" spans="1:11" ht="16" thickTop="1" x14ac:dyDescent="0.2"/>
  </sheetData>
  <sortState xmlns:xlrd2="http://schemas.microsoft.com/office/spreadsheetml/2017/richdata2" ref="A2:L101">
    <sortCondition ref="A2:A10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"/>
  <sheetViews>
    <sheetView workbookViewId="0"/>
  </sheetViews>
  <sheetFormatPr baseColWidth="10" defaultColWidth="8.83203125" defaultRowHeight="15" x14ac:dyDescent="0.2"/>
  <cols>
    <col min="2" max="2" width="26.83203125" bestFit="1" customWidth="1"/>
    <col min="3" max="4" width="12.1640625" bestFit="1" customWidth="1"/>
  </cols>
  <sheetData>
    <row r="3" spans="2:4" ht="16" x14ac:dyDescent="0.2">
      <c r="B3" s="32"/>
      <c r="C3" s="32" t="s">
        <v>16</v>
      </c>
      <c r="D3" s="32" t="s">
        <v>17</v>
      </c>
    </row>
    <row r="4" spans="2:4" ht="16" x14ac:dyDescent="0.2">
      <c r="B4" s="10" t="s">
        <v>18</v>
      </c>
      <c r="C4" s="10">
        <f>SUM('Household Income Data'!E2:E51)</f>
        <v>4322000</v>
      </c>
      <c r="D4" s="10">
        <f>SUM('Household Income Data'!E52:E101)</f>
        <v>4091000</v>
      </c>
    </row>
    <row r="5" spans="2:4" ht="16" x14ac:dyDescent="0.2">
      <c r="B5" s="10" t="s">
        <v>19</v>
      </c>
      <c r="C5" s="10">
        <f>MAX('Household Income Data'!E2:E51)</f>
        <v>98000</v>
      </c>
      <c r="D5" s="10">
        <f>MAX('Household Income Data'!E52:E101)</f>
        <v>95000</v>
      </c>
    </row>
    <row r="6" spans="2:4" ht="16" x14ac:dyDescent="0.2">
      <c r="B6" s="10" t="s">
        <v>20</v>
      </c>
      <c r="C6" s="10">
        <f>MIN('Household Income Data'!E2:E51)</f>
        <v>71000</v>
      </c>
      <c r="D6" s="10">
        <f>MIN('Household Income Data'!E52:E101)</f>
        <v>65000</v>
      </c>
    </row>
    <row r="7" spans="2:4" ht="16" x14ac:dyDescent="0.2">
      <c r="B7" s="10" t="s">
        <v>21</v>
      </c>
      <c r="C7" s="10">
        <f>C5-C6</f>
        <v>27000</v>
      </c>
      <c r="D7" s="10">
        <f>D5-D6</f>
        <v>30000</v>
      </c>
    </row>
    <row r="8" spans="2:4" ht="16" x14ac:dyDescent="0.2">
      <c r="B8" s="10" t="s">
        <v>22</v>
      </c>
      <c r="C8" s="10">
        <f>C4/50</f>
        <v>86440</v>
      </c>
      <c r="D8" s="10">
        <f>D4/50</f>
        <v>81820</v>
      </c>
    </row>
    <row r="9" spans="2:4" ht="16" x14ac:dyDescent="0.2">
      <c r="B9" s="10" t="s">
        <v>23</v>
      </c>
      <c r="C9" s="10">
        <f>STDEV('Household Income Data'!E2:E51)</f>
        <v>7698.8204768453897</v>
      </c>
      <c r="D9" s="10">
        <f>STDEV('Household Income Data'!E52:E101)</f>
        <v>6310.6324273128967</v>
      </c>
    </row>
    <row r="10" spans="2:4" ht="16" x14ac:dyDescent="0.2">
      <c r="B10" s="47"/>
      <c r="C10" s="21"/>
      <c r="D10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"/>
  <sheetViews>
    <sheetView workbookViewId="0"/>
  </sheetViews>
  <sheetFormatPr baseColWidth="10" defaultColWidth="8.83203125" defaultRowHeight="15" x14ac:dyDescent="0.2"/>
  <cols>
    <col min="4" max="4" width="4.1640625" bestFit="1" customWidth="1"/>
    <col min="5" max="5" width="26.5" bestFit="1" customWidth="1"/>
    <col min="6" max="6" width="37.5" bestFit="1" customWidth="1"/>
    <col min="8" max="8" width="36" bestFit="1" customWidth="1"/>
    <col min="9" max="9" width="11" bestFit="1" customWidth="1"/>
    <col min="10" max="10" width="15.33203125" bestFit="1" customWidth="1"/>
  </cols>
  <sheetData>
    <row r="1" spans="1:9" ht="17" thickTop="1" x14ac:dyDescent="0.2">
      <c r="A1" s="2" t="s">
        <v>0</v>
      </c>
      <c r="B1" s="2" t="s">
        <v>9</v>
      </c>
    </row>
    <row r="2" spans="1:9" ht="16" x14ac:dyDescent="0.2">
      <c r="A2" s="4">
        <v>28</v>
      </c>
      <c r="B2" s="4">
        <v>83000</v>
      </c>
      <c r="D2" s="32" t="s">
        <v>11</v>
      </c>
      <c r="E2" s="32" t="s">
        <v>12</v>
      </c>
      <c r="F2" s="32" t="s">
        <v>14</v>
      </c>
      <c r="H2" s="34" t="s">
        <v>11</v>
      </c>
      <c r="I2" s="34" t="s">
        <v>68</v>
      </c>
    </row>
    <row r="3" spans="1:9" ht="16" x14ac:dyDescent="0.2">
      <c r="A3" s="4">
        <v>28</v>
      </c>
      <c r="B3" s="4">
        <v>74000</v>
      </c>
      <c r="D3" s="10">
        <v>28</v>
      </c>
      <c r="E3" s="15">
        <f>SUM(B2:B7)/COUNT(A2:A7)</f>
        <v>80833.333333333328</v>
      </c>
      <c r="F3" s="15">
        <f>_xlfn.STDEV.P(B2:B7)</f>
        <v>4058.5985539619733</v>
      </c>
      <c r="H3" s="25" t="s">
        <v>62</v>
      </c>
      <c r="I3" s="18">
        <f>AVERAGE(B2:B23)</f>
        <v>82636.363636363632</v>
      </c>
    </row>
    <row r="4" spans="1:9" ht="16" x14ac:dyDescent="0.2">
      <c r="A4" s="4">
        <v>28</v>
      </c>
      <c r="B4" s="4">
        <v>87000</v>
      </c>
      <c r="D4" s="10">
        <v>31</v>
      </c>
      <c r="E4" s="15">
        <f>SUM(B8:B15)/COUNT(A8:A15)</f>
        <v>80875</v>
      </c>
      <c r="F4" s="15">
        <f>_xlfn.STDEV.P(B8:B15)</f>
        <v>5754.0746432419519</v>
      </c>
      <c r="H4" s="25" t="s">
        <v>63</v>
      </c>
      <c r="I4" s="18">
        <f>AVERAGE(B24:B48)</f>
        <v>83440</v>
      </c>
    </row>
    <row r="5" spans="1:9" ht="16" x14ac:dyDescent="0.2">
      <c r="A5" s="6">
        <v>28</v>
      </c>
      <c r="B5" s="6">
        <v>78000</v>
      </c>
      <c r="D5" s="10">
        <v>32</v>
      </c>
      <c r="E5" s="15">
        <f>SUM(B16:B21)/COUNT(A16:A21)</f>
        <v>83333.333333333328</v>
      </c>
      <c r="F5" s="15">
        <f>_xlfn.STDEV.P(B16:B21)</f>
        <v>3944.0531887330771</v>
      </c>
      <c r="H5" s="25" t="s">
        <v>64</v>
      </c>
      <c r="I5" s="18">
        <f>AVERAGE(B49:B68)</f>
        <v>85100</v>
      </c>
    </row>
    <row r="6" spans="1:9" ht="16" x14ac:dyDescent="0.2">
      <c r="A6" s="6">
        <v>28</v>
      </c>
      <c r="B6" s="6">
        <v>82000</v>
      </c>
      <c r="D6" s="10">
        <v>33</v>
      </c>
      <c r="E6" s="15">
        <f>SUM(B22:B23)/COUNT(A22:A23)</f>
        <v>93000</v>
      </c>
      <c r="F6" s="15">
        <f>_xlfn.STDEV.P(B22:B23)</f>
        <v>4000</v>
      </c>
      <c r="H6" s="25" t="s">
        <v>65</v>
      </c>
      <c r="I6" s="18">
        <f>AVERAGE(B69:B82)</f>
        <v>85785.71428571429</v>
      </c>
    </row>
    <row r="7" spans="1:9" ht="16" x14ac:dyDescent="0.2">
      <c r="A7" s="6">
        <v>28</v>
      </c>
      <c r="B7" s="6">
        <v>81000</v>
      </c>
      <c r="D7" s="10">
        <v>34</v>
      </c>
      <c r="E7" s="15">
        <v>88000</v>
      </c>
      <c r="F7" s="15">
        <f>_xlfn.STDEV.P(B24)</f>
        <v>0</v>
      </c>
      <c r="H7" s="25" t="s">
        <v>66</v>
      </c>
      <c r="I7" s="18">
        <f>AVERAGE(B83:B95)</f>
        <v>85153.846153846156</v>
      </c>
    </row>
    <row r="8" spans="1:9" ht="16" x14ac:dyDescent="0.2">
      <c r="A8" s="4">
        <v>31</v>
      </c>
      <c r="B8" s="4">
        <v>74000</v>
      </c>
      <c r="D8" s="10">
        <v>35</v>
      </c>
      <c r="E8" s="15">
        <f>SUM(B25:B26)/COUNT(A25:A26)</f>
        <v>83500</v>
      </c>
      <c r="F8" s="15">
        <f>_xlfn.STDEV.P(B25:B26)</f>
        <v>5500</v>
      </c>
      <c r="H8" s="25" t="s">
        <v>67</v>
      </c>
      <c r="I8" s="18">
        <f>AVERAGE(B96:B101)</f>
        <v>83166.666666666672</v>
      </c>
    </row>
    <row r="9" spans="1:9" ht="16" x14ac:dyDescent="0.2">
      <c r="A9" s="4">
        <v>31</v>
      </c>
      <c r="B9" s="4">
        <v>85000</v>
      </c>
      <c r="D9" s="10">
        <v>36</v>
      </c>
      <c r="E9" s="15">
        <f>AVERAGE(B27:B30)</f>
        <v>91500</v>
      </c>
      <c r="F9" s="15">
        <f>_xlfn.STDEV.P(B27:B30)</f>
        <v>4769.6960070847281</v>
      </c>
    </row>
    <row r="10" spans="1:9" ht="16" x14ac:dyDescent="0.2">
      <c r="A10" s="4">
        <v>31</v>
      </c>
      <c r="B10" s="4">
        <v>82000</v>
      </c>
      <c r="D10" s="10">
        <v>37</v>
      </c>
      <c r="E10" s="15">
        <f>AVERAGE(B31:B36)</f>
        <v>78666.666666666672</v>
      </c>
      <c r="F10" s="17">
        <f>_xlfn.STDEV.P(B31:B36)</f>
        <v>11279.282877125754</v>
      </c>
    </row>
    <row r="11" spans="1:9" ht="16" x14ac:dyDescent="0.2">
      <c r="A11" s="4">
        <v>31</v>
      </c>
      <c r="B11" s="4">
        <v>83000</v>
      </c>
      <c r="D11" s="10">
        <v>38</v>
      </c>
      <c r="E11" s="15">
        <f>AVERAGE(B37:B47)</f>
        <v>81363.636363636368</v>
      </c>
      <c r="F11" s="15">
        <f>_xlfn.STDEV.P(B37:B47)</f>
        <v>9007.8019443018729</v>
      </c>
      <c r="H11" s="32" t="s">
        <v>28</v>
      </c>
      <c r="I11" s="33"/>
    </row>
    <row r="12" spans="1:9" ht="16" x14ac:dyDescent="0.2">
      <c r="A12" s="6">
        <v>31</v>
      </c>
      <c r="B12" s="6">
        <v>86000</v>
      </c>
      <c r="D12" s="10">
        <v>39</v>
      </c>
      <c r="E12" s="15">
        <f>AVERAGE(B48)</f>
        <v>98000</v>
      </c>
      <c r="F12" s="15">
        <f>_xlfn.STDEV.P(B48)</f>
        <v>0</v>
      </c>
      <c r="H12" s="10" t="s">
        <v>24</v>
      </c>
      <c r="I12" s="18">
        <f>MAX(B2:B101)</f>
        <v>98000</v>
      </c>
    </row>
    <row r="13" spans="1:9" ht="16" x14ac:dyDescent="0.2">
      <c r="A13" s="6">
        <v>31</v>
      </c>
      <c r="B13" s="6">
        <v>86000</v>
      </c>
      <c r="D13" s="10">
        <v>41</v>
      </c>
      <c r="E13" s="15">
        <v>85000</v>
      </c>
      <c r="F13" s="15">
        <v>0</v>
      </c>
      <c r="H13" s="10" t="s">
        <v>25</v>
      </c>
      <c r="I13" s="18" t="s">
        <v>29</v>
      </c>
    </row>
    <row r="14" spans="1:9" ht="16" x14ac:dyDescent="0.2">
      <c r="A14" s="6">
        <v>31</v>
      </c>
      <c r="B14" s="6">
        <v>82000</v>
      </c>
      <c r="D14" s="10">
        <v>42</v>
      </c>
      <c r="E14" s="15">
        <f>AVERAGE(B50:B51)</f>
        <v>90000</v>
      </c>
      <c r="F14" s="15">
        <f>_xlfn.STDEV.P(B50:B51)</f>
        <v>5000</v>
      </c>
      <c r="H14" s="10"/>
      <c r="I14" s="18"/>
    </row>
    <row r="15" spans="1:9" ht="16" x14ac:dyDescent="0.2">
      <c r="A15" s="6">
        <v>31</v>
      </c>
      <c r="B15" s="6">
        <v>69000</v>
      </c>
      <c r="D15" s="10">
        <v>43</v>
      </c>
      <c r="E15" s="15">
        <f>AVERAGE(B52:B56)</f>
        <v>82200</v>
      </c>
      <c r="F15" s="15">
        <f>_xlfn.STDEV.P(B52:B56)</f>
        <v>5741.0800377629294</v>
      </c>
      <c r="H15" s="10" t="s">
        <v>26</v>
      </c>
      <c r="I15" s="18">
        <f>MIN(B2:B101)</f>
        <v>65000</v>
      </c>
    </row>
    <row r="16" spans="1:9" ht="16" x14ac:dyDescent="0.2">
      <c r="A16" s="4">
        <v>32</v>
      </c>
      <c r="B16" s="4">
        <v>88000</v>
      </c>
      <c r="D16" s="10">
        <v>44</v>
      </c>
      <c r="E16" s="15">
        <f>AVERAGE(B57:B64)</f>
        <v>87500</v>
      </c>
      <c r="F16" s="15">
        <f>_xlfn.STDEV.P(B57:B64)</f>
        <v>7141.4284285428503</v>
      </c>
      <c r="H16" s="10" t="s">
        <v>25</v>
      </c>
      <c r="I16" s="48">
        <v>37</v>
      </c>
    </row>
    <row r="17" spans="1:9" ht="16" x14ac:dyDescent="0.2">
      <c r="A17" s="4">
        <v>32</v>
      </c>
      <c r="B17" s="4">
        <v>83000</v>
      </c>
      <c r="D17" s="10">
        <v>45</v>
      </c>
      <c r="E17" s="15">
        <f>AVERAGE(B65:B68)</f>
        <v>81500</v>
      </c>
      <c r="F17" s="15">
        <f>_xlfn.STDEV.P(B65:B68)</f>
        <v>3905.1248379533272</v>
      </c>
      <c r="H17" s="10"/>
      <c r="I17" s="18"/>
    </row>
    <row r="18" spans="1:9" ht="16" x14ac:dyDescent="0.2">
      <c r="A18" s="4">
        <v>32</v>
      </c>
      <c r="B18" s="4">
        <v>89000</v>
      </c>
      <c r="D18" s="10">
        <v>46</v>
      </c>
      <c r="E18" s="15">
        <f>AVERAGE(B69:B70)</f>
        <v>79000</v>
      </c>
      <c r="F18" s="15">
        <f>_xlfn.STDEV.P(B69:B70)</f>
        <v>7000</v>
      </c>
      <c r="H18" s="10" t="s">
        <v>30</v>
      </c>
      <c r="I18" s="18">
        <f>MAX(E3:E26)</f>
        <v>98000</v>
      </c>
    </row>
    <row r="19" spans="1:9" ht="16" x14ac:dyDescent="0.2">
      <c r="A19" s="6">
        <v>32</v>
      </c>
      <c r="B19" s="6">
        <v>81000</v>
      </c>
      <c r="D19" s="10">
        <v>48</v>
      </c>
      <c r="E19" s="16">
        <v>87000</v>
      </c>
      <c r="F19" s="15">
        <f>_xlfn.STDEV.P(B71)</f>
        <v>0</v>
      </c>
      <c r="H19" s="10" t="s">
        <v>31</v>
      </c>
      <c r="I19" s="48">
        <v>39</v>
      </c>
    </row>
    <row r="20" spans="1:9" ht="16" x14ac:dyDescent="0.2">
      <c r="A20" s="6">
        <v>32</v>
      </c>
      <c r="B20" s="6">
        <v>78000</v>
      </c>
      <c r="D20" s="10">
        <v>49</v>
      </c>
      <c r="E20" s="15">
        <f>AVERAGE(B72:B81)</f>
        <v>86200</v>
      </c>
      <c r="F20" s="15">
        <f>_xlfn.STDEV.P(B72:B81)</f>
        <v>6225.7529665093525</v>
      </c>
      <c r="H20" s="10"/>
      <c r="I20" s="18"/>
    </row>
    <row r="21" spans="1:9" ht="16" x14ac:dyDescent="0.2">
      <c r="A21" s="6">
        <v>32</v>
      </c>
      <c r="B21" s="6">
        <v>81000</v>
      </c>
      <c r="D21" s="10">
        <v>51</v>
      </c>
      <c r="E21" s="15">
        <v>94000</v>
      </c>
      <c r="F21" s="15">
        <f>_xlfn.STDEV.P(B82)</f>
        <v>0</v>
      </c>
      <c r="H21" s="10" t="s">
        <v>32</v>
      </c>
      <c r="I21" s="18">
        <f>MIN(E3:E26)</f>
        <v>78666.666666666672</v>
      </c>
    </row>
    <row r="22" spans="1:9" ht="16" x14ac:dyDescent="0.2">
      <c r="A22" s="4">
        <v>33</v>
      </c>
      <c r="B22" s="4">
        <v>97000</v>
      </c>
      <c r="D22" s="10">
        <v>52</v>
      </c>
      <c r="E22" s="15">
        <f>AVERAGE(B83:B89)</f>
        <v>86000</v>
      </c>
      <c r="F22" s="15">
        <f>_xlfn.STDEV.P(B83:B89)</f>
        <v>5070.9255283710991</v>
      </c>
      <c r="H22" s="10" t="s">
        <v>31</v>
      </c>
      <c r="I22" s="49">
        <v>37</v>
      </c>
    </row>
    <row r="23" spans="1:9" ht="16" x14ac:dyDescent="0.2">
      <c r="A23" s="6">
        <v>33</v>
      </c>
      <c r="B23" s="6">
        <v>89000</v>
      </c>
      <c r="D23" s="10">
        <v>55</v>
      </c>
      <c r="E23" s="15">
        <f>AVERAGE(B90:B94)</f>
        <v>84000</v>
      </c>
      <c r="F23" s="15">
        <f>_xlfn.STDEV.P(B90:B94)</f>
        <v>2097.6176963403032</v>
      </c>
      <c r="H23" s="10"/>
      <c r="I23" s="18"/>
    </row>
    <row r="24" spans="1:9" ht="16" x14ac:dyDescent="0.2">
      <c r="A24" s="4">
        <v>34</v>
      </c>
      <c r="B24" s="4">
        <v>88000</v>
      </c>
      <c r="D24" s="13">
        <v>56</v>
      </c>
      <c r="E24" s="16">
        <v>85000</v>
      </c>
      <c r="F24" s="15">
        <f>_xlfn.STDEV.P(B95)</f>
        <v>0</v>
      </c>
      <c r="H24" s="10" t="s">
        <v>27</v>
      </c>
      <c r="I24" s="18">
        <f>MAX(F3:F26)</f>
        <v>11279.282877125754</v>
      </c>
    </row>
    <row r="25" spans="1:9" ht="16" x14ac:dyDescent="0.2">
      <c r="A25" s="4">
        <v>35</v>
      </c>
      <c r="B25" s="4">
        <v>89000</v>
      </c>
      <c r="D25" s="13">
        <v>59</v>
      </c>
      <c r="E25" s="16">
        <v>90000</v>
      </c>
      <c r="F25" s="16">
        <v>0</v>
      </c>
      <c r="H25" s="10" t="s">
        <v>31</v>
      </c>
      <c r="I25" s="48">
        <v>37</v>
      </c>
    </row>
    <row r="26" spans="1:9" ht="16" x14ac:dyDescent="0.2">
      <c r="A26" s="6">
        <v>35</v>
      </c>
      <c r="B26" s="6">
        <v>78000</v>
      </c>
      <c r="D26" s="10">
        <v>61</v>
      </c>
      <c r="E26" s="15">
        <f>AVERAGE(B97:B101)</f>
        <v>81800</v>
      </c>
      <c r="F26" s="15">
        <f>_xlfn.STDEV.P(B97:B101)</f>
        <v>6734.9832961930942</v>
      </c>
      <c r="H26" s="12"/>
      <c r="I26" s="20"/>
    </row>
    <row r="27" spans="1:9" ht="16" x14ac:dyDescent="0.2">
      <c r="A27" s="4">
        <v>36</v>
      </c>
      <c r="B27" s="4">
        <v>85000</v>
      </c>
      <c r="H27" s="12"/>
      <c r="I27" s="20"/>
    </row>
    <row r="28" spans="1:9" ht="16" x14ac:dyDescent="0.2">
      <c r="A28" s="4">
        <v>36</v>
      </c>
      <c r="B28" s="4">
        <v>97000</v>
      </c>
    </row>
    <row r="29" spans="1:9" ht="16" x14ac:dyDescent="0.2">
      <c r="A29" s="6">
        <v>36</v>
      </c>
      <c r="B29" s="6">
        <v>89000</v>
      </c>
    </row>
    <row r="30" spans="1:9" ht="16" x14ac:dyDescent="0.2">
      <c r="A30" s="6">
        <v>36</v>
      </c>
      <c r="B30" s="6">
        <v>95000</v>
      </c>
    </row>
    <row r="31" spans="1:9" ht="16" x14ac:dyDescent="0.2">
      <c r="A31" s="4">
        <v>37</v>
      </c>
      <c r="B31" s="4">
        <v>72000</v>
      </c>
    </row>
    <row r="32" spans="1:9" ht="16" x14ac:dyDescent="0.2">
      <c r="A32" s="4">
        <v>37</v>
      </c>
      <c r="B32" s="4">
        <v>96000</v>
      </c>
    </row>
    <row r="33" spans="1:2" ht="16" x14ac:dyDescent="0.2">
      <c r="A33" s="4">
        <v>37</v>
      </c>
      <c r="B33" s="4">
        <v>82000</v>
      </c>
    </row>
    <row r="34" spans="1:2" ht="16" x14ac:dyDescent="0.2">
      <c r="A34" s="6">
        <v>37</v>
      </c>
      <c r="B34" s="6">
        <v>68000</v>
      </c>
    </row>
    <row r="35" spans="1:2" ht="16" x14ac:dyDescent="0.2">
      <c r="A35" s="6">
        <v>37</v>
      </c>
      <c r="B35" s="6">
        <v>65000</v>
      </c>
    </row>
    <row r="36" spans="1:2" ht="16" x14ac:dyDescent="0.2">
      <c r="A36" s="6">
        <v>37</v>
      </c>
      <c r="B36" s="6">
        <v>89000</v>
      </c>
    </row>
    <row r="37" spans="1:2" ht="16" x14ac:dyDescent="0.2">
      <c r="A37" s="4">
        <v>38</v>
      </c>
      <c r="B37" s="4">
        <v>95000</v>
      </c>
    </row>
    <row r="38" spans="1:2" ht="16" x14ac:dyDescent="0.2">
      <c r="A38" s="4">
        <v>38</v>
      </c>
      <c r="B38" s="4">
        <v>86000</v>
      </c>
    </row>
    <row r="39" spans="1:2" ht="16" x14ac:dyDescent="0.2">
      <c r="A39" s="4">
        <v>38</v>
      </c>
      <c r="B39" s="4">
        <v>85000</v>
      </c>
    </row>
    <row r="40" spans="1:2" ht="16" x14ac:dyDescent="0.2">
      <c r="A40" s="4">
        <v>38</v>
      </c>
      <c r="B40" s="4">
        <v>98000</v>
      </c>
    </row>
    <row r="41" spans="1:2" ht="16" x14ac:dyDescent="0.2">
      <c r="A41" s="4">
        <v>38</v>
      </c>
      <c r="B41" s="4">
        <v>71000</v>
      </c>
    </row>
    <row r="42" spans="1:2" ht="16" x14ac:dyDescent="0.2">
      <c r="A42" s="6">
        <v>38</v>
      </c>
      <c r="B42" s="6">
        <v>80000</v>
      </c>
    </row>
    <row r="43" spans="1:2" ht="16" x14ac:dyDescent="0.2">
      <c r="A43" s="6">
        <v>38</v>
      </c>
      <c r="B43" s="6">
        <v>69000</v>
      </c>
    </row>
    <row r="44" spans="1:2" ht="16" x14ac:dyDescent="0.2">
      <c r="A44" s="6">
        <v>38</v>
      </c>
      <c r="B44" s="6">
        <v>81000</v>
      </c>
    </row>
    <row r="45" spans="1:2" ht="16" x14ac:dyDescent="0.2">
      <c r="A45" s="6">
        <v>38</v>
      </c>
      <c r="B45" s="6">
        <v>70000</v>
      </c>
    </row>
    <row r="46" spans="1:2" ht="16" x14ac:dyDescent="0.2">
      <c r="A46" s="6">
        <v>38</v>
      </c>
      <c r="B46" s="6">
        <v>80000</v>
      </c>
    </row>
    <row r="47" spans="1:2" ht="16" x14ac:dyDescent="0.2">
      <c r="A47" s="6">
        <v>38</v>
      </c>
      <c r="B47" s="6">
        <v>80000</v>
      </c>
    </row>
    <row r="48" spans="1:2" ht="16" x14ac:dyDescent="0.2">
      <c r="A48" s="4">
        <v>39</v>
      </c>
      <c r="B48" s="4">
        <v>98000</v>
      </c>
    </row>
    <row r="49" spans="1:6" ht="16" x14ac:dyDescent="0.2">
      <c r="A49" s="4">
        <v>41</v>
      </c>
      <c r="B49" s="4">
        <v>85000</v>
      </c>
    </row>
    <row r="50" spans="1:6" ht="16" x14ac:dyDescent="0.2">
      <c r="A50" s="4">
        <v>42</v>
      </c>
      <c r="B50" s="4">
        <v>95000</v>
      </c>
      <c r="E50" s="24"/>
      <c r="F50" s="24"/>
    </row>
    <row r="51" spans="1:6" ht="16" x14ac:dyDescent="0.2">
      <c r="A51" s="9">
        <v>42</v>
      </c>
      <c r="B51" s="9">
        <v>85000</v>
      </c>
      <c r="E51" s="22"/>
      <c r="F51" s="20"/>
    </row>
    <row r="52" spans="1:6" ht="16" x14ac:dyDescent="0.2">
      <c r="A52" s="4">
        <v>43</v>
      </c>
      <c r="B52" s="4">
        <v>72000</v>
      </c>
      <c r="E52" s="22"/>
      <c r="F52" s="20"/>
    </row>
    <row r="53" spans="1:6" ht="16" x14ac:dyDescent="0.2">
      <c r="A53" s="4">
        <v>43</v>
      </c>
      <c r="B53" s="4">
        <v>89000</v>
      </c>
      <c r="E53" s="22"/>
      <c r="F53" s="20"/>
    </row>
    <row r="54" spans="1:6" ht="16" x14ac:dyDescent="0.2">
      <c r="A54" s="6">
        <v>43</v>
      </c>
      <c r="B54" s="6">
        <v>82000</v>
      </c>
      <c r="E54" s="22"/>
      <c r="F54" s="20"/>
    </row>
    <row r="55" spans="1:6" ht="16" x14ac:dyDescent="0.2">
      <c r="A55" s="6">
        <v>43</v>
      </c>
      <c r="B55" s="6">
        <v>86000</v>
      </c>
      <c r="E55" s="22"/>
      <c r="F55" s="20"/>
    </row>
    <row r="56" spans="1:6" ht="16" x14ac:dyDescent="0.2">
      <c r="A56" s="6">
        <v>43</v>
      </c>
      <c r="B56" s="6">
        <v>82000</v>
      </c>
      <c r="E56" s="22"/>
      <c r="F56" s="20"/>
    </row>
    <row r="57" spans="1:6" ht="16" x14ac:dyDescent="0.2">
      <c r="A57" s="4">
        <v>44</v>
      </c>
      <c r="B57" s="4">
        <v>90000</v>
      </c>
    </row>
    <row r="58" spans="1:6" ht="16" x14ac:dyDescent="0.2">
      <c r="A58" s="4">
        <v>44</v>
      </c>
      <c r="B58" s="4">
        <v>93000</v>
      </c>
    </row>
    <row r="59" spans="1:6" ht="16" x14ac:dyDescent="0.2">
      <c r="A59" s="4">
        <v>44</v>
      </c>
      <c r="B59" s="4">
        <v>74000</v>
      </c>
    </row>
    <row r="60" spans="1:6" ht="16" x14ac:dyDescent="0.2">
      <c r="A60" s="4">
        <v>44</v>
      </c>
      <c r="B60" s="4">
        <v>96000</v>
      </c>
    </row>
    <row r="61" spans="1:6" ht="16" x14ac:dyDescent="0.2">
      <c r="A61" s="6">
        <v>44</v>
      </c>
      <c r="B61" s="6">
        <v>86000</v>
      </c>
    </row>
    <row r="62" spans="1:6" ht="16" x14ac:dyDescent="0.2">
      <c r="A62" s="6">
        <v>44</v>
      </c>
      <c r="B62" s="6">
        <v>80000</v>
      </c>
    </row>
    <row r="63" spans="1:6" ht="16" x14ac:dyDescent="0.2">
      <c r="A63" s="6">
        <v>44</v>
      </c>
      <c r="B63" s="6">
        <v>86000</v>
      </c>
    </row>
    <row r="64" spans="1:6" ht="16" x14ac:dyDescent="0.2">
      <c r="A64" s="6">
        <v>44</v>
      </c>
      <c r="B64" s="6">
        <v>95000</v>
      </c>
    </row>
    <row r="65" spans="1:2" ht="16" x14ac:dyDescent="0.2">
      <c r="A65" s="4">
        <v>45</v>
      </c>
      <c r="B65" s="4">
        <v>84000</v>
      </c>
    </row>
    <row r="66" spans="1:2" ht="16" x14ac:dyDescent="0.2">
      <c r="A66" s="4">
        <v>45</v>
      </c>
      <c r="B66" s="4">
        <v>82000</v>
      </c>
    </row>
    <row r="67" spans="1:2" ht="16" x14ac:dyDescent="0.2">
      <c r="A67" s="6">
        <v>45</v>
      </c>
      <c r="B67" s="6">
        <v>75000</v>
      </c>
    </row>
    <row r="68" spans="1:2" ht="16" x14ac:dyDescent="0.2">
      <c r="A68" s="6">
        <v>45</v>
      </c>
      <c r="B68" s="6">
        <v>85000</v>
      </c>
    </row>
    <row r="69" spans="1:2" ht="16" x14ac:dyDescent="0.2">
      <c r="A69" s="4">
        <v>46</v>
      </c>
      <c r="B69" s="4">
        <v>72000</v>
      </c>
    </row>
    <row r="70" spans="1:2" ht="16" x14ac:dyDescent="0.2">
      <c r="A70" s="6">
        <v>46</v>
      </c>
      <c r="B70" s="6">
        <v>86000</v>
      </c>
    </row>
    <row r="71" spans="1:2" ht="16" x14ac:dyDescent="0.2">
      <c r="A71" s="4">
        <v>48</v>
      </c>
      <c r="B71" s="4">
        <v>87000</v>
      </c>
    </row>
    <row r="72" spans="1:2" ht="16" x14ac:dyDescent="0.2">
      <c r="A72" s="4">
        <v>49</v>
      </c>
      <c r="B72" s="4">
        <v>94000</v>
      </c>
    </row>
    <row r="73" spans="1:2" ht="16" x14ac:dyDescent="0.2">
      <c r="A73" s="4">
        <v>49</v>
      </c>
      <c r="B73" s="4">
        <v>89000</v>
      </c>
    </row>
    <row r="74" spans="1:2" ht="16" x14ac:dyDescent="0.2">
      <c r="A74" s="4">
        <v>49</v>
      </c>
      <c r="B74" s="4">
        <v>95000</v>
      </c>
    </row>
    <row r="75" spans="1:2" ht="16" x14ac:dyDescent="0.2">
      <c r="A75" s="4">
        <v>49</v>
      </c>
      <c r="B75" s="4">
        <v>90000</v>
      </c>
    </row>
    <row r="76" spans="1:2" ht="16" x14ac:dyDescent="0.2">
      <c r="A76" s="6">
        <v>49</v>
      </c>
      <c r="B76" s="6">
        <v>89000</v>
      </c>
    </row>
    <row r="77" spans="1:2" ht="16" x14ac:dyDescent="0.2">
      <c r="A77" s="6">
        <v>49</v>
      </c>
      <c r="B77" s="6">
        <v>78000</v>
      </c>
    </row>
    <row r="78" spans="1:2" ht="16" x14ac:dyDescent="0.2">
      <c r="A78" s="6">
        <v>49</v>
      </c>
      <c r="B78" s="6">
        <v>80000</v>
      </c>
    </row>
    <row r="79" spans="1:2" ht="16" x14ac:dyDescent="0.2">
      <c r="A79" s="6">
        <v>49</v>
      </c>
      <c r="B79" s="6">
        <v>80000</v>
      </c>
    </row>
    <row r="80" spans="1:2" ht="16" x14ac:dyDescent="0.2">
      <c r="A80" s="6">
        <v>49</v>
      </c>
      <c r="B80" s="6">
        <v>89000</v>
      </c>
    </row>
    <row r="81" spans="1:6" ht="16" x14ac:dyDescent="0.2">
      <c r="A81" s="6">
        <v>49</v>
      </c>
      <c r="B81" s="6">
        <v>78000</v>
      </c>
    </row>
    <row r="82" spans="1:6" ht="16" x14ac:dyDescent="0.2">
      <c r="A82" s="4">
        <v>51</v>
      </c>
      <c r="B82" s="4">
        <v>94000</v>
      </c>
    </row>
    <row r="83" spans="1:6" ht="16" x14ac:dyDescent="0.2">
      <c r="A83" s="4">
        <v>52</v>
      </c>
      <c r="B83" s="4">
        <v>89000</v>
      </c>
    </row>
    <row r="84" spans="1:6" ht="16" x14ac:dyDescent="0.2">
      <c r="A84" s="4">
        <v>52</v>
      </c>
      <c r="B84" s="4">
        <v>95000</v>
      </c>
    </row>
    <row r="85" spans="1:6" ht="16" x14ac:dyDescent="0.2">
      <c r="A85" s="4">
        <v>52</v>
      </c>
      <c r="B85" s="4">
        <v>86000</v>
      </c>
    </row>
    <row r="86" spans="1:6" ht="16" x14ac:dyDescent="0.2">
      <c r="A86" s="6">
        <v>52</v>
      </c>
      <c r="B86" s="6">
        <v>80000</v>
      </c>
    </row>
    <row r="87" spans="1:6" ht="16" x14ac:dyDescent="0.2">
      <c r="A87" s="6">
        <v>52</v>
      </c>
      <c r="B87" s="6">
        <v>89000</v>
      </c>
      <c r="E87" s="24"/>
      <c r="F87" s="24"/>
    </row>
    <row r="88" spans="1:6" ht="16" x14ac:dyDescent="0.2">
      <c r="A88" s="6">
        <v>52</v>
      </c>
      <c r="B88" s="6">
        <v>80000</v>
      </c>
      <c r="F88" s="23"/>
    </row>
    <row r="89" spans="1:6" ht="16" x14ac:dyDescent="0.2">
      <c r="A89" s="6">
        <v>52</v>
      </c>
      <c r="B89" s="6">
        <v>83000</v>
      </c>
      <c r="F89" s="23"/>
    </row>
    <row r="90" spans="1:6" ht="16" x14ac:dyDescent="0.2">
      <c r="A90" s="4">
        <v>55</v>
      </c>
      <c r="B90" s="4">
        <v>87000</v>
      </c>
      <c r="F90" s="23"/>
    </row>
    <row r="91" spans="1:6" ht="16" x14ac:dyDescent="0.2">
      <c r="A91" s="4">
        <v>55</v>
      </c>
      <c r="B91" s="4">
        <v>82000</v>
      </c>
      <c r="F91" s="23"/>
    </row>
    <row r="92" spans="1:6" ht="16" x14ac:dyDescent="0.2">
      <c r="A92" s="6">
        <v>55</v>
      </c>
      <c r="B92" s="6">
        <v>83000</v>
      </c>
      <c r="F92" s="23"/>
    </row>
    <row r="93" spans="1:6" ht="16" x14ac:dyDescent="0.2">
      <c r="A93" s="6">
        <v>55</v>
      </c>
      <c r="B93" s="6">
        <v>82000</v>
      </c>
      <c r="F93" s="23"/>
    </row>
    <row r="94" spans="1:6" ht="16" x14ac:dyDescent="0.2">
      <c r="A94" s="6">
        <v>55</v>
      </c>
      <c r="B94" s="6">
        <v>86000</v>
      </c>
      <c r="E94" s="23"/>
      <c r="F94" s="23"/>
    </row>
    <row r="95" spans="1:6" ht="16" x14ac:dyDescent="0.2">
      <c r="A95" s="4">
        <v>56</v>
      </c>
      <c r="B95" s="4">
        <v>85000</v>
      </c>
    </row>
    <row r="96" spans="1:6" ht="16" x14ac:dyDescent="0.2">
      <c r="A96" s="4">
        <v>59</v>
      </c>
      <c r="B96" s="4">
        <v>90000</v>
      </c>
    </row>
    <row r="97" spans="1:2" ht="16" x14ac:dyDescent="0.2">
      <c r="A97" s="4">
        <v>61</v>
      </c>
      <c r="B97" s="4">
        <v>89000</v>
      </c>
    </row>
    <row r="98" spans="1:2" ht="16" x14ac:dyDescent="0.2">
      <c r="A98" s="4">
        <v>61</v>
      </c>
      <c r="B98" s="4">
        <v>71000</v>
      </c>
    </row>
    <row r="99" spans="1:2" ht="16" x14ac:dyDescent="0.2">
      <c r="A99" s="6">
        <v>61</v>
      </c>
      <c r="B99" s="6">
        <v>89000</v>
      </c>
    </row>
    <row r="100" spans="1:2" ht="16" x14ac:dyDescent="0.2">
      <c r="A100" s="6">
        <v>61</v>
      </c>
      <c r="B100" s="6">
        <v>80000</v>
      </c>
    </row>
    <row r="101" spans="1:2" ht="17" thickBot="1" x14ac:dyDescent="0.25">
      <c r="A101" s="8">
        <v>61</v>
      </c>
      <c r="B101" s="8">
        <v>80000</v>
      </c>
    </row>
    <row r="102" spans="1:2" ht="16" thickTop="1" x14ac:dyDescent="0.2"/>
  </sheetData>
  <sortState xmlns:xlrd2="http://schemas.microsoft.com/office/spreadsheetml/2017/richdata2" ref="D3:F26">
    <sortCondition ref="D3:D26"/>
  </sortState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workbookViewId="0"/>
  </sheetViews>
  <sheetFormatPr baseColWidth="10" defaultRowHeight="15" x14ac:dyDescent="0.2"/>
  <cols>
    <col min="5" max="5" width="35.83203125" bestFit="1" customWidth="1"/>
    <col min="6" max="6" width="36.33203125" bestFit="1" customWidth="1"/>
    <col min="7" max="7" width="15.6640625" bestFit="1" customWidth="1"/>
    <col min="8" max="8" width="12.83203125" bestFit="1" customWidth="1"/>
    <col min="9" max="9" width="8.1640625" bestFit="1" customWidth="1"/>
  </cols>
  <sheetData>
    <row r="1" spans="1:9" ht="17" thickTop="1" x14ac:dyDescent="0.2">
      <c r="A1" s="2" t="s">
        <v>10</v>
      </c>
      <c r="B1" s="2" t="s">
        <v>9</v>
      </c>
    </row>
    <row r="2" spans="1:9" ht="16" x14ac:dyDescent="0.2">
      <c r="A2" s="4">
        <v>1</v>
      </c>
      <c r="B2" s="4">
        <v>85000</v>
      </c>
      <c r="D2" s="33" t="s">
        <v>10</v>
      </c>
      <c r="E2" s="35" t="s">
        <v>13</v>
      </c>
      <c r="F2" s="35" t="s">
        <v>15</v>
      </c>
      <c r="H2" s="33" t="s">
        <v>10</v>
      </c>
      <c r="I2" s="33" t="s">
        <v>9</v>
      </c>
    </row>
    <row r="3" spans="1:9" ht="16" x14ac:dyDescent="0.2">
      <c r="A3" s="4">
        <v>1</v>
      </c>
      <c r="B3" s="4">
        <v>89000</v>
      </c>
      <c r="D3" s="11">
        <v>1</v>
      </c>
      <c r="E3" s="18">
        <f>AVERAGE(B2:B5)</f>
        <v>85500</v>
      </c>
      <c r="F3" s="18">
        <f>_xlfn.STDEV.P(B2:B5)</f>
        <v>7365.4599313281178</v>
      </c>
      <c r="H3" s="11" t="s">
        <v>42</v>
      </c>
      <c r="I3" s="11">
        <v>79000</v>
      </c>
    </row>
    <row r="4" spans="1:9" ht="16" x14ac:dyDescent="0.2">
      <c r="A4" s="4">
        <v>1</v>
      </c>
      <c r="B4" s="4">
        <v>74000</v>
      </c>
      <c r="D4" s="52">
        <v>2</v>
      </c>
      <c r="E4" s="53">
        <f>AVERAGE(B6:B19)</f>
        <v>87714.28571428571</v>
      </c>
      <c r="F4" s="53">
        <f>_xlfn.STDEV.P(B6:B19)</f>
        <v>8110.2102441355755</v>
      </c>
      <c r="H4" s="11" t="s">
        <v>43</v>
      </c>
      <c r="I4" s="11">
        <v>80400</v>
      </c>
    </row>
    <row r="5" spans="1:9" ht="16" x14ac:dyDescent="0.2">
      <c r="A5" s="4">
        <v>1</v>
      </c>
      <c r="B5" s="4">
        <v>94000</v>
      </c>
      <c r="D5" s="11">
        <v>3</v>
      </c>
      <c r="E5" s="18">
        <f>AVERAGE(B20:B31)</f>
        <v>88166.666666666672</v>
      </c>
      <c r="F5" s="18">
        <f>_xlfn.STDEV.P(B20:B31)</f>
        <v>7092.6409436510712</v>
      </c>
      <c r="H5" s="11" t="s">
        <v>44</v>
      </c>
      <c r="I5" s="11">
        <v>80666.7</v>
      </c>
    </row>
    <row r="6" spans="1:9" ht="16" x14ac:dyDescent="0.2">
      <c r="A6" s="4">
        <v>2</v>
      </c>
      <c r="B6" s="4">
        <v>84000</v>
      </c>
      <c r="D6" s="11">
        <v>4</v>
      </c>
      <c r="E6" s="18">
        <f>AVERAGE(B32:B40)</f>
        <v>82555.555555555562</v>
      </c>
      <c r="F6" s="18">
        <f>_xlfn.STDEV.P(B32:B41)</f>
        <v>7955.5012412795213</v>
      </c>
      <c r="H6" s="11" t="s">
        <v>45</v>
      </c>
      <c r="I6" s="11">
        <v>82555.5</v>
      </c>
    </row>
    <row r="7" spans="1:9" ht="16" x14ac:dyDescent="0.2">
      <c r="A7" s="4">
        <v>2</v>
      </c>
      <c r="B7" s="4">
        <v>83000</v>
      </c>
      <c r="D7" s="11">
        <v>5</v>
      </c>
      <c r="E7" s="18">
        <f>AVERAGE(B42:B46)</f>
        <v>83400</v>
      </c>
      <c r="F7" s="18">
        <f>_xlfn.STDEV.P(B42:B46)</f>
        <v>5238.320341483518</v>
      </c>
      <c r="H7" s="11" t="s">
        <v>46</v>
      </c>
      <c r="I7" s="11">
        <v>83091</v>
      </c>
    </row>
    <row r="8" spans="1:9" ht="16" x14ac:dyDescent="0.2">
      <c r="A8" s="4">
        <v>2</v>
      </c>
      <c r="B8" s="4">
        <v>72000</v>
      </c>
      <c r="D8" s="50">
        <v>6</v>
      </c>
      <c r="E8" s="51">
        <f>AVERAGE(B47:B51)</f>
        <v>89200</v>
      </c>
      <c r="F8" s="51">
        <f>_xlfn.STDEV.P(B47:B51)</f>
        <v>5192.3019942988676</v>
      </c>
      <c r="H8" s="11" t="s">
        <v>47</v>
      </c>
      <c r="I8" s="11">
        <v>83400</v>
      </c>
    </row>
    <row r="9" spans="1:9" ht="16" x14ac:dyDescent="0.2">
      <c r="A9" s="4">
        <v>2</v>
      </c>
      <c r="B9" s="4">
        <v>94000</v>
      </c>
      <c r="D9" s="11">
        <v>7</v>
      </c>
      <c r="E9" s="18">
        <f>AVERAGE(B52:B62)</f>
        <v>83090.909090909088</v>
      </c>
      <c r="F9" s="18">
        <f>_xlfn.STDEV.P(B52:B62)</f>
        <v>5583.3281937396669</v>
      </c>
      <c r="H9" s="11" t="s">
        <v>48</v>
      </c>
      <c r="I9" s="11">
        <v>84166.7</v>
      </c>
    </row>
    <row r="10" spans="1:9" ht="16" x14ac:dyDescent="0.2">
      <c r="A10" s="4">
        <v>2</v>
      </c>
      <c r="B10" s="4">
        <v>95000</v>
      </c>
      <c r="D10" s="50">
        <v>8</v>
      </c>
      <c r="E10" s="51">
        <f>AVERAGE(B63:B67)</f>
        <v>79000</v>
      </c>
      <c r="F10" s="51">
        <f>_xlfn.STDEV.P(B63:B67)</f>
        <v>7266.36084983398</v>
      </c>
      <c r="H10" s="11" t="s">
        <v>49</v>
      </c>
      <c r="I10" s="11">
        <v>85500</v>
      </c>
    </row>
    <row r="11" spans="1:9" ht="16" x14ac:dyDescent="0.2">
      <c r="A11" s="4">
        <v>2</v>
      </c>
      <c r="B11" s="4">
        <v>89000</v>
      </c>
      <c r="D11" s="11">
        <v>9</v>
      </c>
      <c r="E11" s="18">
        <f>AVERAGE(B68:B79)</f>
        <v>84166.666666666672</v>
      </c>
      <c r="F11" s="18">
        <f>_xlfn.STDEV.P(B68:B79)</f>
        <v>6593.3468149508271</v>
      </c>
      <c r="H11" s="11" t="s">
        <v>50</v>
      </c>
      <c r="I11" s="11">
        <v>87714.3</v>
      </c>
    </row>
    <row r="12" spans="1:9" ht="16" x14ac:dyDescent="0.2">
      <c r="A12" s="4">
        <v>2</v>
      </c>
      <c r="B12" s="4">
        <v>89000</v>
      </c>
      <c r="D12" s="11">
        <v>10</v>
      </c>
      <c r="E12" s="18">
        <f>AVERAGE(B80:B91)</f>
        <v>80666.666666666672</v>
      </c>
      <c r="F12" s="18">
        <f>_xlfn.STDEV.P(B80:B91)</f>
        <v>6168.9185077739157</v>
      </c>
      <c r="H12" s="11" t="s">
        <v>51</v>
      </c>
      <c r="I12" s="11">
        <v>88166.7</v>
      </c>
    </row>
    <row r="13" spans="1:9" ht="16" x14ac:dyDescent="0.2">
      <c r="A13" s="4">
        <v>2</v>
      </c>
      <c r="B13" s="4">
        <v>93000</v>
      </c>
      <c r="D13" s="11">
        <v>11</v>
      </c>
      <c r="E13" s="18">
        <f>AVERAGE(B92:B101)</f>
        <v>80400</v>
      </c>
      <c r="F13" s="19">
        <f>_xlfn.STDEV.P(B92:B101)</f>
        <v>4543.1266766402186</v>
      </c>
      <c r="H13" s="11" t="s">
        <v>52</v>
      </c>
      <c r="I13" s="11">
        <v>89200</v>
      </c>
    </row>
    <row r="14" spans="1:9" ht="16" x14ac:dyDescent="0.2">
      <c r="A14" s="4">
        <v>2</v>
      </c>
      <c r="B14" s="4">
        <v>95000</v>
      </c>
    </row>
    <row r="15" spans="1:9" ht="16" x14ac:dyDescent="0.2">
      <c r="A15" s="4">
        <v>2</v>
      </c>
      <c r="B15" s="4">
        <v>71000</v>
      </c>
    </row>
    <row r="16" spans="1:9" ht="16" x14ac:dyDescent="0.2">
      <c r="A16" s="4">
        <v>2</v>
      </c>
      <c r="B16" s="4">
        <v>87000</v>
      </c>
    </row>
    <row r="17" spans="1:2" ht="16" x14ac:dyDescent="0.2">
      <c r="A17" s="4">
        <v>2</v>
      </c>
      <c r="B17" s="4">
        <v>95000</v>
      </c>
    </row>
    <row r="18" spans="1:2" ht="16" x14ac:dyDescent="0.2">
      <c r="A18" s="4">
        <v>2</v>
      </c>
      <c r="B18" s="4">
        <v>83000</v>
      </c>
    </row>
    <row r="19" spans="1:2" ht="16" x14ac:dyDescent="0.2">
      <c r="A19" s="4">
        <v>2</v>
      </c>
      <c r="B19" s="4">
        <v>98000</v>
      </c>
    </row>
    <row r="20" spans="1:2" ht="16" x14ac:dyDescent="0.2">
      <c r="A20" s="4">
        <v>3</v>
      </c>
      <c r="B20" s="4">
        <v>90000</v>
      </c>
    </row>
    <row r="21" spans="1:2" ht="16" x14ac:dyDescent="0.2">
      <c r="A21" s="4">
        <v>3</v>
      </c>
      <c r="B21" s="4">
        <v>89000</v>
      </c>
    </row>
    <row r="22" spans="1:2" ht="16" x14ac:dyDescent="0.2">
      <c r="A22" s="4">
        <v>3</v>
      </c>
      <c r="B22" s="4">
        <v>97000</v>
      </c>
    </row>
    <row r="23" spans="1:2" ht="16" x14ac:dyDescent="0.2">
      <c r="A23" s="4">
        <v>3</v>
      </c>
      <c r="B23" s="4">
        <v>82000</v>
      </c>
    </row>
    <row r="24" spans="1:2" ht="16" x14ac:dyDescent="0.2">
      <c r="A24" s="4">
        <v>3</v>
      </c>
      <c r="B24" s="4">
        <v>74000</v>
      </c>
    </row>
    <row r="25" spans="1:2" ht="16" x14ac:dyDescent="0.2">
      <c r="A25" s="4">
        <v>3</v>
      </c>
      <c r="B25" s="4">
        <v>82000</v>
      </c>
    </row>
    <row r="26" spans="1:2" ht="16" x14ac:dyDescent="0.2">
      <c r="A26" s="4">
        <v>3</v>
      </c>
      <c r="B26" s="4">
        <v>96000</v>
      </c>
    </row>
    <row r="27" spans="1:2" ht="16" x14ac:dyDescent="0.2">
      <c r="A27" s="4">
        <v>3</v>
      </c>
      <c r="B27" s="4">
        <v>86000</v>
      </c>
    </row>
    <row r="28" spans="1:2" ht="16" x14ac:dyDescent="0.2">
      <c r="A28" s="4">
        <v>3</v>
      </c>
      <c r="B28" s="4">
        <v>97000</v>
      </c>
    </row>
    <row r="29" spans="1:2" ht="16" x14ac:dyDescent="0.2">
      <c r="A29" s="4">
        <v>3</v>
      </c>
      <c r="B29" s="4">
        <v>82000</v>
      </c>
    </row>
    <row r="30" spans="1:2" ht="16" x14ac:dyDescent="0.2">
      <c r="A30" s="4">
        <v>3</v>
      </c>
      <c r="B30" s="4">
        <v>96000</v>
      </c>
    </row>
    <row r="31" spans="1:2" ht="16" x14ac:dyDescent="0.2">
      <c r="A31" s="4">
        <v>3</v>
      </c>
      <c r="B31" s="4">
        <v>87000</v>
      </c>
    </row>
    <row r="32" spans="1:2" ht="16" x14ac:dyDescent="0.2">
      <c r="A32" s="4">
        <v>4</v>
      </c>
      <c r="B32" s="4">
        <v>88000</v>
      </c>
    </row>
    <row r="33" spans="1:6" ht="16" x14ac:dyDescent="0.2">
      <c r="A33" s="4">
        <v>4</v>
      </c>
      <c r="B33" s="4">
        <v>72000</v>
      </c>
      <c r="E33" s="32" t="s">
        <v>28</v>
      </c>
      <c r="F33" s="33"/>
    </row>
    <row r="34" spans="1:6" ht="16" x14ac:dyDescent="0.2">
      <c r="A34" s="4">
        <v>4</v>
      </c>
      <c r="B34" s="4">
        <v>86000</v>
      </c>
      <c r="E34" s="10" t="s">
        <v>53</v>
      </c>
      <c r="F34" s="18" t="s">
        <v>59</v>
      </c>
    </row>
    <row r="35" spans="1:6" ht="16" x14ac:dyDescent="0.2">
      <c r="A35" s="4">
        <v>4</v>
      </c>
      <c r="B35" s="4">
        <v>95000</v>
      </c>
      <c r="E35" s="10" t="s">
        <v>60</v>
      </c>
      <c r="F35" s="18">
        <f>MAX(B2:B101)</f>
        <v>98000</v>
      </c>
    </row>
    <row r="36" spans="1:6" ht="16" x14ac:dyDescent="0.2">
      <c r="A36" s="4">
        <v>4</v>
      </c>
      <c r="B36" s="4">
        <v>85000</v>
      </c>
      <c r="E36" s="10"/>
      <c r="F36" s="18"/>
    </row>
    <row r="37" spans="1:6" ht="16" x14ac:dyDescent="0.2">
      <c r="A37" s="4">
        <v>4</v>
      </c>
      <c r="B37" s="4">
        <v>89000</v>
      </c>
      <c r="E37" s="10" t="s">
        <v>55</v>
      </c>
      <c r="F37" s="18" t="s">
        <v>42</v>
      </c>
    </row>
    <row r="38" spans="1:6" ht="16" x14ac:dyDescent="0.2">
      <c r="A38" s="4">
        <v>4</v>
      </c>
      <c r="B38" s="4">
        <v>72000</v>
      </c>
      <c r="E38" s="10" t="s">
        <v>54</v>
      </c>
      <c r="F38" s="18">
        <f>MIN(B2:B101)</f>
        <v>65000</v>
      </c>
    </row>
    <row r="39" spans="1:6" ht="16" x14ac:dyDescent="0.2">
      <c r="A39" s="4">
        <v>4</v>
      </c>
      <c r="B39" s="4">
        <v>85000</v>
      </c>
      <c r="E39" s="10"/>
      <c r="F39" s="18"/>
    </row>
    <row r="40" spans="1:6" ht="16" x14ac:dyDescent="0.2">
      <c r="A40" s="4">
        <v>4</v>
      </c>
      <c r="B40" s="4">
        <v>71000</v>
      </c>
      <c r="E40" s="10" t="s">
        <v>57</v>
      </c>
      <c r="F40" s="18" t="s">
        <v>52</v>
      </c>
    </row>
    <row r="41" spans="1:6" ht="16" x14ac:dyDescent="0.2">
      <c r="A41" s="4">
        <v>4</v>
      </c>
      <c r="B41" s="4">
        <v>88000</v>
      </c>
      <c r="E41" s="10" t="s">
        <v>54</v>
      </c>
      <c r="F41" s="18">
        <v>89200</v>
      </c>
    </row>
    <row r="42" spans="1:6" ht="16" x14ac:dyDescent="0.2">
      <c r="A42" s="4">
        <v>5</v>
      </c>
      <c r="B42" s="4">
        <v>74000</v>
      </c>
      <c r="E42" s="10"/>
      <c r="F42" s="18"/>
    </row>
    <row r="43" spans="1:6" ht="16" x14ac:dyDescent="0.2">
      <c r="A43" s="4">
        <v>5</v>
      </c>
      <c r="B43" s="4">
        <v>85000</v>
      </c>
      <c r="E43" s="10" t="s">
        <v>56</v>
      </c>
      <c r="F43" s="18" t="s">
        <v>42</v>
      </c>
    </row>
    <row r="44" spans="1:6" ht="16" x14ac:dyDescent="0.2">
      <c r="A44" s="4">
        <v>5</v>
      </c>
      <c r="B44" s="4">
        <v>83000</v>
      </c>
      <c r="E44" s="10" t="s">
        <v>54</v>
      </c>
      <c r="F44" s="17">
        <v>79000</v>
      </c>
    </row>
    <row r="45" spans="1:6" ht="16" x14ac:dyDescent="0.2">
      <c r="A45" s="4">
        <v>5</v>
      </c>
      <c r="B45" s="4">
        <v>90000</v>
      </c>
      <c r="E45" s="10"/>
      <c r="F45" s="18"/>
    </row>
    <row r="46" spans="1:6" ht="16" x14ac:dyDescent="0.2">
      <c r="A46" s="4">
        <v>5</v>
      </c>
      <c r="B46" s="4">
        <v>85000</v>
      </c>
      <c r="E46" s="10" t="s">
        <v>27</v>
      </c>
      <c r="F46" s="18">
        <f>MAX(F3:F13)</f>
        <v>8110.2102441355755</v>
      </c>
    </row>
    <row r="47" spans="1:6" ht="16" x14ac:dyDescent="0.2">
      <c r="A47" s="4">
        <v>6</v>
      </c>
      <c r="B47" s="4">
        <v>87000</v>
      </c>
      <c r="E47" s="10" t="s">
        <v>61</v>
      </c>
      <c r="F47" s="18" t="s">
        <v>50</v>
      </c>
    </row>
    <row r="48" spans="1:6" ht="16" x14ac:dyDescent="0.2">
      <c r="A48" s="4">
        <v>6</v>
      </c>
      <c r="B48" s="4">
        <v>90000</v>
      </c>
      <c r="E48" s="10"/>
      <c r="F48" s="18"/>
    </row>
    <row r="49" spans="1:6" ht="16" x14ac:dyDescent="0.2">
      <c r="A49" s="4">
        <v>6</v>
      </c>
      <c r="B49" s="4">
        <v>98000</v>
      </c>
      <c r="E49" s="10" t="s">
        <v>58</v>
      </c>
      <c r="F49" s="18" t="s">
        <v>50</v>
      </c>
    </row>
    <row r="50" spans="1:6" ht="16" x14ac:dyDescent="0.2">
      <c r="A50" s="4">
        <v>6</v>
      </c>
      <c r="B50" s="4">
        <v>82000</v>
      </c>
      <c r="E50" s="12"/>
      <c r="F50" s="20"/>
    </row>
    <row r="51" spans="1:6" ht="16" x14ac:dyDescent="0.2">
      <c r="A51" s="4">
        <v>6</v>
      </c>
      <c r="B51" s="4">
        <v>89000</v>
      </c>
    </row>
    <row r="52" spans="1:6" ht="16" x14ac:dyDescent="0.2">
      <c r="A52" s="6">
        <v>7</v>
      </c>
      <c r="B52" s="6">
        <v>89000</v>
      </c>
    </row>
    <row r="53" spans="1:6" ht="16" x14ac:dyDescent="0.2">
      <c r="A53" s="6">
        <v>7</v>
      </c>
      <c r="B53" s="6">
        <v>89000</v>
      </c>
      <c r="E53" s="21"/>
      <c r="F53" s="21"/>
    </row>
    <row r="54" spans="1:6" ht="16" x14ac:dyDescent="0.2">
      <c r="A54" s="6">
        <v>7</v>
      </c>
      <c r="B54" s="6">
        <v>68000</v>
      </c>
      <c r="E54" s="21"/>
      <c r="F54" s="21"/>
    </row>
    <row r="55" spans="1:6" ht="16" x14ac:dyDescent="0.2">
      <c r="A55" s="6">
        <v>7</v>
      </c>
      <c r="B55" s="6">
        <v>86000</v>
      </c>
      <c r="E55" s="21"/>
      <c r="F55" s="21"/>
    </row>
    <row r="56" spans="1:6" ht="16" x14ac:dyDescent="0.2">
      <c r="A56" s="6">
        <v>7</v>
      </c>
      <c r="B56" s="6">
        <v>80000</v>
      </c>
    </row>
    <row r="57" spans="1:6" ht="16" x14ac:dyDescent="0.2">
      <c r="A57" s="6">
        <v>7</v>
      </c>
      <c r="B57" s="6">
        <v>81000</v>
      </c>
    </row>
    <row r="58" spans="1:6" ht="16" x14ac:dyDescent="0.2">
      <c r="A58" s="6">
        <v>7</v>
      </c>
      <c r="B58" s="6">
        <v>82000</v>
      </c>
    </row>
    <row r="59" spans="1:6" ht="16" x14ac:dyDescent="0.2">
      <c r="A59" s="6">
        <v>7</v>
      </c>
      <c r="B59" s="6">
        <v>86000</v>
      </c>
    </row>
    <row r="60" spans="1:6" ht="16" x14ac:dyDescent="0.2">
      <c r="A60" s="6">
        <v>7</v>
      </c>
      <c r="B60" s="6">
        <v>82000</v>
      </c>
    </row>
    <row r="61" spans="1:6" ht="16" x14ac:dyDescent="0.2">
      <c r="A61" s="6">
        <v>7</v>
      </c>
      <c r="B61" s="6">
        <v>86000</v>
      </c>
    </row>
    <row r="62" spans="1:6" ht="16" x14ac:dyDescent="0.2">
      <c r="A62" s="9">
        <v>7</v>
      </c>
      <c r="B62" s="9">
        <v>85000</v>
      </c>
    </row>
    <row r="63" spans="1:6" ht="16" x14ac:dyDescent="0.2">
      <c r="A63" s="6">
        <v>8</v>
      </c>
      <c r="B63" s="6">
        <v>82000</v>
      </c>
    </row>
    <row r="64" spans="1:6" ht="16" x14ac:dyDescent="0.2">
      <c r="A64" s="6">
        <v>8</v>
      </c>
      <c r="B64" s="6">
        <v>86000</v>
      </c>
    </row>
    <row r="65" spans="1:2" ht="16" x14ac:dyDescent="0.2">
      <c r="A65" s="7">
        <v>8</v>
      </c>
      <c r="B65" s="6">
        <v>65000</v>
      </c>
    </row>
    <row r="66" spans="1:2" ht="16" x14ac:dyDescent="0.2">
      <c r="A66" s="7">
        <v>8</v>
      </c>
      <c r="B66" s="6">
        <v>82000</v>
      </c>
    </row>
    <row r="67" spans="1:2" ht="16" x14ac:dyDescent="0.2">
      <c r="A67" s="6">
        <v>8</v>
      </c>
      <c r="B67" s="6">
        <v>80000</v>
      </c>
    </row>
    <row r="68" spans="1:2" ht="16" x14ac:dyDescent="0.2">
      <c r="A68" s="6">
        <v>9</v>
      </c>
      <c r="B68" s="6">
        <v>75000</v>
      </c>
    </row>
    <row r="69" spans="1:2" ht="16" x14ac:dyDescent="0.2">
      <c r="A69" s="6">
        <v>9</v>
      </c>
      <c r="B69" s="6">
        <v>80000</v>
      </c>
    </row>
    <row r="70" spans="1:2" ht="16" x14ac:dyDescent="0.2">
      <c r="A70" s="6">
        <v>9</v>
      </c>
      <c r="B70" s="6">
        <v>78000</v>
      </c>
    </row>
    <row r="71" spans="1:2" ht="16" x14ac:dyDescent="0.2">
      <c r="A71" s="6">
        <v>9</v>
      </c>
      <c r="B71" s="6">
        <v>95000</v>
      </c>
    </row>
    <row r="72" spans="1:2" ht="16" x14ac:dyDescent="0.2">
      <c r="A72" s="6">
        <v>9</v>
      </c>
      <c r="B72" s="6">
        <v>82000</v>
      </c>
    </row>
    <row r="73" spans="1:2" ht="16" x14ac:dyDescent="0.2">
      <c r="A73" s="6">
        <v>9</v>
      </c>
      <c r="B73" s="6">
        <v>80000</v>
      </c>
    </row>
    <row r="74" spans="1:2" ht="16" x14ac:dyDescent="0.2">
      <c r="A74" s="6">
        <v>9</v>
      </c>
      <c r="B74" s="6">
        <v>89000</v>
      </c>
    </row>
    <row r="75" spans="1:2" ht="16" x14ac:dyDescent="0.2">
      <c r="A75" s="6">
        <v>9</v>
      </c>
      <c r="B75" s="6">
        <v>80000</v>
      </c>
    </row>
    <row r="76" spans="1:2" ht="16" x14ac:dyDescent="0.2">
      <c r="A76" s="6">
        <v>9</v>
      </c>
      <c r="B76" s="6">
        <v>78000</v>
      </c>
    </row>
    <row r="77" spans="1:2" ht="16" x14ac:dyDescent="0.2">
      <c r="A77" s="6">
        <v>9</v>
      </c>
      <c r="B77" s="6">
        <v>89000</v>
      </c>
    </row>
    <row r="78" spans="1:2" ht="16" x14ac:dyDescent="0.2">
      <c r="A78" s="6">
        <v>9</v>
      </c>
      <c r="B78" s="6">
        <v>89000</v>
      </c>
    </row>
    <row r="79" spans="1:2" ht="16" x14ac:dyDescent="0.2">
      <c r="A79" s="6">
        <v>9</v>
      </c>
      <c r="B79" s="6">
        <v>95000</v>
      </c>
    </row>
    <row r="80" spans="1:2" ht="16" x14ac:dyDescent="0.2">
      <c r="A80" s="6">
        <v>10</v>
      </c>
      <c r="B80" s="6">
        <v>78000</v>
      </c>
    </row>
    <row r="81" spans="1:2" ht="16" x14ac:dyDescent="0.2">
      <c r="A81" s="6">
        <v>10</v>
      </c>
      <c r="B81" s="6">
        <v>80000</v>
      </c>
    </row>
    <row r="82" spans="1:2" ht="16" x14ac:dyDescent="0.2">
      <c r="A82" s="6">
        <v>10</v>
      </c>
      <c r="B82" s="6">
        <v>83000</v>
      </c>
    </row>
    <row r="83" spans="1:2" ht="16" x14ac:dyDescent="0.2">
      <c r="A83" s="6">
        <v>10</v>
      </c>
      <c r="B83" s="6">
        <v>89000</v>
      </c>
    </row>
    <row r="84" spans="1:2" ht="16" x14ac:dyDescent="0.2">
      <c r="A84" s="6">
        <v>10</v>
      </c>
      <c r="B84" s="6">
        <v>85000</v>
      </c>
    </row>
    <row r="85" spans="1:2" ht="16" x14ac:dyDescent="0.2">
      <c r="A85" s="6">
        <v>10</v>
      </c>
      <c r="B85" s="6">
        <v>80000</v>
      </c>
    </row>
    <row r="86" spans="1:2" ht="16" x14ac:dyDescent="0.2">
      <c r="A86" s="6">
        <v>10</v>
      </c>
      <c r="B86" s="6">
        <v>70000</v>
      </c>
    </row>
    <row r="87" spans="1:2" ht="16" x14ac:dyDescent="0.2">
      <c r="A87" s="6">
        <v>10</v>
      </c>
      <c r="B87" s="6">
        <v>89000</v>
      </c>
    </row>
    <row r="88" spans="1:2" ht="16" x14ac:dyDescent="0.2">
      <c r="A88" s="6">
        <v>10</v>
      </c>
      <c r="B88" s="6">
        <v>86000</v>
      </c>
    </row>
    <row r="89" spans="1:2" ht="16" x14ac:dyDescent="0.2">
      <c r="A89" s="6">
        <v>10</v>
      </c>
      <c r="B89" s="6">
        <v>81000</v>
      </c>
    </row>
    <row r="90" spans="1:2" ht="16" x14ac:dyDescent="0.2">
      <c r="A90" s="6">
        <v>10</v>
      </c>
      <c r="B90" s="6">
        <v>78000</v>
      </c>
    </row>
    <row r="91" spans="1:2" ht="16" x14ac:dyDescent="0.2">
      <c r="A91" s="6">
        <v>10</v>
      </c>
      <c r="B91" s="6">
        <v>69000</v>
      </c>
    </row>
    <row r="92" spans="1:2" ht="16" x14ac:dyDescent="0.2">
      <c r="A92" s="6">
        <v>11</v>
      </c>
      <c r="B92" s="6">
        <v>86000</v>
      </c>
    </row>
    <row r="93" spans="1:2" ht="16" x14ac:dyDescent="0.2">
      <c r="A93" s="6">
        <v>11</v>
      </c>
      <c r="B93" s="6">
        <v>81000</v>
      </c>
    </row>
    <row r="94" spans="1:2" ht="16" x14ac:dyDescent="0.2">
      <c r="A94" s="6">
        <v>11</v>
      </c>
      <c r="B94" s="6">
        <v>86000</v>
      </c>
    </row>
    <row r="95" spans="1:2" ht="16" x14ac:dyDescent="0.2">
      <c r="A95" s="6">
        <v>11</v>
      </c>
      <c r="B95" s="6">
        <v>69000</v>
      </c>
    </row>
    <row r="96" spans="1:2" ht="16" x14ac:dyDescent="0.2">
      <c r="A96" s="6">
        <v>11</v>
      </c>
      <c r="B96" s="6">
        <v>78000</v>
      </c>
    </row>
    <row r="97" spans="1:2" ht="16" x14ac:dyDescent="0.2">
      <c r="A97" s="6">
        <v>11</v>
      </c>
      <c r="B97" s="6">
        <v>80000</v>
      </c>
    </row>
    <row r="98" spans="1:2" ht="16" x14ac:dyDescent="0.2">
      <c r="A98" s="6">
        <v>11</v>
      </c>
      <c r="B98" s="6">
        <v>81000</v>
      </c>
    </row>
    <row r="99" spans="1:2" ht="16" x14ac:dyDescent="0.2">
      <c r="A99" s="6">
        <v>11</v>
      </c>
      <c r="B99" s="6">
        <v>80000</v>
      </c>
    </row>
    <row r="100" spans="1:2" ht="16" x14ac:dyDescent="0.2">
      <c r="A100" s="6">
        <v>11</v>
      </c>
      <c r="B100" s="6">
        <v>80000</v>
      </c>
    </row>
    <row r="101" spans="1:2" ht="17" thickBot="1" x14ac:dyDescent="0.25">
      <c r="A101" s="8">
        <v>11</v>
      </c>
      <c r="B101" s="8">
        <v>83000</v>
      </c>
    </row>
    <row r="102" spans="1:2" ht="16" thickTop="1" x14ac:dyDescent="0.2"/>
  </sheetData>
  <sortState xmlns:xlrd2="http://schemas.microsoft.com/office/spreadsheetml/2017/richdata2" ref="H3:I13">
    <sortCondition ref="I3:I1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4"/>
  <sheetViews>
    <sheetView zoomScaleNormal="100" zoomScalePageLayoutView="125" workbookViewId="0"/>
  </sheetViews>
  <sheetFormatPr baseColWidth="10" defaultRowHeight="15" x14ac:dyDescent="0.2"/>
  <cols>
    <col min="1" max="1" width="15" bestFit="1" customWidth="1"/>
    <col min="2" max="2" width="13.33203125" bestFit="1" customWidth="1"/>
    <col min="10" max="10" width="15" bestFit="1" customWidth="1"/>
    <col min="11" max="15" width="5.1640625" bestFit="1" customWidth="1"/>
  </cols>
  <sheetData>
    <row r="1" spans="1:17" ht="17" thickTop="1" x14ac:dyDescent="0.2">
      <c r="A1" s="1" t="s">
        <v>7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7" ht="16" x14ac:dyDescent="0.2">
      <c r="A2" s="3">
        <v>1</v>
      </c>
      <c r="B2" s="4">
        <v>1</v>
      </c>
      <c r="C2" s="4">
        <v>5</v>
      </c>
      <c r="D2" s="4">
        <v>3</v>
      </c>
      <c r="E2" s="4">
        <v>3</v>
      </c>
      <c r="F2" s="4">
        <v>1</v>
      </c>
      <c r="G2" s="4">
        <v>5</v>
      </c>
      <c r="H2" s="4">
        <v>3.4</v>
      </c>
    </row>
    <row r="3" spans="1:17" ht="16" x14ac:dyDescent="0.2">
      <c r="A3" s="3">
        <v>2</v>
      </c>
      <c r="B3" s="4">
        <v>1</v>
      </c>
      <c r="C3" s="4">
        <v>4</v>
      </c>
      <c r="D3" s="4">
        <v>2</v>
      </c>
      <c r="E3" s="4">
        <v>4</v>
      </c>
      <c r="F3" s="4">
        <v>1</v>
      </c>
      <c r="G3" s="4">
        <v>5</v>
      </c>
      <c r="H3" s="4">
        <v>3.2</v>
      </c>
      <c r="J3" s="58" t="s">
        <v>33</v>
      </c>
      <c r="K3" s="14"/>
      <c r="L3" s="14"/>
      <c r="M3" s="14"/>
      <c r="N3" s="14"/>
      <c r="O3" s="14"/>
    </row>
    <row r="4" spans="1:17" ht="16" x14ac:dyDescent="0.2">
      <c r="A4" s="3">
        <v>3</v>
      </c>
      <c r="B4" s="4">
        <v>1</v>
      </c>
      <c r="C4" s="4">
        <v>5</v>
      </c>
      <c r="D4" s="4">
        <v>4</v>
      </c>
      <c r="E4" s="4">
        <v>2</v>
      </c>
      <c r="F4" s="4">
        <v>4</v>
      </c>
      <c r="G4" s="4">
        <v>5</v>
      </c>
      <c r="H4" s="4">
        <v>4</v>
      </c>
      <c r="J4" s="32" t="s">
        <v>40</v>
      </c>
      <c r="K4" s="32" t="s">
        <v>1</v>
      </c>
      <c r="L4" s="32" t="s">
        <v>2</v>
      </c>
      <c r="M4" s="32" t="s">
        <v>3</v>
      </c>
      <c r="N4" s="32" t="s">
        <v>4</v>
      </c>
      <c r="O4" s="32" t="s">
        <v>5</v>
      </c>
    </row>
    <row r="5" spans="1:17" ht="16" x14ac:dyDescent="0.2">
      <c r="A5" s="3">
        <v>4</v>
      </c>
      <c r="B5" s="4">
        <v>1</v>
      </c>
      <c r="C5" s="4">
        <v>5</v>
      </c>
      <c r="D5" s="4">
        <v>3</v>
      </c>
      <c r="E5" s="4">
        <v>4</v>
      </c>
      <c r="F5" s="4">
        <v>2</v>
      </c>
      <c r="G5" s="4">
        <v>4</v>
      </c>
      <c r="H5" s="4">
        <v>3.6</v>
      </c>
      <c r="J5" s="10" t="s">
        <v>34</v>
      </c>
      <c r="K5" s="10">
        <v>0</v>
      </c>
      <c r="L5" s="10">
        <v>0</v>
      </c>
      <c r="M5" s="10">
        <v>0</v>
      </c>
      <c r="N5" s="10">
        <v>16</v>
      </c>
      <c r="O5" s="10">
        <v>0</v>
      </c>
    </row>
    <row r="6" spans="1:17" ht="16" x14ac:dyDescent="0.2">
      <c r="A6" s="3">
        <v>5</v>
      </c>
      <c r="B6" s="4">
        <v>1</v>
      </c>
      <c r="C6" s="4">
        <v>5</v>
      </c>
      <c r="D6" s="4">
        <v>4</v>
      </c>
      <c r="E6" s="4">
        <v>3</v>
      </c>
      <c r="F6" s="4">
        <v>2</v>
      </c>
      <c r="G6" s="4">
        <v>5</v>
      </c>
      <c r="H6" s="4">
        <v>3.8</v>
      </c>
      <c r="J6" s="10" t="s">
        <v>35</v>
      </c>
      <c r="K6" s="10">
        <v>0</v>
      </c>
      <c r="L6" s="10">
        <v>1</v>
      </c>
      <c r="M6" s="10">
        <v>9</v>
      </c>
      <c r="N6" s="10">
        <v>25</v>
      </c>
      <c r="O6" s="10">
        <v>0</v>
      </c>
      <c r="Q6" s="54"/>
    </row>
    <row r="7" spans="1:17" ht="16" x14ac:dyDescent="0.2">
      <c r="A7" s="3">
        <v>6</v>
      </c>
      <c r="B7" s="4">
        <v>1</v>
      </c>
      <c r="C7" s="4">
        <v>5</v>
      </c>
      <c r="D7" s="4">
        <v>4</v>
      </c>
      <c r="E7" s="4">
        <v>2</v>
      </c>
      <c r="F7" s="4">
        <v>1</v>
      </c>
      <c r="G7" s="4">
        <v>5</v>
      </c>
      <c r="H7" s="4">
        <v>3.4</v>
      </c>
      <c r="J7" s="10" t="s">
        <v>36</v>
      </c>
      <c r="K7" s="10">
        <v>4</v>
      </c>
      <c r="L7" s="10">
        <v>6</v>
      </c>
      <c r="M7" s="10">
        <v>9</v>
      </c>
      <c r="N7" s="10">
        <v>6</v>
      </c>
      <c r="O7" s="10">
        <v>1</v>
      </c>
    </row>
    <row r="8" spans="1:17" ht="16" x14ac:dyDescent="0.2">
      <c r="A8" s="3">
        <v>7</v>
      </c>
      <c r="B8" s="4">
        <v>1</v>
      </c>
      <c r="C8" s="4">
        <v>5</v>
      </c>
      <c r="D8" s="4">
        <v>3</v>
      </c>
      <c r="E8" s="4">
        <v>3</v>
      </c>
      <c r="F8" s="4">
        <v>2</v>
      </c>
      <c r="G8" s="4">
        <v>4</v>
      </c>
      <c r="H8" s="4">
        <v>3.4</v>
      </c>
      <c r="J8" s="10" t="s">
        <v>37</v>
      </c>
      <c r="K8" s="10">
        <v>18</v>
      </c>
      <c r="L8" s="10">
        <v>31</v>
      </c>
      <c r="M8" s="10">
        <v>10</v>
      </c>
      <c r="N8" s="10">
        <v>3</v>
      </c>
      <c r="O8" s="10">
        <v>22</v>
      </c>
    </row>
    <row r="9" spans="1:17" ht="16" x14ac:dyDescent="0.2">
      <c r="A9" s="3">
        <v>8</v>
      </c>
      <c r="B9" s="4">
        <v>1</v>
      </c>
      <c r="C9" s="4">
        <v>5</v>
      </c>
      <c r="D9" s="4">
        <v>5</v>
      </c>
      <c r="E9" s="4">
        <v>2</v>
      </c>
      <c r="F9" s="4">
        <v>1</v>
      </c>
      <c r="G9" s="4">
        <v>5</v>
      </c>
      <c r="H9" s="4">
        <v>3.6</v>
      </c>
      <c r="J9" s="10" t="s">
        <v>38</v>
      </c>
      <c r="K9" s="10">
        <v>28</v>
      </c>
      <c r="L9" s="10">
        <v>12</v>
      </c>
      <c r="M9" s="10">
        <v>22</v>
      </c>
      <c r="N9" s="10">
        <v>0</v>
      </c>
      <c r="O9" s="10">
        <v>27</v>
      </c>
    </row>
    <row r="10" spans="1:17" ht="16" x14ac:dyDescent="0.2">
      <c r="A10" s="3">
        <v>9</v>
      </c>
      <c r="B10" s="4">
        <v>1</v>
      </c>
      <c r="C10" s="4">
        <v>4</v>
      </c>
      <c r="D10" s="4">
        <v>4</v>
      </c>
      <c r="E10" s="4">
        <v>4</v>
      </c>
      <c r="F10" s="4">
        <v>2</v>
      </c>
      <c r="G10" s="4">
        <v>4</v>
      </c>
      <c r="H10" s="4">
        <v>3.6</v>
      </c>
      <c r="J10" s="55" t="s">
        <v>83</v>
      </c>
      <c r="K10" s="11">
        <f>AVERAGE(C2:C51)</f>
        <v>4.4800000000000004</v>
      </c>
      <c r="L10" s="11">
        <f>AVERAGE(D2:D51)</f>
        <v>4.08</v>
      </c>
      <c r="M10" s="11">
        <f>AVERAGE(E2:E51)</f>
        <v>3.9</v>
      </c>
      <c r="N10" s="11">
        <f>AVERAGE(F2:F51)</f>
        <v>1.92</v>
      </c>
      <c r="O10" s="11">
        <f>AVERAGE(G2:G51)</f>
        <v>4.5199999999999996</v>
      </c>
    </row>
    <row r="11" spans="1:17" ht="16" x14ac:dyDescent="0.2">
      <c r="A11" s="3">
        <v>10</v>
      </c>
      <c r="B11" s="4">
        <v>1</v>
      </c>
      <c r="C11" s="4">
        <v>4</v>
      </c>
      <c r="D11" s="4">
        <v>4</v>
      </c>
      <c r="E11" s="4">
        <v>5</v>
      </c>
      <c r="F11" s="4">
        <v>2</v>
      </c>
      <c r="G11" s="4">
        <v>5</v>
      </c>
      <c r="H11" s="4">
        <v>4</v>
      </c>
      <c r="J11" s="55" t="s">
        <v>84</v>
      </c>
      <c r="K11" s="65">
        <f>AVERAGE(H2:H51)</f>
        <v>3.78</v>
      </c>
      <c r="L11" s="66"/>
      <c r="M11" s="66"/>
      <c r="N11" s="66"/>
      <c r="O11" s="67"/>
    </row>
    <row r="12" spans="1:17" ht="16" x14ac:dyDescent="0.2">
      <c r="A12" s="3">
        <v>11</v>
      </c>
      <c r="B12" s="4">
        <v>1</v>
      </c>
      <c r="C12" s="4">
        <v>4</v>
      </c>
      <c r="D12" s="4">
        <v>4</v>
      </c>
      <c r="E12" s="4">
        <v>3</v>
      </c>
      <c r="F12" s="4">
        <v>1</v>
      </c>
      <c r="G12" s="4">
        <v>4</v>
      </c>
      <c r="H12" s="4">
        <v>3.2</v>
      </c>
      <c r="J12" s="10" t="s">
        <v>39</v>
      </c>
      <c r="K12" s="13">
        <v>50</v>
      </c>
      <c r="L12" s="10">
        <v>50</v>
      </c>
      <c r="M12" s="10">
        <v>50</v>
      </c>
      <c r="N12" s="10">
        <v>50</v>
      </c>
      <c r="O12" s="10">
        <v>50</v>
      </c>
    </row>
    <row r="13" spans="1:17" ht="16" x14ac:dyDescent="0.2">
      <c r="A13" s="3">
        <v>12</v>
      </c>
      <c r="B13" s="4">
        <v>1</v>
      </c>
      <c r="C13" s="4">
        <v>5</v>
      </c>
      <c r="D13" s="4">
        <v>4</v>
      </c>
      <c r="E13" s="4">
        <v>5</v>
      </c>
      <c r="F13" s="4">
        <v>1</v>
      </c>
      <c r="G13" s="4">
        <v>4</v>
      </c>
      <c r="H13" s="4">
        <v>3.8</v>
      </c>
    </row>
    <row r="14" spans="1:17" ht="16" x14ac:dyDescent="0.2">
      <c r="A14" s="3">
        <v>13</v>
      </c>
      <c r="B14" s="4">
        <v>1</v>
      </c>
      <c r="C14" s="4">
        <v>5</v>
      </c>
      <c r="D14" s="4">
        <v>4</v>
      </c>
      <c r="E14" s="4">
        <v>5</v>
      </c>
      <c r="F14" s="4">
        <v>2</v>
      </c>
      <c r="G14" s="4">
        <v>5</v>
      </c>
      <c r="H14" s="4">
        <v>4.2</v>
      </c>
    </row>
    <row r="15" spans="1:17" ht="16" x14ac:dyDescent="0.2">
      <c r="A15" s="3">
        <v>14</v>
      </c>
      <c r="B15" s="4">
        <v>1</v>
      </c>
      <c r="C15" s="4">
        <v>3</v>
      </c>
      <c r="D15" s="4">
        <v>4</v>
      </c>
      <c r="E15" s="4">
        <v>4</v>
      </c>
      <c r="F15" s="4">
        <v>2</v>
      </c>
      <c r="G15" s="4">
        <v>4</v>
      </c>
      <c r="H15" s="4">
        <v>3.4</v>
      </c>
    </row>
    <row r="16" spans="1:17" ht="16" x14ac:dyDescent="0.2">
      <c r="A16" s="3">
        <v>15</v>
      </c>
      <c r="B16" s="4">
        <v>1</v>
      </c>
      <c r="C16" s="4">
        <v>4</v>
      </c>
      <c r="D16" s="4">
        <v>5</v>
      </c>
      <c r="E16" s="4">
        <v>5</v>
      </c>
      <c r="F16" s="4">
        <v>1</v>
      </c>
      <c r="G16" s="4">
        <v>5</v>
      </c>
      <c r="H16" s="4">
        <v>4</v>
      </c>
    </row>
    <row r="17" spans="1:8" ht="16" x14ac:dyDescent="0.2">
      <c r="A17" s="3">
        <v>16</v>
      </c>
      <c r="B17" s="4">
        <v>1</v>
      </c>
      <c r="C17" s="4">
        <v>5</v>
      </c>
      <c r="D17" s="4">
        <v>5</v>
      </c>
      <c r="E17" s="4">
        <v>5</v>
      </c>
      <c r="F17" s="4">
        <v>1</v>
      </c>
      <c r="G17" s="4">
        <v>5</v>
      </c>
      <c r="H17" s="4">
        <v>4.2</v>
      </c>
    </row>
    <row r="18" spans="1:8" ht="16" x14ac:dyDescent="0.2">
      <c r="A18" s="3">
        <v>17</v>
      </c>
      <c r="B18" s="4">
        <v>1</v>
      </c>
      <c r="C18" s="4">
        <v>5</v>
      </c>
      <c r="D18" s="4">
        <v>4</v>
      </c>
      <c r="E18" s="4">
        <v>5</v>
      </c>
      <c r="F18" s="4">
        <v>2</v>
      </c>
      <c r="G18" s="4">
        <v>5</v>
      </c>
      <c r="H18" s="4">
        <v>4.2</v>
      </c>
    </row>
    <row r="19" spans="1:8" ht="16" x14ac:dyDescent="0.2">
      <c r="A19" s="3">
        <v>18</v>
      </c>
      <c r="B19" s="4">
        <v>1</v>
      </c>
      <c r="C19" s="4">
        <v>4</v>
      </c>
      <c r="D19" s="4">
        <v>3</v>
      </c>
      <c r="E19" s="4">
        <v>4</v>
      </c>
      <c r="F19" s="4">
        <v>3</v>
      </c>
      <c r="G19" s="4">
        <v>3</v>
      </c>
      <c r="H19" s="4">
        <v>3.4</v>
      </c>
    </row>
    <row r="20" spans="1:8" ht="16" x14ac:dyDescent="0.2">
      <c r="A20" s="3">
        <v>19</v>
      </c>
      <c r="B20" s="4">
        <v>1</v>
      </c>
      <c r="C20" s="4">
        <v>4</v>
      </c>
      <c r="D20" s="4">
        <v>4</v>
      </c>
      <c r="E20" s="4">
        <v>2</v>
      </c>
      <c r="F20" s="4">
        <v>4</v>
      </c>
      <c r="G20" s="4">
        <v>4</v>
      </c>
      <c r="H20" s="4">
        <v>3.6</v>
      </c>
    </row>
    <row r="21" spans="1:8" ht="16" x14ac:dyDescent="0.2">
      <c r="A21" s="3">
        <v>20</v>
      </c>
      <c r="B21" s="4">
        <v>1</v>
      </c>
      <c r="C21" s="4">
        <v>4</v>
      </c>
      <c r="D21" s="4">
        <v>4</v>
      </c>
      <c r="E21" s="4">
        <v>5</v>
      </c>
      <c r="F21" s="4">
        <v>2</v>
      </c>
      <c r="G21" s="4">
        <v>4</v>
      </c>
      <c r="H21" s="4">
        <v>3.8</v>
      </c>
    </row>
    <row r="22" spans="1:8" ht="16" x14ac:dyDescent="0.2">
      <c r="A22" s="3">
        <v>21</v>
      </c>
      <c r="B22" s="4">
        <v>1</v>
      </c>
      <c r="C22" s="4">
        <v>4</v>
      </c>
      <c r="D22" s="4">
        <v>5</v>
      </c>
      <c r="E22" s="4">
        <v>5</v>
      </c>
      <c r="F22" s="4">
        <v>2</v>
      </c>
      <c r="G22" s="4">
        <v>4</v>
      </c>
      <c r="H22" s="4">
        <v>4</v>
      </c>
    </row>
    <row r="23" spans="1:8" ht="16" x14ac:dyDescent="0.2">
      <c r="A23" s="3">
        <v>22</v>
      </c>
      <c r="B23" s="4">
        <v>1</v>
      </c>
      <c r="C23" s="4">
        <v>4</v>
      </c>
      <c r="D23" s="4">
        <v>5</v>
      </c>
      <c r="E23" s="4">
        <v>5</v>
      </c>
      <c r="F23" s="4">
        <v>3</v>
      </c>
      <c r="G23" s="4">
        <v>5</v>
      </c>
      <c r="H23" s="4">
        <v>4.4000000000000004</v>
      </c>
    </row>
    <row r="24" spans="1:8" ht="16" x14ac:dyDescent="0.2">
      <c r="A24" s="3">
        <v>23</v>
      </c>
      <c r="B24" s="4">
        <v>1</v>
      </c>
      <c r="C24" s="4">
        <v>5</v>
      </c>
      <c r="D24" s="4">
        <v>4</v>
      </c>
      <c r="E24" s="4">
        <v>4</v>
      </c>
      <c r="F24" s="4">
        <v>2</v>
      </c>
      <c r="G24" s="4">
        <v>4</v>
      </c>
      <c r="H24" s="4">
        <v>3.8</v>
      </c>
    </row>
    <row r="25" spans="1:8" ht="16" x14ac:dyDescent="0.2">
      <c r="A25" s="3">
        <v>24</v>
      </c>
      <c r="B25" s="4">
        <v>1</v>
      </c>
      <c r="C25" s="4">
        <v>5</v>
      </c>
      <c r="D25" s="4">
        <v>4</v>
      </c>
      <c r="E25" s="4">
        <v>5</v>
      </c>
      <c r="F25" s="4">
        <v>1</v>
      </c>
      <c r="G25" s="4">
        <v>5</v>
      </c>
      <c r="H25" s="4">
        <v>4</v>
      </c>
    </row>
    <row r="26" spans="1:8" ht="16" x14ac:dyDescent="0.2">
      <c r="A26" s="3">
        <v>25</v>
      </c>
      <c r="B26" s="4">
        <v>1</v>
      </c>
      <c r="C26" s="4">
        <v>4</v>
      </c>
      <c r="D26" s="4">
        <v>4</v>
      </c>
      <c r="E26" s="4">
        <v>3</v>
      </c>
      <c r="F26" s="4">
        <v>2</v>
      </c>
      <c r="G26" s="4">
        <v>4</v>
      </c>
      <c r="H26" s="4">
        <v>3.4</v>
      </c>
    </row>
    <row r="27" spans="1:8" ht="16" x14ac:dyDescent="0.2">
      <c r="A27" s="3">
        <v>26</v>
      </c>
      <c r="B27" s="4">
        <v>1</v>
      </c>
      <c r="C27" s="4">
        <v>5</v>
      </c>
      <c r="D27" s="4">
        <v>4</v>
      </c>
      <c r="E27" s="4">
        <v>5</v>
      </c>
      <c r="F27" s="4">
        <v>2</v>
      </c>
      <c r="G27" s="4">
        <v>4</v>
      </c>
      <c r="H27" s="4">
        <v>4</v>
      </c>
    </row>
    <row r="28" spans="1:8" ht="16" x14ac:dyDescent="0.2">
      <c r="A28" s="3">
        <v>27</v>
      </c>
      <c r="B28" s="4">
        <v>1</v>
      </c>
      <c r="C28" s="4">
        <v>5</v>
      </c>
      <c r="D28" s="4">
        <v>4</v>
      </c>
      <c r="E28" s="4">
        <v>5</v>
      </c>
      <c r="F28" s="4">
        <v>2</v>
      </c>
      <c r="G28" s="4">
        <v>4</v>
      </c>
      <c r="H28" s="4">
        <v>4</v>
      </c>
    </row>
    <row r="29" spans="1:8" ht="16" x14ac:dyDescent="0.2">
      <c r="A29" s="3">
        <v>28</v>
      </c>
      <c r="B29" s="4">
        <v>1</v>
      </c>
      <c r="C29" s="4">
        <v>3</v>
      </c>
      <c r="D29" s="4">
        <v>4</v>
      </c>
      <c r="E29" s="4">
        <v>4</v>
      </c>
      <c r="F29" s="4">
        <v>3</v>
      </c>
      <c r="G29" s="4">
        <v>4</v>
      </c>
      <c r="H29" s="4">
        <v>3.6</v>
      </c>
    </row>
    <row r="30" spans="1:8" ht="16" x14ac:dyDescent="0.2">
      <c r="A30" s="3">
        <v>29</v>
      </c>
      <c r="B30" s="4">
        <v>1</v>
      </c>
      <c r="C30" s="4">
        <v>4</v>
      </c>
      <c r="D30" s="4">
        <v>5</v>
      </c>
      <c r="E30" s="4">
        <v>2</v>
      </c>
      <c r="F30" s="4">
        <v>3</v>
      </c>
      <c r="G30" s="4">
        <v>5</v>
      </c>
      <c r="H30" s="4">
        <v>3.8</v>
      </c>
    </row>
    <row r="31" spans="1:8" ht="16" x14ac:dyDescent="0.2">
      <c r="A31" s="3">
        <v>30</v>
      </c>
      <c r="B31" s="4">
        <v>1</v>
      </c>
      <c r="C31" s="4">
        <v>5</v>
      </c>
      <c r="D31" s="4">
        <v>5</v>
      </c>
      <c r="E31" s="4">
        <v>2</v>
      </c>
      <c r="F31" s="4">
        <v>3</v>
      </c>
      <c r="G31" s="4">
        <v>5</v>
      </c>
      <c r="H31" s="4">
        <v>4</v>
      </c>
    </row>
    <row r="32" spans="1:8" ht="16" x14ac:dyDescent="0.2">
      <c r="A32" s="3">
        <v>31</v>
      </c>
      <c r="B32" s="4">
        <v>1</v>
      </c>
      <c r="C32" s="4">
        <v>4</v>
      </c>
      <c r="D32" s="4">
        <v>4</v>
      </c>
      <c r="E32" s="4">
        <v>5</v>
      </c>
      <c r="F32" s="4">
        <v>2</v>
      </c>
      <c r="G32" s="4">
        <v>5</v>
      </c>
      <c r="H32" s="4">
        <v>4</v>
      </c>
    </row>
    <row r="33" spans="1:11" ht="16" x14ac:dyDescent="0.2">
      <c r="A33" s="3">
        <v>32</v>
      </c>
      <c r="B33" s="4">
        <v>1</v>
      </c>
      <c r="C33" s="4">
        <v>4</v>
      </c>
      <c r="D33" s="4">
        <v>4</v>
      </c>
      <c r="E33" s="4">
        <v>3</v>
      </c>
      <c r="F33" s="4">
        <v>1</v>
      </c>
      <c r="G33" s="4">
        <v>4</v>
      </c>
      <c r="H33" s="4">
        <v>3.2</v>
      </c>
      <c r="K33" s="4"/>
    </row>
    <row r="34" spans="1:11" ht="16" x14ac:dyDescent="0.2">
      <c r="A34" s="3">
        <v>33</v>
      </c>
      <c r="B34" s="4">
        <v>1</v>
      </c>
      <c r="C34" s="4">
        <v>5</v>
      </c>
      <c r="D34" s="4">
        <v>4</v>
      </c>
      <c r="E34" s="4">
        <v>5</v>
      </c>
      <c r="F34" s="4">
        <v>1</v>
      </c>
      <c r="G34" s="4">
        <v>4</v>
      </c>
      <c r="H34" s="4">
        <v>3.8</v>
      </c>
    </row>
    <row r="35" spans="1:11" ht="16" x14ac:dyDescent="0.2">
      <c r="A35" s="3">
        <v>34</v>
      </c>
      <c r="B35" s="4">
        <v>1</v>
      </c>
      <c r="C35" s="4">
        <v>5</v>
      </c>
      <c r="D35" s="4">
        <v>4</v>
      </c>
      <c r="E35" s="4">
        <v>5</v>
      </c>
      <c r="F35" s="4">
        <v>2</v>
      </c>
      <c r="G35" s="4">
        <v>5</v>
      </c>
      <c r="H35" s="4">
        <v>4.2</v>
      </c>
    </row>
    <row r="36" spans="1:11" ht="16" x14ac:dyDescent="0.2">
      <c r="A36" s="3">
        <v>35</v>
      </c>
      <c r="B36" s="4">
        <v>1</v>
      </c>
      <c r="C36" s="4">
        <v>3</v>
      </c>
      <c r="D36" s="4">
        <v>4</v>
      </c>
      <c r="E36" s="4">
        <v>4</v>
      </c>
      <c r="F36" s="4">
        <v>2</v>
      </c>
      <c r="G36" s="4">
        <v>4</v>
      </c>
      <c r="H36" s="4">
        <v>3.4</v>
      </c>
    </row>
    <row r="37" spans="1:11" ht="16" x14ac:dyDescent="0.2">
      <c r="A37" s="3">
        <v>36</v>
      </c>
      <c r="B37" s="4">
        <v>1</v>
      </c>
      <c r="C37" s="4">
        <v>4</v>
      </c>
      <c r="D37" s="4">
        <v>5</v>
      </c>
      <c r="E37" s="4">
        <v>5</v>
      </c>
      <c r="F37" s="4">
        <v>1</v>
      </c>
      <c r="G37" s="4">
        <v>5</v>
      </c>
      <c r="H37" s="4">
        <v>4</v>
      </c>
    </row>
    <row r="38" spans="1:11" ht="16" x14ac:dyDescent="0.2">
      <c r="A38" s="3">
        <v>37</v>
      </c>
      <c r="B38" s="4">
        <v>1</v>
      </c>
      <c r="C38" s="4">
        <v>5</v>
      </c>
      <c r="D38" s="4">
        <v>5</v>
      </c>
      <c r="E38" s="4">
        <v>5</v>
      </c>
      <c r="F38" s="4">
        <v>1</v>
      </c>
      <c r="G38" s="4">
        <v>5</v>
      </c>
      <c r="H38" s="4">
        <v>4.2</v>
      </c>
    </row>
    <row r="39" spans="1:11" ht="16" x14ac:dyDescent="0.2">
      <c r="A39" s="3">
        <v>38</v>
      </c>
      <c r="B39" s="4">
        <v>1</v>
      </c>
      <c r="C39" s="4">
        <v>5</v>
      </c>
      <c r="D39" s="4">
        <v>4</v>
      </c>
      <c r="E39" s="4">
        <v>5</v>
      </c>
      <c r="F39" s="4">
        <v>2</v>
      </c>
      <c r="G39" s="4">
        <v>5</v>
      </c>
      <c r="H39" s="4">
        <v>4.2</v>
      </c>
    </row>
    <row r="40" spans="1:11" ht="16" x14ac:dyDescent="0.2">
      <c r="A40" s="3">
        <v>39</v>
      </c>
      <c r="B40" s="4">
        <v>1</v>
      </c>
      <c r="C40" s="4">
        <v>5</v>
      </c>
      <c r="D40" s="4">
        <v>4</v>
      </c>
      <c r="E40" s="4">
        <v>2</v>
      </c>
      <c r="F40" s="4">
        <v>4</v>
      </c>
      <c r="G40" s="4">
        <v>5</v>
      </c>
      <c r="H40" s="4">
        <v>4</v>
      </c>
    </row>
    <row r="41" spans="1:11" ht="16" x14ac:dyDescent="0.2">
      <c r="A41" s="3">
        <v>40</v>
      </c>
      <c r="B41" s="4">
        <v>1</v>
      </c>
      <c r="C41" s="4">
        <v>5</v>
      </c>
      <c r="D41" s="4">
        <v>3</v>
      </c>
      <c r="E41" s="4">
        <v>4</v>
      </c>
      <c r="F41" s="4">
        <v>2</v>
      </c>
      <c r="G41" s="4">
        <v>4</v>
      </c>
      <c r="H41" s="4">
        <v>3.6</v>
      </c>
    </row>
    <row r="42" spans="1:11" ht="16" x14ac:dyDescent="0.2">
      <c r="A42" s="3">
        <v>41</v>
      </c>
      <c r="B42" s="4">
        <v>1</v>
      </c>
      <c r="C42" s="4">
        <v>5</v>
      </c>
      <c r="D42" s="4">
        <v>4</v>
      </c>
      <c r="E42" s="4">
        <v>3</v>
      </c>
      <c r="F42" s="4">
        <v>2</v>
      </c>
      <c r="G42" s="4">
        <v>5</v>
      </c>
      <c r="H42" s="4">
        <v>3.8</v>
      </c>
    </row>
    <row r="43" spans="1:11" ht="16" x14ac:dyDescent="0.2">
      <c r="A43" s="3">
        <v>42</v>
      </c>
      <c r="B43" s="4">
        <v>1</v>
      </c>
      <c r="C43" s="4">
        <v>5</v>
      </c>
      <c r="D43" s="4">
        <v>4</v>
      </c>
      <c r="E43" s="4">
        <v>2</v>
      </c>
      <c r="F43" s="4">
        <v>1</v>
      </c>
      <c r="G43" s="4">
        <v>5</v>
      </c>
      <c r="H43" s="4">
        <v>3.4</v>
      </c>
    </row>
    <row r="44" spans="1:11" ht="16" x14ac:dyDescent="0.2">
      <c r="A44" s="3">
        <v>43</v>
      </c>
      <c r="B44" s="4">
        <v>1</v>
      </c>
      <c r="C44" s="4">
        <v>5</v>
      </c>
      <c r="D44" s="4">
        <v>3</v>
      </c>
      <c r="E44" s="4">
        <v>3</v>
      </c>
      <c r="F44" s="4">
        <v>2</v>
      </c>
      <c r="G44" s="4">
        <v>4</v>
      </c>
      <c r="H44" s="4">
        <v>3.4</v>
      </c>
    </row>
    <row r="45" spans="1:11" ht="16" x14ac:dyDescent="0.2">
      <c r="A45" s="3">
        <v>44</v>
      </c>
      <c r="B45" s="4">
        <v>1</v>
      </c>
      <c r="C45" s="4">
        <v>5</v>
      </c>
      <c r="D45" s="4">
        <v>4</v>
      </c>
      <c r="E45" s="4">
        <v>5</v>
      </c>
      <c r="F45" s="4">
        <v>2</v>
      </c>
      <c r="G45" s="4">
        <v>5</v>
      </c>
      <c r="H45" s="4">
        <v>4.2</v>
      </c>
    </row>
    <row r="46" spans="1:11" ht="16" x14ac:dyDescent="0.2">
      <c r="A46" s="3">
        <v>45</v>
      </c>
      <c r="B46" s="4">
        <v>1</v>
      </c>
      <c r="C46" s="4">
        <v>3</v>
      </c>
      <c r="D46" s="4">
        <v>4</v>
      </c>
      <c r="E46" s="4">
        <v>4</v>
      </c>
      <c r="F46" s="4">
        <v>2</v>
      </c>
      <c r="G46" s="4">
        <v>4</v>
      </c>
      <c r="H46" s="4">
        <v>3.4</v>
      </c>
    </row>
    <row r="47" spans="1:11" ht="16" x14ac:dyDescent="0.2">
      <c r="A47" s="3">
        <v>46</v>
      </c>
      <c r="B47" s="4">
        <v>1</v>
      </c>
      <c r="C47" s="4">
        <v>4</v>
      </c>
      <c r="D47" s="4">
        <v>5</v>
      </c>
      <c r="E47" s="4">
        <v>5</v>
      </c>
      <c r="F47" s="4">
        <v>1</v>
      </c>
      <c r="G47" s="4">
        <v>5</v>
      </c>
      <c r="H47" s="4">
        <v>4</v>
      </c>
    </row>
    <row r="48" spans="1:11" ht="16" x14ac:dyDescent="0.2">
      <c r="A48" s="3">
        <v>47</v>
      </c>
      <c r="B48" s="4">
        <v>1</v>
      </c>
      <c r="C48" s="4">
        <v>5</v>
      </c>
      <c r="D48" s="4">
        <v>5</v>
      </c>
      <c r="E48" s="4">
        <v>5</v>
      </c>
      <c r="F48" s="4">
        <v>1</v>
      </c>
      <c r="G48" s="4">
        <v>5</v>
      </c>
      <c r="H48" s="4">
        <v>4.2</v>
      </c>
    </row>
    <row r="49" spans="1:15" ht="16" x14ac:dyDescent="0.2">
      <c r="A49" s="3">
        <v>48</v>
      </c>
      <c r="B49" s="4">
        <v>1</v>
      </c>
      <c r="C49" s="4">
        <v>4</v>
      </c>
      <c r="D49" s="4">
        <v>4</v>
      </c>
      <c r="E49" s="4">
        <v>3</v>
      </c>
      <c r="F49" s="4">
        <v>2</v>
      </c>
      <c r="G49" s="4">
        <v>4</v>
      </c>
      <c r="H49" s="4">
        <v>3.4</v>
      </c>
    </row>
    <row r="50" spans="1:15" ht="16" x14ac:dyDescent="0.2">
      <c r="A50" s="3">
        <v>49</v>
      </c>
      <c r="B50" s="4">
        <v>1</v>
      </c>
      <c r="C50" s="4">
        <v>5</v>
      </c>
      <c r="D50" s="4">
        <v>4</v>
      </c>
      <c r="E50" s="4">
        <v>5</v>
      </c>
      <c r="F50" s="4">
        <v>2</v>
      </c>
      <c r="G50" s="4">
        <v>4</v>
      </c>
      <c r="H50" s="4">
        <v>4</v>
      </c>
    </row>
    <row r="51" spans="1:15" ht="16" x14ac:dyDescent="0.2">
      <c r="A51" s="3">
        <v>50</v>
      </c>
      <c r="B51" s="4">
        <v>1</v>
      </c>
      <c r="C51" s="4">
        <v>4</v>
      </c>
      <c r="D51" s="4">
        <v>5</v>
      </c>
      <c r="E51" s="4">
        <v>2</v>
      </c>
      <c r="F51" s="4">
        <v>3</v>
      </c>
      <c r="G51" s="4">
        <v>5</v>
      </c>
      <c r="H51" s="4">
        <v>3.8</v>
      </c>
    </row>
    <row r="52" spans="1:15" ht="16" thickBot="1" x14ac:dyDescent="0.25"/>
    <row r="53" spans="1:15" ht="17" thickTop="1" x14ac:dyDescent="0.2">
      <c r="A53" s="1" t="s">
        <v>7</v>
      </c>
      <c r="B53" s="2" t="s">
        <v>8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</row>
    <row r="54" spans="1:15" ht="16" x14ac:dyDescent="0.2">
      <c r="A54" s="3">
        <v>51</v>
      </c>
      <c r="B54" s="6">
        <v>2</v>
      </c>
      <c r="C54" s="6">
        <v>5</v>
      </c>
      <c r="D54" s="6">
        <v>4</v>
      </c>
      <c r="E54" s="6">
        <v>1</v>
      </c>
      <c r="F54" s="6">
        <v>2</v>
      </c>
      <c r="G54" s="6">
        <v>5</v>
      </c>
      <c r="H54" s="6">
        <v>3.4</v>
      </c>
    </row>
    <row r="55" spans="1:15" ht="16" x14ac:dyDescent="0.2">
      <c r="A55" s="3">
        <v>52</v>
      </c>
      <c r="B55" s="6">
        <v>2</v>
      </c>
      <c r="C55" s="6">
        <v>4</v>
      </c>
      <c r="D55" s="6">
        <v>5</v>
      </c>
      <c r="E55" s="6">
        <v>2</v>
      </c>
      <c r="F55" s="6">
        <v>4</v>
      </c>
      <c r="G55" s="6">
        <v>3</v>
      </c>
      <c r="H55" s="6">
        <v>3.6</v>
      </c>
    </row>
    <row r="56" spans="1:15" ht="16" x14ac:dyDescent="0.2">
      <c r="A56" s="3">
        <v>53</v>
      </c>
      <c r="B56" s="6">
        <v>2</v>
      </c>
      <c r="C56" s="6">
        <v>4</v>
      </c>
      <c r="D56" s="6">
        <v>4</v>
      </c>
      <c r="E56" s="6">
        <v>3</v>
      </c>
      <c r="F56" s="6">
        <v>2</v>
      </c>
      <c r="G56" s="6">
        <v>4</v>
      </c>
      <c r="H56" s="6">
        <v>3.4</v>
      </c>
      <c r="K56" s="14"/>
      <c r="L56" s="14"/>
      <c r="M56" s="14"/>
      <c r="N56" s="14"/>
      <c r="O56" s="14"/>
    </row>
    <row r="57" spans="1:15" ht="16" x14ac:dyDescent="0.2">
      <c r="A57" s="3">
        <v>54</v>
      </c>
      <c r="B57" s="6">
        <v>2</v>
      </c>
      <c r="C57" s="6">
        <v>5</v>
      </c>
      <c r="D57" s="6">
        <v>5</v>
      </c>
      <c r="E57" s="6">
        <v>3</v>
      </c>
      <c r="F57" s="6">
        <v>1</v>
      </c>
      <c r="G57" s="6">
        <v>5</v>
      </c>
      <c r="H57" s="6">
        <v>3.8</v>
      </c>
      <c r="J57" s="58" t="s">
        <v>41</v>
      </c>
      <c r="K57" s="14"/>
      <c r="L57" s="14"/>
      <c r="M57" s="14"/>
      <c r="N57" s="14"/>
      <c r="O57" s="14"/>
    </row>
    <row r="58" spans="1:15" ht="16" x14ac:dyDescent="0.2">
      <c r="A58" s="3">
        <v>55</v>
      </c>
      <c r="B58" s="6">
        <v>2</v>
      </c>
      <c r="C58" s="6">
        <v>5</v>
      </c>
      <c r="D58" s="6">
        <v>4</v>
      </c>
      <c r="E58" s="6">
        <v>4</v>
      </c>
      <c r="F58" s="6">
        <v>3</v>
      </c>
      <c r="G58" s="6">
        <v>4</v>
      </c>
      <c r="H58" s="6">
        <v>4</v>
      </c>
      <c r="J58" s="32" t="s">
        <v>40</v>
      </c>
      <c r="K58" s="32" t="s">
        <v>1</v>
      </c>
      <c r="L58" s="32" t="s">
        <v>2</v>
      </c>
      <c r="M58" s="32" t="s">
        <v>3</v>
      </c>
      <c r="N58" s="32" t="s">
        <v>4</v>
      </c>
      <c r="O58" s="32" t="s">
        <v>5</v>
      </c>
    </row>
    <row r="59" spans="1:15" ht="16" x14ac:dyDescent="0.2">
      <c r="A59" s="3">
        <v>56</v>
      </c>
      <c r="B59" s="6">
        <v>2</v>
      </c>
      <c r="C59" s="6">
        <v>4</v>
      </c>
      <c r="D59" s="6">
        <v>4</v>
      </c>
      <c r="E59" s="6">
        <v>3</v>
      </c>
      <c r="F59" s="6">
        <v>3</v>
      </c>
      <c r="G59" s="6">
        <v>4</v>
      </c>
      <c r="H59" s="6">
        <v>3.6</v>
      </c>
      <c r="J59" s="10" t="s">
        <v>34</v>
      </c>
      <c r="K59" s="10">
        <v>0</v>
      </c>
      <c r="L59" s="10">
        <v>0</v>
      </c>
      <c r="M59" s="10">
        <v>2</v>
      </c>
      <c r="N59" s="10">
        <v>7</v>
      </c>
      <c r="O59" s="10">
        <v>0</v>
      </c>
    </row>
    <row r="60" spans="1:15" ht="16" x14ac:dyDescent="0.2">
      <c r="A60" s="3">
        <v>57</v>
      </c>
      <c r="B60" s="6">
        <v>2</v>
      </c>
      <c r="C60" s="6">
        <v>4</v>
      </c>
      <c r="D60" s="6">
        <v>3</v>
      </c>
      <c r="E60" s="6">
        <v>3</v>
      </c>
      <c r="F60" s="6">
        <v>3</v>
      </c>
      <c r="G60" s="6">
        <v>5</v>
      </c>
      <c r="H60" s="6">
        <v>3.6</v>
      </c>
      <c r="J60" s="10" t="s">
        <v>35</v>
      </c>
      <c r="K60" s="10">
        <v>0</v>
      </c>
      <c r="L60" s="10">
        <v>2</v>
      </c>
      <c r="M60" s="10">
        <v>21</v>
      </c>
      <c r="N60" s="10">
        <v>20</v>
      </c>
      <c r="O60" s="10">
        <v>1</v>
      </c>
    </row>
    <row r="61" spans="1:15" ht="16" x14ac:dyDescent="0.2">
      <c r="A61" s="3">
        <v>58</v>
      </c>
      <c r="B61" s="6">
        <v>2</v>
      </c>
      <c r="C61" s="6">
        <v>3</v>
      </c>
      <c r="D61" s="6">
        <v>4</v>
      </c>
      <c r="E61" s="6">
        <v>3</v>
      </c>
      <c r="F61" s="6">
        <v>2</v>
      </c>
      <c r="G61" s="6">
        <v>3</v>
      </c>
      <c r="H61" s="6">
        <v>3</v>
      </c>
      <c r="J61" s="10" t="s">
        <v>36</v>
      </c>
      <c r="K61" s="10">
        <v>5</v>
      </c>
      <c r="L61" s="10">
        <v>14</v>
      </c>
      <c r="M61" s="10">
        <v>25</v>
      </c>
      <c r="N61" s="10">
        <v>21</v>
      </c>
      <c r="O61" s="10">
        <v>3</v>
      </c>
    </row>
    <row r="62" spans="1:15" ht="16" x14ac:dyDescent="0.2">
      <c r="A62" s="3">
        <v>59</v>
      </c>
      <c r="B62" s="6">
        <v>2</v>
      </c>
      <c r="C62" s="6">
        <v>3</v>
      </c>
      <c r="D62" s="6">
        <v>3</v>
      </c>
      <c r="E62" s="6">
        <v>2</v>
      </c>
      <c r="F62" s="6">
        <v>3</v>
      </c>
      <c r="G62" s="6">
        <v>5</v>
      </c>
      <c r="H62" s="6">
        <v>3.2</v>
      </c>
      <c r="J62" s="10" t="s">
        <v>37</v>
      </c>
      <c r="K62" s="10">
        <v>29</v>
      </c>
      <c r="L62" s="10">
        <v>27</v>
      </c>
      <c r="M62" s="10">
        <v>2</v>
      </c>
      <c r="N62" s="10">
        <v>2</v>
      </c>
      <c r="O62" s="10">
        <v>24</v>
      </c>
    </row>
    <row r="63" spans="1:15" ht="16" x14ac:dyDescent="0.2">
      <c r="A63" s="3">
        <v>60</v>
      </c>
      <c r="B63" s="6">
        <v>2</v>
      </c>
      <c r="C63" s="6">
        <v>3</v>
      </c>
      <c r="D63" s="6">
        <v>4</v>
      </c>
      <c r="E63" s="6">
        <v>3</v>
      </c>
      <c r="F63" s="6">
        <v>3</v>
      </c>
      <c r="G63" s="6">
        <v>2</v>
      </c>
      <c r="H63" s="6">
        <v>3</v>
      </c>
      <c r="J63" s="10" t="s">
        <v>38</v>
      </c>
      <c r="K63" s="10">
        <v>16</v>
      </c>
      <c r="L63" s="10">
        <v>7</v>
      </c>
      <c r="M63" s="10">
        <v>0</v>
      </c>
      <c r="N63" s="10">
        <v>0</v>
      </c>
      <c r="O63" s="10">
        <v>22</v>
      </c>
    </row>
    <row r="64" spans="1:15" ht="16" x14ac:dyDescent="0.2">
      <c r="A64" s="3">
        <v>61</v>
      </c>
      <c r="B64" s="6">
        <v>2</v>
      </c>
      <c r="C64" s="6">
        <v>4</v>
      </c>
      <c r="D64" s="6">
        <v>4</v>
      </c>
      <c r="E64" s="6">
        <v>3</v>
      </c>
      <c r="F64" s="6">
        <v>2</v>
      </c>
      <c r="G64" s="6">
        <v>4</v>
      </c>
      <c r="H64" s="6">
        <v>3.4</v>
      </c>
      <c r="J64" s="55" t="s">
        <v>83</v>
      </c>
      <c r="K64" s="11">
        <f>AVERAGE(C54:C103)</f>
        <v>4.22</v>
      </c>
      <c r="L64" s="11">
        <f>AVERAGE(D54:D103)</f>
        <v>3.78</v>
      </c>
      <c r="M64" s="11">
        <f>AVERAGE(E54:E103)</f>
        <v>2.54</v>
      </c>
      <c r="N64" s="11">
        <f>AVERAGE(F54:F103)</f>
        <v>2.36</v>
      </c>
      <c r="O64" s="11">
        <f>AVERAGE(G54:G103)</f>
        <v>4.34</v>
      </c>
    </row>
    <row r="65" spans="1:15" ht="16" x14ac:dyDescent="0.2">
      <c r="A65" s="3">
        <v>62</v>
      </c>
      <c r="B65" s="6">
        <v>2</v>
      </c>
      <c r="C65" s="6">
        <v>5</v>
      </c>
      <c r="D65" s="6">
        <v>5</v>
      </c>
      <c r="E65" s="6">
        <v>2</v>
      </c>
      <c r="F65" s="6">
        <v>3</v>
      </c>
      <c r="G65" s="6">
        <v>5</v>
      </c>
      <c r="H65" s="6">
        <v>4</v>
      </c>
      <c r="J65" s="55" t="s">
        <v>84</v>
      </c>
      <c r="K65" s="65">
        <f>AVERAGE(H54:H103)</f>
        <v>3.448</v>
      </c>
      <c r="L65" s="66"/>
      <c r="M65" s="66"/>
      <c r="N65" s="66"/>
      <c r="O65" s="67"/>
    </row>
    <row r="66" spans="1:15" ht="16" x14ac:dyDescent="0.2">
      <c r="A66" s="3">
        <v>63</v>
      </c>
      <c r="B66" s="6">
        <v>2</v>
      </c>
      <c r="C66" s="6">
        <v>4</v>
      </c>
      <c r="D66" s="6">
        <v>3</v>
      </c>
      <c r="E66" s="6">
        <v>3</v>
      </c>
      <c r="F66" s="6">
        <v>3</v>
      </c>
      <c r="G66" s="6">
        <v>4</v>
      </c>
      <c r="H66" s="6">
        <v>3.4</v>
      </c>
      <c r="J66" s="10" t="s">
        <v>39</v>
      </c>
      <c r="K66" s="13">
        <v>50</v>
      </c>
      <c r="L66" s="10">
        <v>50</v>
      </c>
      <c r="M66" s="10">
        <v>50</v>
      </c>
      <c r="N66" s="10">
        <v>50</v>
      </c>
      <c r="O66" s="10">
        <v>50</v>
      </c>
    </row>
    <row r="67" spans="1:15" ht="16" x14ac:dyDescent="0.2">
      <c r="A67" s="3">
        <v>64</v>
      </c>
      <c r="B67" s="6">
        <v>2</v>
      </c>
      <c r="C67" s="6">
        <v>5</v>
      </c>
      <c r="D67" s="6">
        <v>2</v>
      </c>
      <c r="E67" s="6">
        <v>2</v>
      </c>
      <c r="F67" s="6">
        <v>2</v>
      </c>
      <c r="G67" s="6">
        <v>5</v>
      </c>
      <c r="H67" s="6">
        <v>3.2</v>
      </c>
    </row>
    <row r="68" spans="1:15" ht="16" x14ac:dyDescent="0.2">
      <c r="A68" s="3">
        <v>65</v>
      </c>
      <c r="B68" s="6">
        <v>2</v>
      </c>
      <c r="C68" s="6">
        <v>3</v>
      </c>
      <c r="D68" s="6">
        <v>3</v>
      </c>
      <c r="E68" s="6">
        <v>2</v>
      </c>
      <c r="F68" s="6">
        <v>1</v>
      </c>
      <c r="G68" s="6">
        <v>5</v>
      </c>
      <c r="H68" s="6">
        <v>2.8</v>
      </c>
    </row>
    <row r="69" spans="1:15" ht="16" x14ac:dyDescent="0.2">
      <c r="A69" s="3">
        <v>66</v>
      </c>
      <c r="B69" s="6">
        <v>2</v>
      </c>
      <c r="C69" s="6">
        <v>5</v>
      </c>
      <c r="D69" s="6">
        <v>4</v>
      </c>
      <c r="E69" s="6">
        <v>2</v>
      </c>
      <c r="F69" s="6">
        <v>3</v>
      </c>
      <c r="G69" s="6">
        <v>5</v>
      </c>
      <c r="H69" s="6">
        <v>3.8</v>
      </c>
    </row>
    <row r="70" spans="1:15" ht="16" x14ac:dyDescent="0.2">
      <c r="A70" s="3">
        <v>67</v>
      </c>
      <c r="B70" s="6">
        <v>2</v>
      </c>
      <c r="C70" s="6">
        <v>4</v>
      </c>
      <c r="D70" s="6">
        <v>3</v>
      </c>
      <c r="E70" s="6">
        <v>3</v>
      </c>
      <c r="F70" s="6">
        <v>2</v>
      </c>
      <c r="G70" s="6">
        <v>5</v>
      </c>
      <c r="H70" s="6">
        <v>3.4</v>
      </c>
    </row>
    <row r="71" spans="1:15" ht="16" x14ac:dyDescent="0.2">
      <c r="A71" s="3">
        <v>68</v>
      </c>
      <c r="B71" s="6">
        <v>2</v>
      </c>
      <c r="C71" s="6">
        <v>4</v>
      </c>
      <c r="D71" s="6">
        <v>4</v>
      </c>
      <c r="E71" s="6">
        <v>3</v>
      </c>
      <c r="F71" s="6">
        <v>2</v>
      </c>
      <c r="G71" s="6">
        <v>4</v>
      </c>
      <c r="H71" s="6">
        <v>3.4</v>
      </c>
    </row>
    <row r="72" spans="1:15" ht="16" x14ac:dyDescent="0.2">
      <c r="A72" s="3">
        <v>69</v>
      </c>
      <c r="B72" s="6">
        <v>2</v>
      </c>
      <c r="C72" s="6">
        <v>5</v>
      </c>
      <c r="D72" s="6">
        <v>4</v>
      </c>
      <c r="E72" s="6">
        <v>3</v>
      </c>
      <c r="F72" s="6">
        <v>1</v>
      </c>
      <c r="G72" s="6">
        <v>4</v>
      </c>
      <c r="H72" s="6">
        <v>3.4</v>
      </c>
    </row>
    <row r="73" spans="1:15" ht="16" x14ac:dyDescent="0.2">
      <c r="A73" s="3">
        <v>70</v>
      </c>
      <c r="B73" s="6">
        <v>2</v>
      </c>
      <c r="C73" s="6">
        <v>5</v>
      </c>
      <c r="D73" s="6">
        <v>4</v>
      </c>
      <c r="E73" s="6">
        <v>2</v>
      </c>
      <c r="F73" s="6">
        <v>3</v>
      </c>
      <c r="G73" s="6">
        <v>4</v>
      </c>
      <c r="H73" s="6">
        <v>3.6</v>
      </c>
    </row>
    <row r="74" spans="1:15" ht="16" x14ac:dyDescent="0.2">
      <c r="A74" s="3">
        <v>71</v>
      </c>
      <c r="B74" s="6">
        <v>2</v>
      </c>
      <c r="C74" s="6">
        <v>4</v>
      </c>
      <c r="D74" s="6">
        <v>4</v>
      </c>
      <c r="E74" s="6">
        <v>3</v>
      </c>
      <c r="F74" s="6">
        <v>2</v>
      </c>
      <c r="G74" s="6">
        <v>4</v>
      </c>
      <c r="H74" s="6">
        <v>3.4</v>
      </c>
    </row>
    <row r="75" spans="1:15" ht="16" x14ac:dyDescent="0.2">
      <c r="A75" s="3">
        <v>72</v>
      </c>
      <c r="B75" s="6">
        <v>2</v>
      </c>
      <c r="C75" s="6">
        <v>4</v>
      </c>
      <c r="D75" s="6">
        <v>3</v>
      </c>
      <c r="E75" s="6">
        <v>3</v>
      </c>
      <c r="F75" s="6">
        <v>3</v>
      </c>
      <c r="G75" s="6">
        <v>5</v>
      </c>
      <c r="H75" s="6">
        <v>3.6</v>
      </c>
    </row>
    <row r="76" spans="1:15" ht="16" x14ac:dyDescent="0.2">
      <c r="A76" s="3">
        <v>73</v>
      </c>
      <c r="B76" s="6">
        <v>2</v>
      </c>
      <c r="C76" s="6">
        <v>4</v>
      </c>
      <c r="D76" s="6">
        <v>4</v>
      </c>
      <c r="E76" s="6">
        <v>3</v>
      </c>
      <c r="F76" s="6">
        <v>2</v>
      </c>
      <c r="G76" s="6">
        <v>4</v>
      </c>
      <c r="H76" s="6">
        <v>3.4</v>
      </c>
    </row>
    <row r="77" spans="1:15" ht="16" x14ac:dyDescent="0.2">
      <c r="A77" s="3">
        <v>74</v>
      </c>
      <c r="B77" s="6">
        <v>2</v>
      </c>
      <c r="C77" s="6">
        <v>4</v>
      </c>
      <c r="D77" s="6">
        <v>3</v>
      </c>
      <c r="E77" s="6">
        <v>2</v>
      </c>
      <c r="F77" s="6">
        <v>3</v>
      </c>
      <c r="G77" s="6">
        <v>4</v>
      </c>
      <c r="H77" s="6">
        <v>3.2</v>
      </c>
    </row>
    <row r="78" spans="1:15" ht="16" x14ac:dyDescent="0.2">
      <c r="A78" s="3">
        <v>75</v>
      </c>
      <c r="B78" s="6">
        <v>2</v>
      </c>
      <c r="C78" s="6">
        <v>4</v>
      </c>
      <c r="D78" s="6">
        <v>4</v>
      </c>
      <c r="E78" s="6">
        <v>2</v>
      </c>
      <c r="F78" s="6">
        <v>3</v>
      </c>
      <c r="G78" s="6">
        <v>5</v>
      </c>
      <c r="H78" s="6">
        <v>3.6</v>
      </c>
    </row>
    <row r="79" spans="1:15" ht="16" x14ac:dyDescent="0.2">
      <c r="A79" s="3">
        <v>76</v>
      </c>
      <c r="B79" s="6">
        <v>2</v>
      </c>
      <c r="C79" s="6">
        <v>4</v>
      </c>
      <c r="D79" s="6">
        <v>4</v>
      </c>
      <c r="E79" s="6">
        <v>3</v>
      </c>
      <c r="F79" s="6">
        <v>2</v>
      </c>
      <c r="G79" s="6">
        <v>4</v>
      </c>
      <c r="H79" s="6">
        <v>3.4</v>
      </c>
    </row>
    <row r="80" spans="1:15" ht="16" x14ac:dyDescent="0.2">
      <c r="A80" s="3">
        <v>77</v>
      </c>
      <c r="B80" s="6">
        <v>2</v>
      </c>
      <c r="C80" s="6">
        <v>5</v>
      </c>
      <c r="D80" s="6">
        <v>5</v>
      </c>
      <c r="E80" s="6">
        <v>2</v>
      </c>
      <c r="F80" s="6">
        <v>2</v>
      </c>
      <c r="G80" s="6">
        <v>4</v>
      </c>
      <c r="H80" s="6">
        <v>3.6</v>
      </c>
    </row>
    <row r="81" spans="1:8" ht="16" x14ac:dyDescent="0.2">
      <c r="A81" s="3">
        <v>78</v>
      </c>
      <c r="B81" s="6">
        <v>2</v>
      </c>
      <c r="C81" s="6">
        <v>4</v>
      </c>
      <c r="D81" s="6">
        <v>3</v>
      </c>
      <c r="E81" s="6">
        <v>2</v>
      </c>
      <c r="F81" s="6">
        <v>3</v>
      </c>
      <c r="G81" s="6">
        <v>5</v>
      </c>
      <c r="H81" s="6">
        <v>3.4</v>
      </c>
    </row>
    <row r="82" spans="1:8" ht="16" x14ac:dyDescent="0.2">
      <c r="A82" s="3">
        <v>79</v>
      </c>
      <c r="B82" s="6">
        <v>2</v>
      </c>
      <c r="C82" s="6">
        <v>4</v>
      </c>
      <c r="D82" s="6">
        <v>5</v>
      </c>
      <c r="E82" s="6">
        <v>2</v>
      </c>
      <c r="F82" s="6">
        <v>2</v>
      </c>
      <c r="G82" s="6">
        <v>4</v>
      </c>
      <c r="H82" s="6">
        <v>3.4</v>
      </c>
    </row>
    <row r="83" spans="1:8" ht="16" x14ac:dyDescent="0.2">
      <c r="A83" s="3">
        <v>80</v>
      </c>
      <c r="B83" s="6">
        <v>2</v>
      </c>
      <c r="C83" s="6">
        <v>5</v>
      </c>
      <c r="D83" s="6">
        <v>3</v>
      </c>
      <c r="E83" s="6">
        <v>2</v>
      </c>
      <c r="F83" s="6">
        <v>1</v>
      </c>
      <c r="G83" s="6">
        <v>5</v>
      </c>
      <c r="H83" s="6">
        <v>3.2</v>
      </c>
    </row>
    <row r="84" spans="1:8" ht="16" x14ac:dyDescent="0.2">
      <c r="A84" s="3">
        <v>81</v>
      </c>
      <c r="B84" s="6">
        <v>2</v>
      </c>
      <c r="C84" s="6">
        <v>5</v>
      </c>
      <c r="D84" s="6">
        <v>2</v>
      </c>
      <c r="E84" s="6">
        <v>2</v>
      </c>
      <c r="F84" s="6">
        <v>2</v>
      </c>
      <c r="G84" s="6">
        <v>5</v>
      </c>
      <c r="H84" s="6">
        <v>3.2</v>
      </c>
    </row>
    <row r="85" spans="1:8" ht="16" x14ac:dyDescent="0.2">
      <c r="A85" s="3">
        <v>82</v>
      </c>
      <c r="B85" s="9">
        <v>2</v>
      </c>
      <c r="C85" s="9">
        <v>3</v>
      </c>
      <c r="D85" s="9">
        <v>3</v>
      </c>
      <c r="E85" s="9">
        <v>2</v>
      </c>
      <c r="F85" s="9">
        <v>1</v>
      </c>
      <c r="G85" s="9">
        <v>5</v>
      </c>
      <c r="H85" s="9">
        <v>2.8</v>
      </c>
    </row>
    <row r="86" spans="1:8" ht="16" x14ac:dyDescent="0.2">
      <c r="A86" s="3">
        <v>83</v>
      </c>
      <c r="B86" s="6">
        <v>2</v>
      </c>
      <c r="C86" s="6">
        <v>5</v>
      </c>
      <c r="D86" s="6">
        <v>4</v>
      </c>
      <c r="E86" s="6">
        <v>2</v>
      </c>
      <c r="F86" s="6">
        <v>3</v>
      </c>
      <c r="G86" s="6">
        <v>5</v>
      </c>
      <c r="H86" s="6">
        <v>3.8</v>
      </c>
    </row>
    <row r="87" spans="1:8" ht="16" x14ac:dyDescent="0.2">
      <c r="A87" s="3">
        <v>84</v>
      </c>
      <c r="B87" s="6">
        <v>2</v>
      </c>
      <c r="C87" s="6">
        <v>4</v>
      </c>
      <c r="D87" s="6">
        <v>3</v>
      </c>
      <c r="E87" s="6">
        <v>3</v>
      </c>
      <c r="F87" s="6">
        <v>2</v>
      </c>
      <c r="G87" s="6">
        <v>5</v>
      </c>
      <c r="H87" s="6">
        <v>3.4</v>
      </c>
    </row>
    <row r="88" spans="1:8" ht="16" x14ac:dyDescent="0.2">
      <c r="A88" s="3">
        <v>85</v>
      </c>
      <c r="B88" s="6">
        <v>2</v>
      </c>
      <c r="C88" s="6">
        <v>4</v>
      </c>
      <c r="D88" s="6">
        <v>4</v>
      </c>
      <c r="E88" s="6">
        <v>3</v>
      </c>
      <c r="F88" s="6">
        <v>2</v>
      </c>
      <c r="G88" s="6">
        <v>4</v>
      </c>
      <c r="H88" s="6">
        <v>3.4</v>
      </c>
    </row>
    <row r="89" spans="1:8" ht="16" x14ac:dyDescent="0.2">
      <c r="A89" s="3">
        <v>86</v>
      </c>
      <c r="B89" s="6">
        <v>2</v>
      </c>
      <c r="C89" s="6">
        <v>5</v>
      </c>
      <c r="D89" s="6">
        <v>4</v>
      </c>
      <c r="E89" s="6">
        <v>3</v>
      </c>
      <c r="F89" s="6">
        <v>1</v>
      </c>
      <c r="G89" s="6">
        <v>4</v>
      </c>
      <c r="H89" s="6">
        <v>3.4</v>
      </c>
    </row>
    <row r="90" spans="1:8" ht="16" x14ac:dyDescent="0.2">
      <c r="A90" s="3">
        <v>87</v>
      </c>
      <c r="B90" s="6">
        <v>2</v>
      </c>
      <c r="C90" s="6">
        <v>4</v>
      </c>
      <c r="D90" s="6">
        <v>4</v>
      </c>
      <c r="E90" s="6">
        <v>3</v>
      </c>
      <c r="F90" s="6">
        <v>2</v>
      </c>
      <c r="G90" s="6">
        <v>4</v>
      </c>
      <c r="H90" s="6">
        <v>3.4</v>
      </c>
    </row>
    <row r="91" spans="1:8" ht="16" x14ac:dyDescent="0.2">
      <c r="A91" s="3">
        <v>88</v>
      </c>
      <c r="B91" s="6">
        <v>2</v>
      </c>
      <c r="C91" s="6">
        <v>4</v>
      </c>
      <c r="D91" s="6">
        <v>3</v>
      </c>
      <c r="E91" s="6">
        <v>2</v>
      </c>
      <c r="F91" s="6">
        <v>3</v>
      </c>
      <c r="G91" s="6">
        <v>4</v>
      </c>
      <c r="H91" s="6">
        <v>3.2</v>
      </c>
    </row>
    <row r="92" spans="1:8" ht="16" x14ac:dyDescent="0.2">
      <c r="A92" s="3">
        <v>89</v>
      </c>
      <c r="B92" s="6">
        <v>2</v>
      </c>
      <c r="C92" s="6">
        <v>4</v>
      </c>
      <c r="D92" s="6">
        <v>4</v>
      </c>
      <c r="E92" s="6">
        <v>2</v>
      </c>
      <c r="F92" s="6">
        <v>3</v>
      </c>
      <c r="G92" s="6">
        <v>5</v>
      </c>
      <c r="H92" s="6">
        <v>3.6</v>
      </c>
    </row>
    <row r="93" spans="1:8" ht="16" x14ac:dyDescent="0.2">
      <c r="A93" s="3">
        <v>90</v>
      </c>
      <c r="B93" s="6">
        <v>2</v>
      </c>
      <c r="C93" s="6">
        <v>4</v>
      </c>
      <c r="D93" s="6">
        <v>4</v>
      </c>
      <c r="E93" s="6">
        <v>3</v>
      </c>
      <c r="F93" s="6">
        <v>2</v>
      </c>
      <c r="G93" s="6">
        <v>4</v>
      </c>
      <c r="H93" s="6">
        <v>3.4</v>
      </c>
    </row>
    <row r="94" spans="1:8" ht="16" x14ac:dyDescent="0.2">
      <c r="A94" s="3">
        <v>91</v>
      </c>
      <c r="B94" s="6">
        <v>2</v>
      </c>
      <c r="C94" s="6">
        <v>5</v>
      </c>
      <c r="D94" s="6">
        <v>4</v>
      </c>
      <c r="E94" s="6">
        <v>1</v>
      </c>
      <c r="F94" s="6">
        <v>2</v>
      </c>
      <c r="G94" s="6">
        <v>5</v>
      </c>
      <c r="H94" s="6">
        <v>3.4</v>
      </c>
    </row>
    <row r="95" spans="1:8" ht="16" x14ac:dyDescent="0.2">
      <c r="A95" s="3">
        <v>92</v>
      </c>
      <c r="B95" s="6">
        <v>2</v>
      </c>
      <c r="C95" s="6">
        <v>4</v>
      </c>
      <c r="D95" s="6">
        <v>5</v>
      </c>
      <c r="E95" s="6">
        <v>2</v>
      </c>
      <c r="F95" s="6">
        <v>4</v>
      </c>
      <c r="G95" s="6">
        <v>3</v>
      </c>
      <c r="H95" s="6">
        <v>3.6</v>
      </c>
    </row>
    <row r="96" spans="1:8" ht="16" x14ac:dyDescent="0.2">
      <c r="A96" s="3">
        <v>93</v>
      </c>
      <c r="B96" s="6">
        <v>2</v>
      </c>
      <c r="C96" s="6">
        <v>4</v>
      </c>
      <c r="D96" s="6">
        <v>4</v>
      </c>
      <c r="E96" s="6">
        <v>3</v>
      </c>
      <c r="F96" s="6">
        <v>2</v>
      </c>
      <c r="G96" s="6">
        <v>4</v>
      </c>
      <c r="H96" s="6">
        <v>3.4</v>
      </c>
    </row>
    <row r="97" spans="1:8" ht="16" x14ac:dyDescent="0.2">
      <c r="A97" s="3">
        <v>94</v>
      </c>
      <c r="B97" s="6">
        <v>2</v>
      </c>
      <c r="C97" s="6">
        <v>5</v>
      </c>
      <c r="D97" s="6">
        <v>5</v>
      </c>
      <c r="E97" s="6">
        <v>3</v>
      </c>
      <c r="F97" s="6">
        <v>1</v>
      </c>
      <c r="G97" s="6">
        <v>5</v>
      </c>
      <c r="H97" s="6">
        <v>3.8</v>
      </c>
    </row>
    <row r="98" spans="1:8" ht="16" x14ac:dyDescent="0.2">
      <c r="A98" s="3">
        <v>95</v>
      </c>
      <c r="B98" s="6">
        <v>2</v>
      </c>
      <c r="C98" s="6">
        <v>5</v>
      </c>
      <c r="D98" s="6">
        <v>4</v>
      </c>
      <c r="E98" s="6">
        <v>4</v>
      </c>
      <c r="F98" s="6">
        <v>3</v>
      </c>
      <c r="G98" s="6">
        <v>4</v>
      </c>
      <c r="H98" s="6">
        <v>4</v>
      </c>
    </row>
    <row r="99" spans="1:8" ht="16" x14ac:dyDescent="0.2">
      <c r="A99" s="3">
        <v>96</v>
      </c>
      <c r="B99" s="6">
        <v>2</v>
      </c>
      <c r="C99" s="6">
        <v>4</v>
      </c>
      <c r="D99" s="6">
        <v>4</v>
      </c>
      <c r="E99" s="6">
        <v>3</v>
      </c>
      <c r="F99" s="6">
        <v>3</v>
      </c>
      <c r="G99" s="6">
        <v>4</v>
      </c>
      <c r="H99" s="6">
        <v>3.6</v>
      </c>
    </row>
    <row r="100" spans="1:8" ht="16" x14ac:dyDescent="0.2">
      <c r="A100" s="3">
        <v>97</v>
      </c>
      <c r="B100" s="6">
        <v>2</v>
      </c>
      <c r="C100" s="6">
        <v>4</v>
      </c>
      <c r="D100" s="6">
        <v>3</v>
      </c>
      <c r="E100" s="6">
        <v>3</v>
      </c>
      <c r="F100" s="6">
        <v>3</v>
      </c>
      <c r="G100" s="6">
        <v>5</v>
      </c>
      <c r="H100" s="6">
        <v>3.6</v>
      </c>
    </row>
    <row r="101" spans="1:8" ht="16" x14ac:dyDescent="0.2">
      <c r="A101" s="3">
        <v>98</v>
      </c>
      <c r="B101" s="6">
        <v>2</v>
      </c>
      <c r="C101" s="6">
        <v>4</v>
      </c>
      <c r="D101" s="6">
        <v>3</v>
      </c>
      <c r="E101" s="6">
        <v>2</v>
      </c>
      <c r="F101" s="6">
        <v>3</v>
      </c>
      <c r="G101" s="6">
        <v>4</v>
      </c>
      <c r="H101" s="6">
        <v>3.2</v>
      </c>
    </row>
    <row r="102" spans="1:8" ht="16" x14ac:dyDescent="0.2">
      <c r="A102" s="3">
        <v>99</v>
      </c>
      <c r="B102" s="6">
        <v>2</v>
      </c>
      <c r="C102" s="6">
        <v>4</v>
      </c>
      <c r="D102" s="6">
        <v>4</v>
      </c>
      <c r="E102" s="6">
        <v>2</v>
      </c>
      <c r="F102" s="6">
        <v>3</v>
      </c>
      <c r="G102" s="6">
        <v>5</v>
      </c>
      <c r="H102" s="6">
        <v>3.6</v>
      </c>
    </row>
    <row r="103" spans="1:8" ht="17" thickBot="1" x14ac:dyDescent="0.25">
      <c r="A103" s="5">
        <v>100</v>
      </c>
      <c r="B103" s="8">
        <v>2</v>
      </c>
      <c r="C103" s="8">
        <v>4</v>
      </c>
      <c r="D103" s="8">
        <v>4</v>
      </c>
      <c r="E103" s="8">
        <v>3</v>
      </c>
      <c r="F103" s="8">
        <v>2</v>
      </c>
      <c r="G103" s="8">
        <v>4</v>
      </c>
      <c r="H103" s="8">
        <v>3.4</v>
      </c>
    </row>
    <row r="104" spans="1:8" ht="16" thickTop="1" x14ac:dyDescent="0.2"/>
  </sheetData>
  <autoFilter ref="A53:H103" xr:uid="{00000000-0009-0000-0000-000004000000}"/>
  <mergeCells count="2">
    <mergeCell ref="K11:O11"/>
    <mergeCell ref="K65:O65"/>
  </mergeCell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1"/>
  <sheetViews>
    <sheetView zoomScaleNormal="100" workbookViewId="0"/>
  </sheetViews>
  <sheetFormatPr baseColWidth="10" defaultRowHeight="15" x14ac:dyDescent="0.2"/>
  <cols>
    <col min="1" max="1" width="15.33203125" bestFit="1" customWidth="1"/>
    <col min="2" max="2" width="13.1640625" bestFit="1" customWidth="1"/>
    <col min="3" max="3" width="12.1640625" bestFit="1" customWidth="1"/>
    <col min="10" max="10" width="12.6640625" customWidth="1"/>
    <col min="11" max="15" width="8.83203125" bestFit="1" customWidth="1"/>
    <col min="16" max="16" width="11.83203125" bestFit="1" customWidth="1"/>
  </cols>
  <sheetData>
    <row r="1" spans="1:16" ht="17" thickTop="1" x14ac:dyDescent="0.2">
      <c r="A1" s="1" t="s">
        <v>7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6" ht="16" x14ac:dyDescent="0.2">
      <c r="A2" s="3">
        <v>1</v>
      </c>
      <c r="B2" s="4">
        <v>1</v>
      </c>
      <c r="C2" s="4">
        <v>5</v>
      </c>
      <c r="D2" s="4">
        <v>3</v>
      </c>
      <c r="E2" s="4">
        <v>3</v>
      </c>
      <c r="F2" s="4">
        <v>1</v>
      </c>
      <c r="G2" s="4">
        <v>5</v>
      </c>
      <c r="H2" s="4">
        <v>3.4</v>
      </c>
    </row>
    <row r="3" spans="1:16" ht="16" x14ac:dyDescent="0.2">
      <c r="A3" s="3">
        <v>19</v>
      </c>
      <c r="B3" s="4">
        <v>1</v>
      </c>
      <c r="C3" s="4">
        <v>4</v>
      </c>
      <c r="D3" s="4">
        <v>4</v>
      </c>
      <c r="E3" s="4">
        <v>2</v>
      </c>
      <c r="F3" s="4">
        <v>4</v>
      </c>
      <c r="G3" s="4">
        <v>4</v>
      </c>
      <c r="H3" s="4">
        <v>3.6</v>
      </c>
    </row>
    <row r="4" spans="1:16" ht="16" x14ac:dyDescent="0.2">
      <c r="A4" s="3">
        <v>37</v>
      </c>
      <c r="B4" s="4">
        <v>1</v>
      </c>
      <c r="C4" s="4">
        <v>5</v>
      </c>
      <c r="D4" s="4">
        <v>5</v>
      </c>
      <c r="E4" s="4">
        <v>5</v>
      </c>
      <c r="F4" s="4">
        <v>1</v>
      </c>
      <c r="G4" s="4">
        <v>5</v>
      </c>
      <c r="H4" s="4">
        <v>4.2</v>
      </c>
    </row>
    <row r="5" spans="1:16" ht="16" x14ac:dyDescent="0.2">
      <c r="A5" s="3">
        <v>49</v>
      </c>
      <c r="B5" s="4">
        <v>1</v>
      </c>
      <c r="C5" s="4">
        <v>5</v>
      </c>
      <c r="D5" s="4">
        <v>4</v>
      </c>
      <c r="E5" s="4">
        <v>5</v>
      </c>
      <c r="F5" s="4">
        <v>2</v>
      </c>
      <c r="G5" s="4">
        <v>4</v>
      </c>
      <c r="H5" s="4">
        <v>4</v>
      </c>
    </row>
    <row r="6" spans="1:16" ht="16" thickBot="1" x14ac:dyDescent="0.25"/>
    <row r="7" spans="1:16" ht="17" thickTop="1" x14ac:dyDescent="0.2">
      <c r="A7" s="1" t="s">
        <v>7</v>
      </c>
      <c r="B7" s="2" t="s">
        <v>10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J7" s="59" t="s">
        <v>10</v>
      </c>
      <c r="K7" s="59" t="s">
        <v>85</v>
      </c>
      <c r="L7" s="59" t="s">
        <v>86</v>
      </c>
      <c r="M7" s="59" t="s">
        <v>87</v>
      </c>
      <c r="N7" s="59" t="s">
        <v>88</v>
      </c>
      <c r="O7" s="59" t="s">
        <v>89</v>
      </c>
      <c r="P7" s="59" t="s">
        <v>84</v>
      </c>
    </row>
    <row r="8" spans="1:16" ht="16" x14ac:dyDescent="0.2">
      <c r="A8" s="3">
        <v>2</v>
      </c>
      <c r="B8" s="4">
        <v>2</v>
      </c>
      <c r="C8" s="4">
        <v>4</v>
      </c>
      <c r="D8" s="4">
        <v>2</v>
      </c>
      <c r="E8" s="4">
        <v>4</v>
      </c>
      <c r="F8" s="4">
        <v>1</v>
      </c>
      <c r="G8" s="4">
        <v>5</v>
      </c>
      <c r="H8" s="4">
        <v>3.2</v>
      </c>
      <c r="J8" s="11" t="s">
        <v>49</v>
      </c>
      <c r="K8" s="18">
        <f t="shared" ref="K8:P8" si="0">AVERAGE(C2:C5)</f>
        <v>4.75</v>
      </c>
      <c r="L8" s="18">
        <f t="shared" si="0"/>
        <v>4</v>
      </c>
      <c r="M8" s="18">
        <f t="shared" si="0"/>
        <v>3.75</v>
      </c>
      <c r="N8" s="18">
        <f t="shared" si="0"/>
        <v>2</v>
      </c>
      <c r="O8" s="18">
        <f t="shared" si="0"/>
        <v>4.5</v>
      </c>
      <c r="P8" s="18">
        <f t="shared" si="0"/>
        <v>3.8</v>
      </c>
    </row>
    <row r="9" spans="1:16" ht="16" x14ac:dyDescent="0.2">
      <c r="A9" s="3">
        <v>3</v>
      </c>
      <c r="B9" s="4">
        <v>2</v>
      </c>
      <c r="C9" s="4">
        <v>5</v>
      </c>
      <c r="D9" s="4">
        <v>4</v>
      </c>
      <c r="E9" s="4">
        <v>2</v>
      </c>
      <c r="F9" s="4">
        <v>4</v>
      </c>
      <c r="G9" s="4">
        <v>5</v>
      </c>
      <c r="H9" s="4">
        <v>4</v>
      </c>
      <c r="J9" s="11" t="s">
        <v>50</v>
      </c>
      <c r="K9" s="18">
        <f>AVERAGE(B8:B21)</f>
        <v>2</v>
      </c>
      <c r="L9" s="18">
        <f>AVERAGE(C8:C21)</f>
        <v>4.4285714285714288</v>
      </c>
      <c r="M9" s="18">
        <f>AVERAGE(E8:E21)</f>
        <v>4.1428571428571432</v>
      </c>
      <c r="N9" s="18">
        <f>AVERAGE(F8:F21)</f>
        <v>2.0714285714285716</v>
      </c>
      <c r="O9" s="18">
        <f>AVERAGE(G8:G21)</f>
        <v>4.6428571428571432</v>
      </c>
      <c r="P9" s="18">
        <f>AVERAGE(H8:H21)</f>
        <v>3.8285714285714292</v>
      </c>
    </row>
    <row r="10" spans="1:16" ht="16" x14ac:dyDescent="0.2">
      <c r="A10" s="3">
        <v>4</v>
      </c>
      <c r="B10" s="4">
        <v>2</v>
      </c>
      <c r="C10" s="4">
        <v>5</v>
      </c>
      <c r="D10" s="4">
        <v>3</v>
      </c>
      <c r="E10" s="4">
        <v>4</v>
      </c>
      <c r="F10" s="4">
        <v>2</v>
      </c>
      <c r="G10" s="4">
        <v>4</v>
      </c>
      <c r="H10" s="4">
        <v>3.6</v>
      </c>
      <c r="J10" s="11" t="s">
        <v>51</v>
      </c>
      <c r="K10" s="18">
        <f t="shared" ref="K10:P10" si="1">AVERAGE(C24:C35)</f>
        <v>4.416666666666667</v>
      </c>
      <c r="L10" s="18">
        <f t="shared" si="1"/>
        <v>4.25</v>
      </c>
      <c r="M10" s="18">
        <f t="shared" si="1"/>
        <v>4.083333333333333</v>
      </c>
      <c r="N10" s="18">
        <f t="shared" si="1"/>
        <v>1.8333333333333333</v>
      </c>
      <c r="O10" s="18">
        <f t="shared" si="1"/>
        <v>4.583333333333333</v>
      </c>
      <c r="P10" s="18">
        <f t="shared" si="1"/>
        <v>3.8333333333333335</v>
      </c>
    </row>
    <row r="11" spans="1:16" ht="16" x14ac:dyDescent="0.2">
      <c r="A11" s="3">
        <v>7</v>
      </c>
      <c r="B11" s="4">
        <v>2</v>
      </c>
      <c r="C11" s="4">
        <v>5</v>
      </c>
      <c r="D11" s="4">
        <v>3</v>
      </c>
      <c r="E11" s="4">
        <v>3</v>
      </c>
      <c r="F11" s="4">
        <v>2</v>
      </c>
      <c r="G11" s="4">
        <v>4</v>
      </c>
      <c r="H11" s="4">
        <v>3.4</v>
      </c>
      <c r="J11" s="11" t="s">
        <v>45</v>
      </c>
      <c r="K11" s="18">
        <f t="shared" ref="K11:P11" si="2">AVERAGE(C38:C47)</f>
        <v>4.3</v>
      </c>
      <c r="L11" s="18">
        <f t="shared" si="2"/>
        <v>4.3</v>
      </c>
      <c r="M11" s="18">
        <f t="shared" si="2"/>
        <v>4</v>
      </c>
      <c r="N11" s="18">
        <f t="shared" si="2"/>
        <v>2</v>
      </c>
      <c r="O11" s="18">
        <f t="shared" si="2"/>
        <v>4.4000000000000004</v>
      </c>
      <c r="P11" s="18">
        <f t="shared" si="2"/>
        <v>3.8</v>
      </c>
    </row>
    <row r="12" spans="1:16" ht="16" x14ac:dyDescent="0.2">
      <c r="A12" s="3">
        <v>8</v>
      </c>
      <c r="B12" s="4">
        <v>2</v>
      </c>
      <c r="C12" s="4">
        <v>5</v>
      </c>
      <c r="D12" s="4">
        <v>5</v>
      </c>
      <c r="E12" s="4">
        <v>2</v>
      </c>
      <c r="F12" s="4">
        <v>1</v>
      </c>
      <c r="G12" s="4">
        <v>5</v>
      </c>
      <c r="H12" s="4">
        <v>3.6</v>
      </c>
      <c r="J12" s="11" t="s">
        <v>72</v>
      </c>
      <c r="K12" s="18">
        <f t="shared" ref="K12:P12" si="3">AVERAGE(C50:C54)</f>
        <v>4.8</v>
      </c>
      <c r="L12" s="18">
        <f t="shared" si="3"/>
        <v>4</v>
      </c>
      <c r="M12" s="18">
        <f t="shared" si="3"/>
        <v>3.4</v>
      </c>
      <c r="N12" s="18">
        <f t="shared" si="3"/>
        <v>1.4</v>
      </c>
      <c r="O12" s="18">
        <f t="shared" si="3"/>
        <v>4.5999999999999996</v>
      </c>
      <c r="P12" s="18">
        <f t="shared" si="3"/>
        <v>3.6399999999999997</v>
      </c>
    </row>
    <row r="13" spans="1:16" ht="16" x14ac:dyDescent="0.2">
      <c r="A13" s="3">
        <v>10</v>
      </c>
      <c r="B13" s="4">
        <v>2</v>
      </c>
      <c r="C13" s="4">
        <v>4</v>
      </c>
      <c r="D13" s="4">
        <v>4</v>
      </c>
      <c r="E13" s="4">
        <v>5</v>
      </c>
      <c r="F13" s="4">
        <v>2</v>
      </c>
      <c r="G13" s="4">
        <v>5</v>
      </c>
      <c r="H13" s="4">
        <v>4</v>
      </c>
      <c r="J13" s="11" t="s">
        <v>52</v>
      </c>
      <c r="K13" s="18">
        <f>AVERAGE(C57:C61)</f>
        <v>4.5999999999999996</v>
      </c>
      <c r="L13" s="18">
        <f>AVERAGE(D57:D61)</f>
        <v>4</v>
      </c>
      <c r="M13" s="18">
        <f>AVERAGE(E57:E61)</f>
        <v>3.2</v>
      </c>
      <c r="N13" s="18">
        <f t="array" ref="N13">AVERAGE(F57:F61)</f>
        <v>2</v>
      </c>
      <c r="O13" s="18">
        <f>AVERAGE(F57:F61)</f>
        <v>2</v>
      </c>
      <c r="P13" s="18">
        <f>AVERAGE(H57:H61)</f>
        <v>3.6</v>
      </c>
    </row>
    <row r="14" spans="1:16" ht="16" x14ac:dyDescent="0.2">
      <c r="A14" s="3">
        <v>13</v>
      </c>
      <c r="B14" s="4">
        <v>2</v>
      </c>
      <c r="C14" s="4">
        <v>5</v>
      </c>
      <c r="D14" s="4">
        <v>4</v>
      </c>
      <c r="E14" s="4">
        <v>5</v>
      </c>
      <c r="F14" s="4">
        <v>2</v>
      </c>
      <c r="G14" s="4">
        <v>5</v>
      </c>
      <c r="H14" s="4">
        <v>4.2</v>
      </c>
      <c r="J14" s="11" t="s">
        <v>46</v>
      </c>
      <c r="K14" s="19">
        <f t="shared" ref="K14:P14" si="4">AVERAGE(C64:C74)</f>
        <v>4.3636363636363633</v>
      </c>
      <c r="L14" s="18">
        <f t="shared" si="4"/>
        <v>3.5454545454545454</v>
      </c>
      <c r="M14" s="18">
        <f t="shared" si="4"/>
        <v>2.5454545454545454</v>
      </c>
      <c r="N14" s="19">
        <f t="shared" si="4"/>
        <v>2.1818181818181817</v>
      </c>
      <c r="O14" s="19">
        <f t="shared" si="4"/>
        <v>4.4545454545454541</v>
      </c>
      <c r="P14" s="19">
        <f t="shared" si="4"/>
        <v>3.4181818181818184</v>
      </c>
    </row>
    <row r="15" spans="1:16" ht="16" x14ac:dyDescent="0.2">
      <c r="A15" s="3">
        <v>20</v>
      </c>
      <c r="B15" s="4">
        <v>2</v>
      </c>
      <c r="C15" s="4">
        <v>4</v>
      </c>
      <c r="D15" s="4">
        <v>4</v>
      </c>
      <c r="E15" s="4">
        <v>5</v>
      </c>
      <c r="F15" s="4">
        <v>2</v>
      </c>
      <c r="G15" s="4">
        <v>4</v>
      </c>
      <c r="H15" s="4">
        <v>3.8</v>
      </c>
      <c r="J15" s="11" t="s">
        <v>42</v>
      </c>
      <c r="K15" s="18">
        <f t="shared" ref="K15:P15" si="5">AVERAGE(C77:C81)</f>
        <v>4.4000000000000004</v>
      </c>
      <c r="L15" s="18">
        <f t="shared" si="5"/>
        <v>4</v>
      </c>
      <c r="M15" s="18">
        <f t="shared" si="5"/>
        <v>2.6</v>
      </c>
      <c r="N15" s="18">
        <f t="shared" si="5"/>
        <v>1.8</v>
      </c>
      <c r="O15" s="18">
        <f t="shared" si="5"/>
        <v>4.4000000000000004</v>
      </c>
      <c r="P15" s="18">
        <f t="shared" si="5"/>
        <v>3.44</v>
      </c>
    </row>
    <row r="16" spans="1:16" ht="16" x14ac:dyDescent="0.2">
      <c r="A16" s="3">
        <v>22</v>
      </c>
      <c r="B16" s="4">
        <v>2</v>
      </c>
      <c r="C16" s="4">
        <v>4</v>
      </c>
      <c r="D16" s="4">
        <v>5</v>
      </c>
      <c r="E16" s="4">
        <v>5</v>
      </c>
      <c r="F16" s="4">
        <v>3</v>
      </c>
      <c r="G16" s="4">
        <v>5</v>
      </c>
      <c r="H16" s="4">
        <v>4.4000000000000004</v>
      </c>
      <c r="J16" s="11" t="s">
        <v>48</v>
      </c>
      <c r="K16" s="18">
        <f t="shared" ref="K16:P16" si="6">AVERAGE(C84:C95)</f>
        <v>4.25</v>
      </c>
      <c r="L16" s="18">
        <f t="shared" si="6"/>
        <v>4</v>
      </c>
      <c r="M16" s="18">
        <f t="shared" si="6"/>
        <v>2.4166666666666665</v>
      </c>
      <c r="N16" s="18">
        <f t="shared" si="6"/>
        <v>2.75</v>
      </c>
      <c r="O16" s="18">
        <f t="shared" si="6"/>
        <v>4.166666666666667</v>
      </c>
      <c r="P16" s="18">
        <f t="shared" si="6"/>
        <v>3.5166666666666671</v>
      </c>
    </row>
    <row r="17" spans="1:16" ht="16" x14ac:dyDescent="0.2">
      <c r="A17" s="3">
        <v>28</v>
      </c>
      <c r="B17" s="4">
        <v>2</v>
      </c>
      <c r="C17" s="4">
        <v>3</v>
      </c>
      <c r="D17" s="4">
        <v>4</v>
      </c>
      <c r="E17" s="4">
        <v>4</v>
      </c>
      <c r="F17" s="4">
        <v>3</v>
      </c>
      <c r="G17" s="4">
        <v>4</v>
      </c>
      <c r="H17" s="4">
        <v>3.6</v>
      </c>
      <c r="J17" s="11" t="s">
        <v>69</v>
      </c>
      <c r="K17" s="18">
        <f t="shared" ref="K17:P17" si="7">AVERAGE(C98:C109)</f>
        <v>4.166666666666667</v>
      </c>
      <c r="L17" s="18">
        <f t="shared" si="7"/>
        <v>3.75</v>
      </c>
      <c r="M17" s="18">
        <f t="shared" si="7"/>
        <v>2.5833333333333335</v>
      </c>
      <c r="N17" s="18">
        <f t="shared" si="7"/>
        <v>2.25</v>
      </c>
      <c r="O17" s="18">
        <f t="shared" si="7"/>
        <v>4.5</v>
      </c>
      <c r="P17" s="18">
        <f t="shared" si="7"/>
        <v>3.4499999999999997</v>
      </c>
    </row>
    <row r="18" spans="1:16" ht="16" x14ac:dyDescent="0.2">
      <c r="A18" s="3">
        <v>31</v>
      </c>
      <c r="B18" s="4">
        <v>2</v>
      </c>
      <c r="C18" s="4">
        <v>4</v>
      </c>
      <c r="D18" s="4">
        <v>4</v>
      </c>
      <c r="E18" s="4">
        <v>5</v>
      </c>
      <c r="F18" s="4">
        <v>2</v>
      </c>
      <c r="G18" s="4">
        <v>5</v>
      </c>
      <c r="H18" s="4">
        <v>4</v>
      </c>
      <c r="J18" s="11" t="s">
        <v>43</v>
      </c>
      <c r="K18" s="18">
        <f t="shared" ref="K18:P18" si="8">AVERAGE(C112:C121)</f>
        <v>4</v>
      </c>
      <c r="L18" s="18">
        <f t="shared" si="8"/>
        <v>3.7</v>
      </c>
      <c r="M18" s="18">
        <f t="shared" si="8"/>
        <v>2.6</v>
      </c>
      <c r="N18" s="18">
        <f t="shared" si="8"/>
        <v>2.5</v>
      </c>
      <c r="O18" s="18">
        <f t="shared" si="8"/>
        <v>4.2</v>
      </c>
      <c r="P18" s="18">
        <f t="shared" si="8"/>
        <v>3.3999999999999995</v>
      </c>
    </row>
    <row r="19" spans="1:16" ht="16" x14ac:dyDescent="0.2">
      <c r="A19" s="3">
        <v>38</v>
      </c>
      <c r="B19" s="4">
        <v>2</v>
      </c>
      <c r="C19" s="4">
        <v>5</v>
      </c>
      <c r="D19" s="4">
        <v>4</v>
      </c>
      <c r="E19" s="4">
        <v>5</v>
      </c>
      <c r="F19" s="4">
        <v>2</v>
      </c>
      <c r="G19" s="4">
        <v>5</v>
      </c>
      <c r="H19" s="4">
        <v>4.2</v>
      </c>
    </row>
    <row r="20" spans="1:16" ht="16" x14ac:dyDescent="0.2">
      <c r="A20" s="3">
        <v>40</v>
      </c>
      <c r="B20" s="4">
        <v>2</v>
      </c>
      <c r="C20" s="4">
        <v>5</v>
      </c>
      <c r="D20" s="4">
        <v>3</v>
      </c>
      <c r="E20" s="4">
        <v>4</v>
      </c>
      <c r="F20" s="4">
        <v>2</v>
      </c>
      <c r="G20" s="4">
        <v>4</v>
      </c>
      <c r="H20" s="4">
        <v>3.6</v>
      </c>
    </row>
    <row r="21" spans="1:16" ht="16" x14ac:dyDescent="0.2">
      <c r="A21" s="3">
        <v>46</v>
      </c>
      <c r="B21" s="4">
        <v>2</v>
      </c>
      <c r="C21" s="4">
        <v>4</v>
      </c>
      <c r="D21" s="4">
        <v>5</v>
      </c>
      <c r="E21" s="4">
        <v>5</v>
      </c>
      <c r="F21" s="4">
        <v>1</v>
      </c>
      <c r="G21" s="4">
        <v>5</v>
      </c>
      <c r="H21" s="4">
        <v>4</v>
      </c>
    </row>
    <row r="22" spans="1:16" ht="16" thickBot="1" x14ac:dyDescent="0.25"/>
    <row r="23" spans="1:16" ht="17" thickTop="1" x14ac:dyDescent="0.2">
      <c r="A23" s="1" t="s">
        <v>7</v>
      </c>
      <c r="B23" s="2" t="s">
        <v>10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</row>
    <row r="24" spans="1:16" ht="16" x14ac:dyDescent="0.2">
      <c r="A24" s="26">
        <v>5</v>
      </c>
      <c r="B24" s="27">
        <v>3</v>
      </c>
      <c r="C24" s="27">
        <v>5</v>
      </c>
      <c r="D24" s="27">
        <v>4</v>
      </c>
      <c r="E24" s="27">
        <v>3</v>
      </c>
      <c r="F24" s="27">
        <v>2</v>
      </c>
      <c r="G24" s="27">
        <v>5</v>
      </c>
      <c r="H24" s="27">
        <v>3.8</v>
      </c>
    </row>
    <row r="25" spans="1:16" ht="16" x14ac:dyDescent="0.2">
      <c r="A25" s="3">
        <v>6</v>
      </c>
      <c r="B25" s="4">
        <v>3</v>
      </c>
      <c r="C25" s="4">
        <v>5</v>
      </c>
      <c r="D25" s="4">
        <v>4</v>
      </c>
      <c r="E25" s="4">
        <v>2</v>
      </c>
      <c r="F25" s="4">
        <v>1</v>
      </c>
      <c r="G25" s="4">
        <v>5</v>
      </c>
      <c r="H25" s="4">
        <v>3.4</v>
      </c>
    </row>
    <row r="26" spans="1:16" ht="16" x14ac:dyDescent="0.2">
      <c r="A26" s="3">
        <v>16</v>
      </c>
      <c r="B26" s="4">
        <v>3</v>
      </c>
      <c r="C26" s="4">
        <v>5</v>
      </c>
      <c r="D26" s="4">
        <v>5</v>
      </c>
      <c r="E26" s="4">
        <v>5</v>
      </c>
      <c r="F26" s="4">
        <v>1</v>
      </c>
      <c r="G26" s="4">
        <v>5</v>
      </c>
      <c r="H26" s="4">
        <v>4.2</v>
      </c>
    </row>
    <row r="27" spans="1:16" ht="16" x14ac:dyDescent="0.2">
      <c r="A27" s="3">
        <v>17</v>
      </c>
      <c r="B27" s="4">
        <v>3</v>
      </c>
      <c r="C27" s="4">
        <v>5</v>
      </c>
      <c r="D27" s="4">
        <v>4</v>
      </c>
      <c r="E27" s="4">
        <v>5</v>
      </c>
      <c r="F27" s="4">
        <v>2</v>
      </c>
      <c r="G27" s="4">
        <v>5</v>
      </c>
      <c r="H27" s="4">
        <v>4.2</v>
      </c>
    </row>
    <row r="28" spans="1:16" ht="16" x14ac:dyDescent="0.2">
      <c r="A28" s="3">
        <v>18</v>
      </c>
      <c r="B28" s="4">
        <v>3</v>
      </c>
      <c r="C28" s="4">
        <v>4</v>
      </c>
      <c r="D28" s="4">
        <v>3</v>
      </c>
      <c r="E28" s="4">
        <v>4</v>
      </c>
      <c r="F28" s="4">
        <v>3</v>
      </c>
      <c r="G28" s="4">
        <v>3</v>
      </c>
      <c r="H28" s="4">
        <v>3.4</v>
      </c>
    </row>
    <row r="29" spans="1:16" ht="16" x14ac:dyDescent="0.2">
      <c r="A29" s="3">
        <v>27</v>
      </c>
      <c r="B29" s="4">
        <v>3</v>
      </c>
      <c r="C29" s="4">
        <v>5</v>
      </c>
      <c r="D29" s="4">
        <v>4</v>
      </c>
      <c r="E29" s="4">
        <v>5</v>
      </c>
      <c r="F29" s="4">
        <v>2</v>
      </c>
      <c r="G29" s="4">
        <v>4</v>
      </c>
      <c r="H29" s="4">
        <v>4</v>
      </c>
    </row>
    <row r="30" spans="1:16" ht="16" x14ac:dyDescent="0.2">
      <c r="A30" s="3">
        <v>29</v>
      </c>
      <c r="B30" s="4">
        <v>3</v>
      </c>
      <c r="C30" s="4">
        <v>4</v>
      </c>
      <c r="D30" s="4">
        <v>5</v>
      </c>
      <c r="E30" s="4">
        <v>2</v>
      </c>
      <c r="F30" s="4">
        <v>3</v>
      </c>
      <c r="G30" s="4">
        <v>5</v>
      </c>
      <c r="H30" s="4">
        <v>3.8</v>
      </c>
    </row>
    <row r="31" spans="1:16" ht="16" x14ac:dyDescent="0.2">
      <c r="A31" s="3">
        <v>34</v>
      </c>
      <c r="B31" s="4">
        <v>3</v>
      </c>
      <c r="C31" s="4">
        <v>5</v>
      </c>
      <c r="D31" s="4">
        <v>4</v>
      </c>
      <c r="E31" s="4">
        <v>5</v>
      </c>
      <c r="F31" s="4">
        <v>2</v>
      </c>
      <c r="G31" s="4">
        <v>5</v>
      </c>
      <c r="H31" s="4">
        <v>4.2</v>
      </c>
    </row>
    <row r="32" spans="1:16" ht="16" x14ac:dyDescent="0.2">
      <c r="A32" s="3">
        <v>35</v>
      </c>
      <c r="B32" s="4">
        <v>3</v>
      </c>
      <c r="C32" s="4">
        <v>3</v>
      </c>
      <c r="D32" s="4">
        <v>4</v>
      </c>
      <c r="E32" s="4">
        <v>4</v>
      </c>
      <c r="F32" s="4">
        <v>2</v>
      </c>
      <c r="G32" s="4">
        <v>4</v>
      </c>
      <c r="H32" s="4">
        <v>3.4</v>
      </c>
    </row>
    <row r="33" spans="1:8" ht="16" x14ac:dyDescent="0.2">
      <c r="A33" s="3">
        <v>36</v>
      </c>
      <c r="B33" s="4">
        <v>3</v>
      </c>
      <c r="C33" s="4">
        <v>4</v>
      </c>
      <c r="D33" s="4">
        <v>5</v>
      </c>
      <c r="E33" s="4">
        <v>5</v>
      </c>
      <c r="F33" s="4">
        <v>1</v>
      </c>
      <c r="G33" s="4">
        <v>5</v>
      </c>
      <c r="H33" s="4">
        <v>4</v>
      </c>
    </row>
    <row r="34" spans="1:8" ht="16" x14ac:dyDescent="0.2">
      <c r="A34" s="3">
        <v>45</v>
      </c>
      <c r="B34" s="4">
        <v>3</v>
      </c>
      <c r="C34" s="4">
        <v>3</v>
      </c>
      <c r="D34" s="4">
        <v>4</v>
      </c>
      <c r="E34" s="4">
        <v>4</v>
      </c>
      <c r="F34" s="4">
        <v>2</v>
      </c>
      <c r="G34" s="4">
        <v>4</v>
      </c>
      <c r="H34" s="4">
        <v>3.4</v>
      </c>
    </row>
    <row r="35" spans="1:8" ht="16" x14ac:dyDescent="0.2">
      <c r="A35" s="3">
        <v>47</v>
      </c>
      <c r="B35" s="4">
        <v>3</v>
      </c>
      <c r="C35" s="4">
        <v>5</v>
      </c>
      <c r="D35" s="4">
        <v>5</v>
      </c>
      <c r="E35" s="4">
        <v>5</v>
      </c>
      <c r="F35" s="4">
        <v>1</v>
      </c>
      <c r="G35" s="4">
        <v>5</v>
      </c>
      <c r="H35" s="4">
        <v>4.2</v>
      </c>
    </row>
    <row r="36" spans="1:8" ht="16" thickBot="1" x14ac:dyDescent="0.25"/>
    <row r="37" spans="1:8" ht="17" thickTop="1" x14ac:dyDescent="0.2">
      <c r="A37" s="1" t="s">
        <v>7</v>
      </c>
      <c r="B37" s="2" t="s">
        <v>10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</row>
    <row r="38" spans="1:8" ht="16" x14ac:dyDescent="0.2">
      <c r="A38" s="3">
        <v>9</v>
      </c>
      <c r="B38" s="4">
        <v>4</v>
      </c>
      <c r="C38" s="4">
        <v>4</v>
      </c>
      <c r="D38" s="4">
        <v>4</v>
      </c>
      <c r="E38" s="4">
        <v>4</v>
      </c>
      <c r="F38" s="4">
        <v>2</v>
      </c>
      <c r="G38" s="4">
        <v>4</v>
      </c>
      <c r="H38" s="4">
        <v>3.6</v>
      </c>
    </row>
    <row r="39" spans="1:8" ht="16" x14ac:dyDescent="0.2">
      <c r="A39" s="3">
        <v>14</v>
      </c>
      <c r="B39" s="4">
        <v>4</v>
      </c>
      <c r="C39" s="4">
        <v>3</v>
      </c>
      <c r="D39" s="4">
        <v>4</v>
      </c>
      <c r="E39" s="4">
        <v>4</v>
      </c>
      <c r="F39" s="4">
        <v>2</v>
      </c>
      <c r="G39" s="4">
        <v>4</v>
      </c>
      <c r="H39" s="4">
        <v>3.4</v>
      </c>
    </row>
    <row r="40" spans="1:8" ht="16" x14ac:dyDescent="0.2">
      <c r="A40" s="3">
        <v>15</v>
      </c>
      <c r="B40" s="4">
        <v>4</v>
      </c>
      <c r="C40" s="4">
        <v>4</v>
      </c>
      <c r="D40" s="4">
        <v>5</v>
      </c>
      <c r="E40" s="4">
        <v>5</v>
      </c>
      <c r="F40" s="4">
        <v>1</v>
      </c>
      <c r="G40" s="4">
        <v>5</v>
      </c>
      <c r="H40" s="4">
        <v>4</v>
      </c>
    </row>
    <row r="41" spans="1:8" ht="16" x14ac:dyDescent="0.2">
      <c r="A41" s="3">
        <v>21</v>
      </c>
      <c r="B41" s="4">
        <v>4</v>
      </c>
      <c r="C41" s="4">
        <v>4</v>
      </c>
      <c r="D41" s="4">
        <v>5</v>
      </c>
      <c r="E41" s="4">
        <v>5</v>
      </c>
      <c r="F41" s="4">
        <v>2</v>
      </c>
      <c r="G41" s="4">
        <v>4</v>
      </c>
      <c r="H41" s="4">
        <v>4</v>
      </c>
    </row>
    <row r="42" spans="1:8" ht="16" x14ac:dyDescent="0.2">
      <c r="A42" s="3">
        <v>26</v>
      </c>
      <c r="B42" s="4">
        <v>4</v>
      </c>
      <c r="C42" s="4">
        <v>5</v>
      </c>
      <c r="D42" s="4">
        <v>4</v>
      </c>
      <c r="E42" s="4">
        <v>5</v>
      </c>
      <c r="F42" s="4">
        <v>2</v>
      </c>
      <c r="G42" s="4">
        <v>4</v>
      </c>
      <c r="H42" s="4">
        <v>4</v>
      </c>
    </row>
    <row r="43" spans="1:8" ht="16" x14ac:dyDescent="0.2">
      <c r="A43" s="3">
        <v>32</v>
      </c>
      <c r="B43" s="4">
        <v>4</v>
      </c>
      <c r="C43" s="4">
        <v>4</v>
      </c>
      <c r="D43" s="4">
        <v>4</v>
      </c>
      <c r="E43" s="4">
        <v>3</v>
      </c>
      <c r="F43" s="4">
        <v>1</v>
      </c>
      <c r="G43" s="4">
        <v>4</v>
      </c>
      <c r="H43" s="4">
        <v>3.2</v>
      </c>
    </row>
    <row r="44" spans="1:8" ht="16" x14ac:dyDescent="0.2">
      <c r="A44" s="3">
        <v>33</v>
      </c>
      <c r="B44" s="4">
        <v>4</v>
      </c>
      <c r="C44" s="4">
        <v>5</v>
      </c>
      <c r="D44" s="4">
        <v>4</v>
      </c>
      <c r="E44" s="4">
        <v>5</v>
      </c>
      <c r="F44" s="4">
        <v>1</v>
      </c>
      <c r="G44" s="4">
        <v>4</v>
      </c>
      <c r="H44" s="4">
        <v>3.8</v>
      </c>
    </row>
    <row r="45" spans="1:8" ht="16" x14ac:dyDescent="0.2">
      <c r="A45" s="3">
        <v>39</v>
      </c>
      <c r="B45" s="4">
        <v>4</v>
      </c>
      <c r="C45" s="4">
        <v>5</v>
      </c>
      <c r="D45" s="4">
        <v>4</v>
      </c>
      <c r="E45" s="4">
        <v>2</v>
      </c>
      <c r="F45" s="4">
        <v>4</v>
      </c>
      <c r="G45" s="4">
        <v>5</v>
      </c>
      <c r="H45" s="4">
        <v>4</v>
      </c>
    </row>
    <row r="46" spans="1:8" ht="16" x14ac:dyDescent="0.2">
      <c r="A46" s="3">
        <v>44</v>
      </c>
      <c r="B46" s="4">
        <v>4</v>
      </c>
      <c r="C46" s="4">
        <v>5</v>
      </c>
      <c r="D46" s="4">
        <v>4</v>
      </c>
      <c r="E46" s="4">
        <v>5</v>
      </c>
      <c r="F46" s="4">
        <v>2</v>
      </c>
      <c r="G46" s="4">
        <v>5</v>
      </c>
      <c r="H46" s="4">
        <v>4.2</v>
      </c>
    </row>
    <row r="47" spans="1:8" ht="16" x14ac:dyDescent="0.2">
      <c r="A47" s="3">
        <v>50</v>
      </c>
      <c r="B47" s="4">
        <v>4</v>
      </c>
      <c r="C47" s="4">
        <v>4</v>
      </c>
      <c r="D47" s="4">
        <v>5</v>
      </c>
      <c r="E47" s="4">
        <v>2</v>
      </c>
      <c r="F47" s="4">
        <v>3</v>
      </c>
      <c r="G47" s="4">
        <v>5</v>
      </c>
      <c r="H47" s="4">
        <v>3.8</v>
      </c>
    </row>
    <row r="48" spans="1:8" ht="16" thickBot="1" x14ac:dyDescent="0.25"/>
    <row r="49" spans="1:8" ht="17" thickTop="1" x14ac:dyDescent="0.2">
      <c r="A49" s="1" t="s">
        <v>7</v>
      </c>
      <c r="B49" s="2" t="s">
        <v>10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</row>
    <row r="50" spans="1:8" ht="16" x14ac:dyDescent="0.2">
      <c r="A50" s="3">
        <v>11</v>
      </c>
      <c r="B50" s="4">
        <v>5</v>
      </c>
      <c r="C50" s="4">
        <v>4</v>
      </c>
      <c r="D50" s="4">
        <v>4</v>
      </c>
      <c r="E50" s="4">
        <v>3</v>
      </c>
      <c r="F50" s="4">
        <v>1</v>
      </c>
      <c r="G50" s="4">
        <v>4</v>
      </c>
      <c r="H50" s="4">
        <v>3.2</v>
      </c>
    </row>
    <row r="51" spans="1:8" ht="16" x14ac:dyDescent="0.2">
      <c r="A51" s="3">
        <v>23</v>
      </c>
      <c r="B51" s="4">
        <v>5</v>
      </c>
      <c r="C51" s="4">
        <v>5</v>
      </c>
      <c r="D51" s="4">
        <v>4</v>
      </c>
      <c r="E51" s="4">
        <v>4</v>
      </c>
      <c r="F51" s="4">
        <v>2</v>
      </c>
      <c r="G51" s="4">
        <v>4</v>
      </c>
      <c r="H51" s="4">
        <v>3.8</v>
      </c>
    </row>
    <row r="52" spans="1:8" ht="16" x14ac:dyDescent="0.2">
      <c r="A52" s="3">
        <v>24</v>
      </c>
      <c r="B52" s="4">
        <v>5</v>
      </c>
      <c r="C52" s="4">
        <v>5</v>
      </c>
      <c r="D52" s="4">
        <v>4</v>
      </c>
      <c r="E52" s="4">
        <v>5</v>
      </c>
      <c r="F52" s="4">
        <v>1</v>
      </c>
      <c r="G52" s="4">
        <v>5</v>
      </c>
      <c r="H52" s="4">
        <v>4</v>
      </c>
    </row>
    <row r="53" spans="1:8" ht="16" x14ac:dyDescent="0.2">
      <c r="A53" s="3">
        <v>41</v>
      </c>
      <c r="B53" s="4">
        <v>5</v>
      </c>
      <c r="C53" s="4">
        <v>5</v>
      </c>
      <c r="D53" s="4">
        <v>4</v>
      </c>
      <c r="E53" s="4">
        <v>3</v>
      </c>
      <c r="F53" s="4">
        <v>2</v>
      </c>
      <c r="G53" s="4">
        <v>5</v>
      </c>
      <c r="H53" s="4">
        <v>3.8</v>
      </c>
    </row>
    <row r="54" spans="1:8" ht="16" x14ac:dyDescent="0.2">
      <c r="A54" s="3">
        <v>42</v>
      </c>
      <c r="B54" s="4">
        <v>5</v>
      </c>
      <c r="C54" s="4">
        <v>5</v>
      </c>
      <c r="D54" s="4">
        <v>4</v>
      </c>
      <c r="E54" s="4">
        <v>2</v>
      </c>
      <c r="F54" s="4">
        <v>1</v>
      </c>
      <c r="G54" s="4">
        <v>5</v>
      </c>
      <c r="H54" s="4">
        <v>3.4</v>
      </c>
    </row>
    <row r="55" spans="1:8" ht="16" thickBot="1" x14ac:dyDescent="0.25"/>
    <row r="56" spans="1:8" ht="17" thickTop="1" x14ac:dyDescent="0.2">
      <c r="A56" s="1" t="s">
        <v>7</v>
      </c>
      <c r="B56" s="2" t="s">
        <v>10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spans="1:8" ht="16" x14ac:dyDescent="0.2">
      <c r="A57" s="3">
        <v>12</v>
      </c>
      <c r="B57" s="4">
        <v>6</v>
      </c>
      <c r="C57" s="4">
        <v>5</v>
      </c>
      <c r="D57" s="4">
        <v>4</v>
      </c>
      <c r="E57" s="4">
        <v>5</v>
      </c>
      <c r="F57" s="4">
        <v>1</v>
      </c>
      <c r="G57" s="4">
        <v>4</v>
      </c>
      <c r="H57" s="4">
        <v>3.8</v>
      </c>
    </row>
    <row r="58" spans="1:8" ht="16" x14ac:dyDescent="0.2">
      <c r="A58" s="3">
        <v>25</v>
      </c>
      <c r="B58" s="4">
        <v>6</v>
      </c>
      <c r="C58" s="4">
        <v>4</v>
      </c>
      <c r="D58" s="4">
        <v>4</v>
      </c>
      <c r="E58" s="4">
        <v>3</v>
      </c>
      <c r="F58" s="4">
        <v>2</v>
      </c>
      <c r="G58" s="4">
        <v>4</v>
      </c>
      <c r="H58" s="4">
        <v>3.4</v>
      </c>
    </row>
    <row r="59" spans="1:8" ht="16" x14ac:dyDescent="0.2">
      <c r="A59" s="3">
        <v>30</v>
      </c>
      <c r="B59" s="4">
        <v>6</v>
      </c>
      <c r="C59" s="4">
        <v>5</v>
      </c>
      <c r="D59" s="4">
        <v>5</v>
      </c>
      <c r="E59" s="4">
        <v>2</v>
      </c>
      <c r="F59" s="4">
        <v>3</v>
      </c>
      <c r="G59" s="4">
        <v>5</v>
      </c>
      <c r="H59" s="4">
        <v>4</v>
      </c>
    </row>
    <row r="60" spans="1:8" ht="16" x14ac:dyDescent="0.2">
      <c r="A60" s="3">
        <v>43</v>
      </c>
      <c r="B60" s="4">
        <v>6</v>
      </c>
      <c r="C60" s="4">
        <v>5</v>
      </c>
      <c r="D60" s="4">
        <v>3</v>
      </c>
      <c r="E60" s="4">
        <v>3</v>
      </c>
      <c r="F60" s="4">
        <v>2</v>
      </c>
      <c r="G60" s="4">
        <v>4</v>
      </c>
      <c r="H60" s="4">
        <v>3.4</v>
      </c>
    </row>
    <row r="61" spans="1:8" ht="16" x14ac:dyDescent="0.2">
      <c r="A61" s="3">
        <v>48</v>
      </c>
      <c r="B61" s="4">
        <v>6</v>
      </c>
      <c r="C61" s="4">
        <v>4</v>
      </c>
      <c r="D61" s="4">
        <v>4</v>
      </c>
      <c r="E61" s="4">
        <v>3</v>
      </c>
      <c r="F61" s="4">
        <v>2</v>
      </c>
      <c r="G61" s="4">
        <v>4</v>
      </c>
      <c r="H61" s="4">
        <v>3.4</v>
      </c>
    </row>
    <row r="62" spans="1:8" ht="16" thickBot="1" x14ac:dyDescent="0.25"/>
    <row r="63" spans="1:8" ht="17" thickTop="1" x14ac:dyDescent="0.2">
      <c r="A63" s="1" t="s">
        <v>7</v>
      </c>
      <c r="B63" s="2" t="s">
        <v>10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</row>
    <row r="64" spans="1:8" ht="16" x14ac:dyDescent="0.2">
      <c r="A64" s="3">
        <v>51</v>
      </c>
      <c r="B64" s="6">
        <v>7</v>
      </c>
      <c r="C64" s="6">
        <v>5</v>
      </c>
      <c r="D64" s="6">
        <v>4</v>
      </c>
      <c r="E64" s="6">
        <v>1</v>
      </c>
      <c r="F64" s="6">
        <v>2</v>
      </c>
      <c r="G64" s="6">
        <v>5</v>
      </c>
      <c r="H64" s="6">
        <v>3.4</v>
      </c>
    </row>
    <row r="65" spans="1:8" ht="16" x14ac:dyDescent="0.2">
      <c r="A65" s="3">
        <v>57</v>
      </c>
      <c r="B65" s="6">
        <v>7</v>
      </c>
      <c r="C65" s="6">
        <v>4</v>
      </c>
      <c r="D65" s="6">
        <v>3</v>
      </c>
      <c r="E65" s="6">
        <v>3</v>
      </c>
      <c r="F65" s="6">
        <v>3</v>
      </c>
      <c r="G65" s="6">
        <v>5</v>
      </c>
      <c r="H65" s="6">
        <v>3.6</v>
      </c>
    </row>
    <row r="66" spans="1:8" ht="16" x14ac:dyDescent="0.2">
      <c r="A66" s="3">
        <v>64</v>
      </c>
      <c r="B66" s="6">
        <v>7</v>
      </c>
      <c r="C66" s="6">
        <v>5</v>
      </c>
      <c r="D66" s="6">
        <v>2</v>
      </c>
      <c r="E66" s="6">
        <v>2</v>
      </c>
      <c r="F66" s="6">
        <v>2</v>
      </c>
      <c r="G66" s="6">
        <v>5</v>
      </c>
      <c r="H66" s="6">
        <v>3.2</v>
      </c>
    </row>
    <row r="67" spans="1:8" ht="16" x14ac:dyDescent="0.2">
      <c r="A67" s="3">
        <v>69</v>
      </c>
      <c r="B67" s="6">
        <v>7</v>
      </c>
      <c r="C67" s="6">
        <v>5</v>
      </c>
      <c r="D67" s="6">
        <v>4</v>
      </c>
      <c r="E67" s="6">
        <v>3</v>
      </c>
      <c r="F67" s="6">
        <v>1</v>
      </c>
      <c r="G67" s="6">
        <v>4</v>
      </c>
      <c r="H67" s="6">
        <v>3.4</v>
      </c>
    </row>
    <row r="68" spans="1:8" ht="16" x14ac:dyDescent="0.2">
      <c r="A68" s="3">
        <v>72</v>
      </c>
      <c r="B68" s="6">
        <v>7</v>
      </c>
      <c r="C68" s="6">
        <v>4</v>
      </c>
      <c r="D68" s="6">
        <v>3</v>
      </c>
      <c r="E68" s="6">
        <v>3</v>
      </c>
      <c r="F68" s="6">
        <v>3</v>
      </c>
      <c r="G68" s="6">
        <v>5</v>
      </c>
      <c r="H68" s="6">
        <v>3.6</v>
      </c>
    </row>
    <row r="69" spans="1:8" ht="16" x14ac:dyDescent="0.2">
      <c r="A69" s="3">
        <v>73</v>
      </c>
      <c r="B69" s="6">
        <v>7</v>
      </c>
      <c r="C69" s="6">
        <v>4</v>
      </c>
      <c r="D69" s="6">
        <v>4</v>
      </c>
      <c r="E69" s="6">
        <v>3</v>
      </c>
      <c r="F69" s="6">
        <v>2</v>
      </c>
      <c r="G69" s="6">
        <v>4</v>
      </c>
      <c r="H69" s="6">
        <v>3.4</v>
      </c>
    </row>
    <row r="70" spans="1:8" ht="16" x14ac:dyDescent="0.2">
      <c r="A70" s="3">
        <v>77</v>
      </c>
      <c r="B70" s="6">
        <v>7</v>
      </c>
      <c r="C70" s="6">
        <v>5</v>
      </c>
      <c r="D70" s="6">
        <v>5</v>
      </c>
      <c r="E70" s="6">
        <v>2</v>
      </c>
      <c r="F70" s="6">
        <v>2</v>
      </c>
      <c r="G70" s="6">
        <v>4</v>
      </c>
      <c r="H70" s="6">
        <v>3.6</v>
      </c>
    </row>
    <row r="71" spans="1:8" ht="16" x14ac:dyDescent="0.2">
      <c r="A71" s="3">
        <v>82</v>
      </c>
      <c r="B71" s="6">
        <v>7</v>
      </c>
      <c r="C71" s="6">
        <v>3</v>
      </c>
      <c r="D71" s="6">
        <v>3</v>
      </c>
      <c r="E71" s="6">
        <v>2</v>
      </c>
      <c r="F71" s="6">
        <v>1</v>
      </c>
      <c r="G71" s="6">
        <v>5</v>
      </c>
      <c r="H71" s="6">
        <v>2.8</v>
      </c>
    </row>
    <row r="72" spans="1:8" ht="16" x14ac:dyDescent="0.2">
      <c r="A72" s="3">
        <v>88</v>
      </c>
      <c r="B72" s="6">
        <v>7</v>
      </c>
      <c r="C72" s="6">
        <v>4</v>
      </c>
      <c r="D72" s="6">
        <v>3</v>
      </c>
      <c r="E72" s="6">
        <v>2</v>
      </c>
      <c r="F72" s="6">
        <v>3</v>
      </c>
      <c r="G72" s="6">
        <v>4</v>
      </c>
      <c r="H72" s="6">
        <v>3.2</v>
      </c>
    </row>
    <row r="73" spans="1:8" ht="16" x14ac:dyDescent="0.2">
      <c r="A73" s="3">
        <v>95</v>
      </c>
      <c r="B73" s="6">
        <v>7</v>
      </c>
      <c r="C73" s="6">
        <v>5</v>
      </c>
      <c r="D73" s="6">
        <v>4</v>
      </c>
      <c r="E73" s="6">
        <v>4</v>
      </c>
      <c r="F73" s="6">
        <v>3</v>
      </c>
      <c r="G73" s="6">
        <v>4</v>
      </c>
      <c r="H73" s="6">
        <v>4</v>
      </c>
    </row>
    <row r="74" spans="1:8" ht="16" x14ac:dyDescent="0.2">
      <c r="A74" s="3">
        <v>100</v>
      </c>
      <c r="B74" s="9">
        <v>7</v>
      </c>
      <c r="C74" s="9">
        <v>4</v>
      </c>
      <c r="D74" s="9">
        <v>4</v>
      </c>
      <c r="E74" s="9">
        <v>3</v>
      </c>
      <c r="F74" s="9">
        <v>2</v>
      </c>
      <c r="G74" s="9">
        <v>4</v>
      </c>
      <c r="H74" s="9">
        <v>3.4</v>
      </c>
    </row>
    <row r="75" spans="1:8" ht="16" thickBot="1" x14ac:dyDescent="0.25"/>
    <row r="76" spans="1:8" ht="17" thickTop="1" x14ac:dyDescent="0.2">
      <c r="A76" s="1" t="s">
        <v>7</v>
      </c>
      <c r="B76" s="2" t="s">
        <v>10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</row>
    <row r="77" spans="1:8" ht="16" x14ac:dyDescent="0.2">
      <c r="A77" s="3">
        <v>54</v>
      </c>
      <c r="B77" s="6">
        <v>8</v>
      </c>
      <c r="C77" s="6">
        <v>5</v>
      </c>
      <c r="D77" s="6">
        <v>5</v>
      </c>
      <c r="E77" s="6">
        <v>3</v>
      </c>
      <c r="F77" s="6">
        <v>1</v>
      </c>
      <c r="G77" s="6">
        <v>5</v>
      </c>
      <c r="H77" s="6">
        <v>3.8</v>
      </c>
    </row>
    <row r="78" spans="1:8" ht="16" x14ac:dyDescent="0.2">
      <c r="A78" s="3">
        <v>76</v>
      </c>
      <c r="B78" s="6">
        <v>8</v>
      </c>
      <c r="C78" s="6">
        <v>4</v>
      </c>
      <c r="D78" s="6">
        <v>4</v>
      </c>
      <c r="E78" s="6">
        <v>3</v>
      </c>
      <c r="F78" s="6">
        <v>2</v>
      </c>
      <c r="G78" s="6">
        <v>4</v>
      </c>
      <c r="H78" s="6">
        <v>3.4</v>
      </c>
    </row>
    <row r="79" spans="1:8" ht="16" x14ac:dyDescent="0.2">
      <c r="A79" s="3">
        <v>79</v>
      </c>
      <c r="B79" s="7">
        <v>8</v>
      </c>
      <c r="C79" s="6">
        <v>4</v>
      </c>
      <c r="D79" s="6">
        <v>5</v>
      </c>
      <c r="E79" s="6">
        <v>2</v>
      </c>
      <c r="F79" s="6">
        <v>2</v>
      </c>
      <c r="G79" s="6">
        <v>4</v>
      </c>
      <c r="H79" s="6">
        <v>3.4</v>
      </c>
    </row>
    <row r="80" spans="1:8" ht="16" x14ac:dyDescent="0.2">
      <c r="A80" s="3">
        <v>81</v>
      </c>
      <c r="B80" s="7">
        <v>8</v>
      </c>
      <c r="C80" s="6">
        <v>5</v>
      </c>
      <c r="D80" s="6">
        <v>2</v>
      </c>
      <c r="E80" s="6">
        <v>2</v>
      </c>
      <c r="F80" s="6">
        <v>2</v>
      </c>
      <c r="G80" s="6">
        <v>5</v>
      </c>
      <c r="H80" s="6">
        <v>3.2</v>
      </c>
    </row>
    <row r="81" spans="1:8" ht="16" x14ac:dyDescent="0.2">
      <c r="A81" s="3">
        <v>85</v>
      </c>
      <c r="B81" s="6">
        <v>8</v>
      </c>
      <c r="C81" s="6">
        <v>4</v>
      </c>
      <c r="D81" s="6">
        <v>4</v>
      </c>
      <c r="E81" s="6">
        <v>3</v>
      </c>
      <c r="F81" s="6">
        <v>2</v>
      </c>
      <c r="G81" s="6">
        <v>4</v>
      </c>
      <c r="H81" s="6">
        <v>3.4</v>
      </c>
    </row>
    <row r="82" spans="1:8" ht="16" thickBot="1" x14ac:dyDescent="0.25"/>
    <row r="83" spans="1:8" ht="17" thickTop="1" x14ac:dyDescent="0.2">
      <c r="A83" s="1" t="s">
        <v>7</v>
      </c>
      <c r="B83" s="2" t="s">
        <v>10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</row>
    <row r="84" spans="1:8" ht="16" x14ac:dyDescent="0.2">
      <c r="A84" s="3">
        <v>52</v>
      </c>
      <c r="B84" s="6">
        <v>9</v>
      </c>
      <c r="C84" s="6">
        <v>4</v>
      </c>
      <c r="D84" s="6">
        <v>5</v>
      </c>
      <c r="E84" s="6">
        <v>2</v>
      </c>
      <c r="F84" s="6">
        <v>4</v>
      </c>
      <c r="G84" s="6">
        <v>3</v>
      </c>
      <c r="H84" s="6">
        <v>3.6</v>
      </c>
    </row>
    <row r="85" spans="1:8" ht="16" x14ac:dyDescent="0.2">
      <c r="A85" s="3">
        <v>56</v>
      </c>
      <c r="B85" s="6">
        <v>9</v>
      </c>
      <c r="C85" s="6">
        <v>4</v>
      </c>
      <c r="D85" s="6">
        <v>4</v>
      </c>
      <c r="E85" s="6">
        <v>3</v>
      </c>
      <c r="F85" s="6">
        <v>3</v>
      </c>
      <c r="G85" s="6">
        <v>4</v>
      </c>
      <c r="H85" s="6">
        <v>3.6</v>
      </c>
    </row>
    <row r="86" spans="1:8" ht="16" x14ac:dyDescent="0.2">
      <c r="A86" s="3">
        <v>60</v>
      </c>
      <c r="B86" s="6">
        <v>9</v>
      </c>
      <c r="C86" s="6">
        <v>3</v>
      </c>
      <c r="D86" s="6">
        <v>4</v>
      </c>
      <c r="E86" s="6">
        <v>3</v>
      </c>
      <c r="F86" s="6">
        <v>3</v>
      </c>
      <c r="G86" s="6">
        <v>2</v>
      </c>
      <c r="H86" s="6">
        <v>3</v>
      </c>
    </row>
    <row r="87" spans="1:8" ht="16" x14ac:dyDescent="0.2">
      <c r="A87" s="3">
        <v>66</v>
      </c>
      <c r="B87" s="6">
        <v>9</v>
      </c>
      <c r="C87" s="6">
        <v>5</v>
      </c>
      <c r="D87" s="6">
        <v>4</v>
      </c>
      <c r="E87" s="6">
        <v>2</v>
      </c>
      <c r="F87" s="6">
        <v>3</v>
      </c>
      <c r="G87" s="6">
        <v>5</v>
      </c>
      <c r="H87" s="6">
        <v>3.8</v>
      </c>
    </row>
    <row r="88" spans="1:8" ht="16" x14ac:dyDescent="0.2">
      <c r="A88" s="3">
        <v>68</v>
      </c>
      <c r="B88" s="6">
        <v>9</v>
      </c>
      <c r="C88" s="6">
        <v>4</v>
      </c>
      <c r="D88" s="6">
        <v>4</v>
      </c>
      <c r="E88" s="6">
        <v>3</v>
      </c>
      <c r="F88" s="6">
        <v>2</v>
      </c>
      <c r="G88" s="6">
        <v>4</v>
      </c>
      <c r="H88" s="6">
        <v>3.4</v>
      </c>
    </row>
    <row r="89" spans="1:8" ht="16" x14ac:dyDescent="0.2">
      <c r="A89" s="3">
        <v>70</v>
      </c>
      <c r="B89" s="6">
        <v>9</v>
      </c>
      <c r="C89" s="6">
        <v>5</v>
      </c>
      <c r="D89" s="6">
        <v>4</v>
      </c>
      <c r="E89" s="6">
        <v>2</v>
      </c>
      <c r="F89" s="6">
        <v>3</v>
      </c>
      <c r="G89" s="6">
        <v>4</v>
      </c>
      <c r="H89" s="6">
        <v>3.6</v>
      </c>
    </row>
    <row r="90" spans="1:8" ht="16" x14ac:dyDescent="0.2">
      <c r="A90" s="3">
        <v>71</v>
      </c>
      <c r="B90" s="6">
        <v>9</v>
      </c>
      <c r="C90" s="6">
        <v>4</v>
      </c>
      <c r="D90" s="6">
        <v>4</v>
      </c>
      <c r="E90" s="6">
        <v>3</v>
      </c>
      <c r="F90" s="6">
        <v>2</v>
      </c>
      <c r="G90" s="6">
        <v>4</v>
      </c>
      <c r="H90" s="6">
        <v>3.4</v>
      </c>
    </row>
    <row r="91" spans="1:8" ht="16" x14ac:dyDescent="0.2">
      <c r="A91" s="3">
        <v>83</v>
      </c>
      <c r="B91" s="6">
        <v>9</v>
      </c>
      <c r="C91" s="6">
        <v>5</v>
      </c>
      <c r="D91" s="6">
        <v>4</v>
      </c>
      <c r="E91" s="6">
        <v>2</v>
      </c>
      <c r="F91" s="6">
        <v>3</v>
      </c>
      <c r="G91" s="6">
        <v>5</v>
      </c>
      <c r="H91" s="6">
        <v>3.8</v>
      </c>
    </row>
    <row r="92" spans="1:8" ht="16" x14ac:dyDescent="0.2">
      <c r="A92" s="3">
        <v>87</v>
      </c>
      <c r="B92" s="6">
        <v>9</v>
      </c>
      <c r="C92" s="6">
        <v>4</v>
      </c>
      <c r="D92" s="6">
        <v>4</v>
      </c>
      <c r="E92" s="6">
        <v>3</v>
      </c>
      <c r="F92" s="6">
        <v>2</v>
      </c>
      <c r="G92" s="6">
        <v>4</v>
      </c>
      <c r="H92" s="6">
        <v>3.4</v>
      </c>
    </row>
    <row r="93" spans="1:8" ht="16" x14ac:dyDescent="0.2">
      <c r="A93" s="3">
        <v>91</v>
      </c>
      <c r="B93" s="6">
        <v>9</v>
      </c>
      <c r="C93" s="6">
        <v>5</v>
      </c>
      <c r="D93" s="6">
        <v>4</v>
      </c>
      <c r="E93" s="6">
        <v>1</v>
      </c>
      <c r="F93" s="6">
        <v>2</v>
      </c>
      <c r="G93" s="6">
        <v>5</v>
      </c>
      <c r="H93" s="6">
        <v>3.4</v>
      </c>
    </row>
    <row r="94" spans="1:8" ht="16" x14ac:dyDescent="0.2">
      <c r="A94" s="3">
        <v>97</v>
      </c>
      <c r="B94" s="6">
        <v>9</v>
      </c>
      <c r="C94" s="6">
        <v>4</v>
      </c>
      <c r="D94" s="6">
        <v>3</v>
      </c>
      <c r="E94" s="6">
        <v>3</v>
      </c>
      <c r="F94" s="6">
        <v>3</v>
      </c>
      <c r="G94" s="6">
        <v>5</v>
      </c>
      <c r="H94" s="6">
        <v>3.6</v>
      </c>
    </row>
    <row r="95" spans="1:8" ht="16" x14ac:dyDescent="0.2">
      <c r="A95" s="3">
        <v>99</v>
      </c>
      <c r="B95" s="6">
        <v>9</v>
      </c>
      <c r="C95" s="6">
        <v>4</v>
      </c>
      <c r="D95" s="6">
        <v>4</v>
      </c>
      <c r="E95" s="6">
        <v>2</v>
      </c>
      <c r="F95" s="6">
        <v>3</v>
      </c>
      <c r="G95" s="6">
        <v>5</v>
      </c>
      <c r="H95" s="6">
        <v>3.6</v>
      </c>
    </row>
    <row r="96" spans="1:8" ht="16" thickBot="1" x14ac:dyDescent="0.25"/>
    <row r="97" spans="1:8" ht="17" thickTop="1" x14ac:dyDescent="0.2">
      <c r="A97" s="1" t="s">
        <v>7</v>
      </c>
      <c r="B97" s="2" t="s">
        <v>10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</row>
    <row r="98" spans="1:8" ht="16" x14ac:dyDescent="0.2">
      <c r="A98" s="3">
        <v>53</v>
      </c>
      <c r="B98" s="6">
        <v>10</v>
      </c>
      <c r="C98" s="6">
        <v>4</v>
      </c>
      <c r="D98" s="6">
        <v>4</v>
      </c>
      <c r="E98" s="6">
        <v>3</v>
      </c>
      <c r="F98" s="6">
        <v>2</v>
      </c>
      <c r="G98" s="6">
        <v>4</v>
      </c>
      <c r="H98" s="6">
        <v>3.4</v>
      </c>
    </row>
    <row r="99" spans="1:8" ht="16" x14ac:dyDescent="0.2">
      <c r="A99" s="3">
        <v>58</v>
      </c>
      <c r="B99" s="6">
        <v>10</v>
      </c>
      <c r="C99" s="6">
        <v>3</v>
      </c>
      <c r="D99" s="6">
        <v>4</v>
      </c>
      <c r="E99" s="6">
        <v>3</v>
      </c>
      <c r="F99" s="6">
        <v>2</v>
      </c>
      <c r="G99" s="6">
        <v>3</v>
      </c>
      <c r="H99" s="6">
        <v>3</v>
      </c>
    </row>
    <row r="100" spans="1:8" ht="16" x14ac:dyDescent="0.2">
      <c r="A100" s="3">
        <v>62</v>
      </c>
      <c r="B100" s="6">
        <v>10</v>
      </c>
      <c r="C100" s="6">
        <v>5</v>
      </c>
      <c r="D100" s="6">
        <v>5</v>
      </c>
      <c r="E100" s="6">
        <v>2</v>
      </c>
      <c r="F100" s="6">
        <v>3</v>
      </c>
      <c r="G100" s="6">
        <v>5</v>
      </c>
      <c r="H100" s="6">
        <v>4</v>
      </c>
    </row>
    <row r="101" spans="1:8" ht="16" x14ac:dyDescent="0.2">
      <c r="A101" s="3">
        <v>63</v>
      </c>
      <c r="B101" s="6">
        <v>10</v>
      </c>
      <c r="C101" s="6">
        <v>4</v>
      </c>
      <c r="D101" s="6">
        <v>3</v>
      </c>
      <c r="E101" s="6">
        <v>3</v>
      </c>
      <c r="F101" s="6">
        <v>3</v>
      </c>
      <c r="G101" s="6">
        <v>4</v>
      </c>
      <c r="H101" s="6">
        <v>3.4</v>
      </c>
    </row>
    <row r="102" spans="1:8" ht="16" x14ac:dyDescent="0.2">
      <c r="A102" s="3">
        <v>67</v>
      </c>
      <c r="B102" s="6">
        <v>10</v>
      </c>
      <c r="C102" s="6">
        <v>4</v>
      </c>
      <c r="D102" s="6">
        <v>3</v>
      </c>
      <c r="E102" s="6">
        <v>3</v>
      </c>
      <c r="F102" s="6">
        <v>2</v>
      </c>
      <c r="G102" s="6">
        <v>5</v>
      </c>
      <c r="H102" s="6">
        <v>3.4</v>
      </c>
    </row>
    <row r="103" spans="1:8" ht="16" x14ac:dyDescent="0.2">
      <c r="A103" s="3">
        <v>75</v>
      </c>
      <c r="B103" s="6">
        <v>10</v>
      </c>
      <c r="C103" s="6">
        <v>4</v>
      </c>
      <c r="D103" s="6">
        <v>4</v>
      </c>
      <c r="E103" s="6">
        <v>2</v>
      </c>
      <c r="F103" s="6">
        <v>3</v>
      </c>
      <c r="G103" s="6">
        <v>5</v>
      </c>
      <c r="H103" s="6">
        <v>3.6</v>
      </c>
    </row>
    <row r="104" spans="1:8" ht="16" x14ac:dyDescent="0.2">
      <c r="A104" s="3">
        <v>80</v>
      </c>
      <c r="B104" s="6">
        <v>10</v>
      </c>
      <c r="C104" s="6">
        <v>5</v>
      </c>
      <c r="D104" s="6">
        <v>3</v>
      </c>
      <c r="E104" s="6">
        <v>2</v>
      </c>
      <c r="F104" s="6">
        <v>1</v>
      </c>
      <c r="G104" s="6">
        <v>5</v>
      </c>
      <c r="H104" s="6">
        <v>3.2</v>
      </c>
    </row>
    <row r="105" spans="1:8" ht="16" x14ac:dyDescent="0.2">
      <c r="A105" s="3">
        <v>84</v>
      </c>
      <c r="B105" s="6">
        <v>10</v>
      </c>
      <c r="C105" s="6">
        <v>4</v>
      </c>
      <c r="D105" s="6">
        <v>3</v>
      </c>
      <c r="E105" s="6">
        <v>3</v>
      </c>
      <c r="F105" s="6">
        <v>2</v>
      </c>
      <c r="G105" s="6">
        <v>5</v>
      </c>
      <c r="H105" s="6">
        <v>3.4</v>
      </c>
    </row>
    <row r="106" spans="1:8" ht="16" x14ac:dyDescent="0.2">
      <c r="A106" s="3">
        <v>89</v>
      </c>
      <c r="B106" s="6">
        <v>10</v>
      </c>
      <c r="C106" s="6">
        <v>4</v>
      </c>
      <c r="D106" s="6">
        <v>4</v>
      </c>
      <c r="E106" s="6">
        <v>2</v>
      </c>
      <c r="F106" s="6">
        <v>3</v>
      </c>
      <c r="G106" s="6">
        <v>5</v>
      </c>
      <c r="H106" s="6">
        <v>3.6</v>
      </c>
    </row>
    <row r="107" spans="1:8" ht="16" x14ac:dyDescent="0.2">
      <c r="A107" s="3">
        <v>93</v>
      </c>
      <c r="B107" s="6">
        <v>10</v>
      </c>
      <c r="C107" s="6">
        <v>4</v>
      </c>
      <c r="D107" s="6">
        <v>4</v>
      </c>
      <c r="E107" s="6">
        <v>3</v>
      </c>
      <c r="F107" s="6">
        <v>2</v>
      </c>
      <c r="G107" s="6">
        <v>4</v>
      </c>
      <c r="H107" s="6">
        <v>3.4</v>
      </c>
    </row>
    <row r="108" spans="1:8" ht="16" x14ac:dyDescent="0.2">
      <c r="A108" s="3">
        <v>94</v>
      </c>
      <c r="B108" s="6">
        <v>10</v>
      </c>
      <c r="C108" s="6">
        <v>5</v>
      </c>
      <c r="D108" s="6">
        <v>5</v>
      </c>
      <c r="E108" s="6">
        <v>3</v>
      </c>
      <c r="F108" s="6">
        <v>1</v>
      </c>
      <c r="G108" s="6">
        <v>5</v>
      </c>
      <c r="H108" s="6">
        <v>3.8</v>
      </c>
    </row>
    <row r="109" spans="1:8" ht="16" x14ac:dyDescent="0.2">
      <c r="A109" s="3">
        <v>98</v>
      </c>
      <c r="B109" s="6">
        <v>10</v>
      </c>
      <c r="C109" s="6">
        <v>4</v>
      </c>
      <c r="D109" s="6">
        <v>3</v>
      </c>
      <c r="E109" s="6">
        <v>2</v>
      </c>
      <c r="F109" s="6">
        <v>3</v>
      </c>
      <c r="G109" s="6">
        <v>4</v>
      </c>
      <c r="H109" s="6">
        <v>3.2</v>
      </c>
    </row>
    <row r="110" spans="1:8" ht="16" thickBot="1" x14ac:dyDescent="0.25"/>
    <row r="111" spans="1:8" ht="17" thickTop="1" x14ac:dyDescent="0.2">
      <c r="A111" s="1" t="s">
        <v>7</v>
      </c>
      <c r="B111" s="2" t="s">
        <v>10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5</v>
      </c>
      <c r="H111" s="2" t="s">
        <v>6</v>
      </c>
    </row>
    <row r="112" spans="1:8" ht="16" x14ac:dyDescent="0.2">
      <c r="A112" s="3">
        <v>55</v>
      </c>
      <c r="B112" s="6">
        <v>11</v>
      </c>
      <c r="C112" s="6">
        <v>5</v>
      </c>
      <c r="D112" s="6">
        <v>4</v>
      </c>
      <c r="E112" s="6">
        <v>4</v>
      </c>
      <c r="F112" s="6">
        <v>3</v>
      </c>
      <c r="G112" s="6">
        <v>4</v>
      </c>
      <c r="H112" s="6">
        <v>4</v>
      </c>
    </row>
    <row r="113" spans="1:8" ht="16" x14ac:dyDescent="0.2">
      <c r="A113" s="3">
        <v>59</v>
      </c>
      <c r="B113" s="6">
        <v>11</v>
      </c>
      <c r="C113" s="6">
        <v>3</v>
      </c>
      <c r="D113" s="6">
        <v>3</v>
      </c>
      <c r="E113" s="6">
        <v>2</v>
      </c>
      <c r="F113" s="6">
        <v>3</v>
      </c>
      <c r="G113" s="6">
        <v>5</v>
      </c>
      <c r="H113" s="6">
        <v>3.2</v>
      </c>
    </row>
    <row r="114" spans="1:8" ht="16" x14ac:dyDescent="0.2">
      <c r="A114" s="3">
        <v>61</v>
      </c>
      <c r="B114" s="6">
        <v>11</v>
      </c>
      <c r="C114" s="6">
        <v>4</v>
      </c>
      <c r="D114" s="6">
        <v>4</v>
      </c>
      <c r="E114" s="6">
        <v>3</v>
      </c>
      <c r="F114" s="6">
        <v>2</v>
      </c>
      <c r="G114" s="6">
        <v>4</v>
      </c>
      <c r="H114" s="6">
        <v>3.4</v>
      </c>
    </row>
    <row r="115" spans="1:8" ht="16" x14ac:dyDescent="0.2">
      <c r="A115" s="3">
        <v>65</v>
      </c>
      <c r="B115" s="6">
        <v>11</v>
      </c>
      <c r="C115" s="6">
        <v>3</v>
      </c>
      <c r="D115" s="6">
        <v>3</v>
      </c>
      <c r="E115" s="6">
        <v>2</v>
      </c>
      <c r="F115" s="6">
        <v>1</v>
      </c>
      <c r="G115" s="6">
        <v>5</v>
      </c>
      <c r="H115" s="6">
        <v>2.8</v>
      </c>
    </row>
    <row r="116" spans="1:8" ht="16" x14ac:dyDescent="0.2">
      <c r="A116" s="3">
        <v>74</v>
      </c>
      <c r="B116" s="6">
        <v>11</v>
      </c>
      <c r="C116" s="6">
        <v>4</v>
      </c>
      <c r="D116" s="6">
        <v>3</v>
      </c>
      <c r="E116" s="6">
        <v>2</v>
      </c>
      <c r="F116" s="6">
        <v>3</v>
      </c>
      <c r="G116" s="6">
        <v>4</v>
      </c>
      <c r="H116" s="6">
        <v>3.2</v>
      </c>
    </row>
    <row r="117" spans="1:8" ht="16" x14ac:dyDescent="0.2">
      <c r="A117" s="3">
        <v>78</v>
      </c>
      <c r="B117" s="6">
        <v>11</v>
      </c>
      <c r="C117" s="6">
        <v>4</v>
      </c>
      <c r="D117" s="6">
        <v>3</v>
      </c>
      <c r="E117" s="6">
        <v>2</v>
      </c>
      <c r="F117" s="6">
        <v>3</v>
      </c>
      <c r="G117" s="6">
        <v>5</v>
      </c>
      <c r="H117" s="6">
        <v>3.4</v>
      </c>
    </row>
    <row r="118" spans="1:8" ht="16" x14ac:dyDescent="0.2">
      <c r="A118" s="3">
        <v>86</v>
      </c>
      <c r="B118" s="6">
        <v>11</v>
      </c>
      <c r="C118" s="6">
        <v>5</v>
      </c>
      <c r="D118" s="6">
        <v>4</v>
      </c>
      <c r="E118" s="6">
        <v>3</v>
      </c>
      <c r="F118" s="6">
        <v>1</v>
      </c>
      <c r="G118" s="6">
        <v>4</v>
      </c>
      <c r="H118" s="6">
        <v>3.4</v>
      </c>
    </row>
    <row r="119" spans="1:8" ht="16" x14ac:dyDescent="0.2">
      <c r="A119" s="3">
        <v>90</v>
      </c>
      <c r="B119" s="6">
        <v>11</v>
      </c>
      <c r="C119" s="6">
        <v>4</v>
      </c>
      <c r="D119" s="6">
        <v>4</v>
      </c>
      <c r="E119" s="6">
        <v>3</v>
      </c>
      <c r="F119" s="6">
        <v>2</v>
      </c>
      <c r="G119" s="6">
        <v>4</v>
      </c>
      <c r="H119" s="6">
        <v>3.4</v>
      </c>
    </row>
    <row r="120" spans="1:8" ht="16" x14ac:dyDescent="0.2">
      <c r="A120" s="3">
        <v>92</v>
      </c>
      <c r="B120" s="6">
        <v>11</v>
      </c>
      <c r="C120" s="6">
        <v>4</v>
      </c>
      <c r="D120" s="6">
        <v>5</v>
      </c>
      <c r="E120" s="6">
        <v>2</v>
      </c>
      <c r="F120" s="6">
        <v>4</v>
      </c>
      <c r="G120" s="6">
        <v>3</v>
      </c>
      <c r="H120" s="6">
        <v>3.6</v>
      </c>
    </row>
    <row r="121" spans="1:8" ht="17" thickBot="1" x14ac:dyDescent="0.25">
      <c r="A121" s="5">
        <v>96</v>
      </c>
      <c r="B121" s="8">
        <v>11</v>
      </c>
      <c r="C121" s="8">
        <v>4</v>
      </c>
      <c r="D121" s="8">
        <v>4</v>
      </c>
      <c r="E121" s="8">
        <v>3</v>
      </c>
      <c r="F121" s="8">
        <v>3</v>
      </c>
      <c r="G121" s="8">
        <v>4</v>
      </c>
      <c r="H121" s="8">
        <v>3.6</v>
      </c>
    </row>
    <row r="122" spans="1:8" ht="16" thickTop="1" x14ac:dyDescent="0.2"/>
    <row r="125" spans="1:8" x14ac:dyDescent="0.2">
      <c r="B125" s="21"/>
      <c r="C125" s="21"/>
    </row>
    <row r="126" spans="1:8" ht="16" x14ac:dyDescent="0.2">
      <c r="A126" s="29" t="s">
        <v>49</v>
      </c>
      <c r="B126" s="14"/>
      <c r="C126" s="14"/>
      <c r="D126" s="14"/>
      <c r="E126" s="14"/>
      <c r="F126" s="14"/>
    </row>
    <row r="127" spans="1:8" ht="16" x14ac:dyDescent="0.2">
      <c r="A127" s="32" t="s">
        <v>40</v>
      </c>
      <c r="B127" s="32" t="s">
        <v>1</v>
      </c>
      <c r="C127" s="32" t="s">
        <v>2</v>
      </c>
      <c r="D127" s="32" t="s">
        <v>3</v>
      </c>
      <c r="E127" s="32" t="s">
        <v>4</v>
      </c>
      <c r="F127" s="32" t="s">
        <v>5</v>
      </c>
    </row>
    <row r="128" spans="1:8" ht="16" x14ac:dyDescent="0.2">
      <c r="A128" s="10" t="s">
        <v>34</v>
      </c>
      <c r="B128" s="10">
        <v>0</v>
      </c>
      <c r="C128" s="10">
        <v>0</v>
      </c>
      <c r="D128" s="10">
        <v>0</v>
      </c>
      <c r="E128" s="10">
        <v>2</v>
      </c>
      <c r="F128" s="10">
        <v>0</v>
      </c>
    </row>
    <row r="129" spans="1:6" ht="16" x14ac:dyDescent="0.2">
      <c r="A129" s="10" t="s">
        <v>35</v>
      </c>
      <c r="B129" s="10">
        <v>0</v>
      </c>
      <c r="C129" s="10">
        <v>0</v>
      </c>
      <c r="D129" s="10">
        <v>1</v>
      </c>
      <c r="E129" s="10">
        <v>1</v>
      </c>
      <c r="F129" s="10">
        <v>0</v>
      </c>
    </row>
    <row r="130" spans="1:6" ht="16" x14ac:dyDescent="0.2">
      <c r="A130" s="10" t="s">
        <v>36</v>
      </c>
      <c r="B130" s="10">
        <v>0</v>
      </c>
      <c r="C130" s="10">
        <v>1</v>
      </c>
      <c r="D130" s="10">
        <v>1</v>
      </c>
      <c r="E130" s="10">
        <v>0</v>
      </c>
      <c r="F130" s="10">
        <v>0</v>
      </c>
    </row>
    <row r="131" spans="1:6" ht="16" x14ac:dyDescent="0.2">
      <c r="A131" s="10" t="s">
        <v>37</v>
      </c>
      <c r="B131" s="10">
        <v>1</v>
      </c>
      <c r="C131" s="10">
        <v>2</v>
      </c>
      <c r="D131" s="10">
        <v>0</v>
      </c>
      <c r="E131" s="10">
        <v>1</v>
      </c>
      <c r="F131" s="10">
        <v>2</v>
      </c>
    </row>
    <row r="132" spans="1:6" ht="16" x14ac:dyDescent="0.2">
      <c r="A132" s="10" t="s">
        <v>38</v>
      </c>
      <c r="B132" s="10">
        <v>3</v>
      </c>
      <c r="C132" s="10">
        <v>1</v>
      </c>
      <c r="D132" s="10">
        <v>2</v>
      </c>
      <c r="E132" s="10">
        <v>0</v>
      </c>
      <c r="F132" s="10">
        <v>2</v>
      </c>
    </row>
    <row r="134" spans="1:6" ht="16" x14ac:dyDescent="0.2">
      <c r="A134" s="12"/>
      <c r="B134" s="28"/>
      <c r="C134" s="12"/>
      <c r="D134" s="12"/>
      <c r="E134" s="12"/>
      <c r="F134" s="12"/>
    </row>
    <row r="140" spans="1:6" ht="16" x14ac:dyDescent="0.2">
      <c r="A140" s="29" t="s">
        <v>50</v>
      </c>
      <c r="B140" s="14"/>
      <c r="C140" s="14"/>
      <c r="D140" s="14"/>
      <c r="E140" s="14"/>
      <c r="F140" s="14"/>
    </row>
    <row r="141" spans="1:6" ht="16" x14ac:dyDescent="0.2">
      <c r="A141" s="32" t="s">
        <v>40</v>
      </c>
      <c r="B141" s="32" t="s">
        <v>1</v>
      </c>
      <c r="C141" s="32" t="s">
        <v>2</v>
      </c>
      <c r="D141" s="32" t="s">
        <v>3</v>
      </c>
      <c r="E141" s="32" t="s">
        <v>4</v>
      </c>
      <c r="F141" s="32" t="s">
        <v>5</v>
      </c>
    </row>
    <row r="142" spans="1:6" ht="16" x14ac:dyDescent="0.2">
      <c r="A142" s="10" t="s">
        <v>34</v>
      </c>
      <c r="B142" s="10">
        <v>0</v>
      </c>
      <c r="C142" s="10">
        <v>0</v>
      </c>
      <c r="D142" s="10">
        <v>0</v>
      </c>
      <c r="E142" s="10">
        <v>3</v>
      </c>
      <c r="F142" s="10">
        <v>0</v>
      </c>
    </row>
    <row r="143" spans="1:6" ht="16" x14ac:dyDescent="0.2">
      <c r="A143" s="10" t="s">
        <v>35</v>
      </c>
      <c r="B143" s="10">
        <v>0</v>
      </c>
      <c r="C143" s="10">
        <v>1</v>
      </c>
      <c r="D143" s="10">
        <v>2</v>
      </c>
      <c r="E143" s="10">
        <v>8</v>
      </c>
      <c r="F143" s="10">
        <v>0</v>
      </c>
    </row>
    <row r="144" spans="1:6" ht="16" x14ac:dyDescent="0.2">
      <c r="A144" s="10" t="s">
        <v>36</v>
      </c>
      <c r="B144" s="10">
        <v>1</v>
      </c>
      <c r="C144" s="10">
        <v>3</v>
      </c>
      <c r="D144" s="10">
        <v>1</v>
      </c>
      <c r="E144" s="10">
        <v>2</v>
      </c>
      <c r="F144" s="10">
        <v>0</v>
      </c>
    </row>
    <row r="145" spans="1:6" ht="16" x14ac:dyDescent="0.2">
      <c r="A145" s="10" t="s">
        <v>37</v>
      </c>
      <c r="B145" s="10">
        <v>6</v>
      </c>
      <c r="C145" s="10">
        <v>7</v>
      </c>
      <c r="D145" s="10">
        <v>4</v>
      </c>
      <c r="E145" s="10">
        <v>1</v>
      </c>
      <c r="F145" s="10">
        <v>5</v>
      </c>
    </row>
    <row r="146" spans="1:6" ht="16" x14ac:dyDescent="0.2">
      <c r="A146" s="10" t="s">
        <v>38</v>
      </c>
      <c r="B146" s="10">
        <v>7</v>
      </c>
      <c r="C146" s="10">
        <v>3</v>
      </c>
      <c r="D146" s="10">
        <v>7</v>
      </c>
      <c r="E146" s="10">
        <v>0</v>
      </c>
      <c r="F146" s="10">
        <v>9</v>
      </c>
    </row>
    <row r="153" spans="1:6" ht="16" x14ac:dyDescent="0.2">
      <c r="A153" s="29" t="s">
        <v>51</v>
      </c>
      <c r="B153" s="14"/>
      <c r="C153" s="14"/>
      <c r="D153" s="14"/>
      <c r="E153" s="14"/>
      <c r="F153" s="14"/>
    </row>
    <row r="154" spans="1:6" ht="16" x14ac:dyDescent="0.2">
      <c r="A154" s="32" t="s">
        <v>40</v>
      </c>
      <c r="B154" s="32" t="s">
        <v>1</v>
      </c>
      <c r="C154" s="32" t="s">
        <v>2</v>
      </c>
      <c r="D154" s="32" t="s">
        <v>3</v>
      </c>
      <c r="E154" s="32" t="s">
        <v>4</v>
      </c>
      <c r="F154" s="32" t="s">
        <v>5</v>
      </c>
    </row>
    <row r="155" spans="1:6" ht="16" x14ac:dyDescent="0.2">
      <c r="A155" s="10" t="s">
        <v>34</v>
      </c>
      <c r="B155" s="10">
        <v>0</v>
      </c>
      <c r="C155" s="10">
        <v>0</v>
      </c>
      <c r="D155" s="10">
        <v>0</v>
      </c>
      <c r="E155" s="10">
        <v>4</v>
      </c>
      <c r="F155" s="10">
        <v>0</v>
      </c>
    </row>
    <row r="156" spans="1:6" ht="16" x14ac:dyDescent="0.2">
      <c r="A156" s="10" t="s">
        <v>35</v>
      </c>
      <c r="B156" s="10">
        <v>0</v>
      </c>
      <c r="C156" s="10">
        <v>0</v>
      </c>
      <c r="D156" s="10">
        <v>2</v>
      </c>
      <c r="E156" s="10">
        <v>6</v>
      </c>
      <c r="F156" s="10">
        <v>0</v>
      </c>
    </row>
    <row r="157" spans="1:6" ht="16" x14ac:dyDescent="0.2">
      <c r="A157" s="10" t="s">
        <v>36</v>
      </c>
      <c r="B157" s="10">
        <v>2</v>
      </c>
      <c r="C157" s="10">
        <v>1</v>
      </c>
      <c r="D157" s="10">
        <v>1</v>
      </c>
      <c r="E157" s="10">
        <v>2</v>
      </c>
      <c r="F157" s="10">
        <v>1</v>
      </c>
    </row>
    <row r="158" spans="1:6" ht="16" x14ac:dyDescent="0.2">
      <c r="A158" s="10" t="s">
        <v>37</v>
      </c>
      <c r="B158" s="10">
        <v>3</v>
      </c>
      <c r="C158" s="10">
        <v>7</v>
      </c>
      <c r="D158" s="10">
        <v>3</v>
      </c>
      <c r="E158" s="10">
        <v>0</v>
      </c>
      <c r="F158" s="10">
        <v>3</v>
      </c>
    </row>
    <row r="159" spans="1:6" ht="16" x14ac:dyDescent="0.2">
      <c r="A159" s="10" t="s">
        <v>38</v>
      </c>
      <c r="B159" s="10">
        <v>7</v>
      </c>
      <c r="C159" s="10">
        <v>4</v>
      </c>
      <c r="D159" s="10">
        <v>6</v>
      </c>
      <c r="E159" s="10">
        <v>0</v>
      </c>
      <c r="F159" s="10">
        <v>8</v>
      </c>
    </row>
    <row r="167" spans="1:6" ht="16" x14ac:dyDescent="0.2">
      <c r="A167" s="29" t="s">
        <v>45</v>
      </c>
      <c r="B167" s="14"/>
      <c r="C167" s="14"/>
      <c r="D167" s="14"/>
      <c r="E167" s="14"/>
      <c r="F167" s="14"/>
    </row>
    <row r="168" spans="1:6" ht="16" x14ac:dyDescent="0.2">
      <c r="A168" s="32" t="s">
        <v>40</v>
      </c>
      <c r="B168" s="32" t="s">
        <v>1</v>
      </c>
      <c r="C168" s="32" t="s">
        <v>2</v>
      </c>
      <c r="D168" s="32" t="s">
        <v>3</v>
      </c>
      <c r="E168" s="32" t="s">
        <v>4</v>
      </c>
      <c r="F168" s="32" t="s">
        <v>5</v>
      </c>
    </row>
    <row r="169" spans="1:6" ht="16" x14ac:dyDescent="0.2">
      <c r="A169" s="10" t="s">
        <v>34</v>
      </c>
      <c r="B169" s="10">
        <v>0</v>
      </c>
      <c r="C169" s="10">
        <v>0</v>
      </c>
      <c r="D169" s="10">
        <v>0</v>
      </c>
      <c r="E169" s="10">
        <v>3</v>
      </c>
      <c r="F169" s="10">
        <v>0</v>
      </c>
    </row>
    <row r="170" spans="1:6" ht="16" x14ac:dyDescent="0.2">
      <c r="A170" s="10" t="s">
        <v>35</v>
      </c>
      <c r="B170" s="10">
        <v>0</v>
      </c>
      <c r="C170" s="10">
        <v>0</v>
      </c>
      <c r="D170" s="10">
        <v>2</v>
      </c>
      <c r="E170" s="10">
        <v>5</v>
      </c>
      <c r="F170" s="10">
        <v>0</v>
      </c>
    </row>
    <row r="171" spans="1:6" ht="16" x14ac:dyDescent="0.2">
      <c r="A171" s="10" t="s">
        <v>36</v>
      </c>
      <c r="B171" s="10">
        <v>1</v>
      </c>
      <c r="C171" s="10">
        <v>0</v>
      </c>
      <c r="D171" s="10">
        <v>1</v>
      </c>
      <c r="E171" s="10">
        <v>1</v>
      </c>
      <c r="F171" s="10">
        <v>0</v>
      </c>
    </row>
    <row r="172" spans="1:6" ht="16" x14ac:dyDescent="0.2">
      <c r="A172" s="10" t="s">
        <v>37</v>
      </c>
      <c r="B172" s="10">
        <v>5</v>
      </c>
      <c r="C172" s="10">
        <v>7</v>
      </c>
      <c r="D172" s="10">
        <v>2</v>
      </c>
      <c r="E172" s="10">
        <v>1</v>
      </c>
      <c r="F172" s="10">
        <v>6</v>
      </c>
    </row>
    <row r="173" spans="1:6" ht="16" x14ac:dyDescent="0.2">
      <c r="A173" s="10" t="s">
        <v>38</v>
      </c>
      <c r="B173" s="10">
        <v>4</v>
      </c>
      <c r="C173" s="10">
        <v>3</v>
      </c>
      <c r="D173" s="10">
        <v>5</v>
      </c>
      <c r="E173" s="10">
        <v>0</v>
      </c>
      <c r="F173" s="10">
        <v>4</v>
      </c>
    </row>
    <row r="184" spans="1:6" ht="16" x14ac:dyDescent="0.2">
      <c r="A184" s="29" t="s">
        <v>47</v>
      </c>
      <c r="B184" s="14"/>
      <c r="C184" s="14"/>
      <c r="D184" s="14"/>
      <c r="E184" s="14"/>
      <c r="F184" s="14"/>
    </row>
    <row r="185" spans="1:6" ht="16" x14ac:dyDescent="0.2">
      <c r="A185" s="36" t="s">
        <v>40</v>
      </c>
      <c r="B185" s="32" t="s">
        <v>1</v>
      </c>
      <c r="C185" s="32" t="s">
        <v>2</v>
      </c>
      <c r="D185" s="32" t="s">
        <v>3</v>
      </c>
      <c r="E185" s="32" t="s">
        <v>4</v>
      </c>
      <c r="F185" s="32" t="s">
        <v>5</v>
      </c>
    </row>
    <row r="186" spans="1:6" ht="16" x14ac:dyDescent="0.2">
      <c r="A186" s="10" t="s">
        <v>34</v>
      </c>
      <c r="B186" s="10">
        <v>0</v>
      </c>
      <c r="C186" s="10">
        <v>0</v>
      </c>
      <c r="D186" s="10">
        <v>0</v>
      </c>
      <c r="E186" s="10">
        <v>3</v>
      </c>
      <c r="F186" s="10">
        <v>0</v>
      </c>
    </row>
    <row r="187" spans="1:6" ht="16" x14ac:dyDescent="0.2">
      <c r="A187" s="10" t="s">
        <v>35</v>
      </c>
      <c r="B187" s="10">
        <v>0</v>
      </c>
      <c r="C187" s="10">
        <v>0</v>
      </c>
      <c r="D187" s="10">
        <v>1</v>
      </c>
      <c r="E187" s="10">
        <v>2</v>
      </c>
      <c r="F187" s="10">
        <v>0</v>
      </c>
    </row>
    <row r="188" spans="1:6" ht="16" x14ac:dyDescent="0.2">
      <c r="A188" s="10" t="s">
        <v>36</v>
      </c>
      <c r="B188" s="10">
        <v>0</v>
      </c>
      <c r="C188" s="10">
        <v>0</v>
      </c>
      <c r="D188" s="10">
        <v>2</v>
      </c>
      <c r="E188" s="10">
        <v>0</v>
      </c>
      <c r="F188" s="10">
        <v>0</v>
      </c>
    </row>
    <row r="189" spans="1:6" ht="16" x14ac:dyDescent="0.2">
      <c r="A189" s="10" t="s">
        <v>37</v>
      </c>
      <c r="B189" s="10">
        <v>1</v>
      </c>
      <c r="C189" s="10">
        <v>5</v>
      </c>
      <c r="D189" s="10">
        <v>1</v>
      </c>
      <c r="E189" s="10">
        <v>0</v>
      </c>
      <c r="F189" s="10">
        <v>2</v>
      </c>
    </row>
    <row r="190" spans="1:6" ht="16" x14ac:dyDescent="0.2">
      <c r="A190" s="10" t="s">
        <v>38</v>
      </c>
      <c r="B190" s="10">
        <v>4</v>
      </c>
      <c r="C190" s="10">
        <v>0</v>
      </c>
      <c r="D190" s="10">
        <v>1</v>
      </c>
      <c r="E190" s="10">
        <v>0</v>
      </c>
      <c r="F190" s="10">
        <v>3</v>
      </c>
    </row>
    <row r="200" spans="1:6" ht="16" x14ac:dyDescent="0.2">
      <c r="A200" s="29" t="s">
        <v>52</v>
      </c>
      <c r="B200" s="14"/>
      <c r="C200" s="14"/>
      <c r="D200" s="14"/>
      <c r="E200" s="14"/>
      <c r="F200" s="14"/>
    </row>
    <row r="201" spans="1:6" ht="16" x14ac:dyDescent="0.2">
      <c r="A201" s="32" t="s">
        <v>40</v>
      </c>
      <c r="B201" s="32" t="s">
        <v>1</v>
      </c>
      <c r="C201" s="32" t="s">
        <v>2</v>
      </c>
      <c r="D201" s="32" t="s">
        <v>3</v>
      </c>
      <c r="E201" s="32" t="s">
        <v>4</v>
      </c>
      <c r="F201" s="32" t="s">
        <v>5</v>
      </c>
    </row>
    <row r="202" spans="1:6" ht="16" x14ac:dyDescent="0.2">
      <c r="A202" s="10" t="s">
        <v>34</v>
      </c>
      <c r="B202" s="10">
        <v>0</v>
      </c>
      <c r="C202" s="10">
        <v>0</v>
      </c>
      <c r="D202" s="10">
        <v>0</v>
      </c>
      <c r="E202" s="10">
        <v>1</v>
      </c>
      <c r="F202" s="10">
        <v>0</v>
      </c>
    </row>
    <row r="203" spans="1:6" ht="16" x14ac:dyDescent="0.2">
      <c r="A203" s="10" t="s">
        <v>35</v>
      </c>
      <c r="B203" s="10">
        <v>0</v>
      </c>
      <c r="C203" s="10">
        <v>0</v>
      </c>
      <c r="D203" s="10">
        <v>1</v>
      </c>
      <c r="E203" s="10">
        <v>3</v>
      </c>
      <c r="F203" s="10">
        <v>0</v>
      </c>
    </row>
    <row r="204" spans="1:6" ht="16" x14ac:dyDescent="0.2">
      <c r="A204" s="10" t="s">
        <v>36</v>
      </c>
      <c r="B204" s="10">
        <v>0</v>
      </c>
      <c r="C204" s="10">
        <v>1</v>
      </c>
      <c r="D204" s="10">
        <v>3</v>
      </c>
      <c r="E204" s="10">
        <v>1</v>
      </c>
      <c r="F204" s="10">
        <v>0</v>
      </c>
    </row>
    <row r="205" spans="1:6" ht="16" x14ac:dyDescent="0.2">
      <c r="A205" s="10" t="s">
        <v>37</v>
      </c>
      <c r="B205" s="10">
        <v>2</v>
      </c>
      <c r="C205" s="10">
        <v>3</v>
      </c>
      <c r="D205" s="10">
        <v>0</v>
      </c>
      <c r="E205" s="10">
        <v>0</v>
      </c>
      <c r="F205" s="10">
        <v>4</v>
      </c>
    </row>
    <row r="206" spans="1:6" ht="16" x14ac:dyDescent="0.2">
      <c r="A206" s="10" t="s">
        <v>38</v>
      </c>
      <c r="B206" s="10">
        <v>3</v>
      </c>
      <c r="C206" s="10">
        <v>1</v>
      </c>
      <c r="D206" s="10">
        <v>1</v>
      </c>
      <c r="E206" s="10">
        <v>0</v>
      </c>
      <c r="F206" s="10">
        <v>1</v>
      </c>
    </row>
    <row r="213" spans="1:6" ht="16" x14ac:dyDescent="0.2">
      <c r="A213" s="29" t="s">
        <v>46</v>
      </c>
      <c r="B213" s="14"/>
      <c r="C213" s="14"/>
      <c r="D213" s="14"/>
      <c r="E213" s="14"/>
      <c r="F213" s="14"/>
    </row>
    <row r="214" spans="1:6" ht="16" x14ac:dyDescent="0.2">
      <c r="A214" s="32" t="s">
        <v>40</v>
      </c>
      <c r="B214" s="32" t="s">
        <v>1</v>
      </c>
      <c r="C214" s="32" t="s">
        <v>2</v>
      </c>
      <c r="D214" s="32" t="s">
        <v>3</v>
      </c>
      <c r="E214" s="32" t="s">
        <v>4</v>
      </c>
      <c r="F214" s="32" t="s">
        <v>5</v>
      </c>
    </row>
    <row r="215" spans="1:6" ht="16" x14ac:dyDescent="0.2">
      <c r="A215" s="10" t="s">
        <v>34</v>
      </c>
      <c r="B215" s="10">
        <v>0</v>
      </c>
      <c r="C215" s="10">
        <v>0</v>
      </c>
      <c r="D215" s="10">
        <v>1</v>
      </c>
      <c r="E215" s="10">
        <v>2</v>
      </c>
      <c r="F215" s="10">
        <v>0</v>
      </c>
    </row>
    <row r="216" spans="1:6" ht="16" x14ac:dyDescent="0.2">
      <c r="A216" s="10" t="s">
        <v>35</v>
      </c>
      <c r="B216" s="10">
        <v>0</v>
      </c>
      <c r="C216" s="10">
        <v>1</v>
      </c>
      <c r="D216" s="10">
        <v>4</v>
      </c>
      <c r="E216" s="10">
        <v>5</v>
      </c>
      <c r="F216" s="10">
        <v>0</v>
      </c>
    </row>
    <row r="217" spans="1:6" ht="16" x14ac:dyDescent="0.2">
      <c r="A217" s="10" t="s">
        <v>36</v>
      </c>
      <c r="B217" s="10">
        <v>1</v>
      </c>
      <c r="C217" s="10">
        <v>4</v>
      </c>
      <c r="D217" s="10">
        <v>5</v>
      </c>
      <c r="E217" s="10">
        <v>4</v>
      </c>
      <c r="F217" s="10">
        <v>0</v>
      </c>
    </row>
    <row r="218" spans="1:6" ht="16" x14ac:dyDescent="0.2">
      <c r="A218" s="10" t="s">
        <v>37</v>
      </c>
      <c r="B218" s="10">
        <v>5</v>
      </c>
      <c r="C218" s="10">
        <v>5</v>
      </c>
      <c r="D218" s="10">
        <v>1</v>
      </c>
      <c r="E218" s="10">
        <v>0</v>
      </c>
      <c r="F218" s="10">
        <v>6</v>
      </c>
    </row>
    <row r="219" spans="1:6" ht="16" x14ac:dyDescent="0.2">
      <c r="A219" s="10" t="s">
        <v>38</v>
      </c>
      <c r="B219" s="10">
        <v>5</v>
      </c>
      <c r="C219" s="10">
        <v>1</v>
      </c>
      <c r="D219" s="10">
        <v>0</v>
      </c>
      <c r="E219" s="10">
        <v>0</v>
      </c>
      <c r="F219" s="10">
        <v>5</v>
      </c>
    </row>
    <row r="228" spans="1:6" ht="16" x14ac:dyDescent="0.2">
      <c r="A228" s="29" t="s">
        <v>42</v>
      </c>
      <c r="B228" s="14"/>
      <c r="C228" s="14"/>
      <c r="D228" s="14"/>
      <c r="E228" s="14"/>
      <c r="F228" s="14"/>
    </row>
    <row r="229" spans="1:6" ht="16" x14ac:dyDescent="0.2">
      <c r="A229" s="32" t="s">
        <v>40</v>
      </c>
      <c r="B229" s="32" t="s">
        <v>1</v>
      </c>
      <c r="C229" s="32" t="s">
        <v>2</v>
      </c>
      <c r="D229" s="32" t="s">
        <v>3</v>
      </c>
      <c r="E229" s="32" t="s">
        <v>4</v>
      </c>
      <c r="F229" s="32" t="s">
        <v>5</v>
      </c>
    </row>
    <row r="230" spans="1:6" ht="16" x14ac:dyDescent="0.2">
      <c r="A230" s="10" t="s">
        <v>34</v>
      </c>
      <c r="B230" s="10">
        <v>0</v>
      </c>
      <c r="C230" s="10">
        <v>0</v>
      </c>
      <c r="D230" s="10">
        <v>0</v>
      </c>
      <c r="E230" s="10">
        <v>1</v>
      </c>
      <c r="F230" s="10">
        <v>0</v>
      </c>
    </row>
    <row r="231" spans="1:6" ht="16" x14ac:dyDescent="0.2">
      <c r="A231" s="10" t="s">
        <v>35</v>
      </c>
      <c r="B231" s="10">
        <v>0</v>
      </c>
      <c r="C231" s="10">
        <v>1</v>
      </c>
      <c r="D231" s="10">
        <v>2</v>
      </c>
      <c r="E231" s="10">
        <v>4</v>
      </c>
      <c r="F231" s="10">
        <v>0</v>
      </c>
    </row>
    <row r="232" spans="1:6" ht="16" x14ac:dyDescent="0.2">
      <c r="A232" s="10" t="s">
        <v>36</v>
      </c>
      <c r="B232" s="10">
        <v>0</v>
      </c>
      <c r="C232" s="10">
        <v>0</v>
      </c>
      <c r="D232" s="10">
        <v>3</v>
      </c>
      <c r="E232" s="10">
        <v>0</v>
      </c>
      <c r="F232" s="10">
        <v>0</v>
      </c>
    </row>
    <row r="233" spans="1:6" ht="16" x14ac:dyDescent="0.2">
      <c r="A233" s="10" t="s">
        <v>37</v>
      </c>
      <c r="B233" s="10">
        <v>3</v>
      </c>
      <c r="C233" s="10">
        <v>2</v>
      </c>
      <c r="D233" s="10">
        <v>0</v>
      </c>
      <c r="E233" s="10">
        <v>0</v>
      </c>
      <c r="F233" s="10">
        <v>3</v>
      </c>
    </row>
    <row r="234" spans="1:6" ht="16" x14ac:dyDescent="0.2">
      <c r="A234" s="10" t="s">
        <v>38</v>
      </c>
      <c r="B234" s="10">
        <v>2</v>
      </c>
      <c r="C234" s="10">
        <v>2</v>
      </c>
      <c r="D234" s="10">
        <v>0</v>
      </c>
      <c r="E234" s="10">
        <v>0</v>
      </c>
      <c r="F234" s="10">
        <v>2</v>
      </c>
    </row>
    <row r="243" spans="1:6" ht="16" x14ac:dyDescent="0.2">
      <c r="A243" s="29" t="s">
        <v>48</v>
      </c>
      <c r="B243" s="14"/>
      <c r="C243" s="14"/>
      <c r="D243" s="14"/>
      <c r="E243" s="14"/>
      <c r="F243" s="14"/>
    </row>
    <row r="244" spans="1:6" ht="16" x14ac:dyDescent="0.2">
      <c r="A244" s="32" t="s">
        <v>40</v>
      </c>
      <c r="B244" s="32" t="s">
        <v>1</v>
      </c>
      <c r="C244" s="32" t="s">
        <v>2</v>
      </c>
      <c r="D244" s="32" t="s">
        <v>3</v>
      </c>
      <c r="E244" s="32" t="s">
        <v>4</v>
      </c>
      <c r="F244" s="32" t="s">
        <v>5</v>
      </c>
    </row>
    <row r="245" spans="1:6" ht="16" x14ac:dyDescent="0.2">
      <c r="A245" s="10" t="s">
        <v>34</v>
      </c>
      <c r="B245" s="10">
        <v>0</v>
      </c>
      <c r="C245" s="10">
        <v>0</v>
      </c>
      <c r="D245" s="10">
        <v>1</v>
      </c>
      <c r="E245" s="10">
        <v>0</v>
      </c>
      <c r="F245" s="10">
        <v>0</v>
      </c>
    </row>
    <row r="246" spans="1:6" ht="16" x14ac:dyDescent="0.2">
      <c r="A246" s="10" t="s">
        <v>35</v>
      </c>
      <c r="B246" s="10">
        <v>0</v>
      </c>
      <c r="C246" s="10">
        <v>0</v>
      </c>
      <c r="D246" s="10">
        <v>5</v>
      </c>
      <c r="E246" s="10">
        <v>4</v>
      </c>
      <c r="F246" s="10">
        <v>1</v>
      </c>
    </row>
    <row r="247" spans="1:6" ht="16" x14ac:dyDescent="0.2">
      <c r="A247" s="10" t="s">
        <v>36</v>
      </c>
      <c r="B247" s="10">
        <v>1</v>
      </c>
      <c r="C247" s="10">
        <v>1</v>
      </c>
      <c r="D247" s="10">
        <v>6</v>
      </c>
      <c r="E247" s="10">
        <v>7</v>
      </c>
      <c r="F247" s="10">
        <v>1</v>
      </c>
    </row>
    <row r="248" spans="1:6" ht="16" x14ac:dyDescent="0.2">
      <c r="A248" s="10" t="s">
        <v>37</v>
      </c>
      <c r="B248" s="10">
        <v>7</v>
      </c>
      <c r="C248" s="10">
        <v>10</v>
      </c>
      <c r="D248" s="10">
        <v>0</v>
      </c>
      <c r="E248" s="10">
        <v>1</v>
      </c>
      <c r="F248" s="10">
        <v>5</v>
      </c>
    </row>
    <row r="249" spans="1:6" ht="16" x14ac:dyDescent="0.2">
      <c r="A249" s="10" t="s">
        <v>38</v>
      </c>
      <c r="B249" s="10">
        <v>4</v>
      </c>
      <c r="C249" s="10">
        <v>1</v>
      </c>
      <c r="D249" s="10">
        <v>0</v>
      </c>
      <c r="E249" s="10">
        <v>0</v>
      </c>
      <c r="F249" s="10">
        <v>5</v>
      </c>
    </row>
    <row r="259" spans="1:6" ht="16" x14ac:dyDescent="0.2">
      <c r="A259" s="29" t="s">
        <v>69</v>
      </c>
      <c r="B259" s="14"/>
      <c r="C259" s="14"/>
      <c r="D259" s="14"/>
      <c r="E259" s="14"/>
      <c r="F259" s="14"/>
    </row>
    <row r="260" spans="1:6" ht="16" x14ac:dyDescent="0.2">
      <c r="A260" s="36" t="s">
        <v>40</v>
      </c>
      <c r="B260" s="32" t="s">
        <v>1</v>
      </c>
      <c r="C260" s="32" t="s">
        <v>2</v>
      </c>
      <c r="D260" s="32" t="s">
        <v>3</v>
      </c>
      <c r="E260" s="32" t="s">
        <v>4</v>
      </c>
      <c r="F260" s="32" t="s">
        <v>5</v>
      </c>
    </row>
    <row r="261" spans="1:6" ht="16" x14ac:dyDescent="0.2">
      <c r="A261" s="10" t="s">
        <v>34</v>
      </c>
      <c r="B261" s="10">
        <v>0</v>
      </c>
      <c r="C261" s="10">
        <v>0</v>
      </c>
      <c r="D261" s="10">
        <v>0</v>
      </c>
      <c r="E261" s="10">
        <v>2</v>
      </c>
      <c r="F261" s="10">
        <v>0</v>
      </c>
    </row>
    <row r="262" spans="1:6" ht="16" x14ac:dyDescent="0.2">
      <c r="A262" s="10" t="s">
        <v>35</v>
      </c>
      <c r="B262" s="10">
        <v>0</v>
      </c>
      <c r="C262" s="10">
        <v>0</v>
      </c>
      <c r="D262" s="10">
        <v>5</v>
      </c>
      <c r="E262" s="10">
        <v>5</v>
      </c>
      <c r="F262" s="10">
        <v>0</v>
      </c>
    </row>
    <row r="263" spans="1:6" ht="16" x14ac:dyDescent="0.2">
      <c r="A263" s="10" t="s">
        <v>36</v>
      </c>
      <c r="B263" s="10">
        <v>1</v>
      </c>
      <c r="C263" s="10">
        <v>5</v>
      </c>
      <c r="D263" s="10">
        <v>7</v>
      </c>
      <c r="E263" s="10">
        <v>5</v>
      </c>
      <c r="F263" s="10">
        <v>1</v>
      </c>
    </row>
    <row r="264" spans="1:6" ht="16" x14ac:dyDescent="0.2">
      <c r="A264" s="10" t="s">
        <v>37</v>
      </c>
      <c r="B264" s="10">
        <v>8</v>
      </c>
      <c r="C264" s="10">
        <v>5</v>
      </c>
      <c r="D264" s="10">
        <v>0</v>
      </c>
      <c r="E264" s="10">
        <v>0</v>
      </c>
      <c r="F264" s="10">
        <v>4</v>
      </c>
    </row>
    <row r="265" spans="1:6" ht="16" x14ac:dyDescent="0.2">
      <c r="A265" s="10" t="s">
        <v>38</v>
      </c>
      <c r="B265" s="10">
        <v>3</v>
      </c>
      <c r="C265" s="10">
        <v>2</v>
      </c>
      <c r="D265" s="10">
        <v>0</v>
      </c>
      <c r="E265" s="10">
        <v>0</v>
      </c>
      <c r="F265" s="10">
        <v>7</v>
      </c>
    </row>
    <row r="275" spans="1:6" ht="16" x14ac:dyDescent="0.2">
      <c r="A275" s="29" t="s">
        <v>43</v>
      </c>
      <c r="B275" s="14"/>
      <c r="C275" s="14"/>
      <c r="D275" s="14"/>
      <c r="E275" s="14"/>
      <c r="F275" s="14"/>
    </row>
    <row r="276" spans="1:6" ht="16" x14ac:dyDescent="0.2">
      <c r="A276" s="32" t="s">
        <v>40</v>
      </c>
      <c r="B276" s="32" t="s">
        <v>1</v>
      </c>
      <c r="C276" s="32" t="s">
        <v>2</v>
      </c>
      <c r="D276" s="32" t="s">
        <v>3</v>
      </c>
      <c r="E276" s="32" t="s">
        <v>4</v>
      </c>
      <c r="F276" s="32" t="s">
        <v>5</v>
      </c>
    </row>
    <row r="277" spans="1:6" ht="16" x14ac:dyDescent="0.2">
      <c r="A277" s="10" t="s">
        <v>34</v>
      </c>
      <c r="B277" s="10">
        <v>0</v>
      </c>
      <c r="C277" s="10">
        <v>0</v>
      </c>
      <c r="D277" s="10">
        <v>0</v>
      </c>
      <c r="E277" s="10">
        <v>2</v>
      </c>
      <c r="F277" s="10">
        <v>0</v>
      </c>
    </row>
    <row r="278" spans="1:6" ht="16" x14ac:dyDescent="0.2">
      <c r="A278" s="10" t="s">
        <v>35</v>
      </c>
      <c r="B278" s="10">
        <v>0</v>
      </c>
      <c r="C278" s="10">
        <v>0</v>
      </c>
      <c r="D278" s="10">
        <v>0</v>
      </c>
      <c r="E278" s="10">
        <v>2</v>
      </c>
      <c r="F278" s="10">
        <v>0</v>
      </c>
    </row>
    <row r="279" spans="1:6" ht="16" x14ac:dyDescent="0.2">
      <c r="A279" s="10" t="s">
        <v>36</v>
      </c>
      <c r="B279" s="10">
        <v>2</v>
      </c>
      <c r="C279" s="10">
        <v>4</v>
      </c>
      <c r="D279" s="10">
        <v>5</v>
      </c>
      <c r="E279" s="10">
        <v>5</v>
      </c>
      <c r="F279" s="10">
        <v>1</v>
      </c>
    </row>
    <row r="280" spans="1:6" ht="16" x14ac:dyDescent="0.2">
      <c r="A280" s="10" t="s">
        <v>37</v>
      </c>
      <c r="B280" s="10">
        <v>6</v>
      </c>
      <c r="C280" s="10">
        <v>5</v>
      </c>
      <c r="D280" s="10">
        <v>4</v>
      </c>
      <c r="E280" s="10">
        <v>1</v>
      </c>
      <c r="F280" s="10">
        <v>6</v>
      </c>
    </row>
    <row r="281" spans="1:6" ht="16" x14ac:dyDescent="0.2">
      <c r="A281" s="10" t="s">
        <v>38</v>
      </c>
      <c r="B281" s="10">
        <v>2</v>
      </c>
      <c r="C281" s="10">
        <v>1</v>
      </c>
      <c r="D281" s="10">
        <v>1</v>
      </c>
      <c r="E281" s="10">
        <v>0</v>
      </c>
      <c r="F281" s="10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2"/>
  <sheetViews>
    <sheetView topLeftCell="G1" workbookViewId="0">
      <selection activeCell="G1" sqref="G1"/>
    </sheetView>
  </sheetViews>
  <sheetFormatPr baseColWidth="10" defaultRowHeight="15" x14ac:dyDescent="0.2"/>
  <cols>
    <col min="10" max="10" width="13.5" bestFit="1" customWidth="1"/>
    <col min="11" max="11" width="6" bestFit="1" customWidth="1"/>
  </cols>
  <sheetData>
    <row r="1" spans="1:11" ht="17" thickTop="1" x14ac:dyDescent="0.2">
      <c r="A1" s="2" t="s">
        <v>8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6" x14ac:dyDescent="0.2">
      <c r="A2" s="4">
        <v>1</v>
      </c>
      <c r="B2" s="4">
        <v>1</v>
      </c>
      <c r="C2" s="4">
        <v>5</v>
      </c>
      <c r="D2" s="4">
        <v>3</v>
      </c>
      <c r="E2" s="4">
        <v>3</v>
      </c>
      <c r="F2" s="4">
        <v>1</v>
      </c>
      <c r="G2" s="4">
        <v>5</v>
      </c>
      <c r="H2" s="4">
        <v>3.4</v>
      </c>
    </row>
    <row r="3" spans="1:11" ht="16" x14ac:dyDescent="0.2">
      <c r="A3" s="4">
        <v>1</v>
      </c>
      <c r="B3" s="4">
        <v>1</v>
      </c>
      <c r="C3" s="4">
        <v>4</v>
      </c>
      <c r="D3" s="4">
        <v>4</v>
      </c>
      <c r="E3" s="4">
        <v>2</v>
      </c>
      <c r="F3" s="4">
        <v>4</v>
      </c>
      <c r="G3" s="4">
        <v>4</v>
      </c>
      <c r="H3" s="4">
        <v>3.6</v>
      </c>
      <c r="J3" s="31" t="s">
        <v>70</v>
      </c>
    </row>
    <row r="4" spans="1:11" ht="16" x14ac:dyDescent="0.2">
      <c r="A4" s="4">
        <v>1</v>
      </c>
      <c r="B4" s="4">
        <v>1</v>
      </c>
      <c r="C4" s="4">
        <v>5</v>
      </c>
      <c r="D4" s="4">
        <v>5</v>
      </c>
      <c r="E4" s="4">
        <v>5</v>
      </c>
      <c r="F4" s="4">
        <v>1</v>
      </c>
      <c r="G4" s="4">
        <v>5</v>
      </c>
      <c r="H4" s="4">
        <v>4.2</v>
      </c>
      <c r="J4" s="37" t="s">
        <v>10</v>
      </c>
      <c r="K4" s="37" t="s">
        <v>71</v>
      </c>
    </row>
    <row r="5" spans="1:11" ht="16" x14ac:dyDescent="0.2">
      <c r="A5" s="4">
        <v>1</v>
      </c>
      <c r="B5" s="4">
        <v>1</v>
      </c>
      <c r="C5" s="4">
        <v>5</v>
      </c>
      <c r="D5" s="4">
        <v>4</v>
      </c>
      <c r="E5" s="4">
        <v>5</v>
      </c>
      <c r="F5" s="4">
        <v>2</v>
      </c>
      <c r="G5" s="4">
        <v>4</v>
      </c>
      <c r="H5" s="4">
        <v>4</v>
      </c>
      <c r="J5" s="30" t="s">
        <v>49</v>
      </c>
      <c r="K5" s="30">
        <f>COUNT(B2:B5)</f>
        <v>4</v>
      </c>
    </row>
    <row r="6" spans="1:11" ht="16" x14ac:dyDescent="0.2">
      <c r="A6" s="4">
        <v>1</v>
      </c>
      <c r="B6" s="4">
        <v>2</v>
      </c>
      <c r="C6" s="4">
        <v>4</v>
      </c>
      <c r="D6" s="4">
        <v>2</v>
      </c>
      <c r="E6" s="4">
        <v>4</v>
      </c>
      <c r="F6" s="4">
        <v>1</v>
      </c>
      <c r="G6" s="4">
        <v>5</v>
      </c>
      <c r="H6" s="4">
        <v>3.2</v>
      </c>
      <c r="J6" s="30" t="s">
        <v>50</v>
      </c>
      <c r="K6" s="30">
        <f>COUNT(B6:B19)</f>
        <v>14</v>
      </c>
    </row>
    <row r="7" spans="1:11" ht="16" x14ac:dyDescent="0.2">
      <c r="A7" s="4">
        <v>1</v>
      </c>
      <c r="B7" s="4">
        <v>2</v>
      </c>
      <c r="C7" s="4">
        <v>5</v>
      </c>
      <c r="D7" s="4">
        <v>4</v>
      </c>
      <c r="E7" s="4">
        <v>2</v>
      </c>
      <c r="F7" s="4">
        <v>4</v>
      </c>
      <c r="G7" s="4">
        <v>5</v>
      </c>
      <c r="H7" s="4">
        <v>4</v>
      </c>
      <c r="J7" s="30" t="s">
        <v>51</v>
      </c>
      <c r="K7" s="30">
        <f>COUNT(B20:B31)</f>
        <v>12</v>
      </c>
    </row>
    <row r="8" spans="1:11" ht="16" x14ac:dyDescent="0.2">
      <c r="A8" s="4">
        <v>1</v>
      </c>
      <c r="B8" s="4">
        <v>2</v>
      </c>
      <c r="C8" s="4">
        <v>5</v>
      </c>
      <c r="D8" s="4">
        <v>3</v>
      </c>
      <c r="E8" s="4">
        <v>4</v>
      </c>
      <c r="F8" s="4">
        <v>2</v>
      </c>
      <c r="G8" s="4">
        <v>4</v>
      </c>
      <c r="H8" s="4">
        <v>3.6</v>
      </c>
      <c r="J8" s="30" t="s">
        <v>45</v>
      </c>
      <c r="K8" s="30">
        <f>COUNT(B32:B41)</f>
        <v>10</v>
      </c>
    </row>
    <row r="9" spans="1:11" ht="16" x14ac:dyDescent="0.2">
      <c r="A9" s="4">
        <v>1</v>
      </c>
      <c r="B9" s="4">
        <v>2</v>
      </c>
      <c r="C9" s="4">
        <v>5</v>
      </c>
      <c r="D9" s="4">
        <v>3</v>
      </c>
      <c r="E9" s="4">
        <v>3</v>
      </c>
      <c r="F9" s="4">
        <v>2</v>
      </c>
      <c r="G9" s="4">
        <v>4</v>
      </c>
      <c r="H9" s="4">
        <v>3.4</v>
      </c>
      <c r="J9" s="30" t="s">
        <v>72</v>
      </c>
      <c r="K9" s="30">
        <f>COUNT(B42:B46)</f>
        <v>5</v>
      </c>
    </row>
    <row r="10" spans="1:11" ht="16" x14ac:dyDescent="0.2">
      <c r="A10" s="4">
        <v>1</v>
      </c>
      <c r="B10" s="4">
        <v>2</v>
      </c>
      <c r="C10" s="4">
        <v>5</v>
      </c>
      <c r="D10" s="4">
        <v>5</v>
      </c>
      <c r="E10" s="4">
        <v>2</v>
      </c>
      <c r="F10" s="4">
        <v>1</v>
      </c>
      <c r="G10" s="4">
        <v>5</v>
      </c>
      <c r="H10" s="4">
        <v>3.6</v>
      </c>
      <c r="J10" s="30" t="s">
        <v>52</v>
      </c>
      <c r="K10" s="30">
        <f>COUNT(B47:B51)</f>
        <v>5</v>
      </c>
    </row>
    <row r="11" spans="1:11" ht="16" x14ac:dyDescent="0.2">
      <c r="A11" s="4">
        <v>1</v>
      </c>
      <c r="B11" s="4">
        <v>2</v>
      </c>
      <c r="C11" s="4">
        <v>4</v>
      </c>
      <c r="D11" s="4">
        <v>4</v>
      </c>
      <c r="E11" s="4">
        <v>5</v>
      </c>
      <c r="F11" s="4">
        <v>2</v>
      </c>
      <c r="G11" s="4">
        <v>5</v>
      </c>
      <c r="H11" s="4">
        <v>4</v>
      </c>
      <c r="J11" s="30" t="s">
        <v>46</v>
      </c>
      <c r="K11" s="13">
        <v>0</v>
      </c>
    </row>
    <row r="12" spans="1:11" ht="16" x14ac:dyDescent="0.2">
      <c r="A12" s="4">
        <v>1</v>
      </c>
      <c r="B12" s="4">
        <v>2</v>
      </c>
      <c r="C12" s="4">
        <v>5</v>
      </c>
      <c r="D12" s="4">
        <v>4</v>
      </c>
      <c r="E12" s="4">
        <v>5</v>
      </c>
      <c r="F12" s="4">
        <v>2</v>
      </c>
      <c r="G12" s="4">
        <v>5</v>
      </c>
      <c r="H12" s="4">
        <v>4.2</v>
      </c>
      <c r="J12" s="30" t="s">
        <v>42</v>
      </c>
      <c r="K12" s="13">
        <v>0</v>
      </c>
    </row>
    <row r="13" spans="1:11" ht="16" x14ac:dyDescent="0.2">
      <c r="A13" s="4">
        <v>1</v>
      </c>
      <c r="B13" s="4">
        <v>2</v>
      </c>
      <c r="C13" s="4">
        <v>4</v>
      </c>
      <c r="D13" s="4">
        <v>4</v>
      </c>
      <c r="E13" s="4">
        <v>5</v>
      </c>
      <c r="F13" s="4">
        <v>2</v>
      </c>
      <c r="G13" s="4">
        <v>4</v>
      </c>
      <c r="H13" s="4">
        <v>3.8</v>
      </c>
      <c r="J13" s="30" t="s">
        <v>48</v>
      </c>
      <c r="K13" s="13">
        <v>0</v>
      </c>
    </row>
    <row r="14" spans="1:11" ht="16" x14ac:dyDescent="0.2">
      <c r="A14" s="4">
        <v>1</v>
      </c>
      <c r="B14" s="4">
        <v>2</v>
      </c>
      <c r="C14" s="4">
        <v>4</v>
      </c>
      <c r="D14" s="4">
        <v>5</v>
      </c>
      <c r="E14" s="4">
        <v>5</v>
      </c>
      <c r="F14" s="4">
        <v>3</v>
      </c>
      <c r="G14" s="4">
        <v>5</v>
      </c>
      <c r="H14" s="4">
        <v>4.4000000000000004</v>
      </c>
      <c r="J14" s="30" t="s">
        <v>69</v>
      </c>
      <c r="K14" s="13">
        <v>0</v>
      </c>
    </row>
    <row r="15" spans="1:11" ht="16" x14ac:dyDescent="0.2">
      <c r="A15" s="4">
        <v>1</v>
      </c>
      <c r="B15" s="4">
        <v>2</v>
      </c>
      <c r="C15" s="4">
        <v>3</v>
      </c>
      <c r="D15" s="4">
        <v>4</v>
      </c>
      <c r="E15" s="4">
        <v>4</v>
      </c>
      <c r="F15" s="4">
        <v>3</v>
      </c>
      <c r="G15" s="4">
        <v>4</v>
      </c>
      <c r="H15" s="4">
        <v>3.6</v>
      </c>
      <c r="J15" s="30" t="s">
        <v>43</v>
      </c>
      <c r="K15" s="13">
        <v>0</v>
      </c>
    </row>
    <row r="16" spans="1:11" ht="16" x14ac:dyDescent="0.2">
      <c r="A16" s="4">
        <v>1</v>
      </c>
      <c r="B16" s="4">
        <v>2</v>
      </c>
      <c r="C16" s="4">
        <v>4</v>
      </c>
      <c r="D16" s="4">
        <v>4</v>
      </c>
      <c r="E16" s="4">
        <v>5</v>
      </c>
      <c r="F16" s="4">
        <v>2</v>
      </c>
      <c r="G16" s="4">
        <v>5</v>
      </c>
      <c r="H16" s="4">
        <v>4</v>
      </c>
    </row>
    <row r="17" spans="1:11" ht="16" x14ac:dyDescent="0.2">
      <c r="A17" s="4">
        <v>1</v>
      </c>
      <c r="B17" s="4">
        <v>2</v>
      </c>
      <c r="C17" s="4">
        <v>5</v>
      </c>
      <c r="D17" s="4">
        <v>4</v>
      </c>
      <c r="E17" s="4">
        <v>5</v>
      </c>
      <c r="F17" s="4">
        <v>2</v>
      </c>
      <c r="G17" s="4">
        <v>5</v>
      </c>
      <c r="H17" s="4">
        <v>4.2</v>
      </c>
    </row>
    <row r="18" spans="1:11" ht="16" x14ac:dyDescent="0.2">
      <c r="A18" s="4">
        <v>1</v>
      </c>
      <c r="B18" s="4">
        <v>2</v>
      </c>
      <c r="C18" s="4">
        <v>5</v>
      </c>
      <c r="D18" s="4">
        <v>3</v>
      </c>
      <c r="E18" s="4">
        <v>4</v>
      </c>
      <c r="F18" s="4">
        <v>2</v>
      </c>
      <c r="G18" s="4">
        <v>4</v>
      </c>
      <c r="H18" s="4">
        <v>3.6</v>
      </c>
    </row>
    <row r="19" spans="1:11" ht="16" x14ac:dyDescent="0.2">
      <c r="A19" s="4">
        <v>1</v>
      </c>
      <c r="B19" s="4">
        <v>2</v>
      </c>
      <c r="C19" s="4">
        <v>4</v>
      </c>
      <c r="D19" s="4">
        <v>5</v>
      </c>
      <c r="E19" s="4">
        <v>5</v>
      </c>
      <c r="F19" s="4">
        <v>1</v>
      </c>
      <c r="G19" s="4">
        <v>5</v>
      </c>
      <c r="H19" s="4">
        <v>4</v>
      </c>
      <c r="J19" s="31" t="s">
        <v>73</v>
      </c>
    </row>
    <row r="20" spans="1:11" ht="16" x14ac:dyDescent="0.2">
      <c r="A20" s="4">
        <v>1</v>
      </c>
      <c r="B20" s="4">
        <v>3</v>
      </c>
      <c r="C20" s="4">
        <v>5</v>
      </c>
      <c r="D20" s="4">
        <v>4</v>
      </c>
      <c r="E20" s="4">
        <v>3</v>
      </c>
      <c r="F20" s="4">
        <v>2</v>
      </c>
      <c r="G20" s="4">
        <v>5</v>
      </c>
      <c r="H20" s="4">
        <v>3.8</v>
      </c>
      <c r="J20" s="37" t="s">
        <v>10</v>
      </c>
      <c r="K20" s="37" t="s">
        <v>71</v>
      </c>
    </row>
    <row r="21" spans="1:11" ht="16" x14ac:dyDescent="0.2">
      <c r="A21" s="4">
        <v>1</v>
      </c>
      <c r="B21" s="4">
        <v>3</v>
      </c>
      <c r="C21" s="4">
        <v>5</v>
      </c>
      <c r="D21" s="4">
        <v>4</v>
      </c>
      <c r="E21" s="4">
        <v>2</v>
      </c>
      <c r="F21" s="4">
        <v>1</v>
      </c>
      <c r="G21" s="4">
        <v>5</v>
      </c>
      <c r="H21" s="4">
        <v>3.4</v>
      </c>
      <c r="J21" s="30" t="s">
        <v>49</v>
      </c>
      <c r="K21" s="13">
        <v>0</v>
      </c>
    </row>
    <row r="22" spans="1:11" ht="16" x14ac:dyDescent="0.2">
      <c r="A22" s="4">
        <v>1</v>
      </c>
      <c r="B22" s="4">
        <v>3</v>
      </c>
      <c r="C22" s="4">
        <v>5</v>
      </c>
      <c r="D22" s="4">
        <v>5</v>
      </c>
      <c r="E22" s="4">
        <v>5</v>
      </c>
      <c r="F22" s="4">
        <v>1</v>
      </c>
      <c r="G22" s="4">
        <v>5</v>
      </c>
      <c r="H22" s="4">
        <v>4.2</v>
      </c>
      <c r="J22" s="30" t="s">
        <v>50</v>
      </c>
      <c r="K22" s="13">
        <v>0</v>
      </c>
    </row>
    <row r="23" spans="1:11" ht="16" x14ac:dyDescent="0.2">
      <c r="A23" s="4">
        <v>1</v>
      </c>
      <c r="B23" s="4">
        <v>3</v>
      </c>
      <c r="C23" s="4">
        <v>5</v>
      </c>
      <c r="D23" s="4">
        <v>4</v>
      </c>
      <c r="E23" s="4">
        <v>5</v>
      </c>
      <c r="F23" s="4">
        <v>2</v>
      </c>
      <c r="G23" s="4">
        <v>5</v>
      </c>
      <c r="H23" s="4">
        <v>4.2</v>
      </c>
      <c r="J23" s="30" t="s">
        <v>51</v>
      </c>
      <c r="K23" s="13">
        <v>0</v>
      </c>
    </row>
    <row r="24" spans="1:11" ht="16" x14ac:dyDescent="0.2">
      <c r="A24" s="4">
        <v>1</v>
      </c>
      <c r="B24" s="4">
        <v>3</v>
      </c>
      <c r="C24" s="4">
        <v>4</v>
      </c>
      <c r="D24" s="4">
        <v>3</v>
      </c>
      <c r="E24" s="4">
        <v>4</v>
      </c>
      <c r="F24" s="4">
        <v>3</v>
      </c>
      <c r="G24" s="4">
        <v>3</v>
      </c>
      <c r="H24" s="4">
        <v>3.4</v>
      </c>
      <c r="J24" s="30" t="s">
        <v>45</v>
      </c>
      <c r="K24" s="13">
        <v>0</v>
      </c>
    </row>
    <row r="25" spans="1:11" ht="16" x14ac:dyDescent="0.2">
      <c r="A25" s="4">
        <v>1</v>
      </c>
      <c r="B25" s="4">
        <v>3</v>
      </c>
      <c r="C25" s="4">
        <v>5</v>
      </c>
      <c r="D25" s="4">
        <v>4</v>
      </c>
      <c r="E25" s="4">
        <v>5</v>
      </c>
      <c r="F25" s="4">
        <v>2</v>
      </c>
      <c r="G25" s="4">
        <v>4</v>
      </c>
      <c r="H25" s="4">
        <v>4</v>
      </c>
      <c r="J25" s="30" t="s">
        <v>72</v>
      </c>
      <c r="K25" s="13">
        <v>0</v>
      </c>
    </row>
    <row r="26" spans="1:11" ht="16" x14ac:dyDescent="0.2">
      <c r="A26" s="4">
        <v>1</v>
      </c>
      <c r="B26" s="4">
        <v>3</v>
      </c>
      <c r="C26" s="4">
        <v>4</v>
      </c>
      <c r="D26" s="4">
        <v>5</v>
      </c>
      <c r="E26" s="4">
        <v>2</v>
      </c>
      <c r="F26" s="4">
        <v>3</v>
      </c>
      <c r="G26" s="4">
        <v>5</v>
      </c>
      <c r="H26" s="4">
        <v>3.8</v>
      </c>
      <c r="J26" s="30" t="s">
        <v>52</v>
      </c>
      <c r="K26" s="13">
        <v>0</v>
      </c>
    </row>
    <row r="27" spans="1:11" ht="16" x14ac:dyDescent="0.2">
      <c r="A27" s="4">
        <v>1</v>
      </c>
      <c r="B27" s="4">
        <v>3</v>
      </c>
      <c r="C27" s="4">
        <v>5</v>
      </c>
      <c r="D27" s="4">
        <v>4</v>
      </c>
      <c r="E27" s="4">
        <v>5</v>
      </c>
      <c r="F27" s="4">
        <v>2</v>
      </c>
      <c r="G27" s="4">
        <v>5</v>
      </c>
      <c r="H27" s="4">
        <v>4.2</v>
      </c>
      <c r="J27" s="30" t="s">
        <v>46</v>
      </c>
      <c r="K27" s="30">
        <f>COUNT(B52:B62)</f>
        <v>11</v>
      </c>
    </row>
    <row r="28" spans="1:11" ht="16" x14ac:dyDescent="0.2">
      <c r="A28" s="4">
        <v>1</v>
      </c>
      <c r="B28" s="4">
        <v>3</v>
      </c>
      <c r="C28" s="4">
        <v>3</v>
      </c>
      <c r="D28" s="4">
        <v>4</v>
      </c>
      <c r="E28" s="4">
        <v>4</v>
      </c>
      <c r="F28" s="4">
        <v>2</v>
      </c>
      <c r="G28" s="4">
        <v>4</v>
      </c>
      <c r="H28" s="4">
        <v>3.4</v>
      </c>
      <c r="J28" s="30" t="s">
        <v>42</v>
      </c>
      <c r="K28" s="30">
        <f>COUNT(B63:B67)</f>
        <v>5</v>
      </c>
    </row>
    <row r="29" spans="1:11" ht="16" x14ac:dyDescent="0.2">
      <c r="A29" s="4">
        <v>1</v>
      </c>
      <c r="B29" s="4">
        <v>3</v>
      </c>
      <c r="C29" s="4">
        <v>4</v>
      </c>
      <c r="D29" s="4">
        <v>5</v>
      </c>
      <c r="E29" s="4">
        <v>5</v>
      </c>
      <c r="F29" s="4">
        <v>1</v>
      </c>
      <c r="G29" s="4">
        <v>5</v>
      </c>
      <c r="H29" s="4">
        <v>4</v>
      </c>
      <c r="J29" s="30" t="s">
        <v>48</v>
      </c>
      <c r="K29" s="30">
        <f>COUNT(B68:B79)</f>
        <v>12</v>
      </c>
    </row>
    <row r="30" spans="1:11" ht="16" x14ac:dyDescent="0.2">
      <c r="A30" s="4">
        <v>1</v>
      </c>
      <c r="B30" s="4">
        <v>3</v>
      </c>
      <c r="C30" s="4">
        <v>3</v>
      </c>
      <c r="D30" s="4">
        <v>4</v>
      </c>
      <c r="E30" s="4">
        <v>4</v>
      </c>
      <c r="F30" s="4">
        <v>2</v>
      </c>
      <c r="G30" s="4">
        <v>4</v>
      </c>
      <c r="H30" s="4">
        <v>3.4</v>
      </c>
      <c r="J30" s="30" t="s">
        <v>69</v>
      </c>
      <c r="K30" s="30">
        <f>COUNT(B80:B91)</f>
        <v>12</v>
      </c>
    </row>
    <row r="31" spans="1:11" ht="16" x14ac:dyDescent="0.2">
      <c r="A31" s="4">
        <v>1</v>
      </c>
      <c r="B31" s="4">
        <v>3</v>
      </c>
      <c r="C31" s="4">
        <v>5</v>
      </c>
      <c r="D31" s="4">
        <v>5</v>
      </c>
      <c r="E31" s="4">
        <v>5</v>
      </c>
      <c r="F31" s="4">
        <v>1</v>
      </c>
      <c r="G31" s="4">
        <v>5</v>
      </c>
      <c r="H31" s="4">
        <v>4.2</v>
      </c>
      <c r="J31" s="30" t="s">
        <v>43</v>
      </c>
      <c r="K31" s="30">
        <f>COUNT(B92:B101)</f>
        <v>10</v>
      </c>
    </row>
    <row r="32" spans="1:11" ht="16" x14ac:dyDescent="0.2">
      <c r="A32" s="4">
        <v>1</v>
      </c>
      <c r="B32" s="4">
        <v>4</v>
      </c>
      <c r="C32" s="4">
        <v>4</v>
      </c>
      <c r="D32" s="4">
        <v>4</v>
      </c>
      <c r="E32" s="4">
        <v>4</v>
      </c>
      <c r="F32" s="4">
        <v>2</v>
      </c>
      <c r="G32" s="4">
        <v>4</v>
      </c>
      <c r="H32" s="4">
        <v>3.6</v>
      </c>
    </row>
    <row r="33" spans="1:8" ht="16" x14ac:dyDescent="0.2">
      <c r="A33" s="4">
        <v>1</v>
      </c>
      <c r="B33" s="4">
        <v>4</v>
      </c>
      <c r="C33" s="4">
        <v>3</v>
      </c>
      <c r="D33" s="4">
        <v>4</v>
      </c>
      <c r="E33" s="4">
        <v>4</v>
      </c>
      <c r="F33" s="4">
        <v>2</v>
      </c>
      <c r="G33" s="4">
        <v>4</v>
      </c>
      <c r="H33" s="4">
        <v>3.4</v>
      </c>
    </row>
    <row r="34" spans="1:8" ht="16" x14ac:dyDescent="0.2">
      <c r="A34" s="4">
        <v>1</v>
      </c>
      <c r="B34" s="4">
        <v>4</v>
      </c>
      <c r="C34" s="4">
        <v>4</v>
      </c>
      <c r="D34" s="4">
        <v>5</v>
      </c>
      <c r="E34" s="4">
        <v>5</v>
      </c>
      <c r="F34" s="4">
        <v>1</v>
      </c>
      <c r="G34" s="4">
        <v>5</v>
      </c>
      <c r="H34" s="4">
        <v>4</v>
      </c>
    </row>
    <row r="35" spans="1:8" ht="16" x14ac:dyDescent="0.2">
      <c r="A35" s="4">
        <v>1</v>
      </c>
      <c r="B35" s="4">
        <v>4</v>
      </c>
      <c r="C35" s="4">
        <v>4</v>
      </c>
      <c r="D35" s="4">
        <v>5</v>
      </c>
      <c r="E35" s="4">
        <v>5</v>
      </c>
      <c r="F35" s="4">
        <v>2</v>
      </c>
      <c r="G35" s="4">
        <v>4</v>
      </c>
      <c r="H35" s="4">
        <v>4</v>
      </c>
    </row>
    <row r="36" spans="1:8" ht="16" x14ac:dyDescent="0.2">
      <c r="A36" s="4">
        <v>1</v>
      </c>
      <c r="B36" s="4">
        <v>4</v>
      </c>
      <c r="C36" s="4">
        <v>5</v>
      </c>
      <c r="D36" s="4">
        <v>4</v>
      </c>
      <c r="E36" s="4">
        <v>5</v>
      </c>
      <c r="F36" s="4">
        <v>2</v>
      </c>
      <c r="G36" s="4">
        <v>4</v>
      </c>
      <c r="H36" s="4">
        <v>4</v>
      </c>
    </row>
    <row r="37" spans="1:8" ht="16" x14ac:dyDescent="0.2">
      <c r="A37" s="4">
        <v>1</v>
      </c>
      <c r="B37" s="4">
        <v>4</v>
      </c>
      <c r="C37" s="4">
        <v>4</v>
      </c>
      <c r="D37" s="4">
        <v>4</v>
      </c>
      <c r="E37" s="4">
        <v>3</v>
      </c>
      <c r="F37" s="4">
        <v>1</v>
      </c>
      <c r="G37" s="4">
        <v>4</v>
      </c>
      <c r="H37" s="4">
        <v>3.2</v>
      </c>
    </row>
    <row r="38" spans="1:8" ht="16" x14ac:dyDescent="0.2">
      <c r="A38" s="4">
        <v>1</v>
      </c>
      <c r="B38" s="4">
        <v>4</v>
      </c>
      <c r="C38" s="4">
        <v>5</v>
      </c>
      <c r="D38" s="4">
        <v>4</v>
      </c>
      <c r="E38" s="4">
        <v>5</v>
      </c>
      <c r="F38" s="4">
        <v>1</v>
      </c>
      <c r="G38" s="4">
        <v>4</v>
      </c>
      <c r="H38" s="4">
        <v>3.8</v>
      </c>
    </row>
    <row r="39" spans="1:8" ht="16" x14ac:dyDescent="0.2">
      <c r="A39" s="4">
        <v>1</v>
      </c>
      <c r="B39" s="4">
        <v>4</v>
      </c>
      <c r="C39" s="4">
        <v>5</v>
      </c>
      <c r="D39" s="4">
        <v>4</v>
      </c>
      <c r="E39" s="4">
        <v>2</v>
      </c>
      <c r="F39" s="4">
        <v>4</v>
      </c>
      <c r="G39" s="4">
        <v>5</v>
      </c>
      <c r="H39" s="4">
        <v>4</v>
      </c>
    </row>
    <row r="40" spans="1:8" ht="16" x14ac:dyDescent="0.2">
      <c r="A40" s="4">
        <v>1</v>
      </c>
      <c r="B40" s="4">
        <v>4</v>
      </c>
      <c r="C40" s="4">
        <v>5</v>
      </c>
      <c r="D40" s="4">
        <v>4</v>
      </c>
      <c r="E40" s="4">
        <v>5</v>
      </c>
      <c r="F40" s="4">
        <v>2</v>
      </c>
      <c r="G40" s="4">
        <v>5</v>
      </c>
      <c r="H40" s="4">
        <v>4.2</v>
      </c>
    </row>
    <row r="41" spans="1:8" ht="16" x14ac:dyDescent="0.2">
      <c r="A41" s="4">
        <v>1</v>
      </c>
      <c r="B41" s="4">
        <v>4</v>
      </c>
      <c r="C41" s="4">
        <v>4</v>
      </c>
      <c r="D41" s="4">
        <v>5</v>
      </c>
      <c r="E41" s="4">
        <v>2</v>
      </c>
      <c r="F41" s="4">
        <v>3</v>
      </c>
      <c r="G41" s="4">
        <v>5</v>
      </c>
      <c r="H41" s="4">
        <v>3.8</v>
      </c>
    </row>
    <row r="42" spans="1:8" ht="16" x14ac:dyDescent="0.2">
      <c r="A42" s="4">
        <v>1</v>
      </c>
      <c r="B42" s="4">
        <v>5</v>
      </c>
      <c r="C42" s="4">
        <v>4</v>
      </c>
      <c r="D42" s="4">
        <v>4</v>
      </c>
      <c r="E42" s="4">
        <v>3</v>
      </c>
      <c r="F42" s="4">
        <v>1</v>
      </c>
      <c r="G42" s="4">
        <v>4</v>
      </c>
      <c r="H42" s="4">
        <v>3.2</v>
      </c>
    </row>
    <row r="43" spans="1:8" ht="16" x14ac:dyDescent="0.2">
      <c r="A43" s="4">
        <v>1</v>
      </c>
      <c r="B43" s="4">
        <v>5</v>
      </c>
      <c r="C43" s="4">
        <v>5</v>
      </c>
      <c r="D43" s="4">
        <v>4</v>
      </c>
      <c r="E43" s="4">
        <v>4</v>
      </c>
      <c r="F43" s="4">
        <v>2</v>
      </c>
      <c r="G43" s="4">
        <v>4</v>
      </c>
      <c r="H43" s="4">
        <v>3.8</v>
      </c>
    </row>
    <row r="44" spans="1:8" ht="16" x14ac:dyDescent="0.2">
      <c r="A44" s="4">
        <v>1</v>
      </c>
      <c r="B44" s="4">
        <v>5</v>
      </c>
      <c r="C44" s="4">
        <v>5</v>
      </c>
      <c r="D44" s="4">
        <v>4</v>
      </c>
      <c r="E44" s="4">
        <v>5</v>
      </c>
      <c r="F44" s="4">
        <v>1</v>
      </c>
      <c r="G44" s="4">
        <v>5</v>
      </c>
      <c r="H44" s="4">
        <v>4</v>
      </c>
    </row>
    <row r="45" spans="1:8" ht="16" x14ac:dyDescent="0.2">
      <c r="A45" s="4">
        <v>1</v>
      </c>
      <c r="B45" s="4">
        <v>5</v>
      </c>
      <c r="C45" s="4">
        <v>5</v>
      </c>
      <c r="D45" s="4">
        <v>4</v>
      </c>
      <c r="E45" s="4">
        <v>3</v>
      </c>
      <c r="F45" s="4">
        <v>2</v>
      </c>
      <c r="G45" s="4">
        <v>5</v>
      </c>
      <c r="H45" s="4">
        <v>3.8</v>
      </c>
    </row>
    <row r="46" spans="1:8" ht="16" x14ac:dyDescent="0.2">
      <c r="A46" s="4">
        <v>1</v>
      </c>
      <c r="B46" s="4">
        <v>5</v>
      </c>
      <c r="C46" s="4">
        <v>5</v>
      </c>
      <c r="D46" s="4">
        <v>4</v>
      </c>
      <c r="E46" s="4">
        <v>2</v>
      </c>
      <c r="F46" s="4">
        <v>1</v>
      </c>
      <c r="G46" s="4">
        <v>5</v>
      </c>
      <c r="H46" s="4">
        <v>3.4</v>
      </c>
    </row>
    <row r="47" spans="1:8" ht="16" x14ac:dyDescent="0.2">
      <c r="A47" s="4">
        <v>1</v>
      </c>
      <c r="B47" s="4">
        <v>6</v>
      </c>
      <c r="C47" s="4">
        <v>5</v>
      </c>
      <c r="D47" s="4">
        <v>4</v>
      </c>
      <c r="E47" s="4">
        <v>5</v>
      </c>
      <c r="F47" s="4">
        <v>1</v>
      </c>
      <c r="G47" s="4">
        <v>4</v>
      </c>
      <c r="H47" s="4">
        <v>3.8</v>
      </c>
    </row>
    <row r="48" spans="1:8" ht="16" x14ac:dyDescent="0.2">
      <c r="A48" s="4">
        <v>1</v>
      </c>
      <c r="B48" s="4">
        <v>6</v>
      </c>
      <c r="C48" s="4">
        <v>4</v>
      </c>
      <c r="D48" s="4">
        <v>4</v>
      </c>
      <c r="E48" s="4">
        <v>3</v>
      </c>
      <c r="F48" s="4">
        <v>2</v>
      </c>
      <c r="G48" s="4">
        <v>4</v>
      </c>
      <c r="H48" s="4">
        <v>3.4</v>
      </c>
    </row>
    <row r="49" spans="1:8" ht="16" x14ac:dyDescent="0.2">
      <c r="A49" s="4">
        <v>1</v>
      </c>
      <c r="B49" s="4">
        <v>6</v>
      </c>
      <c r="C49" s="4">
        <v>5</v>
      </c>
      <c r="D49" s="4">
        <v>5</v>
      </c>
      <c r="E49" s="4">
        <v>2</v>
      </c>
      <c r="F49" s="4">
        <v>3</v>
      </c>
      <c r="G49" s="4">
        <v>5</v>
      </c>
      <c r="H49" s="4">
        <v>4</v>
      </c>
    </row>
    <row r="50" spans="1:8" ht="16" x14ac:dyDescent="0.2">
      <c r="A50" s="4">
        <v>1</v>
      </c>
      <c r="B50" s="4">
        <v>6</v>
      </c>
      <c r="C50" s="4">
        <v>5</v>
      </c>
      <c r="D50" s="4">
        <v>3</v>
      </c>
      <c r="E50" s="4">
        <v>3</v>
      </c>
      <c r="F50" s="4">
        <v>2</v>
      </c>
      <c r="G50" s="4">
        <v>4</v>
      </c>
      <c r="H50" s="4">
        <v>3.4</v>
      </c>
    </row>
    <row r="51" spans="1:8" ht="16" x14ac:dyDescent="0.2">
      <c r="A51" s="4">
        <v>1</v>
      </c>
      <c r="B51" s="4">
        <v>6</v>
      </c>
      <c r="C51" s="4">
        <v>4</v>
      </c>
      <c r="D51" s="4">
        <v>4</v>
      </c>
      <c r="E51" s="4">
        <v>3</v>
      </c>
      <c r="F51" s="4">
        <v>2</v>
      </c>
      <c r="G51" s="4">
        <v>4</v>
      </c>
      <c r="H51" s="4">
        <v>3.4</v>
      </c>
    </row>
    <row r="52" spans="1:8" ht="16" x14ac:dyDescent="0.2">
      <c r="A52" s="6">
        <v>2</v>
      </c>
      <c r="B52" s="6">
        <v>7</v>
      </c>
      <c r="C52" s="6">
        <v>5</v>
      </c>
      <c r="D52" s="6">
        <v>4</v>
      </c>
      <c r="E52" s="6">
        <v>1</v>
      </c>
      <c r="F52" s="6">
        <v>2</v>
      </c>
      <c r="G52" s="6">
        <v>5</v>
      </c>
      <c r="H52" s="6">
        <v>3.4</v>
      </c>
    </row>
    <row r="53" spans="1:8" ht="16" x14ac:dyDescent="0.2">
      <c r="A53" s="6">
        <v>2</v>
      </c>
      <c r="B53" s="6">
        <v>7</v>
      </c>
      <c r="C53" s="6">
        <v>4</v>
      </c>
      <c r="D53" s="6">
        <v>3</v>
      </c>
      <c r="E53" s="6">
        <v>3</v>
      </c>
      <c r="F53" s="6">
        <v>3</v>
      </c>
      <c r="G53" s="6">
        <v>5</v>
      </c>
      <c r="H53" s="6">
        <v>3.6</v>
      </c>
    </row>
    <row r="54" spans="1:8" ht="16" x14ac:dyDescent="0.2">
      <c r="A54" s="6">
        <v>2</v>
      </c>
      <c r="B54" s="6">
        <v>7</v>
      </c>
      <c r="C54" s="6">
        <v>5</v>
      </c>
      <c r="D54" s="6">
        <v>2</v>
      </c>
      <c r="E54" s="6">
        <v>2</v>
      </c>
      <c r="F54" s="6">
        <v>2</v>
      </c>
      <c r="G54" s="6">
        <v>5</v>
      </c>
      <c r="H54" s="6">
        <v>3.2</v>
      </c>
    </row>
    <row r="55" spans="1:8" ht="16" x14ac:dyDescent="0.2">
      <c r="A55" s="6">
        <v>2</v>
      </c>
      <c r="B55" s="6">
        <v>7</v>
      </c>
      <c r="C55" s="6">
        <v>5</v>
      </c>
      <c r="D55" s="6">
        <v>4</v>
      </c>
      <c r="E55" s="6">
        <v>3</v>
      </c>
      <c r="F55" s="6">
        <v>1</v>
      </c>
      <c r="G55" s="6">
        <v>4</v>
      </c>
      <c r="H55" s="6">
        <v>3.4</v>
      </c>
    </row>
    <row r="56" spans="1:8" ht="16" x14ac:dyDescent="0.2">
      <c r="A56" s="6">
        <v>2</v>
      </c>
      <c r="B56" s="6">
        <v>7</v>
      </c>
      <c r="C56" s="6">
        <v>4</v>
      </c>
      <c r="D56" s="6">
        <v>3</v>
      </c>
      <c r="E56" s="6">
        <v>3</v>
      </c>
      <c r="F56" s="6">
        <v>3</v>
      </c>
      <c r="G56" s="6">
        <v>5</v>
      </c>
      <c r="H56" s="6">
        <v>3.6</v>
      </c>
    </row>
    <row r="57" spans="1:8" ht="16" x14ac:dyDescent="0.2">
      <c r="A57" s="6">
        <v>2</v>
      </c>
      <c r="B57" s="6">
        <v>7</v>
      </c>
      <c r="C57" s="6">
        <v>4</v>
      </c>
      <c r="D57" s="6">
        <v>4</v>
      </c>
      <c r="E57" s="6">
        <v>3</v>
      </c>
      <c r="F57" s="6">
        <v>2</v>
      </c>
      <c r="G57" s="6">
        <v>4</v>
      </c>
      <c r="H57" s="6">
        <v>3.4</v>
      </c>
    </row>
    <row r="58" spans="1:8" ht="16" x14ac:dyDescent="0.2">
      <c r="A58" s="6">
        <v>2</v>
      </c>
      <c r="B58" s="6">
        <v>7</v>
      </c>
      <c r="C58" s="6">
        <v>5</v>
      </c>
      <c r="D58" s="6">
        <v>5</v>
      </c>
      <c r="E58" s="6">
        <v>2</v>
      </c>
      <c r="F58" s="6">
        <v>2</v>
      </c>
      <c r="G58" s="6">
        <v>4</v>
      </c>
      <c r="H58" s="6">
        <v>3.6</v>
      </c>
    </row>
    <row r="59" spans="1:8" ht="16" x14ac:dyDescent="0.2">
      <c r="A59" s="6">
        <v>2</v>
      </c>
      <c r="B59" s="6">
        <v>7</v>
      </c>
      <c r="C59" s="6">
        <v>3</v>
      </c>
      <c r="D59" s="6">
        <v>3</v>
      </c>
      <c r="E59" s="6">
        <v>2</v>
      </c>
      <c r="F59" s="6">
        <v>1</v>
      </c>
      <c r="G59" s="6">
        <v>5</v>
      </c>
      <c r="H59" s="6">
        <v>2.8</v>
      </c>
    </row>
    <row r="60" spans="1:8" ht="16" x14ac:dyDescent="0.2">
      <c r="A60" s="6">
        <v>2</v>
      </c>
      <c r="B60" s="6">
        <v>7</v>
      </c>
      <c r="C60" s="6">
        <v>4</v>
      </c>
      <c r="D60" s="6">
        <v>3</v>
      </c>
      <c r="E60" s="6">
        <v>2</v>
      </c>
      <c r="F60" s="6">
        <v>3</v>
      </c>
      <c r="G60" s="6">
        <v>4</v>
      </c>
      <c r="H60" s="6">
        <v>3.2</v>
      </c>
    </row>
    <row r="61" spans="1:8" ht="16" x14ac:dyDescent="0.2">
      <c r="A61" s="6">
        <v>2</v>
      </c>
      <c r="B61" s="6">
        <v>7</v>
      </c>
      <c r="C61" s="6">
        <v>5</v>
      </c>
      <c r="D61" s="6">
        <v>4</v>
      </c>
      <c r="E61" s="6">
        <v>4</v>
      </c>
      <c r="F61" s="6">
        <v>3</v>
      </c>
      <c r="G61" s="6">
        <v>4</v>
      </c>
      <c r="H61" s="6">
        <v>4</v>
      </c>
    </row>
    <row r="62" spans="1:8" ht="16" x14ac:dyDescent="0.2">
      <c r="A62" s="9">
        <v>2</v>
      </c>
      <c r="B62" s="9">
        <v>7</v>
      </c>
      <c r="C62" s="9">
        <v>4</v>
      </c>
      <c r="D62" s="9">
        <v>4</v>
      </c>
      <c r="E62" s="9">
        <v>3</v>
      </c>
      <c r="F62" s="9">
        <v>2</v>
      </c>
      <c r="G62" s="9">
        <v>4</v>
      </c>
      <c r="H62" s="9">
        <v>3.4</v>
      </c>
    </row>
    <row r="63" spans="1:8" ht="16" x14ac:dyDescent="0.2">
      <c r="A63" s="6">
        <v>2</v>
      </c>
      <c r="B63" s="6">
        <v>8</v>
      </c>
      <c r="C63" s="6">
        <v>5</v>
      </c>
      <c r="D63" s="6">
        <v>5</v>
      </c>
      <c r="E63" s="6">
        <v>3</v>
      </c>
      <c r="F63" s="6">
        <v>1</v>
      </c>
      <c r="G63" s="6">
        <v>5</v>
      </c>
      <c r="H63" s="6">
        <v>3.8</v>
      </c>
    </row>
    <row r="64" spans="1:8" ht="16" x14ac:dyDescent="0.2">
      <c r="A64" s="6">
        <v>2</v>
      </c>
      <c r="B64" s="6">
        <v>8</v>
      </c>
      <c r="C64" s="6">
        <v>4</v>
      </c>
      <c r="D64" s="6">
        <v>4</v>
      </c>
      <c r="E64" s="6">
        <v>3</v>
      </c>
      <c r="F64" s="6">
        <v>2</v>
      </c>
      <c r="G64" s="6">
        <v>4</v>
      </c>
      <c r="H64" s="6">
        <v>3.4</v>
      </c>
    </row>
    <row r="65" spans="1:8" ht="16" x14ac:dyDescent="0.2">
      <c r="A65" s="6">
        <v>2</v>
      </c>
      <c r="B65" s="7">
        <v>8</v>
      </c>
      <c r="C65" s="6">
        <v>4</v>
      </c>
      <c r="D65" s="6">
        <v>5</v>
      </c>
      <c r="E65" s="6">
        <v>2</v>
      </c>
      <c r="F65" s="6">
        <v>2</v>
      </c>
      <c r="G65" s="6">
        <v>4</v>
      </c>
      <c r="H65" s="6">
        <v>3.4</v>
      </c>
    </row>
    <row r="66" spans="1:8" ht="16" x14ac:dyDescent="0.2">
      <c r="A66" s="6">
        <v>2</v>
      </c>
      <c r="B66" s="7">
        <v>8</v>
      </c>
      <c r="C66" s="6">
        <v>5</v>
      </c>
      <c r="D66" s="6">
        <v>2</v>
      </c>
      <c r="E66" s="6">
        <v>2</v>
      </c>
      <c r="F66" s="6">
        <v>2</v>
      </c>
      <c r="G66" s="6">
        <v>5</v>
      </c>
      <c r="H66" s="6">
        <v>3.2</v>
      </c>
    </row>
    <row r="67" spans="1:8" ht="16" x14ac:dyDescent="0.2">
      <c r="A67" s="6">
        <v>2</v>
      </c>
      <c r="B67" s="6">
        <v>8</v>
      </c>
      <c r="C67" s="6">
        <v>4</v>
      </c>
      <c r="D67" s="6">
        <v>4</v>
      </c>
      <c r="E67" s="6">
        <v>3</v>
      </c>
      <c r="F67" s="6">
        <v>2</v>
      </c>
      <c r="G67" s="6">
        <v>4</v>
      </c>
      <c r="H67" s="6">
        <v>3.4</v>
      </c>
    </row>
    <row r="68" spans="1:8" ht="16" x14ac:dyDescent="0.2">
      <c r="A68" s="6">
        <v>2</v>
      </c>
      <c r="B68" s="6">
        <v>9</v>
      </c>
      <c r="C68" s="6">
        <v>4</v>
      </c>
      <c r="D68" s="6">
        <v>5</v>
      </c>
      <c r="E68" s="6">
        <v>2</v>
      </c>
      <c r="F68" s="6">
        <v>4</v>
      </c>
      <c r="G68" s="6">
        <v>3</v>
      </c>
      <c r="H68" s="6">
        <v>3.6</v>
      </c>
    </row>
    <row r="69" spans="1:8" ht="16" x14ac:dyDescent="0.2">
      <c r="A69" s="6">
        <v>2</v>
      </c>
      <c r="B69" s="6">
        <v>9</v>
      </c>
      <c r="C69" s="6">
        <v>4</v>
      </c>
      <c r="D69" s="6">
        <v>4</v>
      </c>
      <c r="E69" s="6">
        <v>3</v>
      </c>
      <c r="F69" s="6">
        <v>3</v>
      </c>
      <c r="G69" s="6">
        <v>4</v>
      </c>
      <c r="H69" s="6">
        <v>3.6</v>
      </c>
    </row>
    <row r="70" spans="1:8" ht="16" x14ac:dyDescent="0.2">
      <c r="A70" s="6">
        <v>2</v>
      </c>
      <c r="B70" s="6">
        <v>9</v>
      </c>
      <c r="C70" s="6">
        <v>3</v>
      </c>
      <c r="D70" s="6">
        <v>4</v>
      </c>
      <c r="E70" s="6">
        <v>3</v>
      </c>
      <c r="F70" s="6">
        <v>3</v>
      </c>
      <c r="G70" s="6">
        <v>2</v>
      </c>
      <c r="H70" s="6">
        <v>3</v>
      </c>
    </row>
    <row r="71" spans="1:8" ht="16" x14ac:dyDescent="0.2">
      <c r="A71" s="6">
        <v>2</v>
      </c>
      <c r="B71" s="6">
        <v>9</v>
      </c>
      <c r="C71" s="6">
        <v>5</v>
      </c>
      <c r="D71" s="6">
        <v>4</v>
      </c>
      <c r="E71" s="6">
        <v>2</v>
      </c>
      <c r="F71" s="6">
        <v>3</v>
      </c>
      <c r="G71" s="6">
        <v>5</v>
      </c>
      <c r="H71" s="6">
        <v>3.8</v>
      </c>
    </row>
    <row r="72" spans="1:8" ht="16" x14ac:dyDescent="0.2">
      <c r="A72" s="6">
        <v>2</v>
      </c>
      <c r="B72" s="6">
        <v>9</v>
      </c>
      <c r="C72" s="6">
        <v>4</v>
      </c>
      <c r="D72" s="6">
        <v>4</v>
      </c>
      <c r="E72" s="6">
        <v>3</v>
      </c>
      <c r="F72" s="6">
        <v>2</v>
      </c>
      <c r="G72" s="6">
        <v>4</v>
      </c>
      <c r="H72" s="6">
        <v>3.4</v>
      </c>
    </row>
    <row r="73" spans="1:8" ht="16" x14ac:dyDescent="0.2">
      <c r="A73" s="6">
        <v>2</v>
      </c>
      <c r="B73" s="6">
        <v>9</v>
      </c>
      <c r="C73" s="6">
        <v>5</v>
      </c>
      <c r="D73" s="6">
        <v>4</v>
      </c>
      <c r="E73" s="6">
        <v>2</v>
      </c>
      <c r="F73" s="6">
        <v>3</v>
      </c>
      <c r="G73" s="6">
        <v>4</v>
      </c>
      <c r="H73" s="6">
        <v>3.6</v>
      </c>
    </row>
    <row r="74" spans="1:8" ht="16" x14ac:dyDescent="0.2">
      <c r="A74" s="6">
        <v>2</v>
      </c>
      <c r="B74" s="6">
        <v>9</v>
      </c>
      <c r="C74" s="6">
        <v>4</v>
      </c>
      <c r="D74" s="6">
        <v>4</v>
      </c>
      <c r="E74" s="6">
        <v>3</v>
      </c>
      <c r="F74" s="6">
        <v>2</v>
      </c>
      <c r="G74" s="6">
        <v>4</v>
      </c>
      <c r="H74" s="6">
        <v>3.4</v>
      </c>
    </row>
    <row r="75" spans="1:8" ht="16" x14ac:dyDescent="0.2">
      <c r="A75" s="6">
        <v>2</v>
      </c>
      <c r="B75" s="6">
        <v>9</v>
      </c>
      <c r="C75" s="6">
        <v>5</v>
      </c>
      <c r="D75" s="6">
        <v>4</v>
      </c>
      <c r="E75" s="6">
        <v>2</v>
      </c>
      <c r="F75" s="6">
        <v>3</v>
      </c>
      <c r="G75" s="6">
        <v>5</v>
      </c>
      <c r="H75" s="6">
        <v>3.8</v>
      </c>
    </row>
    <row r="76" spans="1:8" ht="16" x14ac:dyDescent="0.2">
      <c r="A76" s="6">
        <v>2</v>
      </c>
      <c r="B76" s="6">
        <v>9</v>
      </c>
      <c r="C76" s="6">
        <v>4</v>
      </c>
      <c r="D76" s="6">
        <v>4</v>
      </c>
      <c r="E76" s="6">
        <v>3</v>
      </c>
      <c r="F76" s="6">
        <v>2</v>
      </c>
      <c r="G76" s="6">
        <v>4</v>
      </c>
      <c r="H76" s="6">
        <v>3.4</v>
      </c>
    </row>
    <row r="77" spans="1:8" ht="16" x14ac:dyDescent="0.2">
      <c r="A77" s="6">
        <v>2</v>
      </c>
      <c r="B77" s="6">
        <v>9</v>
      </c>
      <c r="C77" s="6">
        <v>5</v>
      </c>
      <c r="D77" s="6">
        <v>4</v>
      </c>
      <c r="E77" s="6">
        <v>1</v>
      </c>
      <c r="F77" s="6">
        <v>2</v>
      </c>
      <c r="G77" s="6">
        <v>5</v>
      </c>
      <c r="H77" s="6">
        <v>3.4</v>
      </c>
    </row>
    <row r="78" spans="1:8" ht="16" x14ac:dyDescent="0.2">
      <c r="A78" s="6">
        <v>2</v>
      </c>
      <c r="B78" s="6">
        <v>9</v>
      </c>
      <c r="C78" s="6">
        <v>4</v>
      </c>
      <c r="D78" s="6">
        <v>3</v>
      </c>
      <c r="E78" s="6">
        <v>3</v>
      </c>
      <c r="F78" s="6">
        <v>3</v>
      </c>
      <c r="G78" s="6">
        <v>5</v>
      </c>
      <c r="H78" s="6">
        <v>3.6</v>
      </c>
    </row>
    <row r="79" spans="1:8" ht="16" x14ac:dyDescent="0.2">
      <c r="A79" s="6">
        <v>2</v>
      </c>
      <c r="B79" s="6">
        <v>9</v>
      </c>
      <c r="C79" s="6">
        <v>4</v>
      </c>
      <c r="D79" s="6">
        <v>4</v>
      </c>
      <c r="E79" s="6">
        <v>2</v>
      </c>
      <c r="F79" s="6">
        <v>3</v>
      </c>
      <c r="G79" s="6">
        <v>5</v>
      </c>
      <c r="H79" s="6">
        <v>3.6</v>
      </c>
    </row>
    <row r="80" spans="1:8" ht="16" x14ac:dyDescent="0.2">
      <c r="A80" s="6">
        <v>2</v>
      </c>
      <c r="B80" s="6">
        <v>10</v>
      </c>
      <c r="C80" s="6">
        <v>4</v>
      </c>
      <c r="D80" s="6">
        <v>4</v>
      </c>
      <c r="E80" s="6">
        <v>3</v>
      </c>
      <c r="F80" s="6">
        <v>2</v>
      </c>
      <c r="G80" s="6">
        <v>4</v>
      </c>
      <c r="H80" s="6">
        <v>3.4</v>
      </c>
    </row>
    <row r="81" spans="1:8" ht="16" x14ac:dyDescent="0.2">
      <c r="A81" s="6">
        <v>2</v>
      </c>
      <c r="B81" s="6">
        <v>10</v>
      </c>
      <c r="C81" s="6">
        <v>3</v>
      </c>
      <c r="D81" s="6">
        <v>4</v>
      </c>
      <c r="E81" s="6">
        <v>3</v>
      </c>
      <c r="F81" s="6">
        <v>2</v>
      </c>
      <c r="G81" s="6">
        <v>3</v>
      </c>
      <c r="H81" s="6">
        <v>3</v>
      </c>
    </row>
    <row r="82" spans="1:8" ht="16" x14ac:dyDescent="0.2">
      <c r="A82" s="6">
        <v>2</v>
      </c>
      <c r="B82" s="6">
        <v>10</v>
      </c>
      <c r="C82" s="6">
        <v>5</v>
      </c>
      <c r="D82" s="6">
        <v>5</v>
      </c>
      <c r="E82" s="6">
        <v>2</v>
      </c>
      <c r="F82" s="6">
        <v>3</v>
      </c>
      <c r="G82" s="6">
        <v>5</v>
      </c>
      <c r="H82" s="6">
        <v>4</v>
      </c>
    </row>
    <row r="83" spans="1:8" ht="16" x14ac:dyDescent="0.2">
      <c r="A83" s="6">
        <v>2</v>
      </c>
      <c r="B83" s="6">
        <v>10</v>
      </c>
      <c r="C83" s="6">
        <v>4</v>
      </c>
      <c r="D83" s="6">
        <v>3</v>
      </c>
      <c r="E83" s="6">
        <v>3</v>
      </c>
      <c r="F83" s="6">
        <v>3</v>
      </c>
      <c r="G83" s="6">
        <v>4</v>
      </c>
      <c r="H83" s="6">
        <v>3.4</v>
      </c>
    </row>
    <row r="84" spans="1:8" ht="16" x14ac:dyDescent="0.2">
      <c r="A84" s="6">
        <v>2</v>
      </c>
      <c r="B84" s="6">
        <v>10</v>
      </c>
      <c r="C84" s="6">
        <v>4</v>
      </c>
      <c r="D84" s="6">
        <v>3</v>
      </c>
      <c r="E84" s="6">
        <v>3</v>
      </c>
      <c r="F84" s="6">
        <v>2</v>
      </c>
      <c r="G84" s="6">
        <v>5</v>
      </c>
      <c r="H84" s="6">
        <v>3.4</v>
      </c>
    </row>
    <row r="85" spans="1:8" ht="16" x14ac:dyDescent="0.2">
      <c r="A85" s="6">
        <v>2</v>
      </c>
      <c r="B85" s="6">
        <v>10</v>
      </c>
      <c r="C85" s="6">
        <v>4</v>
      </c>
      <c r="D85" s="6">
        <v>4</v>
      </c>
      <c r="E85" s="6">
        <v>2</v>
      </c>
      <c r="F85" s="6">
        <v>3</v>
      </c>
      <c r="G85" s="6">
        <v>5</v>
      </c>
      <c r="H85" s="6">
        <v>3.6</v>
      </c>
    </row>
    <row r="86" spans="1:8" ht="16" x14ac:dyDescent="0.2">
      <c r="A86" s="6">
        <v>2</v>
      </c>
      <c r="B86" s="6">
        <v>10</v>
      </c>
      <c r="C86" s="6">
        <v>5</v>
      </c>
      <c r="D86" s="6">
        <v>3</v>
      </c>
      <c r="E86" s="6">
        <v>2</v>
      </c>
      <c r="F86" s="6">
        <v>1</v>
      </c>
      <c r="G86" s="6">
        <v>5</v>
      </c>
      <c r="H86" s="6">
        <v>3.2</v>
      </c>
    </row>
    <row r="87" spans="1:8" ht="16" x14ac:dyDescent="0.2">
      <c r="A87" s="6">
        <v>2</v>
      </c>
      <c r="B87" s="6">
        <v>10</v>
      </c>
      <c r="C87" s="6">
        <v>4</v>
      </c>
      <c r="D87" s="6">
        <v>3</v>
      </c>
      <c r="E87" s="6">
        <v>3</v>
      </c>
      <c r="F87" s="6">
        <v>2</v>
      </c>
      <c r="G87" s="6">
        <v>5</v>
      </c>
      <c r="H87" s="6">
        <v>3.4</v>
      </c>
    </row>
    <row r="88" spans="1:8" ht="16" x14ac:dyDescent="0.2">
      <c r="A88" s="6">
        <v>2</v>
      </c>
      <c r="B88" s="6">
        <v>10</v>
      </c>
      <c r="C88" s="6">
        <v>4</v>
      </c>
      <c r="D88" s="6">
        <v>4</v>
      </c>
      <c r="E88" s="6">
        <v>2</v>
      </c>
      <c r="F88" s="6">
        <v>3</v>
      </c>
      <c r="G88" s="6">
        <v>5</v>
      </c>
      <c r="H88" s="6">
        <v>3.6</v>
      </c>
    </row>
    <row r="89" spans="1:8" ht="16" x14ac:dyDescent="0.2">
      <c r="A89" s="6">
        <v>2</v>
      </c>
      <c r="B89" s="6">
        <v>10</v>
      </c>
      <c r="C89" s="6">
        <v>4</v>
      </c>
      <c r="D89" s="6">
        <v>4</v>
      </c>
      <c r="E89" s="6">
        <v>3</v>
      </c>
      <c r="F89" s="6">
        <v>2</v>
      </c>
      <c r="G89" s="6">
        <v>4</v>
      </c>
      <c r="H89" s="6">
        <v>3.4</v>
      </c>
    </row>
    <row r="90" spans="1:8" ht="16" x14ac:dyDescent="0.2">
      <c r="A90" s="6">
        <v>2</v>
      </c>
      <c r="B90" s="6">
        <v>10</v>
      </c>
      <c r="C90" s="6">
        <v>5</v>
      </c>
      <c r="D90" s="6">
        <v>5</v>
      </c>
      <c r="E90" s="6">
        <v>3</v>
      </c>
      <c r="F90" s="6">
        <v>1</v>
      </c>
      <c r="G90" s="6">
        <v>5</v>
      </c>
      <c r="H90" s="6">
        <v>3.8</v>
      </c>
    </row>
    <row r="91" spans="1:8" ht="16" x14ac:dyDescent="0.2">
      <c r="A91" s="6">
        <v>2</v>
      </c>
      <c r="B91" s="6">
        <v>10</v>
      </c>
      <c r="C91" s="6">
        <v>4</v>
      </c>
      <c r="D91" s="6">
        <v>3</v>
      </c>
      <c r="E91" s="6">
        <v>2</v>
      </c>
      <c r="F91" s="6">
        <v>3</v>
      </c>
      <c r="G91" s="6">
        <v>4</v>
      </c>
      <c r="H91" s="6">
        <v>3.2</v>
      </c>
    </row>
    <row r="92" spans="1:8" ht="16" x14ac:dyDescent="0.2">
      <c r="A92" s="6">
        <v>2</v>
      </c>
      <c r="B92" s="6">
        <v>11</v>
      </c>
      <c r="C92" s="6">
        <v>5</v>
      </c>
      <c r="D92" s="6">
        <v>4</v>
      </c>
      <c r="E92" s="6">
        <v>4</v>
      </c>
      <c r="F92" s="6">
        <v>3</v>
      </c>
      <c r="G92" s="6">
        <v>4</v>
      </c>
      <c r="H92" s="6">
        <v>4</v>
      </c>
    </row>
    <row r="93" spans="1:8" ht="16" x14ac:dyDescent="0.2">
      <c r="A93" s="6">
        <v>2</v>
      </c>
      <c r="B93" s="6">
        <v>11</v>
      </c>
      <c r="C93" s="6">
        <v>3</v>
      </c>
      <c r="D93" s="6">
        <v>3</v>
      </c>
      <c r="E93" s="6">
        <v>2</v>
      </c>
      <c r="F93" s="6">
        <v>3</v>
      </c>
      <c r="G93" s="6">
        <v>5</v>
      </c>
      <c r="H93" s="6">
        <v>3.2</v>
      </c>
    </row>
    <row r="94" spans="1:8" ht="16" x14ac:dyDescent="0.2">
      <c r="A94" s="6">
        <v>2</v>
      </c>
      <c r="B94" s="6">
        <v>11</v>
      </c>
      <c r="C94" s="6">
        <v>4</v>
      </c>
      <c r="D94" s="6">
        <v>4</v>
      </c>
      <c r="E94" s="6">
        <v>3</v>
      </c>
      <c r="F94" s="6">
        <v>2</v>
      </c>
      <c r="G94" s="6">
        <v>4</v>
      </c>
      <c r="H94" s="6">
        <v>3.4</v>
      </c>
    </row>
    <row r="95" spans="1:8" ht="16" x14ac:dyDescent="0.2">
      <c r="A95" s="6">
        <v>2</v>
      </c>
      <c r="B95" s="6">
        <v>11</v>
      </c>
      <c r="C95" s="6">
        <v>3</v>
      </c>
      <c r="D95" s="6">
        <v>3</v>
      </c>
      <c r="E95" s="6">
        <v>2</v>
      </c>
      <c r="F95" s="6">
        <v>1</v>
      </c>
      <c r="G95" s="6">
        <v>5</v>
      </c>
      <c r="H95" s="6">
        <v>2.8</v>
      </c>
    </row>
    <row r="96" spans="1:8" ht="16" x14ac:dyDescent="0.2">
      <c r="A96" s="6">
        <v>2</v>
      </c>
      <c r="B96" s="6">
        <v>11</v>
      </c>
      <c r="C96" s="6">
        <v>4</v>
      </c>
      <c r="D96" s="6">
        <v>3</v>
      </c>
      <c r="E96" s="6">
        <v>2</v>
      </c>
      <c r="F96" s="6">
        <v>3</v>
      </c>
      <c r="G96" s="6">
        <v>4</v>
      </c>
      <c r="H96" s="6">
        <v>3.2</v>
      </c>
    </row>
    <row r="97" spans="1:8" ht="16" x14ac:dyDescent="0.2">
      <c r="A97" s="6">
        <v>2</v>
      </c>
      <c r="B97" s="6">
        <v>11</v>
      </c>
      <c r="C97" s="6">
        <v>4</v>
      </c>
      <c r="D97" s="6">
        <v>3</v>
      </c>
      <c r="E97" s="6">
        <v>2</v>
      </c>
      <c r="F97" s="6">
        <v>3</v>
      </c>
      <c r="G97" s="6">
        <v>5</v>
      </c>
      <c r="H97" s="6">
        <v>3.4</v>
      </c>
    </row>
    <row r="98" spans="1:8" ht="16" x14ac:dyDescent="0.2">
      <c r="A98" s="6">
        <v>2</v>
      </c>
      <c r="B98" s="6">
        <v>11</v>
      </c>
      <c r="C98" s="6">
        <v>5</v>
      </c>
      <c r="D98" s="6">
        <v>4</v>
      </c>
      <c r="E98" s="6">
        <v>3</v>
      </c>
      <c r="F98" s="6">
        <v>1</v>
      </c>
      <c r="G98" s="6">
        <v>4</v>
      </c>
      <c r="H98" s="6">
        <v>3.4</v>
      </c>
    </row>
    <row r="99" spans="1:8" ht="16" x14ac:dyDescent="0.2">
      <c r="A99" s="6">
        <v>2</v>
      </c>
      <c r="B99" s="6">
        <v>11</v>
      </c>
      <c r="C99" s="6">
        <v>4</v>
      </c>
      <c r="D99" s="6">
        <v>4</v>
      </c>
      <c r="E99" s="6">
        <v>3</v>
      </c>
      <c r="F99" s="6">
        <v>2</v>
      </c>
      <c r="G99" s="6">
        <v>4</v>
      </c>
      <c r="H99" s="6">
        <v>3.4</v>
      </c>
    </row>
    <row r="100" spans="1:8" ht="16" x14ac:dyDescent="0.2">
      <c r="A100" s="6">
        <v>2</v>
      </c>
      <c r="B100" s="6">
        <v>11</v>
      </c>
      <c r="C100" s="6">
        <v>4</v>
      </c>
      <c r="D100" s="6">
        <v>5</v>
      </c>
      <c r="E100" s="6">
        <v>2</v>
      </c>
      <c r="F100" s="6">
        <v>4</v>
      </c>
      <c r="G100" s="6">
        <v>3</v>
      </c>
      <c r="H100" s="6">
        <v>3.6</v>
      </c>
    </row>
    <row r="101" spans="1:8" ht="17" thickBot="1" x14ac:dyDescent="0.25">
      <c r="A101" s="8">
        <v>2</v>
      </c>
      <c r="B101" s="8">
        <v>11</v>
      </c>
      <c r="C101" s="8">
        <v>4</v>
      </c>
      <c r="D101" s="8">
        <v>4</v>
      </c>
      <c r="E101" s="8">
        <v>3</v>
      </c>
      <c r="F101" s="8">
        <v>3</v>
      </c>
      <c r="G101" s="8">
        <v>4</v>
      </c>
      <c r="H101" s="8">
        <v>3.6</v>
      </c>
    </row>
    <row r="102" spans="1:8" ht="16" thickTop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2"/>
  <sheetViews>
    <sheetView workbookViewId="0"/>
  </sheetViews>
  <sheetFormatPr baseColWidth="10" defaultRowHeight="15" x14ac:dyDescent="0.2"/>
  <cols>
    <col min="10" max="10" width="14.6640625" bestFit="1" customWidth="1"/>
    <col min="11" max="11" width="6.6640625" bestFit="1" customWidth="1"/>
    <col min="12" max="15" width="5.5" bestFit="1" customWidth="1"/>
    <col min="16" max="17" width="5.6640625" bestFit="1" customWidth="1"/>
  </cols>
  <sheetData>
    <row r="1" spans="1:17" ht="17" thickTop="1" x14ac:dyDescent="0.2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7" ht="16" x14ac:dyDescent="0.2">
      <c r="A2" s="40">
        <v>65000</v>
      </c>
      <c r="B2" s="40">
        <v>4</v>
      </c>
      <c r="C2" s="40">
        <v>5</v>
      </c>
      <c r="D2" s="40">
        <v>2</v>
      </c>
      <c r="E2" s="40">
        <v>2</v>
      </c>
      <c r="F2" s="40">
        <v>4</v>
      </c>
      <c r="G2" s="40">
        <v>3.4</v>
      </c>
    </row>
    <row r="3" spans="1:17" ht="16" x14ac:dyDescent="0.2">
      <c r="A3" s="40">
        <v>68000</v>
      </c>
      <c r="B3" s="40">
        <v>5</v>
      </c>
      <c r="C3" s="40">
        <v>2</v>
      </c>
      <c r="D3" s="40">
        <v>2</v>
      </c>
      <c r="E3" s="40">
        <v>2</v>
      </c>
      <c r="F3" s="40">
        <v>5</v>
      </c>
      <c r="G3" s="40">
        <v>3.2</v>
      </c>
    </row>
    <row r="4" spans="1:17" ht="16" x14ac:dyDescent="0.2">
      <c r="A4" s="40">
        <v>69000</v>
      </c>
      <c r="B4" s="40">
        <v>3</v>
      </c>
      <c r="C4" s="40">
        <v>3</v>
      </c>
      <c r="D4" s="40">
        <v>2</v>
      </c>
      <c r="E4" s="40">
        <v>1</v>
      </c>
      <c r="F4" s="40">
        <v>5</v>
      </c>
      <c r="G4" s="40">
        <v>2.8</v>
      </c>
      <c r="J4" s="11" t="s">
        <v>96</v>
      </c>
      <c r="K4" s="63"/>
    </row>
    <row r="5" spans="1:17" ht="16" x14ac:dyDescent="0.2">
      <c r="A5" s="40">
        <v>69000</v>
      </c>
      <c r="B5" s="40">
        <v>4</v>
      </c>
      <c r="C5" s="40">
        <v>3</v>
      </c>
      <c r="D5" s="40">
        <v>2</v>
      </c>
      <c r="E5" s="40">
        <v>3</v>
      </c>
      <c r="F5" s="40">
        <v>4</v>
      </c>
      <c r="G5" s="40">
        <v>3.2</v>
      </c>
      <c r="J5" s="11" t="s">
        <v>97</v>
      </c>
      <c r="K5" s="64"/>
    </row>
    <row r="6" spans="1:17" ht="16" x14ac:dyDescent="0.2">
      <c r="A6" s="40">
        <v>70000</v>
      </c>
      <c r="B6" s="40">
        <v>5</v>
      </c>
      <c r="C6" s="40">
        <v>3</v>
      </c>
      <c r="D6" s="40">
        <v>2</v>
      </c>
      <c r="E6" s="40">
        <v>1</v>
      </c>
      <c r="F6" s="40">
        <v>5</v>
      </c>
      <c r="G6" s="40">
        <v>3.2</v>
      </c>
    </row>
    <row r="7" spans="1:17" ht="16" x14ac:dyDescent="0.2">
      <c r="A7" s="41">
        <v>71000</v>
      </c>
      <c r="B7" s="41">
        <v>3</v>
      </c>
      <c r="C7" s="41">
        <v>4</v>
      </c>
      <c r="D7" s="41">
        <v>4</v>
      </c>
      <c r="E7" s="41">
        <v>3</v>
      </c>
      <c r="F7" s="41">
        <v>4</v>
      </c>
      <c r="G7" s="41">
        <v>3.6</v>
      </c>
    </row>
    <row r="8" spans="1:17" ht="16" x14ac:dyDescent="0.2">
      <c r="A8" s="41">
        <v>71000</v>
      </c>
      <c r="B8" s="41">
        <v>5</v>
      </c>
      <c r="C8" s="41">
        <v>4</v>
      </c>
      <c r="D8" s="41">
        <v>5</v>
      </c>
      <c r="E8" s="41">
        <v>2</v>
      </c>
      <c r="F8" s="41">
        <v>5</v>
      </c>
      <c r="G8" s="41">
        <v>4.2</v>
      </c>
    </row>
    <row r="9" spans="1:17" ht="16" x14ac:dyDescent="0.2">
      <c r="A9" s="41">
        <v>72000</v>
      </c>
      <c r="B9" s="41">
        <v>5</v>
      </c>
      <c r="C9" s="41">
        <v>3</v>
      </c>
      <c r="D9" s="41">
        <v>4</v>
      </c>
      <c r="E9" s="41">
        <v>2</v>
      </c>
      <c r="F9" s="41">
        <v>4</v>
      </c>
      <c r="G9" s="41">
        <v>3.6</v>
      </c>
      <c r="J9" s="62" t="s">
        <v>9</v>
      </c>
      <c r="K9" s="62" t="s">
        <v>1</v>
      </c>
      <c r="L9" s="62" t="s">
        <v>2</v>
      </c>
      <c r="M9" s="62" t="s">
        <v>3</v>
      </c>
      <c r="N9" s="62" t="s">
        <v>4</v>
      </c>
      <c r="O9" s="62" t="s">
        <v>5</v>
      </c>
      <c r="P9" s="62" t="s">
        <v>6</v>
      </c>
    </row>
    <row r="10" spans="1:17" ht="16" x14ac:dyDescent="0.2">
      <c r="A10" s="41">
        <v>72000</v>
      </c>
      <c r="B10" s="41">
        <v>3</v>
      </c>
      <c r="C10" s="41">
        <v>4</v>
      </c>
      <c r="D10" s="41">
        <v>4</v>
      </c>
      <c r="E10" s="41">
        <v>2</v>
      </c>
      <c r="F10" s="41">
        <v>4</v>
      </c>
      <c r="G10" s="41">
        <v>3.4</v>
      </c>
      <c r="J10" s="11" t="s">
        <v>94</v>
      </c>
      <c r="K10" s="18">
        <f t="shared" ref="K10:P10" si="0">AVERAGE(B2:B30)</f>
        <v>4.1379310344827589</v>
      </c>
      <c r="L10" s="18">
        <f t="shared" si="0"/>
        <v>3.8275862068965516</v>
      </c>
      <c r="M10" s="18">
        <f t="shared" si="0"/>
        <v>2.9310344827586206</v>
      </c>
      <c r="N10" s="18">
        <f t="shared" si="0"/>
        <v>2.3103448275862069</v>
      </c>
      <c r="O10" s="18">
        <f t="shared" si="0"/>
        <v>4.1379310344827589</v>
      </c>
      <c r="P10" s="18">
        <f t="shared" si="0"/>
        <v>3.4689655172413789</v>
      </c>
    </row>
    <row r="11" spans="1:17" ht="16" x14ac:dyDescent="0.2">
      <c r="A11" s="41">
        <v>72000</v>
      </c>
      <c r="B11" s="41">
        <v>5</v>
      </c>
      <c r="C11" s="41">
        <v>4</v>
      </c>
      <c r="D11" s="41">
        <v>5</v>
      </c>
      <c r="E11" s="41">
        <v>1</v>
      </c>
      <c r="F11" s="41">
        <v>4</v>
      </c>
      <c r="G11" s="41">
        <v>3.8</v>
      </c>
      <c r="J11" s="11" t="s">
        <v>95</v>
      </c>
      <c r="K11" s="18">
        <f t="shared" ref="K11:P11" si="1">AVERAGE(B31:B101)</f>
        <v>4.436619718309859</v>
      </c>
      <c r="L11" s="18">
        <f t="shared" si="1"/>
        <v>3.971830985915493</v>
      </c>
      <c r="M11" s="18">
        <f t="shared" si="1"/>
        <v>3.3380281690140845</v>
      </c>
      <c r="N11" s="18">
        <f t="shared" si="1"/>
        <v>2.0704225352112675</v>
      </c>
      <c r="O11" s="18">
        <f t="shared" si="1"/>
        <v>4.549295774647887</v>
      </c>
      <c r="P11" s="18">
        <f t="shared" si="1"/>
        <v>3.6732394366197192</v>
      </c>
    </row>
    <row r="12" spans="1:17" ht="16" x14ac:dyDescent="0.2">
      <c r="A12" s="41">
        <v>74000</v>
      </c>
      <c r="B12" s="41">
        <v>4</v>
      </c>
      <c r="C12" s="41">
        <v>4</v>
      </c>
      <c r="D12" s="41">
        <v>3</v>
      </c>
      <c r="E12" s="41">
        <v>1</v>
      </c>
      <c r="F12" s="41">
        <v>4</v>
      </c>
      <c r="G12" s="41">
        <v>3.2</v>
      </c>
    </row>
    <row r="13" spans="1:17" ht="16" x14ac:dyDescent="0.2">
      <c r="A13" s="41">
        <v>74000</v>
      </c>
      <c r="B13" s="41">
        <v>4</v>
      </c>
      <c r="C13" s="41">
        <v>3</v>
      </c>
      <c r="D13" s="41">
        <v>4</v>
      </c>
      <c r="E13" s="41">
        <v>3</v>
      </c>
      <c r="F13" s="41">
        <v>3</v>
      </c>
      <c r="G13" s="41">
        <v>3.4</v>
      </c>
    </row>
    <row r="14" spans="1:17" ht="16" x14ac:dyDescent="0.2">
      <c r="A14" s="41">
        <v>74000</v>
      </c>
      <c r="B14" s="41">
        <v>5</v>
      </c>
      <c r="C14" s="41">
        <v>5</v>
      </c>
      <c r="D14" s="41">
        <v>5</v>
      </c>
      <c r="E14" s="41">
        <v>1</v>
      </c>
      <c r="F14" s="41">
        <v>5</v>
      </c>
      <c r="G14" s="41">
        <v>4.2</v>
      </c>
    </row>
    <row r="15" spans="1:17" ht="16" x14ac:dyDescent="0.2">
      <c r="A15" s="40">
        <v>75000</v>
      </c>
      <c r="B15" s="40">
        <v>4</v>
      </c>
      <c r="C15" s="40">
        <v>5</v>
      </c>
      <c r="D15" s="40">
        <v>2</v>
      </c>
      <c r="E15" s="40">
        <v>4</v>
      </c>
      <c r="F15" s="40">
        <v>3</v>
      </c>
      <c r="G15" s="40">
        <v>3.6</v>
      </c>
    </row>
    <row r="16" spans="1:17" ht="16" x14ac:dyDescent="0.2">
      <c r="A16" s="40">
        <v>78000</v>
      </c>
      <c r="B16" s="40">
        <v>4</v>
      </c>
      <c r="C16" s="40">
        <v>4</v>
      </c>
      <c r="D16" s="40">
        <v>3</v>
      </c>
      <c r="E16" s="40">
        <v>2</v>
      </c>
      <c r="F16" s="40">
        <v>4</v>
      </c>
      <c r="G16" s="40">
        <v>3.4</v>
      </c>
      <c r="J16" s="60"/>
      <c r="K16" s="60" t="s">
        <v>9</v>
      </c>
      <c r="L16" s="60" t="s">
        <v>1</v>
      </c>
      <c r="M16" s="60" t="s">
        <v>2</v>
      </c>
      <c r="N16" s="60" t="s">
        <v>3</v>
      </c>
      <c r="O16" s="60" t="s">
        <v>4</v>
      </c>
      <c r="P16" s="60" t="s">
        <v>5</v>
      </c>
      <c r="Q16" s="60" t="s">
        <v>6</v>
      </c>
    </row>
    <row r="17" spans="1:17" ht="16" x14ac:dyDescent="0.2">
      <c r="A17" s="40">
        <v>78000</v>
      </c>
      <c r="B17" s="40">
        <v>3</v>
      </c>
      <c r="C17" s="40">
        <v>4</v>
      </c>
      <c r="D17" s="40">
        <v>3</v>
      </c>
      <c r="E17" s="40">
        <v>3</v>
      </c>
      <c r="F17" s="40">
        <v>2</v>
      </c>
      <c r="G17" s="40">
        <v>3</v>
      </c>
      <c r="J17" s="11" t="s">
        <v>90</v>
      </c>
      <c r="K17" s="11">
        <f>QUARTILE(A2:A101,1)</f>
        <v>80000</v>
      </c>
      <c r="L17" s="18">
        <f t="shared" ref="L17:Q17" si="2">AVERAGE(B2:B26)</f>
        <v>4.12</v>
      </c>
      <c r="M17" s="18">
        <f t="shared" si="2"/>
        <v>3.76</v>
      </c>
      <c r="N17" s="18">
        <f t="shared" si="2"/>
        <v>3</v>
      </c>
      <c r="O17" s="18">
        <f t="shared" si="2"/>
        <v>2.2400000000000002</v>
      </c>
      <c r="P17" s="18">
        <f t="shared" si="2"/>
        <v>4.16</v>
      </c>
      <c r="Q17" s="18">
        <f t="shared" si="2"/>
        <v>3.4559999999999995</v>
      </c>
    </row>
    <row r="18" spans="1:17" ht="16" x14ac:dyDescent="0.2">
      <c r="A18" s="40">
        <v>78000</v>
      </c>
      <c r="B18" s="40">
        <v>4</v>
      </c>
      <c r="C18" s="40">
        <v>3</v>
      </c>
      <c r="D18" s="40">
        <v>2</v>
      </c>
      <c r="E18" s="40">
        <v>3</v>
      </c>
      <c r="F18" s="40">
        <v>4</v>
      </c>
      <c r="G18" s="40">
        <v>3.2</v>
      </c>
      <c r="J18" s="11" t="s">
        <v>91</v>
      </c>
      <c r="K18" s="11">
        <f>QUARTILE(A2:A101,2)</f>
        <v>85000</v>
      </c>
      <c r="L18" s="18">
        <f t="shared" ref="L18:Q18" si="3">AVERAGE(B27:B51)</f>
        <v>4.5199999999999996</v>
      </c>
      <c r="M18" s="18">
        <f t="shared" si="3"/>
        <v>3.84</v>
      </c>
      <c r="N18" s="18">
        <f t="shared" si="3"/>
        <v>3.12</v>
      </c>
      <c r="O18" s="18">
        <f t="shared" si="3"/>
        <v>2.12</v>
      </c>
      <c r="P18" s="18">
        <f t="shared" si="3"/>
        <v>4.4000000000000004</v>
      </c>
      <c r="Q18" s="18">
        <f t="shared" si="3"/>
        <v>3.6</v>
      </c>
    </row>
    <row r="19" spans="1:17" ht="16" x14ac:dyDescent="0.2">
      <c r="A19" s="40">
        <v>78000</v>
      </c>
      <c r="B19" s="40">
        <v>4</v>
      </c>
      <c r="C19" s="40">
        <v>4</v>
      </c>
      <c r="D19" s="40">
        <v>3</v>
      </c>
      <c r="E19" s="40">
        <v>2</v>
      </c>
      <c r="F19" s="40">
        <v>4</v>
      </c>
      <c r="G19" s="40">
        <v>3.4</v>
      </c>
      <c r="J19" s="11" t="s">
        <v>92</v>
      </c>
      <c r="K19" s="11">
        <f>QUARTILE(A2:A101,3)</f>
        <v>89000</v>
      </c>
      <c r="L19" s="18">
        <f t="shared" ref="L19:Q19" si="4">AVERAGE(B52:B76)</f>
        <v>4.4000000000000004</v>
      </c>
      <c r="M19" s="18">
        <f t="shared" si="4"/>
        <v>4.04</v>
      </c>
      <c r="N19" s="18">
        <f t="shared" si="4"/>
        <v>3.48</v>
      </c>
      <c r="O19" s="18">
        <f t="shared" si="4"/>
        <v>2</v>
      </c>
      <c r="P19" s="18">
        <f t="shared" si="4"/>
        <v>4.5199999999999996</v>
      </c>
      <c r="Q19" s="18">
        <f t="shared" si="4"/>
        <v>3.6880000000000002</v>
      </c>
    </row>
    <row r="20" spans="1:17" ht="16" x14ac:dyDescent="0.2">
      <c r="A20" s="40">
        <v>78000</v>
      </c>
      <c r="B20" s="40">
        <v>5</v>
      </c>
      <c r="C20" s="40">
        <v>5</v>
      </c>
      <c r="D20" s="40">
        <v>3</v>
      </c>
      <c r="E20" s="40">
        <v>1</v>
      </c>
      <c r="F20" s="40">
        <v>5</v>
      </c>
      <c r="G20" s="40">
        <v>3.8</v>
      </c>
      <c r="J20" s="11" t="s">
        <v>93</v>
      </c>
      <c r="K20" s="11">
        <f>QUARTILE(A2:A101,4)</f>
        <v>98000</v>
      </c>
      <c r="L20" s="18">
        <f t="shared" ref="L20:Q20" si="5">AVERAGE(B77:B101)</f>
        <v>4.3600000000000003</v>
      </c>
      <c r="M20" s="18">
        <f t="shared" si="5"/>
        <v>4.08</v>
      </c>
      <c r="N20" s="18">
        <f t="shared" si="5"/>
        <v>3.28</v>
      </c>
      <c r="O20" s="18">
        <f t="shared" si="5"/>
        <v>2.2000000000000002</v>
      </c>
      <c r="P20" s="18">
        <f t="shared" si="5"/>
        <v>4.6399999999999997</v>
      </c>
      <c r="Q20" s="18">
        <f t="shared" si="5"/>
        <v>3.7119999999999997</v>
      </c>
    </row>
    <row r="21" spans="1:17" ht="16" x14ac:dyDescent="0.2">
      <c r="A21" s="40">
        <v>80000</v>
      </c>
      <c r="B21" s="40">
        <v>4</v>
      </c>
      <c r="C21" s="40">
        <v>4</v>
      </c>
      <c r="D21" s="40">
        <v>3</v>
      </c>
      <c r="E21" s="40">
        <v>3</v>
      </c>
      <c r="F21" s="40">
        <v>4</v>
      </c>
      <c r="G21" s="40">
        <v>3.6</v>
      </c>
    </row>
    <row r="22" spans="1:17" ht="16" x14ac:dyDescent="0.2">
      <c r="A22" s="40">
        <v>80000</v>
      </c>
      <c r="B22" s="40">
        <v>3</v>
      </c>
      <c r="C22" s="40">
        <v>4</v>
      </c>
      <c r="D22" s="40">
        <v>3</v>
      </c>
      <c r="E22" s="40">
        <v>2</v>
      </c>
      <c r="F22" s="40">
        <v>3</v>
      </c>
      <c r="G22" s="40">
        <v>3</v>
      </c>
    </row>
    <row r="23" spans="1:17" ht="16" x14ac:dyDescent="0.2">
      <c r="A23" s="40">
        <v>80000</v>
      </c>
      <c r="B23" s="40">
        <v>5</v>
      </c>
      <c r="C23" s="40">
        <v>4</v>
      </c>
      <c r="D23" s="40">
        <v>2</v>
      </c>
      <c r="E23" s="40">
        <v>3</v>
      </c>
      <c r="F23" s="40">
        <v>4</v>
      </c>
      <c r="G23" s="40">
        <v>3.6</v>
      </c>
    </row>
    <row r="24" spans="1:17" ht="16" x14ac:dyDescent="0.2">
      <c r="A24" s="40">
        <v>80000</v>
      </c>
      <c r="B24" s="40">
        <v>4</v>
      </c>
      <c r="C24" s="40">
        <v>3</v>
      </c>
      <c r="D24" s="40">
        <v>3</v>
      </c>
      <c r="E24" s="40">
        <v>3</v>
      </c>
      <c r="F24" s="40">
        <v>5</v>
      </c>
      <c r="G24" s="40">
        <v>3.6</v>
      </c>
    </row>
    <row r="25" spans="1:17" ht="16" x14ac:dyDescent="0.2">
      <c r="A25" s="40">
        <v>80000</v>
      </c>
      <c r="B25" s="40">
        <v>4</v>
      </c>
      <c r="C25" s="40">
        <v>4</v>
      </c>
      <c r="D25" s="40">
        <v>2</v>
      </c>
      <c r="E25" s="40">
        <v>3</v>
      </c>
      <c r="F25" s="40">
        <v>5</v>
      </c>
      <c r="G25" s="40">
        <v>3.6</v>
      </c>
    </row>
    <row r="26" spans="1:17" ht="16" x14ac:dyDescent="0.2">
      <c r="A26" s="40">
        <v>80000</v>
      </c>
      <c r="B26" s="40">
        <v>4</v>
      </c>
      <c r="C26" s="40">
        <v>3</v>
      </c>
      <c r="D26" s="40">
        <v>2</v>
      </c>
      <c r="E26" s="40">
        <v>3</v>
      </c>
      <c r="F26" s="40">
        <v>5</v>
      </c>
      <c r="G26" s="40">
        <v>3.4</v>
      </c>
    </row>
    <row r="27" spans="1:17" ht="16" x14ac:dyDescent="0.2">
      <c r="A27" s="40">
        <v>80000</v>
      </c>
      <c r="B27" s="40">
        <v>5</v>
      </c>
      <c r="C27" s="40">
        <v>4</v>
      </c>
      <c r="D27" s="40">
        <v>2</v>
      </c>
      <c r="E27" s="40">
        <v>3</v>
      </c>
      <c r="F27" s="40">
        <v>5</v>
      </c>
      <c r="G27" s="40">
        <v>3.8</v>
      </c>
    </row>
    <row r="28" spans="1:17" ht="16" x14ac:dyDescent="0.2">
      <c r="A28" s="40">
        <v>80000</v>
      </c>
      <c r="B28" s="40">
        <v>4</v>
      </c>
      <c r="C28" s="40">
        <v>4</v>
      </c>
      <c r="D28" s="40">
        <v>3</v>
      </c>
      <c r="E28" s="40">
        <v>2</v>
      </c>
      <c r="F28" s="40">
        <v>4</v>
      </c>
      <c r="G28" s="40">
        <v>3.4</v>
      </c>
    </row>
    <row r="29" spans="1:17" ht="16" x14ac:dyDescent="0.2">
      <c r="A29" s="40">
        <v>80000</v>
      </c>
      <c r="B29" s="40">
        <v>4</v>
      </c>
      <c r="C29" s="40">
        <v>4</v>
      </c>
      <c r="D29" s="40">
        <v>3</v>
      </c>
      <c r="E29" s="40">
        <v>2</v>
      </c>
      <c r="F29" s="40">
        <v>4</v>
      </c>
      <c r="G29" s="40">
        <v>3.4</v>
      </c>
    </row>
    <row r="30" spans="1:17" ht="16" x14ac:dyDescent="0.2">
      <c r="A30" s="40">
        <v>80000</v>
      </c>
      <c r="B30" s="40">
        <v>4</v>
      </c>
      <c r="C30" s="40">
        <v>5</v>
      </c>
      <c r="D30" s="40">
        <v>2</v>
      </c>
      <c r="E30" s="40">
        <v>4</v>
      </c>
      <c r="F30" s="40">
        <v>3</v>
      </c>
      <c r="G30" s="40">
        <v>3.6</v>
      </c>
    </row>
    <row r="31" spans="1:17" ht="16" x14ac:dyDescent="0.2">
      <c r="A31" s="38">
        <v>81000</v>
      </c>
      <c r="B31" s="38">
        <v>3</v>
      </c>
      <c r="C31" s="38">
        <v>3</v>
      </c>
      <c r="D31" s="38">
        <v>2</v>
      </c>
      <c r="E31" s="38">
        <v>3</v>
      </c>
      <c r="F31" s="38">
        <v>5</v>
      </c>
      <c r="G31" s="38">
        <v>3.2</v>
      </c>
    </row>
    <row r="32" spans="1:17" ht="16" x14ac:dyDescent="0.2">
      <c r="A32" s="38">
        <v>81000</v>
      </c>
      <c r="B32" s="38">
        <v>4</v>
      </c>
      <c r="C32" s="38">
        <v>4</v>
      </c>
      <c r="D32" s="38">
        <v>3</v>
      </c>
      <c r="E32" s="38">
        <v>2</v>
      </c>
      <c r="F32" s="38">
        <v>4</v>
      </c>
      <c r="G32" s="38">
        <v>3.4</v>
      </c>
    </row>
    <row r="33" spans="1:7" ht="16" x14ac:dyDescent="0.2">
      <c r="A33" s="38">
        <v>81000</v>
      </c>
      <c r="B33" s="38">
        <v>5</v>
      </c>
      <c r="C33" s="38">
        <v>4</v>
      </c>
      <c r="D33" s="38">
        <v>3</v>
      </c>
      <c r="E33" s="38">
        <v>1</v>
      </c>
      <c r="F33" s="38">
        <v>4</v>
      </c>
      <c r="G33" s="38">
        <v>3.4</v>
      </c>
    </row>
    <row r="34" spans="1:7" ht="16" x14ac:dyDescent="0.2">
      <c r="A34" s="38">
        <v>81000</v>
      </c>
      <c r="B34" s="38">
        <v>4</v>
      </c>
      <c r="C34" s="38">
        <v>4</v>
      </c>
      <c r="D34" s="38">
        <v>3</v>
      </c>
      <c r="E34" s="38">
        <v>2</v>
      </c>
      <c r="F34" s="38">
        <v>4</v>
      </c>
      <c r="G34" s="38">
        <v>3.4</v>
      </c>
    </row>
    <row r="35" spans="1:7" ht="16" x14ac:dyDescent="0.2">
      <c r="A35" s="39">
        <v>82000</v>
      </c>
      <c r="B35" s="39">
        <v>5</v>
      </c>
      <c r="C35" s="39">
        <v>4</v>
      </c>
      <c r="D35" s="39">
        <v>5</v>
      </c>
      <c r="E35" s="39">
        <v>2</v>
      </c>
      <c r="F35" s="39">
        <v>5</v>
      </c>
      <c r="G35" s="39">
        <v>4.2</v>
      </c>
    </row>
    <row r="36" spans="1:7" ht="16" x14ac:dyDescent="0.2">
      <c r="A36" s="39">
        <v>82000</v>
      </c>
      <c r="B36" s="39">
        <v>5</v>
      </c>
      <c r="C36" s="39">
        <v>4</v>
      </c>
      <c r="D36" s="39">
        <v>5</v>
      </c>
      <c r="E36" s="39">
        <v>2</v>
      </c>
      <c r="F36" s="39">
        <v>4</v>
      </c>
      <c r="G36" s="39">
        <v>4</v>
      </c>
    </row>
    <row r="37" spans="1:7" ht="16" x14ac:dyDescent="0.2">
      <c r="A37" s="39">
        <v>82000</v>
      </c>
      <c r="B37" s="39">
        <v>4</v>
      </c>
      <c r="C37" s="39">
        <v>5</v>
      </c>
      <c r="D37" s="39">
        <v>5</v>
      </c>
      <c r="E37" s="39">
        <v>1</v>
      </c>
      <c r="F37" s="39">
        <v>5</v>
      </c>
      <c r="G37" s="39">
        <v>4</v>
      </c>
    </row>
    <row r="38" spans="1:7" ht="16" x14ac:dyDescent="0.2">
      <c r="A38" s="39">
        <v>82000</v>
      </c>
      <c r="B38" s="39">
        <v>5</v>
      </c>
      <c r="C38" s="39">
        <v>3</v>
      </c>
      <c r="D38" s="39">
        <v>3</v>
      </c>
      <c r="E38" s="39">
        <v>2</v>
      </c>
      <c r="F38" s="39">
        <v>4</v>
      </c>
      <c r="G38" s="39">
        <v>3.4</v>
      </c>
    </row>
    <row r="39" spans="1:7" ht="16" x14ac:dyDescent="0.2">
      <c r="A39" s="38">
        <v>82000</v>
      </c>
      <c r="B39" s="38">
        <v>5</v>
      </c>
      <c r="C39" s="38">
        <v>5</v>
      </c>
      <c r="D39" s="38">
        <v>3</v>
      </c>
      <c r="E39" s="38">
        <v>1</v>
      </c>
      <c r="F39" s="38">
        <v>5</v>
      </c>
      <c r="G39" s="38">
        <v>3.8</v>
      </c>
    </row>
    <row r="40" spans="1:7" ht="16" x14ac:dyDescent="0.2">
      <c r="A40" s="38">
        <v>82000</v>
      </c>
      <c r="B40" s="38">
        <v>4</v>
      </c>
      <c r="C40" s="38">
        <v>4</v>
      </c>
      <c r="D40" s="38">
        <v>3</v>
      </c>
      <c r="E40" s="38">
        <v>2</v>
      </c>
      <c r="F40" s="38">
        <v>4</v>
      </c>
      <c r="G40" s="38">
        <v>3.4</v>
      </c>
    </row>
    <row r="41" spans="1:7" ht="16" x14ac:dyDescent="0.2">
      <c r="A41" s="38">
        <v>82000</v>
      </c>
      <c r="B41" s="38">
        <v>5</v>
      </c>
      <c r="C41" s="38">
        <v>5</v>
      </c>
      <c r="D41" s="38">
        <v>2</v>
      </c>
      <c r="E41" s="38">
        <v>2</v>
      </c>
      <c r="F41" s="38">
        <v>4</v>
      </c>
      <c r="G41" s="38">
        <v>3.6</v>
      </c>
    </row>
    <row r="42" spans="1:7" ht="16" x14ac:dyDescent="0.2">
      <c r="A42" s="38">
        <v>82000</v>
      </c>
      <c r="B42" s="38">
        <v>5</v>
      </c>
      <c r="C42" s="38">
        <v>2</v>
      </c>
      <c r="D42" s="38">
        <v>2</v>
      </c>
      <c r="E42" s="38">
        <v>2</v>
      </c>
      <c r="F42" s="38">
        <v>5</v>
      </c>
      <c r="G42" s="38">
        <v>3.2</v>
      </c>
    </row>
    <row r="43" spans="1:7" ht="16" x14ac:dyDescent="0.2">
      <c r="A43" s="38">
        <v>82000</v>
      </c>
      <c r="B43" s="38">
        <v>4</v>
      </c>
      <c r="C43" s="38">
        <v>3</v>
      </c>
      <c r="D43" s="38">
        <v>2</v>
      </c>
      <c r="E43" s="38">
        <v>3</v>
      </c>
      <c r="F43" s="38">
        <v>4</v>
      </c>
      <c r="G43" s="38">
        <v>3.2</v>
      </c>
    </row>
    <row r="44" spans="1:7" ht="16" x14ac:dyDescent="0.2">
      <c r="A44" s="39">
        <v>83000</v>
      </c>
      <c r="B44" s="39">
        <v>5</v>
      </c>
      <c r="C44" s="39">
        <v>4</v>
      </c>
      <c r="D44" s="39">
        <v>2</v>
      </c>
      <c r="E44" s="39">
        <v>4</v>
      </c>
      <c r="F44" s="39">
        <v>5</v>
      </c>
      <c r="G44" s="39">
        <v>4</v>
      </c>
    </row>
    <row r="45" spans="1:7" ht="16" x14ac:dyDescent="0.2">
      <c r="A45" s="39">
        <v>83000</v>
      </c>
      <c r="B45" s="39">
        <v>5</v>
      </c>
      <c r="C45" s="39">
        <v>4</v>
      </c>
      <c r="D45" s="39">
        <v>5</v>
      </c>
      <c r="E45" s="39">
        <v>1</v>
      </c>
      <c r="F45" s="39">
        <v>5</v>
      </c>
      <c r="G45" s="39">
        <v>4</v>
      </c>
    </row>
    <row r="46" spans="1:7" ht="16" x14ac:dyDescent="0.2">
      <c r="A46" s="39">
        <v>83000</v>
      </c>
      <c r="B46" s="39">
        <v>5</v>
      </c>
      <c r="C46" s="39">
        <v>3</v>
      </c>
      <c r="D46" s="39">
        <v>4</v>
      </c>
      <c r="E46" s="39">
        <v>2</v>
      </c>
      <c r="F46" s="39">
        <v>4</v>
      </c>
      <c r="G46" s="39">
        <v>3.6</v>
      </c>
    </row>
    <row r="47" spans="1:7" ht="16" x14ac:dyDescent="0.2">
      <c r="A47" s="38">
        <v>83000</v>
      </c>
      <c r="B47" s="38">
        <v>5</v>
      </c>
      <c r="C47" s="38">
        <v>5</v>
      </c>
      <c r="D47" s="38">
        <v>2</v>
      </c>
      <c r="E47" s="38">
        <v>3</v>
      </c>
      <c r="F47" s="38">
        <v>5</v>
      </c>
      <c r="G47" s="38">
        <v>4</v>
      </c>
    </row>
    <row r="48" spans="1:7" ht="16" x14ac:dyDescent="0.2">
      <c r="A48" s="61">
        <v>83000</v>
      </c>
      <c r="B48" s="61">
        <v>4</v>
      </c>
      <c r="C48" s="61">
        <v>4</v>
      </c>
      <c r="D48" s="61">
        <v>3</v>
      </c>
      <c r="E48" s="61">
        <v>3</v>
      </c>
      <c r="F48" s="61">
        <v>4</v>
      </c>
      <c r="G48" s="61">
        <v>3.6</v>
      </c>
    </row>
    <row r="49" spans="1:7" ht="16" x14ac:dyDescent="0.2">
      <c r="A49" s="39">
        <v>84000</v>
      </c>
      <c r="B49" s="39">
        <v>4</v>
      </c>
      <c r="C49" s="39">
        <v>2</v>
      </c>
      <c r="D49" s="39">
        <v>4</v>
      </c>
      <c r="E49" s="39">
        <v>1</v>
      </c>
      <c r="F49" s="39">
        <v>5</v>
      </c>
      <c r="G49" s="39">
        <v>3.2</v>
      </c>
    </row>
    <row r="50" spans="1:7" ht="16" x14ac:dyDescent="0.2">
      <c r="A50" s="39">
        <v>85000</v>
      </c>
      <c r="B50" s="39">
        <v>5</v>
      </c>
      <c r="C50" s="39">
        <v>3</v>
      </c>
      <c r="D50" s="39">
        <v>3</v>
      </c>
      <c r="E50" s="39">
        <v>1</v>
      </c>
      <c r="F50" s="39">
        <v>5</v>
      </c>
      <c r="G50" s="39">
        <v>3.4</v>
      </c>
    </row>
    <row r="51" spans="1:7" ht="16" x14ac:dyDescent="0.2">
      <c r="A51" s="39">
        <v>85000</v>
      </c>
      <c r="B51" s="39">
        <v>5</v>
      </c>
      <c r="C51" s="39">
        <v>4</v>
      </c>
      <c r="D51" s="39">
        <v>4</v>
      </c>
      <c r="E51" s="39">
        <v>2</v>
      </c>
      <c r="F51" s="39">
        <v>4</v>
      </c>
      <c r="G51" s="39">
        <v>3.8</v>
      </c>
    </row>
    <row r="52" spans="1:7" ht="16" x14ac:dyDescent="0.2">
      <c r="A52" s="39">
        <v>85000</v>
      </c>
      <c r="B52" s="39">
        <v>5</v>
      </c>
      <c r="C52" s="39">
        <v>4</v>
      </c>
      <c r="D52" s="39">
        <v>5</v>
      </c>
      <c r="E52" s="39">
        <v>2</v>
      </c>
      <c r="F52" s="39">
        <v>4</v>
      </c>
      <c r="G52" s="39">
        <v>4</v>
      </c>
    </row>
    <row r="53" spans="1:7" ht="16" x14ac:dyDescent="0.2">
      <c r="A53" s="39">
        <v>85000</v>
      </c>
      <c r="B53" s="39">
        <v>5</v>
      </c>
      <c r="C53" s="39">
        <v>4</v>
      </c>
      <c r="D53" s="39">
        <v>2</v>
      </c>
      <c r="E53" s="39">
        <v>4</v>
      </c>
      <c r="F53" s="39">
        <v>5</v>
      </c>
      <c r="G53" s="39">
        <v>4</v>
      </c>
    </row>
    <row r="54" spans="1:7" ht="16" x14ac:dyDescent="0.2">
      <c r="A54" s="39">
        <v>85000</v>
      </c>
      <c r="B54" s="39">
        <v>5</v>
      </c>
      <c r="C54" s="39">
        <v>4</v>
      </c>
      <c r="D54" s="39">
        <v>2</v>
      </c>
      <c r="E54" s="39">
        <v>1</v>
      </c>
      <c r="F54" s="39">
        <v>5</v>
      </c>
      <c r="G54" s="39">
        <v>3.4</v>
      </c>
    </row>
    <row r="55" spans="1:7" ht="16" x14ac:dyDescent="0.2">
      <c r="A55" s="38">
        <v>85000</v>
      </c>
      <c r="B55" s="38">
        <v>4</v>
      </c>
      <c r="C55" s="38">
        <v>3</v>
      </c>
      <c r="D55" s="38">
        <v>3</v>
      </c>
      <c r="E55" s="38">
        <v>2</v>
      </c>
      <c r="F55" s="38">
        <v>5</v>
      </c>
      <c r="G55" s="38">
        <v>3.4</v>
      </c>
    </row>
    <row r="56" spans="1:7" ht="16" x14ac:dyDescent="0.2">
      <c r="A56" s="61">
        <v>85000</v>
      </c>
      <c r="B56" s="61">
        <v>4</v>
      </c>
      <c r="C56" s="61">
        <v>4</v>
      </c>
      <c r="D56" s="61">
        <v>3</v>
      </c>
      <c r="E56" s="61">
        <v>2</v>
      </c>
      <c r="F56" s="61">
        <v>4</v>
      </c>
      <c r="G56" s="61">
        <v>3.4</v>
      </c>
    </row>
    <row r="57" spans="1:7" ht="16" x14ac:dyDescent="0.2">
      <c r="A57" s="39">
        <v>86000</v>
      </c>
      <c r="B57" s="39">
        <v>4</v>
      </c>
      <c r="C57" s="39">
        <v>5</v>
      </c>
      <c r="D57" s="39">
        <v>5</v>
      </c>
      <c r="E57" s="39">
        <v>1</v>
      </c>
      <c r="F57" s="39">
        <v>5</v>
      </c>
      <c r="G57" s="39">
        <v>4</v>
      </c>
    </row>
    <row r="58" spans="1:7" ht="16" x14ac:dyDescent="0.2">
      <c r="A58" s="39">
        <v>86000</v>
      </c>
      <c r="B58" s="39">
        <v>5</v>
      </c>
      <c r="C58" s="39">
        <v>4</v>
      </c>
      <c r="D58" s="39">
        <v>5</v>
      </c>
      <c r="E58" s="39">
        <v>2</v>
      </c>
      <c r="F58" s="39">
        <v>5</v>
      </c>
      <c r="G58" s="39">
        <v>4.2</v>
      </c>
    </row>
    <row r="59" spans="1:7" ht="16" x14ac:dyDescent="0.2">
      <c r="A59" s="38">
        <v>86000</v>
      </c>
      <c r="B59" s="38">
        <v>5</v>
      </c>
      <c r="C59" s="38">
        <v>4</v>
      </c>
      <c r="D59" s="38">
        <v>4</v>
      </c>
      <c r="E59" s="38">
        <v>3</v>
      </c>
      <c r="F59" s="38">
        <v>4</v>
      </c>
      <c r="G59" s="38">
        <v>4</v>
      </c>
    </row>
    <row r="60" spans="1:7" ht="16" x14ac:dyDescent="0.2">
      <c r="A60" s="38">
        <v>86000</v>
      </c>
      <c r="B60" s="38">
        <v>4</v>
      </c>
      <c r="C60" s="38">
        <v>4</v>
      </c>
      <c r="D60" s="38">
        <v>3</v>
      </c>
      <c r="E60" s="38">
        <v>2</v>
      </c>
      <c r="F60" s="38">
        <v>4</v>
      </c>
      <c r="G60" s="38">
        <v>3.4</v>
      </c>
    </row>
    <row r="61" spans="1:7" ht="16" x14ac:dyDescent="0.2">
      <c r="A61" s="38">
        <v>86000</v>
      </c>
      <c r="B61" s="38">
        <v>5</v>
      </c>
      <c r="C61" s="38">
        <v>4</v>
      </c>
      <c r="D61" s="38">
        <v>3</v>
      </c>
      <c r="E61" s="38">
        <v>1</v>
      </c>
      <c r="F61" s="38">
        <v>4</v>
      </c>
      <c r="G61" s="38">
        <v>3.4</v>
      </c>
    </row>
    <row r="62" spans="1:7" ht="16" x14ac:dyDescent="0.2">
      <c r="A62" s="38">
        <v>86000</v>
      </c>
      <c r="B62" s="38">
        <v>4</v>
      </c>
      <c r="C62" s="38">
        <v>4</v>
      </c>
      <c r="D62" s="38">
        <v>3</v>
      </c>
      <c r="E62" s="38">
        <v>2</v>
      </c>
      <c r="F62" s="38">
        <v>4</v>
      </c>
      <c r="G62" s="38">
        <v>3.4</v>
      </c>
    </row>
    <row r="63" spans="1:7" ht="16" x14ac:dyDescent="0.2">
      <c r="A63" s="38">
        <v>86000</v>
      </c>
      <c r="B63" s="38">
        <v>3</v>
      </c>
      <c r="C63" s="38">
        <v>3</v>
      </c>
      <c r="D63" s="38">
        <v>2</v>
      </c>
      <c r="E63" s="38">
        <v>1</v>
      </c>
      <c r="F63" s="38">
        <v>5</v>
      </c>
      <c r="G63" s="38">
        <v>2.8</v>
      </c>
    </row>
    <row r="64" spans="1:7" ht="16" x14ac:dyDescent="0.2">
      <c r="A64" s="38">
        <v>86000</v>
      </c>
      <c r="B64" s="38">
        <v>4</v>
      </c>
      <c r="C64" s="38">
        <v>4</v>
      </c>
      <c r="D64" s="38">
        <v>2</v>
      </c>
      <c r="E64" s="38">
        <v>3</v>
      </c>
      <c r="F64" s="38">
        <v>5</v>
      </c>
      <c r="G64" s="38">
        <v>3.6</v>
      </c>
    </row>
    <row r="65" spans="1:7" ht="16" x14ac:dyDescent="0.2">
      <c r="A65" s="38">
        <v>86000</v>
      </c>
      <c r="B65" s="38">
        <v>5</v>
      </c>
      <c r="C65" s="38">
        <v>4</v>
      </c>
      <c r="D65" s="38">
        <v>4</v>
      </c>
      <c r="E65" s="38">
        <v>3</v>
      </c>
      <c r="F65" s="38">
        <v>4</v>
      </c>
      <c r="G65" s="38">
        <v>4</v>
      </c>
    </row>
    <row r="66" spans="1:7" ht="16" x14ac:dyDescent="0.2">
      <c r="A66" s="39">
        <v>87000</v>
      </c>
      <c r="B66" s="39">
        <v>5</v>
      </c>
      <c r="C66" s="39">
        <v>4</v>
      </c>
      <c r="D66" s="39">
        <v>5</v>
      </c>
      <c r="E66" s="39">
        <v>1</v>
      </c>
      <c r="F66" s="39">
        <v>4</v>
      </c>
      <c r="G66" s="39">
        <v>3.8</v>
      </c>
    </row>
    <row r="67" spans="1:7" ht="16" x14ac:dyDescent="0.2">
      <c r="A67" s="39">
        <v>87000</v>
      </c>
      <c r="B67" s="39">
        <v>4</v>
      </c>
      <c r="C67" s="39">
        <v>4</v>
      </c>
      <c r="D67" s="39">
        <v>5</v>
      </c>
      <c r="E67" s="39">
        <v>2</v>
      </c>
      <c r="F67" s="39">
        <v>5</v>
      </c>
      <c r="G67" s="39">
        <v>4</v>
      </c>
    </row>
    <row r="68" spans="1:7" ht="16" x14ac:dyDescent="0.2">
      <c r="A68" s="39">
        <v>87000</v>
      </c>
      <c r="B68" s="39">
        <v>5</v>
      </c>
      <c r="C68" s="39">
        <v>5</v>
      </c>
      <c r="D68" s="39">
        <v>5</v>
      </c>
      <c r="E68" s="39">
        <v>1</v>
      </c>
      <c r="F68" s="39">
        <v>5</v>
      </c>
      <c r="G68" s="39">
        <v>4.2</v>
      </c>
    </row>
    <row r="69" spans="1:7" ht="16" x14ac:dyDescent="0.2">
      <c r="A69" s="39">
        <v>88000</v>
      </c>
      <c r="B69" s="39">
        <v>4</v>
      </c>
      <c r="C69" s="39">
        <v>4</v>
      </c>
      <c r="D69" s="39">
        <v>4</v>
      </c>
      <c r="E69" s="39">
        <v>2</v>
      </c>
      <c r="F69" s="39">
        <v>4</v>
      </c>
      <c r="G69" s="39">
        <v>3.6</v>
      </c>
    </row>
    <row r="70" spans="1:7" ht="16" x14ac:dyDescent="0.2">
      <c r="A70" s="39">
        <v>88000</v>
      </c>
      <c r="B70" s="39">
        <v>4</v>
      </c>
      <c r="C70" s="39">
        <v>5</v>
      </c>
      <c r="D70" s="39">
        <v>2</v>
      </c>
      <c r="E70" s="39">
        <v>3</v>
      </c>
      <c r="F70" s="39">
        <v>5</v>
      </c>
      <c r="G70" s="39">
        <v>3.8</v>
      </c>
    </row>
    <row r="71" spans="1:7" ht="16" x14ac:dyDescent="0.2">
      <c r="A71" s="39">
        <v>89000</v>
      </c>
      <c r="B71" s="39">
        <v>5</v>
      </c>
      <c r="C71" s="39">
        <v>4</v>
      </c>
      <c r="D71" s="39">
        <v>2</v>
      </c>
      <c r="E71" s="39">
        <v>1</v>
      </c>
      <c r="F71" s="39">
        <v>5</v>
      </c>
      <c r="G71" s="39">
        <v>3.4</v>
      </c>
    </row>
    <row r="72" spans="1:7" ht="16" x14ac:dyDescent="0.2">
      <c r="A72" s="39">
        <v>89000</v>
      </c>
      <c r="B72" s="39">
        <v>4</v>
      </c>
      <c r="C72" s="39">
        <v>4</v>
      </c>
      <c r="D72" s="39">
        <v>5</v>
      </c>
      <c r="E72" s="39">
        <v>2</v>
      </c>
      <c r="F72" s="39">
        <v>5</v>
      </c>
      <c r="G72" s="39">
        <v>4</v>
      </c>
    </row>
    <row r="73" spans="1:7" ht="16" x14ac:dyDescent="0.2">
      <c r="A73" s="39">
        <v>89000</v>
      </c>
      <c r="B73" s="39">
        <v>5</v>
      </c>
      <c r="C73" s="39">
        <v>4</v>
      </c>
      <c r="D73" s="39">
        <v>5</v>
      </c>
      <c r="E73" s="39">
        <v>2</v>
      </c>
      <c r="F73" s="39">
        <v>5</v>
      </c>
      <c r="G73" s="39">
        <v>4.2</v>
      </c>
    </row>
    <row r="74" spans="1:7" ht="16" x14ac:dyDescent="0.2">
      <c r="A74" s="39">
        <v>89000</v>
      </c>
      <c r="B74" s="39">
        <v>4</v>
      </c>
      <c r="C74" s="39">
        <v>4</v>
      </c>
      <c r="D74" s="39">
        <v>2</v>
      </c>
      <c r="E74" s="39">
        <v>4</v>
      </c>
      <c r="F74" s="39">
        <v>4</v>
      </c>
      <c r="G74" s="39">
        <v>3.6</v>
      </c>
    </row>
    <row r="75" spans="1:7" ht="16" x14ac:dyDescent="0.2">
      <c r="A75" s="39">
        <v>89000</v>
      </c>
      <c r="B75" s="39">
        <v>4</v>
      </c>
      <c r="C75" s="39">
        <v>4</v>
      </c>
      <c r="D75" s="39">
        <v>3</v>
      </c>
      <c r="E75" s="39">
        <v>1</v>
      </c>
      <c r="F75" s="39">
        <v>4</v>
      </c>
      <c r="G75" s="39">
        <v>3.2</v>
      </c>
    </row>
    <row r="76" spans="1:7" ht="16" x14ac:dyDescent="0.2">
      <c r="A76" s="39">
        <v>89000</v>
      </c>
      <c r="B76" s="39">
        <v>4</v>
      </c>
      <c r="C76" s="39">
        <v>4</v>
      </c>
      <c r="D76" s="39">
        <v>3</v>
      </c>
      <c r="E76" s="39">
        <v>2</v>
      </c>
      <c r="F76" s="39">
        <v>4</v>
      </c>
      <c r="G76" s="39">
        <v>3.4</v>
      </c>
    </row>
    <row r="77" spans="1:7" ht="16" x14ac:dyDescent="0.2">
      <c r="A77" s="38">
        <v>89000</v>
      </c>
      <c r="B77" s="38">
        <v>5</v>
      </c>
      <c r="C77" s="38">
        <v>4</v>
      </c>
      <c r="D77" s="38">
        <v>1</v>
      </c>
      <c r="E77" s="38">
        <v>2</v>
      </c>
      <c r="F77" s="38">
        <v>5</v>
      </c>
      <c r="G77" s="38">
        <v>3.4</v>
      </c>
    </row>
    <row r="78" spans="1:7" ht="16" x14ac:dyDescent="0.2">
      <c r="A78" s="38">
        <v>89000</v>
      </c>
      <c r="B78" s="38">
        <v>4</v>
      </c>
      <c r="C78" s="38">
        <v>3</v>
      </c>
      <c r="D78" s="38">
        <v>3</v>
      </c>
      <c r="E78" s="38">
        <v>3</v>
      </c>
      <c r="F78" s="38">
        <v>5</v>
      </c>
      <c r="G78" s="38">
        <v>3.6</v>
      </c>
    </row>
    <row r="79" spans="1:7" ht="16" x14ac:dyDescent="0.2">
      <c r="A79" s="38">
        <v>89000</v>
      </c>
      <c r="B79" s="38">
        <v>4</v>
      </c>
      <c r="C79" s="38">
        <v>3</v>
      </c>
      <c r="D79" s="38">
        <v>3</v>
      </c>
      <c r="E79" s="38">
        <v>3</v>
      </c>
      <c r="F79" s="38">
        <v>4</v>
      </c>
      <c r="G79" s="38">
        <v>3.4</v>
      </c>
    </row>
    <row r="80" spans="1:7" ht="16" x14ac:dyDescent="0.2">
      <c r="A80" s="38">
        <v>89000</v>
      </c>
      <c r="B80" s="38">
        <v>4</v>
      </c>
      <c r="C80" s="38">
        <v>4</v>
      </c>
      <c r="D80" s="38">
        <v>3</v>
      </c>
      <c r="E80" s="38">
        <v>2</v>
      </c>
      <c r="F80" s="38">
        <v>4</v>
      </c>
      <c r="G80" s="38">
        <v>3.4</v>
      </c>
    </row>
    <row r="81" spans="1:7" ht="16" x14ac:dyDescent="0.2">
      <c r="A81" s="38">
        <v>89000</v>
      </c>
      <c r="B81" s="38">
        <v>4</v>
      </c>
      <c r="C81" s="38">
        <v>3</v>
      </c>
      <c r="D81" s="38">
        <v>3</v>
      </c>
      <c r="E81" s="38">
        <v>2</v>
      </c>
      <c r="F81" s="38">
        <v>5</v>
      </c>
      <c r="G81" s="38">
        <v>3.4</v>
      </c>
    </row>
    <row r="82" spans="1:7" ht="16" x14ac:dyDescent="0.2">
      <c r="A82" s="38">
        <v>89000</v>
      </c>
      <c r="B82" s="38">
        <v>5</v>
      </c>
      <c r="C82" s="38">
        <v>4</v>
      </c>
      <c r="D82" s="38">
        <v>1</v>
      </c>
      <c r="E82" s="38">
        <v>2</v>
      </c>
      <c r="F82" s="38">
        <v>5</v>
      </c>
      <c r="G82" s="38">
        <v>3.4</v>
      </c>
    </row>
    <row r="83" spans="1:7" ht="16" x14ac:dyDescent="0.2">
      <c r="A83" s="38">
        <v>89000</v>
      </c>
      <c r="B83" s="38">
        <v>4</v>
      </c>
      <c r="C83" s="38">
        <v>3</v>
      </c>
      <c r="D83" s="38">
        <v>3</v>
      </c>
      <c r="E83" s="38">
        <v>3</v>
      </c>
      <c r="F83" s="38">
        <v>5</v>
      </c>
      <c r="G83" s="38">
        <v>3.6</v>
      </c>
    </row>
    <row r="84" spans="1:7" ht="16" x14ac:dyDescent="0.2">
      <c r="A84" s="39">
        <v>90000</v>
      </c>
      <c r="B84" s="39">
        <v>5</v>
      </c>
      <c r="C84" s="39">
        <v>4</v>
      </c>
      <c r="D84" s="39">
        <v>3</v>
      </c>
      <c r="E84" s="39">
        <v>2</v>
      </c>
      <c r="F84" s="39">
        <v>5</v>
      </c>
      <c r="G84" s="39">
        <v>3.8</v>
      </c>
    </row>
    <row r="85" spans="1:7" ht="16" x14ac:dyDescent="0.2">
      <c r="A85" s="39">
        <v>90000</v>
      </c>
      <c r="B85" s="39">
        <v>4</v>
      </c>
      <c r="C85" s="39">
        <v>4</v>
      </c>
      <c r="D85" s="39">
        <v>3</v>
      </c>
      <c r="E85" s="39">
        <v>2</v>
      </c>
      <c r="F85" s="39">
        <v>4</v>
      </c>
      <c r="G85" s="39">
        <v>3.4</v>
      </c>
    </row>
    <row r="86" spans="1:7" ht="16" x14ac:dyDescent="0.2">
      <c r="A86" s="39">
        <v>90000</v>
      </c>
      <c r="B86" s="39">
        <v>5</v>
      </c>
      <c r="C86" s="39">
        <v>4</v>
      </c>
      <c r="D86" s="39">
        <v>3</v>
      </c>
      <c r="E86" s="39">
        <v>2</v>
      </c>
      <c r="F86" s="39">
        <v>5</v>
      </c>
      <c r="G86" s="39">
        <v>3.8</v>
      </c>
    </row>
    <row r="87" spans="1:7" ht="16" x14ac:dyDescent="0.2">
      <c r="A87" s="39">
        <v>93000</v>
      </c>
      <c r="B87" s="39">
        <v>4</v>
      </c>
      <c r="C87" s="39">
        <v>4</v>
      </c>
      <c r="D87" s="39">
        <v>5</v>
      </c>
      <c r="E87" s="39">
        <v>2</v>
      </c>
      <c r="F87" s="39">
        <v>4</v>
      </c>
      <c r="G87" s="39">
        <v>3.8</v>
      </c>
    </row>
    <row r="88" spans="1:7" ht="16" x14ac:dyDescent="0.2">
      <c r="A88" s="39">
        <v>94000</v>
      </c>
      <c r="B88" s="39">
        <v>5</v>
      </c>
      <c r="C88" s="39">
        <v>3</v>
      </c>
      <c r="D88" s="39">
        <v>3</v>
      </c>
      <c r="E88" s="39">
        <v>2</v>
      </c>
      <c r="F88" s="39">
        <v>4</v>
      </c>
      <c r="G88" s="39">
        <v>3.4</v>
      </c>
    </row>
    <row r="89" spans="1:7" ht="16" x14ac:dyDescent="0.2">
      <c r="A89" s="39">
        <v>94000</v>
      </c>
      <c r="B89" s="39">
        <v>5</v>
      </c>
      <c r="C89" s="39">
        <v>4</v>
      </c>
      <c r="D89" s="39">
        <v>5</v>
      </c>
      <c r="E89" s="39">
        <v>2</v>
      </c>
      <c r="F89" s="39">
        <v>4</v>
      </c>
      <c r="G89" s="39">
        <v>4</v>
      </c>
    </row>
    <row r="90" spans="1:7" ht="16" x14ac:dyDescent="0.2">
      <c r="A90" s="39">
        <v>95000</v>
      </c>
      <c r="B90" s="39">
        <v>5</v>
      </c>
      <c r="C90" s="39">
        <v>5</v>
      </c>
      <c r="D90" s="39">
        <v>2</v>
      </c>
      <c r="E90" s="39">
        <v>1</v>
      </c>
      <c r="F90" s="39">
        <v>5</v>
      </c>
      <c r="G90" s="39">
        <v>3.6</v>
      </c>
    </row>
    <row r="91" spans="1:7" ht="16" x14ac:dyDescent="0.2">
      <c r="A91" s="39">
        <v>95000</v>
      </c>
      <c r="B91" s="39">
        <v>4</v>
      </c>
      <c r="C91" s="39">
        <v>5</v>
      </c>
      <c r="D91" s="39">
        <v>5</v>
      </c>
      <c r="E91" s="39">
        <v>2</v>
      </c>
      <c r="F91" s="39">
        <v>4</v>
      </c>
      <c r="G91" s="39">
        <v>4</v>
      </c>
    </row>
    <row r="92" spans="1:7" ht="16" x14ac:dyDescent="0.2">
      <c r="A92" s="39">
        <v>95000</v>
      </c>
      <c r="B92" s="39">
        <v>4</v>
      </c>
      <c r="C92" s="39">
        <v>5</v>
      </c>
      <c r="D92" s="39">
        <v>5</v>
      </c>
      <c r="E92" s="39">
        <v>3</v>
      </c>
      <c r="F92" s="39">
        <v>5</v>
      </c>
      <c r="G92" s="39">
        <v>4.4000000000000004</v>
      </c>
    </row>
    <row r="93" spans="1:7" ht="16" x14ac:dyDescent="0.2">
      <c r="A93" s="39">
        <v>95000</v>
      </c>
      <c r="B93" s="39">
        <v>5</v>
      </c>
      <c r="C93" s="39">
        <v>4</v>
      </c>
      <c r="D93" s="39">
        <v>5</v>
      </c>
      <c r="E93" s="39">
        <v>2</v>
      </c>
      <c r="F93" s="39">
        <v>5</v>
      </c>
      <c r="G93" s="39">
        <v>4.2</v>
      </c>
    </row>
    <row r="94" spans="1:7" ht="16" x14ac:dyDescent="0.2">
      <c r="A94" s="38">
        <v>95000</v>
      </c>
      <c r="B94" s="38">
        <v>5</v>
      </c>
      <c r="C94" s="38">
        <v>4</v>
      </c>
      <c r="D94" s="38">
        <v>2</v>
      </c>
      <c r="E94" s="38">
        <v>3</v>
      </c>
      <c r="F94" s="38">
        <v>5</v>
      </c>
      <c r="G94" s="38">
        <v>3.8</v>
      </c>
    </row>
    <row r="95" spans="1:7" ht="16" x14ac:dyDescent="0.2">
      <c r="A95" s="38">
        <v>95000</v>
      </c>
      <c r="B95" s="38">
        <v>4</v>
      </c>
      <c r="C95" s="38">
        <v>4</v>
      </c>
      <c r="D95" s="38">
        <v>2</v>
      </c>
      <c r="E95" s="38">
        <v>3</v>
      </c>
      <c r="F95" s="38">
        <v>5</v>
      </c>
      <c r="G95" s="38">
        <v>3.6</v>
      </c>
    </row>
    <row r="96" spans="1:7" ht="16" x14ac:dyDescent="0.2">
      <c r="A96" s="39">
        <v>96000</v>
      </c>
      <c r="B96" s="39">
        <v>4</v>
      </c>
      <c r="C96" s="39">
        <v>5</v>
      </c>
      <c r="D96" s="39">
        <v>2</v>
      </c>
      <c r="E96" s="39">
        <v>3</v>
      </c>
      <c r="F96" s="39">
        <v>5</v>
      </c>
      <c r="G96" s="39">
        <v>3.8</v>
      </c>
    </row>
    <row r="97" spans="1:7" ht="16" x14ac:dyDescent="0.2">
      <c r="A97" s="39">
        <v>96000</v>
      </c>
      <c r="B97" s="39">
        <v>3</v>
      </c>
      <c r="C97" s="39">
        <v>4</v>
      </c>
      <c r="D97" s="39">
        <v>4</v>
      </c>
      <c r="E97" s="39">
        <v>2</v>
      </c>
      <c r="F97" s="39">
        <v>4</v>
      </c>
      <c r="G97" s="39">
        <v>3.4</v>
      </c>
    </row>
    <row r="98" spans="1:7" ht="16" x14ac:dyDescent="0.2">
      <c r="A98" s="39">
        <v>97000</v>
      </c>
      <c r="B98" s="39">
        <v>5</v>
      </c>
      <c r="C98" s="39">
        <v>5</v>
      </c>
      <c r="D98" s="39">
        <v>5</v>
      </c>
      <c r="E98" s="39">
        <v>1</v>
      </c>
      <c r="F98" s="39">
        <v>5</v>
      </c>
      <c r="G98" s="39">
        <v>4.2</v>
      </c>
    </row>
    <row r="99" spans="1:7" ht="16" x14ac:dyDescent="0.2">
      <c r="A99" s="39">
        <v>97000</v>
      </c>
      <c r="B99" s="39">
        <v>3</v>
      </c>
      <c r="C99" s="39">
        <v>4</v>
      </c>
      <c r="D99" s="39">
        <v>4</v>
      </c>
      <c r="E99" s="39">
        <v>2</v>
      </c>
      <c r="F99" s="39">
        <v>4</v>
      </c>
      <c r="G99" s="39">
        <v>3.4</v>
      </c>
    </row>
    <row r="100" spans="1:7" ht="16" x14ac:dyDescent="0.2">
      <c r="A100" s="39">
        <v>98000</v>
      </c>
      <c r="B100" s="39">
        <v>5</v>
      </c>
      <c r="C100" s="39">
        <v>5</v>
      </c>
      <c r="D100" s="39">
        <v>2</v>
      </c>
      <c r="E100" s="39">
        <v>3</v>
      </c>
      <c r="F100" s="39">
        <v>5</v>
      </c>
      <c r="G100" s="39">
        <v>4</v>
      </c>
    </row>
    <row r="101" spans="1:7" ht="17" thickBot="1" x14ac:dyDescent="0.25">
      <c r="A101" s="56">
        <v>98000</v>
      </c>
      <c r="B101" s="56">
        <v>4</v>
      </c>
      <c r="C101" s="56">
        <v>5</v>
      </c>
      <c r="D101" s="56">
        <v>5</v>
      </c>
      <c r="E101" s="56">
        <v>1</v>
      </c>
      <c r="F101" s="56">
        <v>5</v>
      </c>
      <c r="G101" s="56">
        <v>4</v>
      </c>
    </row>
    <row r="102" spans="1:7" ht="16" thickTop="1" x14ac:dyDescent="0.2"/>
  </sheetData>
  <sortState xmlns:xlrd2="http://schemas.microsoft.com/office/spreadsheetml/2017/richdata2" ref="A2:G101">
    <sortCondition ref="A2:A101"/>
  </sortState>
  <phoneticPr fontId="13" type="noConversion"/>
  <pageMargins left="0.7" right="0.7" top="0.75" bottom="0.75" header="0.3" footer="0.3"/>
  <pageSetup orientation="portrait" horizontalDpi="0" verticalDpi="0"/>
  <headerFooter>
    <oddHeader>&amp;CRiddhik Rathod | @DataAstrologer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Household Income Data</vt:lpstr>
      <vt:lpstr>Income Per District</vt:lpstr>
      <vt:lpstr>Income per Age</vt:lpstr>
      <vt:lpstr>Income per Occupation</vt:lpstr>
      <vt:lpstr>Survey Response per District</vt:lpstr>
      <vt:lpstr>Survey Response per Occupation</vt:lpstr>
      <vt:lpstr>Occupations per District</vt:lpstr>
      <vt:lpstr>Survey Responses per Income</vt:lpstr>
      <vt:lpstr>'Household Income Data'!OLE_LINK1</vt:lpstr>
      <vt:lpstr>'Household Income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StyleWriter</dc:creator>
  <cp:lastModifiedBy>Riddhik Rathod</cp:lastModifiedBy>
  <cp:lastPrinted>2010-05-24T17:52:53Z</cp:lastPrinted>
  <dcterms:created xsi:type="dcterms:W3CDTF">2010-05-24T17:46:11Z</dcterms:created>
  <dcterms:modified xsi:type="dcterms:W3CDTF">2021-04-15T07:19:42Z</dcterms:modified>
</cp:coreProperties>
</file>