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iddhik/Desktop/Business Statistics UCLA/Week 5/"/>
    </mc:Choice>
  </mc:AlternateContent>
  <bookViews>
    <workbookView xWindow="0" yWindow="460" windowWidth="25600" windowHeight="14280" tabRatio="500" activeTab="2"/>
  </bookViews>
  <sheets>
    <sheet name="Cost &amp; Sales Breakdown 8.44 oz" sheetId="1" r:id="rId1"/>
    <sheet name="Cost &amp; Sales Breakdown 8.22 oz" sheetId="2" r:id="rId2"/>
    <sheet name="8.44 oz. vs 8.22 oz. 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F8" i="2"/>
  <c r="F12" i="2"/>
  <c r="B10" i="2"/>
  <c r="C11" i="3"/>
  <c r="C9" i="3"/>
  <c r="B11" i="3"/>
  <c r="B9" i="3"/>
  <c r="B4" i="3"/>
  <c r="C4" i="3"/>
  <c r="F24" i="2"/>
  <c r="F23" i="2"/>
  <c r="F19" i="2"/>
  <c r="F18" i="2"/>
  <c r="F16" i="2"/>
  <c r="F22" i="2"/>
  <c r="F13" i="2"/>
  <c r="F11" i="2"/>
  <c r="F10" i="2"/>
  <c r="F9" i="2"/>
  <c r="F3" i="2"/>
  <c r="F4" i="2"/>
  <c r="F1" i="2"/>
  <c r="F26" i="2"/>
  <c r="B5" i="2"/>
  <c r="F18" i="1"/>
  <c r="F16" i="1"/>
  <c r="F14" i="1"/>
  <c r="F10" i="1"/>
  <c r="F9" i="1"/>
  <c r="F8" i="1"/>
  <c r="F7" i="1"/>
  <c r="F6" i="1"/>
  <c r="F5" i="1"/>
  <c r="F1" i="1"/>
</calcChain>
</file>

<file path=xl/sharedStrings.xml><?xml version="1.0" encoding="utf-8"?>
<sst xmlns="http://schemas.openxmlformats.org/spreadsheetml/2006/main" count="86" uniqueCount="45">
  <si>
    <t>No of Pies made per month</t>
  </si>
  <si>
    <t>Item</t>
  </si>
  <si>
    <t>Ingredients</t>
  </si>
  <si>
    <t>Packaging</t>
  </si>
  <si>
    <t>Direct Labor</t>
  </si>
  <si>
    <t>Indirect Labor</t>
  </si>
  <si>
    <t>Overhead</t>
  </si>
  <si>
    <t>Total</t>
  </si>
  <si>
    <t xml:space="preserve">Sales price of underweight Pies </t>
  </si>
  <si>
    <t>Local Demand of underweight pies per Week</t>
  </si>
  <si>
    <t xml:space="preserve">Whole Sale Price of Pies above 8 0z. </t>
  </si>
  <si>
    <t>Thrift Store:</t>
  </si>
  <si>
    <t>Per Dozen</t>
  </si>
  <si>
    <t>Standard Cost Breakdown for 8.44 oz. target:</t>
  </si>
  <si>
    <t>No of Pies made per Year</t>
  </si>
  <si>
    <t>No of Months in a year</t>
  </si>
  <si>
    <t>No of Weeks in a month</t>
  </si>
  <si>
    <t>Net Cost for annual sales for 8.44 oz. target:</t>
  </si>
  <si>
    <t>Net Revenue for annual Sales of 8.44 oz. target</t>
  </si>
  <si>
    <t>Wholesale Revenue</t>
  </si>
  <si>
    <t>Thrift Sales Revenue</t>
  </si>
  <si>
    <t>Total Sales</t>
  </si>
  <si>
    <t>Total Revenue</t>
  </si>
  <si>
    <t>Annual Profit</t>
  </si>
  <si>
    <t>Standard Cost Breakdown for 8.22 oz. target:</t>
  </si>
  <si>
    <t>Ingredients cost for 8.44 oz</t>
  </si>
  <si>
    <t>Net Cost for annual sales for 8.22 oz. target:</t>
  </si>
  <si>
    <t>No of Underweight pies made per year</t>
  </si>
  <si>
    <t>No of Normal pies made per year</t>
  </si>
  <si>
    <t xml:space="preserve">Probability of a Pie being Underweight </t>
  </si>
  <si>
    <t xml:space="preserve">Maximum annual sales </t>
  </si>
  <si>
    <t xml:space="preserve">Limits for the amount of the Pies </t>
  </si>
  <si>
    <t>Annual demand</t>
  </si>
  <si>
    <t>No of Pies donated to charity</t>
  </si>
  <si>
    <t>Annual thrift store sales for 8.22 oz. target  (dozen):</t>
  </si>
  <si>
    <t>8.22 oz. Target</t>
  </si>
  <si>
    <t>8.44 oz. Target</t>
  </si>
  <si>
    <t>Thrift Store Revenue</t>
  </si>
  <si>
    <t>Total Reveue</t>
  </si>
  <si>
    <t>Ingredients Cost</t>
  </si>
  <si>
    <t>Packaging Cost</t>
  </si>
  <si>
    <t>Labor and Overhead Cost</t>
  </si>
  <si>
    <t>Total Cost</t>
  </si>
  <si>
    <t>Total Profit</t>
  </si>
  <si>
    <t>Increase in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</si>
</sst>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scheme val="minor"/>
    </font>
    <font>
      <i/>
      <sz val="12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8" fontId="0" fillId="4" borderId="1" xfId="0" applyNumberFormat="1" applyFill="1" applyBorder="1"/>
    <xf numFmtId="0" fontId="0" fillId="5" borderId="1" xfId="0" applyFill="1" applyBorder="1"/>
    <xf numFmtId="44" fontId="0" fillId="0" borderId="1" xfId="2" applyFont="1" applyBorder="1"/>
    <xf numFmtId="0" fontId="0" fillId="6" borderId="1" xfId="0" applyFill="1" applyBorder="1"/>
    <xf numFmtId="43" fontId="0" fillId="6" borderId="1" xfId="1" applyFont="1" applyFill="1" applyBorder="1"/>
    <xf numFmtId="0" fontId="0" fillId="7" borderId="1" xfId="0" applyFill="1" applyBorder="1"/>
    <xf numFmtId="0" fontId="0" fillId="8" borderId="1" xfId="0" applyFill="1" applyBorder="1"/>
    <xf numFmtId="0" fontId="5" fillId="0" borderId="1" xfId="0" applyFont="1" applyBorder="1"/>
    <xf numFmtId="8" fontId="5" fillId="0" borderId="1" xfId="0" applyNumberFormat="1" applyFont="1" applyBorder="1"/>
    <xf numFmtId="0" fontId="6" fillId="0" borderId="1" xfId="0" applyFont="1" applyBorder="1"/>
    <xf numFmtId="44" fontId="6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2" fillId="9" borderId="1" xfId="0" applyFont="1" applyFill="1" applyBorder="1"/>
    <xf numFmtId="44" fontId="2" fillId="9" borderId="1" xfId="0" applyNumberFormat="1" applyFont="1" applyFill="1" applyBorder="1"/>
    <xf numFmtId="8" fontId="0" fillId="10" borderId="1" xfId="0" applyNumberFormat="1" applyFill="1" applyBorder="1"/>
    <xf numFmtId="164" fontId="0" fillId="6" borderId="1" xfId="1" applyNumberFormat="1" applyFont="1" applyFill="1" applyBorder="1"/>
    <xf numFmtId="0" fontId="0" fillId="12" borderId="1" xfId="0" applyFill="1" applyBorder="1"/>
    <xf numFmtId="164" fontId="0" fillId="0" borderId="1" xfId="0" applyNumberFormat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4" borderId="1" xfId="0" applyFill="1" applyBorder="1"/>
    <xf numFmtId="164" fontId="0" fillId="14" borderId="1" xfId="0" applyNumberFormat="1" applyFill="1" applyBorder="1"/>
    <xf numFmtId="0" fontId="0" fillId="0" borderId="1" xfId="0" applyFill="1" applyBorder="1"/>
    <xf numFmtId="164" fontId="0" fillId="0" borderId="1" xfId="1" applyNumberFormat="1" applyFont="1" applyBorder="1"/>
    <xf numFmtId="6" fontId="8" fillId="0" borderId="1" xfId="0" applyNumberFormat="1" applyFont="1" applyBorder="1"/>
    <xf numFmtId="6" fontId="0" fillId="0" borderId="1" xfId="2" applyNumberFormat="1" applyFont="1" applyBorder="1"/>
    <xf numFmtId="6" fontId="0" fillId="0" borderId="1" xfId="0" applyNumberFormat="1" applyBorder="1"/>
    <xf numFmtId="0" fontId="7" fillId="3" borderId="1" xfId="0" applyFont="1" applyFill="1" applyBorder="1"/>
    <xf numFmtId="6" fontId="7" fillId="3" borderId="1" xfId="0" applyNumberFormat="1" applyFont="1" applyFill="1" applyBorder="1"/>
    <xf numFmtId="0" fontId="7" fillId="4" borderId="1" xfId="0" applyFont="1" applyFill="1" applyBorder="1"/>
    <xf numFmtId="6" fontId="7" fillId="4" borderId="1" xfId="0" applyNumberFormat="1" applyFont="1" applyFill="1" applyBorder="1"/>
    <xf numFmtId="8" fontId="7" fillId="3" borderId="1" xfId="0" applyNumberFormat="1" applyFont="1" applyFill="1" applyBorder="1"/>
    <xf numFmtId="0" fontId="7" fillId="15" borderId="1" xfId="0" applyFont="1" applyFill="1" applyBorder="1"/>
    <xf numFmtId="8" fontId="7" fillId="15" borderId="1" xfId="0" applyNumberFormat="1" applyFont="1" applyFill="1" applyBorder="1"/>
    <xf numFmtId="6" fontId="7" fillId="15" borderId="1" xfId="0" applyNumberFormat="1" applyFont="1" applyFill="1" applyBorder="1"/>
    <xf numFmtId="0" fontId="9" fillId="2" borderId="1" xfId="0" applyFont="1" applyFill="1" applyBorder="1"/>
    <xf numFmtId="0" fontId="2" fillId="0" borderId="1" xfId="0" applyFont="1" applyBorder="1"/>
    <xf numFmtId="8" fontId="2" fillId="0" borderId="1" xfId="0" applyNumberFormat="1" applyFont="1" applyBorder="1"/>
    <xf numFmtId="0" fontId="0" fillId="9" borderId="1" xfId="0" applyFill="1" applyBorder="1"/>
    <xf numFmtId="8" fontId="0" fillId="9" borderId="1" xfId="0" applyNumberFormat="1" applyFill="1" applyBorder="1"/>
  </cellXfs>
  <cellStyles count="1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7" sqref="D7"/>
    </sheetView>
  </sheetViews>
  <sheetFormatPr baseColWidth="10" defaultRowHeight="16" x14ac:dyDescent="0.2"/>
  <cols>
    <col min="1" max="1" width="37.6640625" bestFit="1" customWidth="1"/>
    <col min="2" max="2" width="9.33203125" bestFit="1" customWidth="1"/>
    <col min="5" max="5" width="39.1640625" bestFit="1" customWidth="1"/>
    <col min="6" max="6" width="14" bestFit="1" customWidth="1"/>
    <col min="9" max="9" width="20.6640625" bestFit="1" customWidth="1"/>
    <col min="10" max="10" width="3.1640625" bestFit="1" customWidth="1"/>
  </cols>
  <sheetData>
    <row r="1" spans="1:10" x14ac:dyDescent="0.2">
      <c r="A1" s="3" t="s">
        <v>0</v>
      </c>
      <c r="B1" s="4">
        <v>60000</v>
      </c>
      <c r="E1" s="10" t="s">
        <v>14</v>
      </c>
      <c r="F1" s="11">
        <f>B1*J1</f>
        <v>720000</v>
      </c>
      <c r="I1" s="18" t="s">
        <v>15</v>
      </c>
      <c r="J1" s="18">
        <v>12</v>
      </c>
    </row>
    <row r="2" spans="1:10" x14ac:dyDescent="0.2">
      <c r="I2" s="19" t="s">
        <v>16</v>
      </c>
      <c r="J2" s="19">
        <v>4</v>
      </c>
    </row>
    <row r="3" spans="1:10" x14ac:dyDescent="0.2">
      <c r="A3" s="5" t="s">
        <v>13</v>
      </c>
      <c r="B3" s="5"/>
      <c r="E3" s="12" t="s">
        <v>17</v>
      </c>
      <c r="F3" s="12"/>
    </row>
    <row r="4" spans="1:10" x14ac:dyDescent="0.2">
      <c r="A4" s="1" t="s">
        <v>1</v>
      </c>
      <c r="B4" s="1" t="s">
        <v>12</v>
      </c>
      <c r="E4" s="1" t="s">
        <v>1</v>
      </c>
      <c r="F4" s="1" t="s">
        <v>12</v>
      </c>
    </row>
    <row r="5" spans="1:10" x14ac:dyDescent="0.2">
      <c r="A5" s="1" t="s">
        <v>2</v>
      </c>
      <c r="B5" s="2">
        <v>1.82</v>
      </c>
      <c r="E5" s="1" t="s">
        <v>2</v>
      </c>
      <c r="F5" s="2">
        <f>F1*B5</f>
        <v>1310400</v>
      </c>
    </row>
    <row r="6" spans="1:10" x14ac:dyDescent="0.2">
      <c r="A6" s="1" t="s">
        <v>3</v>
      </c>
      <c r="B6" s="2">
        <v>0.62</v>
      </c>
      <c r="E6" s="1" t="s">
        <v>3</v>
      </c>
      <c r="F6" s="2">
        <f>F1*B6</f>
        <v>446400</v>
      </c>
    </row>
    <row r="7" spans="1:10" x14ac:dyDescent="0.2">
      <c r="A7" s="1" t="s">
        <v>4</v>
      </c>
      <c r="B7" s="2">
        <v>7.0000000000000007E-2</v>
      </c>
      <c r="E7" s="1" t="s">
        <v>4</v>
      </c>
      <c r="F7" s="2">
        <f>F1*B7</f>
        <v>50400.000000000007</v>
      </c>
    </row>
    <row r="8" spans="1:10" x14ac:dyDescent="0.2">
      <c r="A8" s="1" t="s">
        <v>5</v>
      </c>
      <c r="B8" s="2">
        <v>0.13</v>
      </c>
      <c r="E8" s="1" t="s">
        <v>5</v>
      </c>
      <c r="F8" s="2">
        <f>F1*B8</f>
        <v>93600</v>
      </c>
    </row>
    <row r="9" spans="1:10" x14ac:dyDescent="0.2">
      <c r="A9" s="1" t="s">
        <v>6</v>
      </c>
      <c r="B9" s="2">
        <v>0.36</v>
      </c>
      <c r="E9" s="1" t="s">
        <v>6</v>
      </c>
      <c r="F9" s="2">
        <f>F1*B9</f>
        <v>259200</v>
      </c>
    </row>
    <row r="10" spans="1:10" x14ac:dyDescent="0.2">
      <c r="A10" s="44" t="s">
        <v>7</v>
      </c>
      <c r="B10" s="45">
        <v>3</v>
      </c>
      <c r="E10" s="14" t="s">
        <v>21</v>
      </c>
      <c r="F10" s="15">
        <f>SUM(F5:F9)</f>
        <v>2160000</v>
      </c>
    </row>
    <row r="12" spans="1:10" x14ac:dyDescent="0.2">
      <c r="A12" s="6" t="s">
        <v>10</v>
      </c>
      <c r="B12" s="7">
        <v>4.5</v>
      </c>
    </row>
    <row r="13" spans="1:10" x14ac:dyDescent="0.2">
      <c r="E13" s="13" t="s">
        <v>18</v>
      </c>
      <c r="F13" s="13"/>
    </row>
    <row r="14" spans="1:10" x14ac:dyDescent="0.2">
      <c r="A14" s="8" t="s">
        <v>11</v>
      </c>
      <c r="B14" s="8" t="s">
        <v>12</v>
      </c>
      <c r="E14" s="1" t="s">
        <v>19</v>
      </c>
      <c r="F14" s="9">
        <f>F1*B12</f>
        <v>3240000</v>
      </c>
    </row>
    <row r="15" spans="1:10" x14ac:dyDescent="0.2">
      <c r="A15" s="1"/>
      <c r="B15" s="1"/>
      <c r="E15" s="1" t="s">
        <v>20</v>
      </c>
      <c r="F15" s="9">
        <v>0</v>
      </c>
    </row>
    <row r="16" spans="1:10" x14ac:dyDescent="0.2">
      <c r="A16" s="1" t="s">
        <v>9</v>
      </c>
      <c r="B16" s="1">
        <v>60</v>
      </c>
      <c r="E16" s="16" t="s">
        <v>22</v>
      </c>
      <c r="F16" s="17">
        <f>SUM(F14:F15)</f>
        <v>3240000</v>
      </c>
    </row>
    <row r="17" spans="1:6" x14ac:dyDescent="0.2">
      <c r="A17" s="1" t="s">
        <v>31</v>
      </c>
      <c r="B17" s="1">
        <v>1000</v>
      </c>
    </row>
    <row r="18" spans="1:6" x14ac:dyDescent="0.2">
      <c r="A18" s="1" t="s">
        <v>8</v>
      </c>
      <c r="B18" s="2">
        <v>3.6</v>
      </c>
      <c r="E18" s="20" t="s">
        <v>23</v>
      </c>
      <c r="F18" s="21">
        <f>F16-F10</f>
        <v>1080000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5" sqref="H15"/>
    </sheetView>
  </sheetViews>
  <sheetFormatPr baseColWidth="10" defaultRowHeight="16" x14ac:dyDescent="0.2"/>
  <cols>
    <col min="1" max="1" width="37.6640625" bestFit="1" customWidth="1"/>
    <col min="5" max="5" width="43.1640625" bestFit="1" customWidth="1"/>
    <col min="6" max="6" width="14.6640625" bestFit="1" customWidth="1"/>
    <col min="8" max="8" width="11.83203125" bestFit="1" customWidth="1"/>
    <col min="9" max="9" width="32.83203125" bestFit="1" customWidth="1"/>
    <col min="10" max="10" width="7.1640625" bestFit="1" customWidth="1"/>
  </cols>
  <sheetData>
    <row r="1" spans="1:10" x14ac:dyDescent="0.2">
      <c r="A1" s="3" t="s">
        <v>0</v>
      </c>
      <c r="B1" s="4">
        <v>60000</v>
      </c>
      <c r="E1" s="10" t="s">
        <v>14</v>
      </c>
      <c r="F1" s="23">
        <f>B1*J1</f>
        <v>720000</v>
      </c>
      <c r="I1" s="18" t="s">
        <v>15</v>
      </c>
      <c r="J1" s="18">
        <v>12</v>
      </c>
    </row>
    <row r="2" spans="1:10" x14ac:dyDescent="0.2">
      <c r="I2" s="19" t="s">
        <v>16</v>
      </c>
      <c r="J2" s="19">
        <v>4</v>
      </c>
    </row>
    <row r="3" spans="1:10" x14ac:dyDescent="0.2">
      <c r="A3" s="5" t="s">
        <v>24</v>
      </c>
      <c r="B3" s="5"/>
      <c r="E3" s="28" t="s">
        <v>28</v>
      </c>
      <c r="F3" s="29">
        <f>F1-F4</f>
        <v>710856</v>
      </c>
      <c r="I3" s="24" t="s">
        <v>29</v>
      </c>
      <c r="J3" s="24">
        <v>1.2699999999999999E-2</v>
      </c>
    </row>
    <row r="4" spans="1:10" x14ac:dyDescent="0.2">
      <c r="A4" s="1" t="s">
        <v>1</v>
      </c>
      <c r="B4" s="1" t="s">
        <v>12</v>
      </c>
      <c r="E4" s="26" t="s">
        <v>27</v>
      </c>
      <c r="F4" s="27">
        <f>F1*J3</f>
        <v>9144</v>
      </c>
    </row>
    <row r="5" spans="1:10" x14ac:dyDescent="0.2">
      <c r="A5" s="1" t="s">
        <v>2</v>
      </c>
      <c r="B5" s="2">
        <f>(B20*8.22)/8.44</f>
        <v>1.7725592417061615</v>
      </c>
    </row>
    <row r="6" spans="1:10" x14ac:dyDescent="0.2">
      <c r="A6" s="1" t="s">
        <v>3</v>
      </c>
      <c r="B6" s="2">
        <v>0.62</v>
      </c>
      <c r="E6" s="12" t="s">
        <v>26</v>
      </c>
      <c r="F6" s="12"/>
    </row>
    <row r="7" spans="1:10" x14ac:dyDescent="0.2">
      <c r="A7" s="1" t="s">
        <v>4</v>
      </c>
      <c r="B7" s="2">
        <v>7.0000000000000007E-2</v>
      </c>
      <c r="E7" s="1" t="s">
        <v>1</v>
      </c>
      <c r="F7" s="1" t="s">
        <v>12</v>
      </c>
    </row>
    <row r="8" spans="1:10" x14ac:dyDescent="0.2">
      <c r="A8" s="1" t="s">
        <v>5</v>
      </c>
      <c r="B8" s="2">
        <v>0.13</v>
      </c>
      <c r="E8" s="1" t="s">
        <v>2</v>
      </c>
      <c r="F8" s="2">
        <f>F1*B5</f>
        <v>1276242.6540284364</v>
      </c>
    </row>
    <row r="9" spans="1:10" x14ac:dyDescent="0.2">
      <c r="A9" s="1" t="s">
        <v>6</v>
      </c>
      <c r="B9" s="2">
        <v>0.36</v>
      </c>
      <c r="E9" s="1" t="s">
        <v>3</v>
      </c>
      <c r="F9" s="2">
        <f>F1*B6</f>
        <v>446400</v>
      </c>
    </row>
    <row r="10" spans="1:10" x14ac:dyDescent="0.2">
      <c r="A10" s="44" t="s">
        <v>7</v>
      </c>
      <c r="B10" s="45">
        <f>SUM(B5:B9)</f>
        <v>2.9525592417061612</v>
      </c>
      <c r="E10" s="1" t="s">
        <v>4</v>
      </c>
      <c r="F10" s="2">
        <f>F1*B7</f>
        <v>50400.000000000007</v>
      </c>
    </row>
    <row r="11" spans="1:10" x14ac:dyDescent="0.2">
      <c r="E11" s="1" t="s">
        <v>5</v>
      </c>
      <c r="F11" s="2">
        <f>F1*B8</f>
        <v>93600</v>
      </c>
    </row>
    <row r="12" spans="1:10" x14ac:dyDescent="0.2">
      <c r="A12" s="6" t="s">
        <v>10</v>
      </c>
      <c r="B12" s="7">
        <v>4.5</v>
      </c>
      <c r="E12" s="1" t="s">
        <v>6</v>
      </c>
      <c r="F12" s="2">
        <f>F1*B9</f>
        <v>259200</v>
      </c>
    </row>
    <row r="13" spans="1:10" x14ac:dyDescent="0.2">
      <c r="E13" s="14" t="s">
        <v>21</v>
      </c>
      <c r="F13" s="15">
        <f>SUM(F8:F12)</f>
        <v>2125842.6540284362</v>
      </c>
    </row>
    <row r="14" spans="1:10" x14ac:dyDescent="0.2">
      <c r="A14" s="8" t="s">
        <v>11</v>
      </c>
      <c r="B14" s="8" t="s">
        <v>12</v>
      </c>
    </row>
    <row r="15" spans="1:10" x14ac:dyDescent="0.2">
      <c r="A15" s="1"/>
      <c r="B15" s="1"/>
      <c r="E15" s="8" t="s">
        <v>34</v>
      </c>
      <c r="F15" s="8"/>
    </row>
    <row r="16" spans="1:10" x14ac:dyDescent="0.2">
      <c r="A16" s="1" t="s">
        <v>9</v>
      </c>
      <c r="B16" s="1">
        <v>60</v>
      </c>
      <c r="E16" s="1" t="s">
        <v>30</v>
      </c>
      <c r="F16" s="31">
        <f>B16*J2*J1</f>
        <v>2880</v>
      </c>
    </row>
    <row r="17" spans="1:6" x14ac:dyDescent="0.2">
      <c r="A17" s="1" t="s">
        <v>31</v>
      </c>
      <c r="B17" s="1">
        <v>1000</v>
      </c>
      <c r="E17" s="1" t="s">
        <v>31</v>
      </c>
      <c r="F17" s="31">
        <v>1000</v>
      </c>
    </row>
    <row r="18" spans="1:6" x14ac:dyDescent="0.2">
      <c r="A18" s="1" t="s">
        <v>8</v>
      </c>
      <c r="B18" s="2">
        <v>3.6</v>
      </c>
      <c r="E18" s="30" t="s">
        <v>32</v>
      </c>
      <c r="F18" s="31">
        <f>F16+F17</f>
        <v>3880</v>
      </c>
    </row>
    <row r="19" spans="1:6" x14ac:dyDescent="0.2">
      <c r="E19" s="30" t="s">
        <v>33</v>
      </c>
      <c r="F19" s="25">
        <f>F4-F18</f>
        <v>5264</v>
      </c>
    </row>
    <row r="20" spans="1:6" x14ac:dyDescent="0.2">
      <c r="A20" s="18" t="s">
        <v>25</v>
      </c>
      <c r="B20" s="22">
        <v>1.82</v>
      </c>
    </row>
    <row r="21" spans="1:6" x14ac:dyDescent="0.2">
      <c r="E21" s="13" t="s">
        <v>18</v>
      </c>
      <c r="F21" s="13"/>
    </row>
    <row r="22" spans="1:6" x14ac:dyDescent="0.2">
      <c r="E22" s="1" t="s">
        <v>19</v>
      </c>
      <c r="F22" s="9">
        <f>F3*B12</f>
        <v>3198852</v>
      </c>
    </row>
    <row r="23" spans="1:6" x14ac:dyDescent="0.2">
      <c r="E23" s="1" t="s">
        <v>20</v>
      </c>
      <c r="F23" s="9">
        <f>F18*B18</f>
        <v>13968</v>
      </c>
    </row>
    <row r="24" spans="1:6" x14ac:dyDescent="0.2">
      <c r="E24" s="16" t="s">
        <v>22</v>
      </c>
      <c r="F24" s="17">
        <f>SUM(F22:F23)</f>
        <v>3212820</v>
      </c>
    </row>
    <row r="26" spans="1:6" x14ac:dyDescent="0.2">
      <c r="E26" s="20" t="s">
        <v>23</v>
      </c>
      <c r="F26" s="21">
        <f>F24-F13</f>
        <v>1086977.3459715638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14" sqref="F14"/>
    </sheetView>
  </sheetViews>
  <sheetFormatPr baseColWidth="10" defaultRowHeight="16" x14ac:dyDescent="0.2"/>
  <cols>
    <col min="1" max="1" width="21.6640625" bestFit="1" customWidth="1"/>
    <col min="2" max="2" width="13.33203125" bestFit="1" customWidth="1"/>
    <col min="3" max="3" width="13.1640625" bestFit="1" customWidth="1"/>
  </cols>
  <sheetData>
    <row r="1" spans="1:3" x14ac:dyDescent="0.2">
      <c r="A1" s="43"/>
      <c r="B1" s="43" t="s">
        <v>35</v>
      </c>
      <c r="C1" s="43" t="s">
        <v>36</v>
      </c>
    </row>
    <row r="2" spans="1:3" x14ac:dyDescent="0.2">
      <c r="A2" s="1" t="s">
        <v>19</v>
      </c>
      <c r="B2" s="33">
        <v>3198852</v>
      </c>
      <c r="C2" s="32">
        <v>3240000</v>
      </c>
    </row>
    <row r="3" spans="1:3" x14ac:dyDescent="0.2">
      <c r="A3" s="1" t="s">
        <v>37</v>
      </c>
      <c r="B3" s="33">
        <v>13968</v>
      </c>
      <c r="C3" s="9">
        <v>0</v>
      </c>
    </row>
    <row r="4" spans="1:3" x14ac:dyDescent="0.2">
      <c r="A4" s="37" t="s">
        <v>38</v>
      </c>
      <c r="B4" s="38">
        <f>SUM(B2:B3)</f>
        <v>3212820</v>
      </c>
      <c r="C4" s="38">
        <f>SUM(C2:C3)</f>
        <v>3240000</v>
      </c>
    </row>
    <row r="5" spans="1:3" x14ac:dyDescent="0.2">
      <c r="A5" s="1"/>
      <c r="B5" s="1"/>
      <c r="C5" s="1"/>
    </row>
    <row r="6" spans="1:3" x14ac:dyDescent="0.2">
      <c r="A6" s="1" t="s">
        <v>39</v>
      </c>
      <c r="B6" s="2">
        <v>1276242.6499999999</v>
      </c>
      <c r="C6" s="34">
        <v>1310400</v>
      </c>
    </row>
    <row r="7" spans="1:3" x14ac:dyDescent="0.2">
      <c r="A7" s="1" t="s">
        <v>40</v>
      </c>
      <c r="B7" s="34">
        <v>446400</v>
      </c>
      <c r="C7" s="34">
        <v>446400</v>
      </c>
    </row>
    <row r="8" spans="1:3" x14ac:dyDescent="0.2">
      <c r="A8" s="1" t="s">
        <v>41</v>
      </c>
      <c r="B8" s="2">
        <v>403200</v>
      </c>
      <c r="C8" s="2">
        <v>403200</v>
      </c>
    </row>
    <row r="9" spans="1:3" x14ac:dyDescent="0.2">
      <c r="A9" s="35" t="s">
        <v>42</v>
      </c>
      <c r="B9" s="39">
        <f>SUM(B6:B8)</f>
        <v>2125842.65</v>
      </c>
      <c r="C9" s="36">
        <f>SUM(C6:C8)</f>
        <v>2160000</v>
      </c>
    </row>
    <row r="10" spans="1:3" x14ac:dyDescent="0.2">
      <c r="A10" s="1"/>
      <c r="B10" s="1"/>
      <c r="C10" s="1"/>
    </row>
    <row r="11" spans="1:3" x14ac:dyDescent="0.2">
      <c r="A11" s="40" t="s">
        <v>43</v>
      </c>
      <c r="B11" s="41">
        <f>B4-B9</f>
        <v>1086977.3500000001</v>
      </c>
      <c r="C11" s="42">
        <f>C4-C9</f>
        <v>1080000</v>
      </c>
    </row>
    <row r="13" spans="1:3" x14ac:dyDescent="0.2">
      <c r="A13" s="46" t="s">
        <v>44</v>
      </c>
      <c r="B13" s="47">
        <f>B11-C11</f>
        <v>6977.3500000000931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&amp; Sales Breakdown 8.44 oz</vt:lpstr>
      <vt:lpstr>Cost &amp; Sales Breakdown 8.22 oz</vt:lpstr>
      <vt:lpstr>8.44 oz. vs 8.22 oz.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2016-03-05T05:28:58Z</dcterms:created>
  <dcterms:modified xsi:type="dcterms:W3CDTF">2016-03-06T06:45:00Z</dcterms:modified>
</cp:coreProperties>
</file>