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C02\"/>
    </mc:Choice>
  </mc:AlternateContent>
  <xr:revisionPtr revIDLastSave="0" documentId="13_ncr:1_{AEB4F283-8965-43C0-BE95-71BEF8F7AD03}" xr6:coauthVersionLast="47" xr6:coauthVersionMax="47" xr10:uidLastSave="{00000000-0000-0000-0000-000000000000}"/>
  <bookViews>
    <workbookView xWindow="-110" yWindow="-110" windowWidth="38620" windowHeight="21220" xr2:uid="{60E490A8-0A9E-4047-8D63-48BA4ECC5B9A}"/>
  </bookViews>
  <sheets>
    <sheet name="Products" sheetId="2" r:id="rId1"/>
    <sheet name="Categories" sheetId="3" r:id="rId2"/>
    <sheet name="Colors" sheetId="4" r:id="rId3"/>
    <sheet name="Analysis" sheetId="5" r:id="rId4"/>
  </sheet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" i="2"/>
  <c r="J4" i="2"/>
  <c r="J9" i="2"/>
  <c r="J16" i="2"/>
  <c r="J2" i="2"/>
  <c r="I4" i="2"/>
  <c r="I11" i="2"/>
  <c r="I12" i="2"/>
  <c r="I14" i="2"/>
  <c r="I16" i="2"/>
  <c r="G20" i="2"/>
  <c r="J20" i="2" s="1"/>
  <c r="F20" i="2"/>
  <c r="I20" i="2" s="1"/>
  <c r="G19" i="2"/>
  <c r="J19" i="2" s="1"/>
  <c r="F19" i="2"/>
  <c r="I19" i="2" s="1"/>
  <c r="G18" i="2"/>
  <c r="J18" i="2" s="1"/>
  <c r="F18" i="2"/>
  <c r="I18" i="2" s="1"/>
  <c r="G17" i="2"/>
  <c r="J17" i="2" s="1"/>
  <c r="F17" i="2"/>
  <c r="I17" i="2" s="1"/>
  <c r="G16" i="2"/>
  <c r="F16" i="2"/>
  <c r="G15" i="2"/>
  <c r="J15" i="2" s="1"/>
  <c r="F15" i="2"/>
  <c r="I15" i="2" s="1"/>
  <c r="G14" i="2"/>
  <c r="J14" i="2" s="1"/>
  <c r="F14" i="2"/>
  <c r="G13" i="2"/>
  <c r="J13" i="2" s="1"/>
  <c r="F13" i="2"/>
  <c r="I13" i="2" s="1"/>
  <c r="G12" i="2"/>
  <c r="J12" i="2" s="1"/>
  <c r="F12" i="2"/>
  <c r="G11" i="2"/>
  <c r="J11" i="2" s="1"/>
  <c r="F11" i="2"/>
  <c r="G10" i="2"/>
  <c r="J10" i="2" s="1"/>
  <c r="F10" i="2"/>
  <c r="I10" i="2" s="1"/>
  <c r="G9" i="2"/>
  <c r="F9" i="2"/>
  <c r="I9" i="2" s="1"/>
  <c r="G8" i="2"/>
  <c r="J8" i="2" s="1"/>
  <c r="F8" i="2"/>
  <c r="I8" i="2" s="1"/>
  <c r="G7" i="2"/>
  <c r="J7" i="2" s="1"/>
  <c r="F7" i="2"/>
  <c r="I7" i="2" s="1"/>
  <c r="G6" i="2"/>
  <c r="J6" i="2" s="1"/>
  <c r="F6" i="2"/>
  <c r="I6" i="2" s="1"/>
  <c r="G5" i="2"/>
  <c r="J5" i="2" s="1"/>
  <c r="F5" i="2"/>
  <c r="I5" i="2" s="1"/>
  <c r="G4" i="2"/>
  <c r="F4" i="2"/>
  <c r="G3" i="2"/>
  <c r="J3" i="2" s="1"/>
  <c r="F3" i="2"/>
  <c r="I3" i="2" s="1"/>
  <c r="G2" i="2"/>
  <c r="F2" i="2"/>
  <c r="I2" i="2" s="1"/>
</calcChain>
</file>

<file path=xl/sharedStrings.xml><?xml version="1.0" encoding="utf-8"?>
<sst xmlns="http://schemas.openxmlformats.org/spreadsheetml/2006/main" count="240" uniqueCount="185">
  <si>
    <t>ProductID</t>
  </si>
  <si>
    <t>Product</t>
  </si>
  <si>
    <t>Product Number</t>
  </si>
  <si>
    <t>Cost</t>
  </si>
  <si>
    <t>Price</t>
  </si>
  <si>
    <t>864</t>
  </si>
  <si>
    <t>Classic Vest</t>
  </si>
  <si>
    <t>VE-C304-S-BE</t>
  </si>
  <si>
    <t>865</t>
  </si>
  <si>
    <t>VE-C304-M-BE</t>
  </si>
  <si>
    <t>866</t>
  </si>
  <si>
    <t>VE-C304-L-BE</t>
  </si>
  <si>
    <t>867</t>
  </si>
  <si>
    <t>Women's Mountain Shorts</t>
  </si>
  <si>
    <t>SH-W890-S-BK</t>
  </si>
  <si>
    <t>868</t>
  </si>
  <si>
    <t>SH-W890-M-BK</t>
  </si>
  <si>
    <t>869</t>
  </si>
  <si>
    <t>SH-W890-L-BK</t>
  </si>
  <si>
    <t>870</t>
  </si>
  <si>
    <t>Water Bottle</t>
  </si>
  <si>
    <t>WB-H098-NA-NA</t>
  </si>
  <si>
    <t>871</t>
  </si>
  <si>
    <t>Mountain Bottle Cage</t>
  </si>
  <si>
    <t>BC-M005-NA-NA</t>
  </si>
  <si>
    <t>872</t>
  </si>
  <si>
    <t>Road Bottle Cage</t>
  </si>
  <si>
    <t>BC-R205-NA-NA</t>
  </si>
  <si>
    <t>873</t>
  </si>
  <si>
    <t>Patch Kit/8 Patches</t>
  </si>
  <si>
    <t>PK-7098-NA-NA</t>
  </si>
  <si>
    <t>874</t>
  </si>
  <si>
    <t>Racing Socks</t>
  </si>
  <si>
    <t>SO-R809-M-WH</t>
  </si>
  <si>
    <t>875</t>
  </si>
  <si>
    <t>SO-R809-L-WH</t>
  </si>
  <si>
    <t>876</t>
  </si>
  <si>
    <t>Hitch Rack</t>
  </si>
  <si>
    <t>RA-H123-NA-NA</t>
  </si>
  <si>
    <t>877</t>
  </si>
  <si>
    <t>Bike Wash</t>
  </si>
  <si>
    <t>CL-9009-NA-NA</t>
  </si>
  <si>
    <t>878</t>
  </si>
  <si>
    <t>Fender Set</t>
  </si>
  <si>
    <t>FE-6654-NA-NA</t>
  </si>
  <si>
    <t>879</t>
  </si>
  <si>
    <t>All-Purpose Bike Stand</t>
  </si>
  <si>
    <t>ST-1401-NA-NA</t>
  </si>
  <si>
    <t>880</t>
  </si>
  <si>
    <t>Hydration Pack</t>
  </si>
  <si>
    <t>HY-1023-70-SI</t>
  </si>
  <si>
    <t>881</t>
  </si>
  <si>
    <t>Short-Sleeve Classic Jersey</t>
  </si>
  <si>
    <t>SJ-0194-S-YE</t>
  </si>
  <si>
    <t>882</t>
  </si>
  <si>
    <t>SJ-0194-M-YE</t>
  </si>
  <si>
    <t>Category Code</t>
  </si>
  <si>
    <t>Color Code</t>
  </si>
  <si>
    <t>Size</t>
  </si>
  <si>
    <t>Category</t>
  </si>
  <si>
    <t>Color</t>
  </si>
  <si>
    <t>23.7490</t>
  </si>
  <si>
    <t>63.5000</t>
  </si>
  <si>
    <t>VE</t>
  </si>
  <si>
    <t>BE</t>
  </si>
  <si>
    <t>S</t>
  </si>
  <si>
    <t>Vests</t>
  </si>
  <si>
    <t>Blue</t>
  </si>
  <si>
    <t>M</t>
  </si>
  <si>
    <t>L</t>
  </si>
  <si>
    <t>26.1763</t>
  </si>
  <si>
    <t>69.9900</t>
  </si>
  <si>
    <t>SH</t>
  </si>
  <si>
    <t>BK</t>
  </si>
  <si>
    <t>Shorts</t>
  </si>
  <si>
    <t>Black</t>
  </si>
  <si>
    <t>1.8663</t>
  </si>
  <si>
    <t>4.9900</t>
  </si>
  <si>
    <t>WB</t>
  </si>
  <si>
    <t>NA</t>
  </si>
  <si>
    <t>Bottles and Cages</t>
  </si>
  <si>
    <t>3.7363</t>
  </si>
  <si>
    <t>9.9900</t>
  </si>
  <si>
    <t>BC</t>
  </si>
  <si>
    <t>3.3623</t>
  </si>
  <si>
    <t>8.9900</t>
  </si>
  <si>
    <t>0.8565</t>
  </si>
  <si>
    <t>2.2900</t>
  </si>
  <si>
    <t>PK</t>
  </si>
  <si>
    <t>Tires and Tubes</t>
  </si>
  <si>
    <t>SO</t>
  </si>
  <si>
    <t>WH</t>
  </si>
  <si>
    <t>Socks</t>
  </si>
  <si>
    <t>White</t>
  </si>
  <si>
    <t>44.8800</t>
  </si>
  <si>
    <t>120.0000</t>
  </si>
  <si>
    <t>RA</t>
  </si>
  <si>
    <t>Bike Racks</t>
  </si>
  <si>
    <t>2.9733</t>
  </si>
  <si>
    <t>7.9500</t>
  </si>
  <si>
    <t>CL</t>
  </si>
  <si>
    <t>Cleaners</t>
  </si>
  <si>
    <t>8.2205</t>
  </si>
  <si>
    <t>21.9800</t>
  </si>
  <si>
    <t>FE</t>
  </si>
  <si>
    <t>Fenders</t>
  </si>
  <si>
    <t>59.4660</t>
  </si>
  <si>
    <t>159.0000</t>
  </si>
  <si>
    <t>ST</t>
  </si>
  <si>
    <t>Bike Stands</t>
  </si>
  <si>
    <t>20.5663</t>
  </si>
  <si>
    <t>54.9900</t>
  </si>
  <si>
    <t>HY</t>
  </si>
  <si>
    <t>SI</t>
  </si>
  <si>
    <t>70</t>
  </si>
  <si>
    <t>Hydration Packs</t>
  </si>
  <si>
    <t>Silver</t>
  </si>
  <si>
    <t>41.5723</t>
  </si>
  <si>
    <t>53.9900</t>
  </si>
  <si>
    <t>SJ</t>
  </si>
  <si>
    <t>YE</t>
  </si>
  <si>
    <t>Jerseys</t>
  </si>
  <si>
    <t>Yellow</t>
  </si>
  <si>
    <t>Product Category Name</t>
  </si>
  <si>
    <t>FR</t>
  </si>
  <si>
    <t>Touring Frames</t>
  </si>
  <si>
    <t>RD</t>
  </si>
  <si>
    <t>Derailleurs</t>
  </si>
  <si>
    <t>RB</t>
  </si>
  <si>
    <t>Brakes</t>
  </si>
  <si>
    <t>SE</t>
  </si>
  <si>
    <t>Saddles</t>
  </si>
  <si>
    <t>TT</t>
  </si>
  <si>
    <t>TI</t>
  </si>
  <si>
    <t>PD</t>
  </si>
  <si>
    <t>Pedals</t>
  </si>
  <si>
    <t>FD</t>
  </si>
  <si>
    <t>HB</t>
  </si>
  <si>
    <t>Handlebars</t>
  </si>
  <si>
    <t>FB</t>
  </si>
  <si>
    <t>CS</t>
  </si>
  <si>
    <t>Cranksets</t>
  </si>
  <si>
    <t>CH</t>
  </si>
  <si>
    <t>Chains</t>
  </si>
  <si>
    <t>Touring Bikes</t>
  </si>
  <si>
    <t>BB</t>
  </si>
  <si>
    <t>Bottom Brackets</t>
  </si>
  <si>
    <t>GL</t>
  </si>
  <si>
    <t>Gloves</t>
  </si>
  <si>
    <t>PA</t>
  </si>
  <si>
    <t>Panniers</t>
  </si>
  <si>
    <t>LO</t>
  </si>
  <si>
    <t>Locks</t>
  </si>
  <si>
    <t>PU</t>
  </si>
  <si>
    <t>Pumps</t>
  </si>
  <si>
    <t>LT</t>
  </si>
  <si>
    <t>Lights</t>
  </si>
  <si>
    <t>TG</t>
  </si>
  <si>
    <t>Tights</t>
  </si>
  <si>
    <t>SB</t>
  </si>
  <si>
    <t>Bib-Shorts</t>
  </si>
  <si>
    <t>RW</t>
  </si>
  <si>
    <t>Wheels</t>
  </si>
  <si>
    <t>FW</t>
  </si>
  <si>
    <t>FK</t>
  </si>
  <si>
    <t>Forks</t>
  </si>
  <si>
    <t>HS</t>
  </si>
  <si>
    <t>Headsets</t>
  </si>
  <si>
    <t>HL</t>
  </si>
  <si>
    <t>Helmets</t>
  </si>
  <si>
    <t>CA</t>
  </si>
  <si>
    <t>Caps</t>
  </si>
  <si>
    <t>LJ</t>
  </si>
  <si>
    <t>Silver/Black</t>
  </si>
  <si>
    <t>RE</t>
  </si>
  <si>
    <t>Red</t>
  </si>
  <si>
    <t>GR</t>
  </si>
  <si>
    <t>Grey</t>
  </si>
  <si>
    <t>MU</t>
  </si>
  <si>
    <t>Multi</t>
  </si>
  <si>
    <t>Row Labels</t>
  </si>
  <si>
    <t>Grand Total</t>
  </si>
  <si>
    <t>Count of Color</t>
  </si>
  <si>
    <t>Count of Category</t>
  </si>
  <si>
    <t>Count of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</si>
</sst>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il Maslyuk" refreshedDate="45533.754730208333" createdVersion="8" refreshedVersion="8" minRefreshableVersion="3" recordCount="19" xr:uid="{DEFC1C27-C726-42E3-97B1-7C8B5FA27847}">
  <cacheSource type="worksheet">
    <worksheetSource ref="A1:J20" sheet="Products"/>
  </cacheSource>
  <cacheFields count="10">
    <cacheField name="ProductID" numFmtId="0">
      <sharedItems/>
    </cacheField>
    <cacheField name="Product" numFmtId="0">
      <sharedItems/>
    </cacheField>
    <cacheField name="Product Number" numFmtId="0">
      <sharedItems/>
    </cacheField>
    <cacheField name="Cost" numFmtId="0">
      <sharedItems/>
    </cacheField>
    <cacheField name="Price" numFmtId="0">
      <sharedItems/>
    </cacheField>
    <cacheField name="Category Code" numFmtId="0">
      <sharedItems/>
    </cacheField>
    <cacheField name="Color Code" numFmtId="0">
      <sharedItems/>
    </cacheField>
    <cacheField name="Size" numFmtId="0">
      <sharedItems count="5">
        <s v="S"/>
        <s v="M"/>
        <s v="L"/>
        <s v="NA"/>
        <s v="70"/>
      </sharedItems>
    </cacheField>
    <cacheField name="Category" numFmtId="0">
      <sharedItems count="11">
        <s v="Vests"/>
        <s v="Shorts"/>
        <s v="Bottles and Cages"/>
        <s v="Tires and Tubes"/>
        <s v="Socks"/>
        <s v="Bike Racks"/>
        <s v="Cleaners"/>
        <s v="Fenders"/>
        <s v="Bike Stands"/>
        <s v="Hydration Packs"/>
        <s v="Jerseys"/>
      </sharedItems>
    </cacheField>
    <cacheField name="Color" numFmtId="0">
      <sharedItems count="6">
        <s v="Blue"/>
        <s v="Black"/>
        <s v="NA"/>
        <s v="White"/>
        <s v="Silver"/>
        <s v="Yel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864"/>
    <s v="Classic Vest"/>
    <s v="VE-C304-S-BE"/>
    <s v="23.7490"/>
    <s v="63.5000"/>
    <s v="VE"/>
    <s v="BE"/>
    <x v="0"/>
    <x v="0"/>
    <x v="0"/>
  </r>
  <r>
    <s v="865"/>
    <s v="Classic Vest"/>
    <s v="VE-C304-M-BE"/>
    <s v="23.7490"/>
    <s v="63.5000"/>
    <s v="VE"/>
    <s v="BE"/>
    <x v="1"/>
    <x v="0"/>
    <x v="0"/>
  </r>
  <r>
    <s v="866"/>
    <s v="Classic Vest"/>
    <s v="VE-C304-L-BE"/>
    <s v="23.7490"/>
    <s v="63.5000"/>
    <s v="VE"/>
    <s v="BE"/>
    <x v="2"/>
    <x v="0"/>
    <x v="0"/>
  </r>
  <r>
    <s v="867"/>
    <s v="Women's Mountain Shorts"/>
    <s v="SH-W890-S-BK"/>
    <s v="26.1763"/>
    <s v="69.9900"/>
    <s v="SH"/>
    <s v="BK"/>
    <x v="0"/>
    <x v="1"/>
    <x v="1"/>
  </r>
  <r>
    <s v="868"/>
    <s v="Women's Mountain Shorts"/>
    <s v="SH-W890-M-BK"/>
    <s v="26.1763"/>
    <s v="69.9900"/>
    <s v="SH"/>
    <s v="BK"/>
    <x v="1"/>
    <x v="1"/>
    <x v="1"/>
  </r>
  <r>
    <s v="869"/>
    <s v="Women's Mountain Shorts"/>
    <s v="SH-W890-L-BK"/>
    <s v="26.1763"/>
    <s v="69.9900"/>
    <s v="SH"/>
    <s v="BK"/>
    <x v="2"/>
    <x v="1"/>
    <x v="1"/>
  </r>
  <r>
    <s v="870"/>
    <s v="Water Bottle"/>
    <s v="WB-H098-NA-NA"/>
    <s v="1.8663"/>
    <s v="4.9900"/>
    <s v="WB"/>
    <s v="NA"/>
    <x v="3"/>
    <x v="2"/>
    <x v="2"/>
  </r>
  <r>
    <s v="871"/>
    <s v="Mountain Bottle Cage"/>
    <s v="BC-M005-NA-NA"/>
    <s v="3.7363"/>
    <s v="9.9900"/>
    <s v="BC"/>
    <s v="NA"/>
    <x v="3"/>
    <x v="2"/>
    <x v="2"/>
  </r>
  <r>
    <s v="872"/>
    <s v="Road Bottle Cage"/>
    <s v="BC-R205-NA-NA"/>
    <s v="3.3623"/>
    <s v="8.9900"/>
    <s v="BC"/>
    <s v="NA"/>
    <x v="3"/>
    <x v="2"/>
    <x v="2"/>
  </r>
  <r>
    <s v="873"/>
    <s v="Patch Kit/8 Patches"/>
    <s v="PK-7098-NA-NA"/>
    <s v="0.8565"/>
    <s v="2.2900"/>
    <s v="PK"/>
    <s v="NA"/>
    <x v="3"/>
    <x v="3"/>
    <x v="2"/>
  </r>
  <r>
    <s v="874"/>
    <s v="Racing Socks"/>
    <s v="SO-R809-M-WH"/>
    <s v="3.3623"/>
    <s v="8.9900"/>
    <s v="SO"/>
    <s v="WH"/>
    <x v="1"/>
    <x v="4"/>
    <x v="3"/>
  </r>
  <r>
    <s v="875"/>
    <s v="Racing Socks"/>
    <s v="SO-R809-L-WH"/>
    <s v="3.3623"/>
    <s v="8.9900"/>
    <s v="SO"/>
    <s v="WH"/>
    <x v="2"/>
    <x v="4"/>
    <x v="3"/>
  </r>
  <r>
    <s v="876"/>
    <s v="Hitch Rack"/>
    <s v="RA-H123-NA-NA"/>
    <s v="44.8800"/>
    <s v="120.0000"/>
    <s v="RA"/>
    <s v="NA"/>
    <x v="3"/>
    <x v="5"/>
    <x v="2"/>
  </r>
  <r>
    <s v="877"/>
    <s v="Bike Wash"/>
    <s v="CL-9009-NA-NA"/>
    <s v="2.9733"/>
    <s v="7.9500"/>
    <s v="CL"/>
    <s v="NA"/>
    <x v="3"/>
    <x v="6"/>
    <x v="2"/>
  </r>
  <r>
    <s v="878"/>
    <s v="Fender Set"/>
    <s v="FE-6654-NA-NA"/>
    <s v="8.2205"/>
    <s v="21.9800"/>
    <s v="FE"/>
    <s v="NA"/>
    <x v="3"/>
    <x v="7"/>
    <x v="2"/>
  </r>
  <r>
    <s v="879"/>
    <s v="All-Purpose Bike Stand"/>
    <s v="ST-1401-NA-NA"/>
    <s v="59.4660"/>
    <s v="159.0000"/>
    <s v="ST"/>
    <s v="NA"/>
    <x v="3"/>
    <x v="8"/>
    <x v="2"/>
  </r>
  <r>
    <s v="880"/>
    <s v="Hydration Pack"/>
    <s v="HY-1023-70-SI"/>
    <s v="20.5663"/>
    <s v="54.9900"/>
    <s v="HY"/>
    <s v="SI"/>
    <x v="4"/>
    <x v="9"/>
    <x v="4"/>
  </r>
  <r>
    <s v="881"/>
    <s v="Short-Sleeve Classic Jersey"/>
    <s v="SJ-0194-S-YE"/>
    <s v="41.5723"/>
    <s v="53.9900"/>
    <s v="SJ"/>
    <s v="YE"/>
    <x v="0"/>
    <x v="10"/>
    <x v="5"/>
  </r>
  <r>
    <s v="882"/>
    <s v="Short-Sleeve Classic Jersey"/>
    <s v="SJ-0194-M-YE"/>
    <s v="41.5723"/>
    <s v="53.9900"/>
    <s v="SJ"/>
    <s v="YE"/>
    <x v="1"/>
    <x v="1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EC5B90-1092-4506-A44E-688624427420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7:B33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4"/>
        <item x="2"/>
        <item x="1"/>
        <item x="3"/>
        <item x="0"/>
        <item t="default"/>
      </items>
    </pivotField>
    <pivotField showAll="0">
      <items count="12">
        <item x="5"/>
        <item x="8"/>
        <item x="2"/>
        <item x="6"/>
        <item x="7"/>
        <item x="9"/>
        <item x="10"/>
        <item x="1"/>
        <item x="4"/>
        <item x="3"/>
        <item x="0"/>
        <item t="default"/>
      </items>
    </pivotField>
    <pivotField showAll="0">
      <items count="7">
        <item x="1"/>
        <item x="0"/>
        <item x="2"/>
        <item x="4"/>
        <item x="3"/>
        <item x="5"/>
        <item t="default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iz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FDF9CA-927B-4859-8F87-41B74461A7E6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B24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2">
        <item x="5"/>
        <item x="8"/>
        <item x="2"/>
        <item x="6"/>
        <item x="7"/>
        <item x="9"/>
        <item x="10"/>
        <item x="1"/>
        <item x="4"/>
        <item x="3"/>
        <item x="0"/>
        <item t="default"/>
      </items>
    </pivotField>
    <pivotField showAll="0">
      <items count="7">
        <item x="1"/>
        <item x="0"/>
        <item x="2"/>
        <item x="4"/>
        <item x="3"/>
        <item x="5"/>
        <item t="default"/>
      </items>
    </pivotField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Category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3F41F3-DCC1-4A75-8B95-4313E8B1D598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9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1"/>
        <item x="0"/>
        <item x="2"/>
        <item x="4"/>
        <item x="3"/>
        <item x="5"/>
        <item t="default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olor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77967-1EF8-498B-89D5-0D8FD854C062}">
  <dimension ref="A1:J20"/>
  <sheetViews>
    <sheetView tabSelected="1" workbookViewId="0"/>
  </sheetViews>
  <sheetFormatPr defaultRowHeight="14.5" x14ac:dyDescent="0.35"/>
  <cols>
    <col min="1" max="1" width="8.90625" bestFit="1" customWidth="1"/>
    <col min="2" max="2" width="23" bestFit="1" customWidth="1"/>
    <col min="3" max="3" width="14.54296875" bestFit="1" customWidth="1"/>
    <col min="4" max="4" width="7.36328125" bestFit="1" customWidth="1"/>
    <col min="5" max="5" width="8.36328125" bestFit="1" customWidth="1"/>
    <col min="6" max="6" width="12.7265625" bestFit="1" customWidth="1"/>
    <col min="7" max="7" width="9.81640625" bestFit="1" customWidth="1"/>
    <col min="8" max="8" width="4.08984375" bestFit="1" customWidth="1"/>
    <col min="9" max="9" width="15.453125" bestFit="1" customWidth="1"/>
    <col min="10" max="10" width="6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</row>
    <row r="2" spans="1:10" x14ac:dyDescent="0.35">
      <c r="A2" t="s">
        <v>5</v>
      </c>
      <c r="B2" t="s">
        <v>6</v>
      </c>
      <c r="C2" t="s">
        <v>7</v>
      </c>
      <c r="D2" t="s">
        <v>61</v>
      </c>
      <c r="E2" t="s">
        <v>62</v>
      </c>
      <c r="F2" t="str">
        <f>LEFT(C2,2)</f>
        <v>VE</v>
      </c>
      <c r="G2" t="str">
        <f>RIGHT(C2,2)</f>
        <v>BE</v>
      </c>
      <c r="H2" t="str">
        <f>SUBSTITUTE(MID(C2, SEARCH("-", C2, 8), 3), "-", "")</f>
        <v>S</v>
      </c>
      <c r="I2" t="str">
        <f>_xlfn.XLOOKUP(F2,Categories!A:A,Categories!B:B)</f>
        <v>Vests</v>
      </c>
      <c r="J2" t="str">
        <f>_xlfn.XLOOKUP(G2,Colors!A:A,Colors!B:B)</f>
        <v>Blue</v>
      </c>
    </row>
    <row r="3" spans="1:10" x14ac:dyDescent="0.35">
      <c r="A3" t="s">
        <v>8</v>
      </c>
      <c r="B3" t="s">
        <v>6</v>
      </c>
      <c r="C3" t="s">
        <v>9</v>
      </c>
      <c r="D3" t="s">
        <v>61</v>
      </c>
      <c r="E3" t="s">
        <v>62</v>
      </c>
      <c r="F3" t="str">
        <f t="shared" ref="F3:F20" si="0">LEFT(C3,2)</f>
        <v>VE</v>
      </c>
      <c r="G3" t="str">
        <f t="shared" ref="G3:G20" si="1">RIGHT(C3,2)</f>
        <v>BE</v>
      </c>
      <c r="H3" t="str">
        <f t="shared" ref="H3:H20" si="2">SUBSTITUTE(MID(C3, SEARCH("-", C3, 8), 3), "-", "")</f>
        <v>M</v>
      </c>
      <c r="I3" t="str">
        <f>_xlfn.XLOOKUP(F3,Categories!A:A,Categories!B:B)</f>
        <v>Vests</v>
      </c>
      <c r="J3" t="str">
        <f>_xlfn.XLOOKUP(G3,Colors!A:A,Colors!B:B)</f>
        <v>Blue</v>
      </c>
    </row>
    <row r="4" spans="1:10" x14ac:dyDescent="0.35">
      <c r="A4" t="s">
        <v>10</v>
      </c>
      <c r="B4" t="s">
        <v>6</v>
      </c>
      <c r="C4" t="s">
        <v>11</v>
      </c>
      <c r="D4" t="s">
        <v>61</v>
      </c>
      <c r="E4" t="s">
        <v>62</v>
      </c>
      <c r="F4" t="str">
        <f t="shared" si="0"/>
        <v>VE</v>
      </c>
      <c r="G4" t="str">
        <f t="shared" si="1"/>
        <v>BE</v>
      </c>
      <c r="H4" t="str">
        <f t="shared" si="2"/>
        <v>L</v>
      </c>
      <c r="I4" t="str">
        <f>_xlfn.XLOOKUP(F4,Categories!A:A,Categories!B:B)</f>
        <v>Vests</v>
      </c>
      <c r="J4" t="str">
        <f>_xlfn.XLOOKUP(G4,Colors!A:A,Colors!B:B)</f>
        <v>Blue</v>
      </c>
    </row>
    <row r="5" spans="1:10" x14ac:dyDescent="0.35">
      <c r="A5" t="s">
        <v>12</v>
      </c>
      <c r="B5" t="s">
        <v>13</v>
      </c>
      <c r="C5" t="s">
        <v>14</v>
      </c>
      <c r="D5" t="s">
        <v>70</v>
      </c>
      <c r="E5" t="s">
        <v>71</v>
      </c>
      <c r="F5" t="str">
        <f t="shared" si="0"/>
        <v>SH</v>
      </c>
      <c r="G5" t="str">
        <f t="shared" si="1"/>
        <v>BK</v>
      </c>
      <c r="H5" t="str">
        <f t="shared" si="2"/>
        <v>S</v>
      </c>
      <c r="I5" t="str">
        <f>_xlfn.XLOOKUP(F5,Categories!A:A,Categories!B:B)</f>
        <v>Shorts</v>
      </c>
      <c r="J5" t="str">
        <f>_xlfn.XLOOKUP(G5,Colors!A:A,Colors!B:B)</f>
        <v>Black</v>
      </c>
    </row>
    <row r="6" spans="1:10" x14ac:dyDescent="0.35">
      <c r="A6" t="s">
        <v>15</v>
      </c>
      <c r="B6" t="s">
        <v>13</v>
      </c>
      <c r="C6" t="s">
        <v>16</v>
      </c>
      <c r="D6" t="s">
        <v>70</v>
      </c>
      <c r="E6" t="s">
        <v>71</v>
      </c>
      <c r="F6" t="str">
        <f t="shared" si="0"/>
        <v>SH</v>
      </c>
      <c r="G6" t="str">
        <f t="shared" si="1"/>
        <v>BK</v>
      </c>
      <c r="H6" t="str">
        <f t="shared" si="2"/>
        <v>M</v>
      </c>
      <c r="I6" t="str">
        <f>_xlfn.XLOOKUP(F6,Categories!A:A,Categories!B:B)</f>
        <v>Shorts</v>
      </c>
      <c r="J6" t="str">
        <f>_xlfn.XLOOKUP(G6,Colors!A:A,Colors!B:B)</f>
        <v>Black</v>
      </c>
    </row>
    <row r="7" spans="1:10" x14ac:dyDescent="0.35">
      <c r="A7" t="s">
        <v>17</v>
      </c>
      <c r="B7" t="s">
        <v>13</v>
      </c>
      <c r="C7" t="s">
        <v>18</v>
      </c>
      <c r="D7" t="s">
        <v>70</v>
      </c>
      <c r="E7" t="s">
        <v>71</v>
      </c>
      <c r="F7" t="str">
        <f t="shared" si="0"/>
        <v>SH</v>
      </c>
      <c r="G7" t="str">
        <f t="shared" si="1"/>
        <v>BK</v>
      </c>
      <c r="H7" t="str">
        <f t="shared" si="2"/>
        <v>L</v>
      </c>
      <c r="I7" t="str">
        <f>_xlfn.XLOOKUP(F7,Categories!A:A,Categories!B:B)</f>
        <v>Shorts</v>
      </c>
      <c r="J7" t="str">
        <f>_xlfn.XLOOKUP(G7,Colors!A:A,Colors!B:B)</f>
        <v>Black</v>
      </c>
    </row>
    <row r="8" spans="1:10" x14ac:dyDescent="0.35">
      <c r="A8" t="s">
        <v>19</v>
      </c>
      <c r="B8" t="s">
        <v>20</v>
      </c>
      <c r="C8" t="s">
        <v>21</v>
      </c>
      <c r="D8" t="s">
        <v>76</v>
      </c>
      <c r="E8" t="s">
        <v>77</v>
      </c>
      <c r="F8" t="str">
        <f t="shared" si="0"/>
        <v>WB</v>
      </c>
      <c r="G8" t="str">
        <f t="shared" si="1"/>
        <v>NA</v>
      </c>
      <c r="H8" t="str">
        <f t="shared" si="2"/>
        <v>NA</v>
      </c>
      <c r="I8" t="str">
        <f>_xlfn.XLOOKUP(F8,Categories!A:A,Categories!B:B)</f>
        <v>Bottles and Cages</v>
      </c>
      <c r="J8" t="str">
        <f>_xlfn.XLOOKUP(G8,Colors!A:A,Colors!B:B)</f>
        <v>NA</v>
      </c>
    </row>
    <row r="9" spans="1:10" x14ac:dyDescent="0.35">
      <c r="A9" t="s">
        <v>22</v>
      </c>
      <c r="B9" t="s">
        <v>23</v>
      </c>
      <c r="C9" t="s">
        <v>24</v>
      </c>
      <c r="D9" t="s">
        <v>81</v>
      </c>
      <c r="E9" t="s">
        <v>82</v>
      </c>
      <c r="F9" t="str">
        <f t="shared" si="0"/>
        <v>BC</v>
      </c>
      <c r="G9" t="str">
        <f t="shared" si="1"/>
        <v>NA</v>
      </c>
      <c r="H9" t="str">
        <f t="shared" si="2"/>
        <v>NA</v>
      </c>
      <c r="I9" t="str">
        <f>_xlfn.XLOOKUP(F9,Categories!A:A,Categories!B:B)</f>
        <v>Bottles and Cages</v>
      </c>
      <c r="J9" t="str">
        <f>_xlfn.XLOOKUP(G9,Colors!A:A,Colors!B:B)</f>
        <v>NA</v>
      </c>
    </row>
    <row r="10" spans="1:10" x14ac:dyDescent="0.35">
      <c r="A10" t="s">
        <v>25</v>
      </c>
      <c r="B10" t="s">
        <v>26</v>
      </c>
      <c r="C10" t="s">
        <v>27</v>
      </c>
      <c r="D10" t="s">
        <v>84</v>
      </c>
      <c r="E10" t="s">
        <v>85</v>
      </c>
      <c r="F10" t="str">
        <f t="shared" si="0"/>
        <v>BC</v>
      </c>
      <c r="G10" t="str">
        <f t="shared" si="1"/>
        <v>NA</v>
      </c>
      <c r="H10" t="str">
        <f t="shared" si="2"/>
        <v>NA</v>
      </c>
      <c r="I10" t="str">
        <f>_xlfn.XLOOKUP(F10,Categories!A:A,Categories!B:B)</f>
        <v>Bottles and Cages</v>
      </c>
      <c r="J10" t="str">
        <f>_xlfn.XLOOKUP(G10,Colors!A:A,Colors!B:B)</f>
        <v>NA</v>
      </c>
    </row>
    <row r="11" spans="1:10" x14ac:dyDescent="0.35">
      <c r="A11" t="s">
        <v>28</v>
      </c>
      <c r="B11" t="s">
        <v>29</v>
      </c>
      <c r="C11" t="s">
        <v>30</v>
      </c>
      <c r="D11" t="s">
        <v>86</v>
      </c>
      <c r="E11" t="s">
        <v>87</v>
      </c>
      <c r="F11" t="str">
        <f t="shared" si="0"/>
        <v>PK</v>
      </c>
      <c r="G11" t="str">
        <f t="shared" si="1"/>
        <v>NA</v>
      </c>
      <c r="H11" t="str">
        <f t="shared" si="2"/>
        <v>NA</v>
      </c>
      <c r="I11" t="str">
        <f>_xlfn.XLOOKUP(F11,Categories!A:A,Categories!B:B)</f>
        <v>Tires and Tubes</v>
      </c>
      <c r="J11" t="str">
        <f>_xlfn.XLOOKUP(G11,Colors!A:A,Colors!B:B)</f>
        <v>NA</v>
      </c>
    </row>
    <row r="12" spans="1:10" x14ac:dyDescent="0.35">
      <c r="A12" t="s">
        <v>31</v>
      </c>
      <c r="B12" t="s">
        <v>32</v>
      </c>
      <c r="C12" t="s">
        <v>33</v>
      </c>
      <c r="D12" t="s">
        <v>84</v>
      </c>
      <c r="E12" t="s">
        <v>85</v>
      </c>
      <c r="F12" t="str">
        <f t="shared" si="0"/>
        <v>SO</v>
      </c>
      <c r="G12" t="str">
        <f t="shared" si="1"/>
        <v>WH</v>
      </c>
      <c r="H12" t="str">
        <f t="shared" si="2"/>
        <v>M</v>
      </c>
      <c r="I12" t="str">
        <f>_xlfn.XLOOKUP(F12,Categories!A:A,Categories!B:B)</f>
        <v>Socks</v>
      </c>
      <c r="J12" t="str">
        <f>_xlfn.XLOOKUP(G12,Colors!A:A,Colors!B:B)</f>
        <v>White</v>
      </c>
    </row>
    <row r="13" spans="1:10" x14ac:dyDescent="0.35">
      <c r="A13" t="s">
        <v>34</v>
      </c>
      <c r="B13" t="s">
        <v>32</v>
      </c>
      <c r="C13" t="s">
        <v>35</v>
      </c>
      <c r="D13" t="s">
        <v>84</v>
      </c>
      <c r="E13" t="s">
        <v>85</v>
      </c>
      <c r="F13" t="str">
        <f t="shared" si="0"/>
        <v>SO</v>
      </c>
      <c r="G13" t="str">
        <f t="shared" si="1"/>
        <v>WH</v>
      </c>
      <c r="H13" t="str">
        <f t="shared" si="2"/>
        <v>L</v>
      </c>
      <c r="I13" t="str">
        <f>_xlfn.XLOOKUP(F13,Categories!A:A,Categories!B:B)</f>
        <v>Socks</v>
      </c>
      <c r="J13" t="str">
        <f>_xlfn.XLOOKUP(G13,Colors!A:A,Colors!B:B)</f>
        <v>White</v>
      </c>
    </row>
    <row r="14" spans="1:10" x14ac:dyDescent="0.35">
      <c r="A14" t="s">
        <v>36</v>
      </c>
      <c r="B14" t="s">
        <v>37</v>
      </c>
      <c r="C14" t="s">
        <v>38</v>
      </c>
      <c r="D14" t="s">
        <v>94</v>
      </c>
      <c r="E14" t="s">
        <v>95</v>
      </c>
      <c r="F14" t="str">
        <f t="shared" si="0"/>
        <v>RA</v>
      </c>
      <c r="G14" t="str">
        <f t="shared" si="1"/>
        <v>NA</v>
      </c>
      <c r="H14" t="str">
        <f t="shared" si="2"/>
        <v>NA</v>
      </c>
      <c r="I14" t="str">
        <f>_xlfn.XLOOKUP(F14,Categories!A:A,Categories!B:B)</f>
        <v>Bike Racks</v>
      </c>
      <c r="J14" t="str">
        <f>_xlfn.XLOOKUP(G14,Colors!A:A,Colors!B:B)</f>
        <v>NA</v>
      </c>
    </row>
    <row r="15" spans="1:10" x14ac:dyDescent="0.35">
      <c r="A15" t="s">
        <v>39</v>
      </c>
      <c r="B15" t="s">
        <v>40</v>
      </c>
      <c r="C15" t="s">
        <v>41</v>
      </c>
      <c r="D15" t="s">
        <v>98</v>
      </c>
      <c r="E15" t="s">
        <v>99</v>
      </c>
      <c r="F15" t="str">
        <f t="shared" si="0"/>
        <v>CL</v>
      </c>
      <c r="G15" t="str">
        <f t="shared" si="1"/>
        <v>NA</v>
      </c>
      <c r="H15" t="str">
        <f t="shared" si="2"/>
        <v>NA</v>
      </c>
      <c r="I15" t="str">
        <f>_xlfn.XLOOKUP(F15,Categories!A:A,Categories!B:B)</f>
        <v>Cleaners</v>
      </c>
      <c r="J15" t="str">
        <f>_xlfn.XLOOKUP(G15,Colors!A:A,Colors!B:B)</f>
        <v>NA</v>
      </c>
    </row>
    <row r="16" spans="1:10" x14ac:dyDescent="0.35">
      <c r="A16" t="s">
        <v>42</v>
      </c>
      <c r="B16" t="s">
        <v>43</v>
      </c>
      <c r="C16" t="s">
        <v>44</v>
      </c>
      <c r="D16" t="s">
        <v>102</v>
      </c>
      <c r="E16" t="s">
        <v>103</v>
      </c>
      <c r="F16" t="str">
        <f t="shared" si="0"/>
        <v>FE</v>
      </c>
      <c r="G16" t="str">
        <f t="shared" si="1"/>
        <v>NA</v>
      </c>
      <c r="H16" t="str">
        <f t="shared" si="2"/>
        <v>NA</v>
      </c>
      <c r="I16" t="str">
        <f>_xlfn.XLOOKUP(F16,Categories!A:A,Categories!B:B)</f>
        <v>Fenders</v>
      </c>
      <c r="J16" t="str">
        <f>_xlfn.XLOOKUP(G16,Colors!A:A,Colors!B:B)</f>
        <v>NA</v>
      </c>
    </row>
    <row r="17" spans="1:10" x14ac:dyDescent="0.35">
      <c r="A17" t="s">
        <v>45</v>
      </c>
      <c r="B17" t="s">
        <v>46</v>
      </c>
      <c r="C17" t="s">
        <v>47</v>
      </c>
      <c r="D17" t="s">
        <v>106</v>
      </c>
      <c r="E17" t="s">
        <v>107</v>
      </c>
      <c r="F17" t="str">
        <f t="shared" si="0"/>
        <v>ST</v>
      </c>
      <c r="G17" t="str">
        <f t="shared" si="1"/>
        <v>NA</v>
      </c>
      <c r="H17" t="str">
        <f t="shared" si="2"/>
        <v>NA</v>
      </c>
      <c r="I17" t="str">
        <f>_xlfn.XLOOKUP(F17,Categories!A:A,Categories!B:B)</f>
        <v>Bike Stands</v>
      </c>
      <c r="J17" t="str">
        <f>_xlfn.XLOOKUP(G17,Colors!A:A,Colors!B:B)</f>
        <v>NA</v>
      </c>
    </row>
    <row r="18" spans="1:10" x14ac:dyDescent="0.35">
      <c r="A18" t="s">
        <v>48</v>
      </c>
      <c r="B18" t="s">
        <v>49</v>
      </c>
      <c r="C18" t="s">
        <v>50</v>
      </c>
      <c r="D18" t="s">
        <v>110</v>
      </c>
      <c r="E18" t="s">
        <v>111</v>
      </c>
      <c r="F18" t="str">
        <f t="shared" si="0"/>
        <v>HY</v>
      </c>
      <c r="G18" t="str">
        <f t="shared" si="1"/>
        <v>SI</v>
      </c>
      <c r="H18" t="str">
        <f t="shared" si="2"/>
        <v>70</v>
      </c>
      <c r="I18" t="str">
        <f>_xlfn.XLOOKUP(F18,Categories!A:A,Categories!B:B)</f>
        <v>Hydration Packs</v>
      </c>
      <c r="J18" t="str">
        <f>_xlfn.XLOOKUP(G18,Colors!A:A,Colors!B:B)</f>
        <v>Silver</v>
      </c>
    </row>
    <row r="19" spans="1:10" x14ac:dyDescent="0.35">
      <c r="A19" t="s">
        <v>51</v>
      </c>
      <c r="B19" t="s">
        <v>52</v>
      </c>
      <c r="C19" t="s">
        <v>53</v>
      </c>
      <c r="D19" t="s">
        <v>117</v>
      </c>
      <c r="E19" t="s">
        <v>118</v>
      </c>
      <c r="F19" t="str">
        <f t="shared" si="0"/>
        <v>SJ</v>
      </c>
      <c r="G19" t="str">
        <f t="shared" si="1"/>
        <v>YE</v>
      </c>
      <c r="H19" t="str">
        <f t="shared" si="2"/>
        <v>S</v>
      </c>
      <c r="I19" t="str">
        <f>_xlfn.XLOOKUP(F19,Categories!A:A,Categories!B:B)</f>
        <v>Jerseys</v>
      </c>
      <c r="J19" t="str">
        <f>_xlfn.XLOOKUP(G19,Colors!A:A,Colors!B:B)</f>
        <v>Yellow</v>
      </c>
    </row>
    <row r="20" spans="1:10" x14ac:dyDescent="0.35">
      <c r="A20" t="s">
        <v>54</v>
      </c>
      <c r="B20" t="s">
        <v>52</v>
      </c>
      <c r="C20" t="s">
        <v>55</v>
      </c>
      <c r="D20" t="s">
        <v>117</v>
      </c>
      <c r="E20" t="s">
        <v>118</v>
      </c>
      <c r="F20" t="str">
        <f t="shared" si="0"/>
        <v>SJ</v>
      </c>
      <c r="G20" t="str">
        <f t="shared" si="1"/>
        <v>YE</v>
      </c>
      <c r="H20" t="str">
        <f t="shared" si="2"/>
        <v>M</v>
      </c>
      <c r="I20" t="str">
        <f>_xlfn.XLOOKUP(F20,Categories!A:A,Categories!B:B)</f>
        <v>Jerseys</v>
      </c>
      <c r="J20" t="str">
        <f>_xlfn.XLOOKUP(G20,Colors!A:A,Colors!B:B)</f>
        <v>Yellow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93E33-8792-4593-B7D4-A04CE8CB0551}">
  <dimension ref="A1:B41"/>
  <sheetViews>
    <sheetView workbookViewId="0"/>
  </sheetViews>
  <sheetFormatPr defaultRowHeight="14.5" x14ac:dyDescent="0.35"/>
  <cols>
    <col min="1" max="1" width="12.7265625" bestFit="1" customWidth="1"/>
    <col min="2" max="2" width="20.1796875" bestFit="1" customWidth="1"/>
  </cols>
  <sheetData>
    <row r="1" spans="1:2" x14ac:dyDescent="0.35">
      <c r="A1" t="s">
        <v>56</v>
      </c>
      <c r="B1" t="s">
        <v>123</v>
      </c>
    </row>
    <row r="2" spans="1:2" x14ac:dyDescent="0.35">
      <c r="A2" t="s">
        <v>63</v>
      </c>
      <c r="B2" t="s">
        <v>66</v>
      </c>
    </row>
    <row r="3" spans="1:2" x14ac:dyDescent="0.35">
      <c r="A3" t="s">
        <v>72</v>
      </c>
      <c r="B3" t="s">
        <v>74</v>
      </c>
    </row>
    <row r="4" spans="1:2" x14ac:dyDescent="0.35">
      <c r="A4" t="s">
        <v>78</v>
      </c>
      <c r="B4" t="s">
        <v>80</v>
      </c>
    </row>
    <row r="5" spans="1:2" x14ac:dyDescent="0.35">
      <c r="A5" t="s">
        <v>83</v>
      </c>
      <c r="B5" t="s">
        <v>80</v>
      </c>
    </row>
    <row r="6" spans="1:2" x14ac:dyDescent="0.35">
      <c r="A6" t="s">
        <v>88</v>
      </c>
      <c r="B6" t="s">
        <v>89</v>
      </c>
    </row>
    <row r="7" spans="1:2" x14ac:dyDescent="0.35">
      <c r="A7" t="s">
        <v>90</v>
      </c>
      <c r="B7" t="s">
        <v>92</v>
      </c>
    </row>
    <row r="8" spans="1:2" x14ac:dyDescent="0.35">
      <c r="A8" t="s">
        <v>96</v>
      </c>
      <c r="B8" t="s">
        <v>97</v>
      </c>
    </row>
    <row r="9" spans="1:2" x14ac:dyDescent="0.35">
      <c r="A9" t="s">
        <v>100</v>
      </c>
      <c r="B9" t="s">
        <v>101</v>
      </c>
    </row>
    <row r="10" spans="1:2" x14ac:dyDescent="0.35">
      <c r="A10" t="s">
        <v>104</v>
      </c>
      <c r="B10" t="s">
        <v>105</v>
      </c>
    </row>
    <row r="11" spans="1:2" x14ac:dyDescent="0.35">
      <c r="A11" t="s">
        <v>108</v>
      </c>
      <c r="B11" t="s">
        <v>109</v>
      </c>
    </row>
    <row r="12" spans="1:2" x14ac:dyDescent="0.35">
      <c r="A12" t="s">
        <v>112</v>
      </c>
      <c r="B12" t="s">
        <v>115</v>
      </c>
    </row>
    <row r="13" spans="1:2" x14ac:dyDescent="0.35">
      <c r="A13" t="s">
        <v>119</v>
      </c>
      <c r="B13" t="s">
        <v>121</v>
      </c>
    </row>
    <row r="14" spans="1:2" x14ac:dyDescent="0.35">
      <c r="A14" t="s">
        <v>124</v>
      </c>
      <c r="B14" t="s">
        <v>125</v>
      </c>
    </row>
    <row r="15" spans="1:2" x14ac:dyDescent="0.35">
      <c r="A15" t="s">
        <v>126</v>
      </c>
      <c r="B15" t="s">
        <v>127</v>
      </c>
    </row>
    <row r="16" spans="1:2" x14ac:dyDescent="0.35">
      <c r="A16" t="s">
        <v>128</v>
      </c>
      <c r="B16" t="s">
        <v>129</v>
      </c>
    </row>
    <row r="17" spans="1:2" x14ac:dyDescent="0.35">
      <c r="A17" t="s">
        <v>130</v>
      </c>
      <c r="B17" t="s">
        <v>131</v>
      </c>
    </row>
    <row r="18" spans="1:2" x14ac:dyDescent="0.35">
      <c r="A18" t="s">
        <v>132</v>
      </c>
      <c r="B18" t="s">
        <v>89</v>
      </c>
    </row>
    <row r="19" spans="1:2" x14ac:dyDescent="0.35">
      <c r="A19" t="s">
        <v>133</v>
      </c>
      <c r="B19" t="s">
        <v>89</v>
      </c>
    </row>
    <row r="20" spans="1:2" x14ac:dyDescent="0.35">
      <c r="A20" t="s">
        <v>134</v>
      </c>
      <c r="B20" t="s">
        <v>135</v>
      </c>
    </row>
    <row r="21" spans="1:2" x14ac:dyDescent="0.35">
      <c r="A21" t="s">
        <v>136</v>
      </c>
      <c r="B21" t="s">
        <v>127</v>
      </c>
    </row>
    <row r="22" spans="1:2" x14ac:dyDescent="0.35">
      <c r="A22" t="s">
        <v>137</v>
      </c>
      <c r="B22" t="s">
        <v>138</v>
      </c>
    </row>
    <row r="23" spans="1:2" x14ac:dyDescent="0.35">
      <c r="A23" t="s">
        <v>139</v>
      </c>
      <c r="B23" t="s">
        <v>129</v>
      </c>
    </row>
    <row r="24" spans="1:2" x14ac:dyDescent="0.35">
      <c r="A24" t="s">
        <v>140</v>
      </c>
      <c r="B24" t="s">
        <v>141</v>
      </c>
    </row>
    <row r="25" spans="1:2" x14ac:dyDescent="0.35">
      <c r="A25" t="s">
        <v>142</v>
      </c>
      <c r="B25" t="s">
        <v>143</v>
      </c>
    </row>
    <row r="26" spans="1:2" x14ac:dyDescent="0.35">
      <c r="A26" t="s">
        <v>73</v>
      </c>
      <c r="B26" t="s">
        <v>144</v>
      </c>
    </row>
    <row r="27" spans="1:2" x14ac:dyDescent="0.35">
      <c r="A27" t="s">
        <v>145</v>
      </c>
      <c r="B27" t="s">
        <v>146</v>
      </c>
    </row>
    <row r="28" spans="1:2" x14ac:dyDescent="0.35">
      <c r="A28" t="s">
        <v>147</v>
      </c>
      <c r="B28" t="s">
        <v>148</v>
      </c>
    </row>
    <row r="29" spans="1:2" x14ac:dyDescent="0.35">
      <c r="A29" t="s">
        <v>149</v>
      </c>
      <c r="B29" t="s">
        <v>150</v>
      </c>
    </row>
    <row r="30" spans="1:2" x14ac:dyDescent="0.35">
      <c r="A30" t="s">
        <v>151</v>
      </c>
      <c r="B30" t="s">
        <v>152</v>
      </c>
    </row>
    <row r="31" spans="1:2" x14ac:dyDescent="0.35">
      <c r="A31" t="s">
        <v>153</v>
      </c>
      <c r="B31" t="s">
        <v>154</v>
      </c>
    </row>
    <row r="32" spans="1:2" x14ac:dyDescent="0.35">
      <c r="A32" t="s">
        <v>155</v>
      </c>
      <c r="B32" t="s">
        <v>156</v>
      </c>
    </row>
    <row r="33" spans="1:2" x14ac:dyDescent="0.35">
      <c r="A33" t="s">
        <v>157</v>
      </c>
      <c r="B33" t="s">
        <v>158</v>
      </c>
    </row>
    <row r="34" spans="1:2" x14ac:dyDescent="0.35">
      <c r="A34" t="s">
        <v>159</v>
      </c>
      <c r="B34" t="s">
        <v>160</v>
      </c>
    </row>
    <row r="35" spans="1:2" x14ac:dyDescent="0.35">
      <c r="A35" t="s">
        <v>161</v>
      </c>
      <c r="B35" t="s">
        <v>162</v>
      </c>
    </row>
    <row r="36" spans="1:2" x14ac:dyDescent="0.35">
      <c r="A36" t="s">
        <v>163</v>
      </c>
      <c r="B36" t="s">
        <v>162</v>
      </c>
    </row>
    <row r="37" spans="1:2" x14ac:dyDescent="0.35">
      <c r="A37" t="s">
        <v>164</v>
      </c>
      <c r="B37" t="s">
        <v>165</v>
      </c>
    </row>
    <row r="38" spans="1:2" x14ac:dyDescent="0.35">
      <c r="A38" t="s">
        <v>166</v>
      </c>
      <c r="B38" t="s">
        <v>167</v>
      </c>
    </row>
    <row r="39" spans="1:2" x14ac:dyDescent="0.35">
      <c r="A39" t="s">
        <v>168</v>
      </c>
      <c r="B39" t="s">
        <v>169</v>
      </c>
    </row>
    <row r="40" spans="1:2" x14ac:dyDescent="0.35">
      <c r="A40" t="s">
        <v>170</v>
      </c>
      <c r="B40" t="s">
        <v>171</v>
      </c>
    </row>
    <row r="41" spans="1:2" x14ac:dyDescent="0.35">
      <c r="A41" t="s">
        <v>172</v>
      </c>
      <c r="B41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0FAC6-FBA3-46AC-86DE-8B1AB80F03A7}">
  <dimension ref="A1:B11"/>
  <sheetViews>
    <sheetView workbookViewId="0"/>
  </sheetViews>
  <sheetFormatPr defaultRowHeight="14.5" x14ac:dyDescent="0.35"/>
  <cols>
    <col min="1" max="1" width="9.81640625" bestFit="1" customWidth="1"/>
    <col min="2" max="2" width="10.26953125" bestFit="1" customWidth="1"/>
  </cols>
  <sheetData>
    <row r="1" spans="1:2" x14ac:dyDescent="0.35">
      <c r="A1" t="s">
        <v>57</v>
      </c>
      <c r="B1" t="s">
        <v>60</v>
      </c>
    </row>
    <row r="2" spans="1:2" x14ac:dyDescent="0.35">
      <c r="A2" t="s">
        <v>64</v>
      </c>
      <c r="B2" t="s">
        <v>67</v>
      </c>
    </row>
    <row r="3" spans="1:2" x14ac:dyDescent="0.35">
      <c r="A3" t="s">
        <v>73</v>
      </c>
      <c r="B3" t="s">
        <v>75</v>
      </c>
    </row>
    <row r="4" spans="1:2" x14ac:dyDescent="0.35">
      <c r="A4" t="s">
        <v>79</v>
      </c>
      <c r="B4" t="s">
        <v>79</v>
      </c>
    </row>
    <row r="5" spans="1:2" x14ac:dyDescent="0.35">
      <c r="A5" t="s">
        <v>91</v>
      </c>
      <c r="B5" t="s">
        <v>93</v>
      </c>
    </row>
    <row r="6" spans="1:2" x14ac:dyDescent="0.35">
      <c r="A6" t="s">
        <v>113</v>
      </c>
      <c r="B6" t="s">
        <v>116</v>
      </c>
    </row>
    <row r="7" spans="1:2" x14ac:dyDescent="0.35">
      <c r="A7" t="s">
        <v>120</v>
      </c>
      <c r="B7" t="s">
        <v>122</v>
      </c>
    </row>
    <row r="8" spans="1:2" x14ac:dyDescent="0.35">
      <c r="A8" t="s">
        <v>159</v>
      </c>
      <c r="B8" t="s">
        <v>173</v>
      </c>
    </row>
    <row r="9" spans="1:2" x14ac:dyDescent="0.35">
      <c r="A9" t="s">
        <v>174</v>
      </c>
      <c r="B9" t="s">
        <v>175</v>
      </c>
    </row>
    <row r="10" spans="1:2" x14ac:dyDescent="0.35">
      <c r="A10" t="s">
        <v>176</v>
      </c>
      <c r="B10" t="s">
        <v>177</v>
      </c>
    </row>
    <row r="11" spans="1:2" x14ac:dyDescent="0.35">
      <c r="A11" t="s">
        <v>178</v>
      </c>
      <c r="B11" t="s">
        <v>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E6537-C4F1-4487-8D2E-B56B1C25F004}">
  <dimension ref="A2:B33"/>
  <sheetViews>
    <sheetView workbookViewId="0"/>
  </sheetViews>
  <sheetFormatPr defaultRowHeight="14.5" x14ac:dyDescent="0.35"/>
  <cols>
    <col min="1" max="1" width="12.453125" bestFit="1" customWidth="1"/>
    <col min="2" max="3" width="11.7265625" bestFit="1" customWidth="1"/>
  </cols>
  <sheetData>
    <row r="2" spans="1:2" x14ac:dyDescent="0.35">
      <c r="A2" s="1" t="s">
        <v>180</v>
      </c>
      <c r="B2" t="s">
        <v>182</v>
      </c>
    </row>
    <row r="3" spans="1:2" x14ac:dyDescent="0.35">
      <c r="A3" s="2" t="s">
        <v>75</v>
      </c>
      <c r="B3" s="3">
        <v>3</v>
      </c>
    </row>
    <row r="4" spans="1:2" x14ac:dyDescent="0.35">
      <c r="A4" s="2" t="s">
        <v>67</v>
      </c>
      <c r="B4" s="3">
        <v>3</v>
      </c>
    </row>
    <row r="5" spans="1:2" x14ac:dyDescent="0.35">
      <c r="A5" s="2" t="s">
        <v>79</v>
      </c>
      <c r="B5" s="3">
        <v>8</v>
      </c>
    </row>
    <row r="6" spans="1:2" x14ac:dyDescent="0.35">
      <c r="A6" s="2" t="s">
        <v>116</v>
      </c>
      <c r="B6" s="3">
        <v>1</v>
      </c>
    </row>
    <row r="7" spans="1:2" x14ac:dyDescent="0.35">
      <c r="A7" s="2" t="s">
        <v>93</v>
      </c>
      <c r="B7" s="3">
        <v>2</v>
      </c>
    </row>
    <row r="8" spans="1:2" x14ac:dyDescent="0.35">
      <c r="A8" s="2" t="s">
        <v>122</v>
      </c>
      <c r="B8" s="3">
        <v>2</v>
      </c>
    </row>
    <row r="9" spans="1:2" x14ac:dyDescent="0.35">
      <c r="A9" s="2" t="s">
        <v>181</v>
      </c>
      <c r="B9" s="3">
        <v>19</v>
      </c>
    </row>
    <row r="12" spans="1:2" x14ac:dyDescent="0.35">
      <c r="A12" s="1" t="s">
        <v>180</v>
      </c>
      <c r="B12" t="s">
        <v>183</v>
      </c>
    </row>
    <row r="13" spans="1:2" x14ac:dyDescent="0.35">
      <c r="A13" s="2" t="s">
        <v>97</v>
      </c>
      <c r="B13" s="3">
        <v>1</v>
      </c>
    </row>
    <row r="14" spans="1:2" x14ac:dyDescent="0.35">
      <c r="A14" s="2" t="s">
        <v>109</v>
      </c>
      <c r="B14" s="3">
        <v>1</v>
      </c>
    </row>
    <row r="15" spans="1:2" x14ac:dyDescent="0.35">
      <c r="A15" s="2" t="s">
        <v>80</v>
      </c>
      <c r="B15" s="3">
        <v>3</v>
      </c>
    </row>
    <row r="16" spans="1:2" x14ac:dyDescent="0.35">
      <c r="A16" s="2" t="s">
        <v>101</v>
      </c>
      <c r="B16" s="3">
        <v>1</v>
      </c>
    </row>
    <row r="17" spans="1:2" x14ac:dyDescent="0.35">
      <c r="A17" s="2" t="s">
        <v>105</v>
      </c>
      <c r="B17" s="3">
        <v>1</v>
      </c>
    </row>
    <row r="18" spans="1:2" x14ac:dyDescent="0.35">
      <c r="A18" s="2" t="s">
        <v>115</v>
      </c>
      <c r="B18" s="3">
        <v>1</v>
      </c>
    </row>
    <row r="19" spans="1:2" x14ac:dyDescent="0.35">
      <c r="A19" s="2" t="s">
        <v>121</v>
      </c>
      <c r="B19" s="3">
        <v>2</v>
      </c>
    </row>
    <row r="20" spans="1:2" x14ac:dyDescent="0.35">
      <c r="A20" s="2" t="s">
        <v>74</v>
      </c>
      <c r="B20" s="3">
        <v>3</v>
      </c>
    </row>
    <row r="21" spans="1:2" x14ac:dyDescent="0.35">
      <c r="A21" s="2" t="s">
        <v>92</v>
      </c>
      <c r="B21" s="3">
        <v>2</v>
      </c>
    </row>
    <row r="22" spans="1:2" x14ac:dyDescent="0.35">
      <c r="A22" s="2" t="s">
        <v>89</v>
      </c>
      <c r="B22" s="3">
        <v>1</v>
      </c>
    </row>
    <row r="23" spans="1:2" x14ac:dyDescent="0.35">
      <c r="A23" s="2" t="s">
        <v>66</v>
      </c>
      <c r="B23" s="3">
        <v>3</v>
      </c>
    </row>
    <row r="24" spans="1:2" x14ac:dyDescent="0.35">
      <c r="A24" s="2" t="s">
        <v>181</v>
      </c>
      <c r="B24" s="3">
        <v>19</v>
      </c>
    </row>
    <row r="27" spans="1:2" x14ac:dyDescent="0.35">
      <c r="A27" s="1" t="s">
        <v>180</v>
      </c>
      <c r="B27" t="s">
        <v>184</v>
      </c>
    </row>
    <row r="28" spans="1:2" x14ac:dyDescent="0.35">
      <c r="A28" s="2" t="s">
        <v>114</v>
      </c>
      <c r="B28" s="3">
        <v>1</v>
      </c>
    </row>
    <row r="29" spans="1:2" x14ac:dyDescent="0.35">
      <c r="A29" s="2" t="s">
        <v>69</v>
      </c>
      <c r="B29" s="3">
        <v>3</v>
      </c>
    </row>
    <row r="30" spans="1:2" x14ac:dyDescent="0.35">
      <c r="A30" s="2" t="s">
        <v>68</v>
      </c>
      <c r="B30" s="3">
        <v>4</v>
      </c>
    </row>
    <row r="31" spans="1:2" x14ac:dyDescent="0.35">
      <c r="A31" s="2" t="s">
        <v>79</v>
      </c>
      <c r="B31" s="3">
        <v>8</v>
      </c>
    </row>
    <row r="32" spans="1:2" x14ac:dyDescent="0.35">
      <c r="A32" s="2" t="s">
        <v>65</v>
      </c>
      <c r="B32" s="3">
        <v>3</v>
      </c>
    </row>
    <row r="33" spans="1:2" x14ac:dyDescent="0.35">
      <c r="A33" s="2" t="s">
        <v>181</v>
      </c>
      <c r="B33" s="3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Products</vt:lpstr>
      <vt:lpstr>Categories</vt:lpstr>
      <vt:lpstr>Colors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Maslyuk</dc:creator>
  <cp:lastModifiedBy>Daniil Maslyuk</cp:lastModifiedBy>
  <dcterms:created xsi:type="dcterms:W3CDTF">2024-08-08T09:19:55Z</dcterms:created>
  <dcterms:modified xsi:type="dcterms:W3CDTF">2024-08-29T08:07:50Z</dcterms:modified>
</cp:coreProperties>
</file>