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Rajesh Hugar_OneDrive_Data\OneDrive - Course5 Intelligence Limited\2025\aramco-chat-bot\Documentation\"/>
    </mc:Choice>
  </mc:AlternateContent>
  <xr:revisionPtr revIDLastSave="26" documentId="13_ncr:1_{56921D8D-9B84-4F15-B887-0A7D767633F4}" xr6:coauthVersionLast="36" xr6:coauthVersionMax="36" xr10:uidLastSave="{1974682D-44D7-446E-8A18-BA0DB34993CC}"/>
  <bookViews>
    <workbookView xWindow="0" yWindow="0" windowWidth="22260" windowHeight="12645" activeTab="2" xr2:uid="{00000000-000D-0000-FFFF-FFFF00000000}"/>
  </bookViews>
  <sheets>
    <sheet name="Alerts" sheetId="1" r:id="rId1"/>
    <sheet name="Sheet1" sheetId="3" r:id="rId2"/>
    <sheet name="Dashboard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3" l="1"/>
  <c r="D17" i="3"/>
  <c r="F15" i="1"/>
  <c r="F14" i="1"/>
  <c r="D17" i="1" s="1"/>
  <c r="F7" i="1" l="1"/>
  <c r="D18" i="1" l="1"/>
</calcChain>
</file>

<file path=xl/sharedStrings.xml><?xml version="1.0" encoding="utf-8"?>
<sst xmlns="http://schemas.openxmlformats.org/spreadsheetml/2006/main" count="237" uniqueCount="108">
  <si>
    <t>News API</t>
  </si>
  <si>
    <t>Task</t>
  </si>
  <si>
    <t>Channel Name</t>
  </si>
  <si>
    <t>Price</t>
  </si>
  <si>
    <t>Currency</t>
  </si>
  <si>
    <t xml:space="preserve">Newsapi </t>
  </si>
  <si>
    <t>Link</t>
  </si>
  <si>
    <t>https://newsapi.org/</t>
  </si>
  <si>
    <t>$</t>
  </si>
  <si>
    <t>Social Data</t>
  </si>
  <si>
    <t>Apify</t>
  </si>
  <si>
    <t>https://apify.com</t>
  </si>
  <si>
    <t>Remarks</t>
  </si>
  <si>
    <t>Fixed cost</t>
  </si>
  <si>
    <t>can Increase $0.4 as per post as per our needs</t>
  </si>
  <si>
    <t>Whats API</t>
  </si>
  <si>
    <t>Meta</t>
  </si>
  <si>
    <t>https://business.whatsapp.com/products/platform-pricing?country=India&amp;currency=Indian%20Rupee%20(INR)&amp;category=Marketing</t>
  </si>
  <si>
    <t>Twilio</t>
  </si>
  <si>
    <t>https://www.twilio.com/en-us/whatsapp/pricing</t>
  </si>
  <si>
    <t>2000 messages</t>
  </si>
  <si>
    <t>AWS Lambda</t>
  </si>
  <si>
    <t>https://aws.amazon.com/pm/lambda/?gclid=EAIaIQobChMIuu-X2I7eiwMVGMQ8Ah3wUjIZEAAYASAAEgJMt_D_BwE&amp;trk=5cc83e4b-8a6e-4976-92ff-7a6198f2fe76&amp;sc_channel=ps&amp;ef_id=EAIaIQobChMIuu-X2I7eiwMVGMQ8Ah3wUjIZEAAYASAAEgJMt_D_BwE:G:s&amp;s_kwcid=AL!4422!3!651612776786!p!!g!!lambda!19828229697!143940519581</t>
  </si>
  <si>
    <t>Will Increase depending on number on requests</t>
  </si>
  <si>
    <t>Code Execution on Cloud</t>
  </si>
  <si>
    <t>Data Storage</t>
  </si>
  <si>
    <t>AWS S3</t>
  </si>
  <si>
    <t>Data Storage and Retrival</t>
  </si>
  <si>
    <t>Assuming 100 GB, will Increase as data increases</t>
  </si>
  <si>
    <t>https://aws.amazon.com/s3/pricing/</t>
  </si>
  <si>
    <t>AWS RDS</t>
  </si>
  <si>
    <t>https://aws.amazon.com/rds/postgresql/pricing/</t>
  </si>
  <si>
    <t>LLM</t>
  </si>
  <si>
    <t>GROQ</t>
  </si>
  <si>
    <t>https://groq.com/pricing/</t>
  </si>
  <si>
    <t>Resource</t>
  </si>
  <si>
    <t>AWS (Est.)</t>
  </si>
  <si>
    <t>Azure (Est.)</t>
  </si>
  <si>
    <t>API Gateway (1M reqs)</t>
  </si>
  <si>
    <t>$4–$7</t>
  </si>
  <si>
    <t>$4–$8</t>
  </si>
  <si>
    <t>Lambda / Functions (1M)</t>
  </si>
  <si>
    <t>$5–$10</t>
  </si>
  <si>
    <t>$6–$12</t>
  </si>
  <si>
    <t>S3 / Blob (100GB)</t>
  </si>
  <si>
    <t>$2–$5</t>
  </si>
  <si>
    <t>$3–$6</t>
  </si>
  <si>
    <t>Athena / Synapse</t>
  </si>
  <si>
    <t>$7–$15</t>
  </si>
  <si>
    <t>Power BI Pro</t>
  </si>
  <si>
    <t>$10/user</t>
  </si>
  <si>
    <t>Logging &amp; Monitoring</t>
  </si>
  <si>
    <t>$3–$7</t>
  </si>
  <si>
    <t>Total Monthly Cost</t>
  </si>
  <si>
    <t>$28–$47+</t>
  </si>
  <si>
    <t>$33–$58+</t>
  </si>
  <si>
    <t>Type</t>
  </si>
  <si>
    <t>Fixed</t>
  </si>
  <si>
    <t>Variable</t>
  </si>
  <si>
    <t>Estimated Monthly Cost:</t>
  </si>
  <si>
    <t>Estimated Yearly Cost:</t>
  </si>
  <si>
    <t>Considered 1000-2000 messages per month and data around 100 GB</t>
  </si>
  <si>
    <r>
      <t xml:space="preserve">Per message (Rs. 0.7846)  </t>
    </r>
    <r>
      <rPr>
        <sz val="11"/>
        <color rgb="FFFF0000"/>
        <rFont val="Calibri"/>
        <family val="2"/>
        <scheme val="minor"/>
      </rPr>
      <t>2000 messages</t>
    </r>
  </si>
  <si>
    <r>
      <t xml:space="preserve">To analyse around </t>
    </r>
    <r>
      <rPr>
        <sz val="11"/>
        <color rgb="FFFF0000"/>
        <rFont val="Calibri"/>
        <family val="2"/>
        <scheme val="minor"/>
      </rPr>
      <t>2000</t>
    </r>
    <r>
      <rPr>
        <sz val="11"/>
        <color theme="1"/>
        <rFont val="Calibri"/>
        <family val="2"/>
        <scheme val="minor"/>
      </rPr>
      <t xml:space="preserve"> articles per month</t>
    </r>
  </si>
  <si>
    <t>https://www.mongodb.com/pricing?utm_source=google&amp;utm_campaign=search_gs_pl_evergreen_atlas_core-high-int_prosp-brand_gic-null_apac-in_ps-all_desktop_eng_lead&amp;utm_term=atlasmongo&amp;utm_medium=cpc_paid_search&amp;utm_ad=p&amp;utm_ad_campaign_id=19617021259&amp;adgroup=173739098353&amp;cq_cmp=19617021259&amp;gad_source=1&amp;gclid=Cj0KCQjwm7q-BhDRARIsACD6-fXAgOiGXHeVcR62rbGeQXn2CGgrQRO6m6prUDeJRa8PQ5ND7xJbM1oaAkZqEALw_wcB</t>
  </si>
  <si>
    <t xml:space="preserve">pay per use </t>
  </si>
  <si>
    <t xml:space="preserve">Data Storage </t>
  </si>
  <si>
    <t>MongoDB</t>
  </si>
  <si>
    <t>Total</t>
  </si>
  <si>
    <t>Component</t>
  </si>
  <si>
    <t>AWS Service</t>
  </si>
  <si>
    <t>Description</t>
  </si>
  <si>
    <t>Monthly Cost (Est.)</t>
  </si>
  <si>
    <t>Data Collector</t>
  </si>
  <si>
    <t>Serverless functions to fetch data from social platforms and news sources</t>
  </si>
  <si>
    <t>$100-$200</t>
  </si>
  <si>
    <t>External API Access</t>
  </si>
  <si>
    <t>API Gateway</t>
  </si>
  <si>
    <t>Managed service for creating and managing APIs</t>
  </si>
  <si>
    <t>$50-$100</t>
  </si>
  <si>
    <t>Primary Database</t>
  </si>
  <si>
    <t>Amazon DynamoDB</t>
  </si>
  <si>
    <t>NoSQL database for storing collected data</t>
  </si>
  <si>
    <t>$150-$300</t>
  </si>
  <si>
    <t>Alert Processing</t>
  </si>
  <si>
    <t>Functions for alert triggering and processing</t>
  </si>
  <si>
    <t>Message Formatting</t>
  </si>
  <si>
    <t>Functions to prepare notification content</t>
  </si>
  <si>
    <t>WhatsApp Integration</t>
  </si>
  <si>
    <t>Amazon SNS</t>
  </si>
  <si>
    <t>Notification service with WhatsApp channel integration</t>
  </si>
  <si>
    <t>Logs Storage</t>
  </si>
  <si>
    <t>Amazon CloudWatch + S3</t>
  </si>
  <si>
    <t>Monitoring and long-term storage of logs</t>
  </si>
  <si>
    <t>Orchestration</t>
  </si>
  <si>
    <t>AWS Step Functions</t>
  </si>
  <si>
    <t>Coordination of the entire workflow</t>
  </si>
  <si>
    <t>Total Estimated Cost</t>
  </si>
  <si>
    <t>$1,000-$2,000/month</t>
  </si>
  <si>
    <t>Links</t>
  </si>
  <si>
    <t>Service</t>
  </si>
  <si>
    <t>Cost</t>
  </si>
  <si>
    <t>Unit</t>
  </si>
  <si>
    <t>Fixed/Variable</t>
  </si>
  <si>
    <t>Remark</t>
  </si>
  <si>
    <t>Name</t>
  </si>
  <si>
    <t>Per message (Rs. 0.7846)  2000 messages</t>
  </si>
  <si>
    <t>To analyse around 2000 articles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</si>
</sst>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5" xfId="0" applyBorder="1"/>
    <xf numFmtId="0" fontId="0" fillId="0" borderId="6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1" fillId="2" borderId="11" xfId="0" applyFont="1" applyFill="1" applyBorder="1" applyAlignment="1">
      <alignment horizontal="center"/>
    </xf>
    <xf numFmtId="0" fontId="0" fillId="0" borderId="12" xfId="0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0" xfId="0" applyFont="1" applyFill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0" fillId="3" borderId="12" xfId="0" applyFill="1" applyBorder="1"/>
    <xf numFmtId="0" fontId="5" fillId="0" borderId="6" xfId="0" applyFont="1" applyBorder="1"/>
    <xf numFmtId="0" fontId="0" fillId="0" borderId="15" xfId="0" applyBorder="1"/>
    <xf numFmtId="0" fontId="0" fillId="0" borderId="16" xfId="0" applyBorder="1"/>
    <xf numFmtId="0" fontId="2" fillId="0" borderId="16" xfId="1" applyBorder="1"/>
    <xf numFmtId="0" fontId="0" fillId="0" borderId="17" xfId="0" applyBorder="1"/>
    <xf numFmtId="0" fontId="0" fillId="0" borderId="18" xfId="0" applyBorder="1"/>
    <xf numFmtId="0" fontId="0" fillId="3" borderId="5" xfId="0" applyFill="1" applyBorder="1"/>
    <xf numFmtId="0" fontId="0" fillId="3" borderId="1" xfId="0" applyFill="1" applyBorder="1"/>
    <xf numFmtId="0" fontId="2" fillId="3" borderId="1" xfId="1" applyFill="1" applyBorder="1"/>
    <xf numFmtId="0" fontId="0" fillId="3" borderId="6" xfId="0" applyFill="1" applyBorder="1"/>
    <xf numFmtId="0" fontId="1" fillId="0" borderId="1" xfId="0" applyFont="1" applyBorder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0" fillId="0" borderId="1" xfId="0" applyBorder="1" applyAlignment="1">
      <alignment wrapText="1"/>
    </xf>
    <xf numFmtId="0" fontId="0" fillId="5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2" fillId="3" borderId="1" xfId="1" applyFill="1" applyBorder="1" applyAlignment="1">
      <alignment horizontal="left" vertical="top" wrapText="1"/>
    </xf>
    <xf numFmtId="0" fontId="4" fillId="4" borderId="1" xfId="0" applyFont="1" applyFill="1" applyBorder="1" applyAlignment="1">
      <alignment vertic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1" fillId="6" borderId="13" xfId="0" applyFont="1" applyFill="1" applyBorder="1" applyAlignment="1">
      <alignment wrapText="1"/>
    </xf>
    <xf numFmtId="0" fontId="1" fillId="6" borderId="22" xfId="0" applyFont="1" applyFill="1" applyBorder="1" applyAlignment="1">
      <alignment wrapText="1"/>
    </xf>
    <xf numFmtId="0" fontId="1" fillId="6" borderId="14" xfId="0" applyFont="1" applyFill="1" applyBorder="1" applyAlignment="1">
      <alignment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oq.com/pricing/" TargetMode="External"/><Relationship Id="rId3" Type="http://schemas.openxmlformats.org/officeDocument/2006/relationships/hyperlink" Target="https://business.whatsapp.com/products/platform-pricing?country=India&amp;currency=Indian%20Rupee%20(INR)&amp;category=Marketing" TargetMode="External"/><Relationship Id="rId7" Type="http://schemas.openxmlformats.org/officeDocument/2006/relationships/hyperlink" Target="https://aws.amazon.com/rds/postgresql/pricing/" TargetMode="External"/><Relationship Id="rId2" Type="http://schemas.openxmlformats.org/officeDocument/2006/relationships/hyperlink" Target="https://apify.com/" TargetMode="External"/><Relationship Id="rId1" Type="http://schemas.openxmlformats.org/officeDocument/2006/relationships/hyperlink" Target="https://newsapi.org/" TargetMode="External"/><Relationship Id="rId6" Type="http://schemas.openxmlformats.org/officeDocument/2006/relationships/hyperlink" Target="https://aws.amazon.com/s3/pricing/" TargetMode="External"/><Relationship Id="rId5" Type="http://schemas.openxmlformats.org/officeDocument/2006/relationships/hyperlink" Target="https://aws.amazon.com/pm/lambda/?gclid=EAIaIQobChMIuu-X2I7eiwMVGMQ8Ah3wUjIZEAAYASAAEgJMt_D_BwE&amp;trk=5cc83e4b-8a6e-4976-92ff-7a6198f2fe76&amp;sc_channel=ps&amp;ef_id=EAIaIQobChMIuu-X2I7eiwMVGMQ8Ah3wUjIZEAAYASAAEgJMt_D_BwE:G:s&amp;s_kwcid=AL!4422!3!651612776786!p!!g!!lambda!19828229697!14394051958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twilio.com/en-us/whatsapp/pricing" TargetMode="External"/><Relationship Id="rId9" Type="http://schemas.openxmlformats.org/officeDocument/2006/relationships/hyperlink" Target="https://www.mongodb.com/pricing?utm_source=google&amp;utm_campaign=search_gs_pl_evergreen_atlas_core-high-int_prosp-brand_gic-null_apac-in_ps-all_desktop_eng_lead&amp;utm_term=atlasmongo&amp;utm_medium=cpc_paid_search&amp;utm_ad=p&amp;utm_ad_campaign_id=19617021259&amp;adgroup=173739098353&amp;cq_cmp=19617021259&amp;gad_source=1&amp;gclid=Cj0KCQjwm7q-BhDRARIsACD6-fXAgOiGXHeVcR62rbGeQXn2CGgrQRO6m6prUDeJRa8PQ5ND7xJbM1oaAkZqEALw_wcB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fy.com/" TargetMode="External"/><Relationship Id="rId3" Type="http://schemas.openxmlformats.org/officeDocument/2006/relationships/hyperlink" Target="https://www.mongodb.com/pricing?utm_source=google&amp;utm_campaign=search_gs_pl_evergreen_atlas_core-high-int_prosp-brand_gic-null_apac-in_ps-all_desktop_eng_lead&amp;utm_term=atlasmongo&amp;utm_medium=cpc_paid_search&amp;utm_ad=p&amp;utm_ad_campaign_id=19617021259&amp;adgroup=173739098353&amp;cq_cmp=19617021259&amp;gad_source=1&amp;gclid=Cj0KCQjwm7q-BhDRARIsACD6-fXAgOiGXHeVcR62rbGeQXn2CGgrQRO6m6prUDeJRa8PQ5ND7xJbM1oaAkZqEALw_wcB" TargetMode="External"/><Relationship Id="rId7" Type="http://schemas.openxmlformats.org/officeDocument/2006/relationships/hyperlink" Target="https://business.whatsapp.com/products/platform-pricing?country=India&amp;currency=Indian%20Rupee%20(INR)&amp;category=Marketing" TargetMode="External"/><Relationship Id="rId2" Type="http://schemas.openxmlformats.org/officeDocument/2006/relationships/hyperlink" Target="https://aws.amazon.com/rds/postgresql/pricing/" TargetMode="External"/><Relationship Id="rId1" Type="http://schemas.openxmlformats.org/officeDocument/2006/relationships/hyperlink" Target="https://www.twilio.com/en-us/whatsapp/pricing" TargetMode="External"/><Relationship Id="rId6" Type="http://schemas.openxmlformats.org/officeDocument/2006/relationships/hyperlink" Target="https://aws.amazon.com/pm/lambda/?gclid=EAIaIQobChMIuu-X2I7eiwMVGMQ8Ah3wUjIZEAAYASAAEgJMt_D_BwE&amp;trk=5cc83e4b-8a6e-4976-92ff-7a6198f2fe76&amp;sc_channel=ps&amp;ef_id=EAIaIQobChMIuu-X2I7eiwMVGMQ8Ah3wUjIZEAAYASAAEgJMt_D_BwE:G:s&amp;s_kwcid=AL!4422!3!651612776786!p!!g!!lambda!19828229697!143940519581" TargetMode="External"/><Relationship Id="rId5" Type="http://schemas.openxmlformats.org/officeDocument/2006/relationships/hyperlink" Target="https://aws.amazon.com/s3/pricing/" TargetMode="External"/><Relationship Id="rId4" Type="http://schemas.openxmlformats.org/officeDocument/2006/relationships/hyperlink" Target="https://groq.com/pricing/" TargetMode="External"/><Relationship Id="rId9" Type="http://schemas.openxmlformats.org/officeDocument/2006/relationships/hyperlink" Target="https://newsapi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18"/>
  <sheetViews>
    <sheetView showGridLines="0" zoomScale="90" workbookViewId="0">
      <selection activeCell="C5" sqref="C5:I13"/>
    </sheetView>
  </sheetViews>
  <sheetFormatPr defaultRowHeight="14.25" x14ac:dyDescent="0.45"/>
  <cols>
    <col min="3" max="3" width="23.59765625" bestFit="1" customWidth="1"/>
    <col min="4" max="4" width="14.1328125" bestFit="1" customWidth="1"/>
    <col min="5" max="5" width="47" customWidth="1"/>
    <col min="9" max="9" width="44.59765625" bestFit="1" customWidth="1"/>
  </cols>
  <sheetData>
    <row r="3" spans="3:9" ht="14.65" thickBot="1" x14ac:dyDescent="0.5"/>
    <row r="4" spans="3:9" x14ac:dyDescent="0.45">
      <c r="C4" s="5" t="s">
        <v>1</v>
      </c>
      <c r="D4" s="6" t="s">
        <v>2</v>
      </c>
      <c r="E4" s="6" t="s">
        <v>6</v>
      </c>
      <c r="F4" s="6" t="s">
        <v>3</v>
      </c>
      <c r="G4" s="6" t="s">
        <v>4</v>
      </c>
      <c r="H4" s="9" t="s">
        <v>56</v>
      </c>
      <c r="I4" s="7" t="s">
        <v>12</v>
      </c>
    </row>
    <row r="5" spans="3:9" x14ac:dyDescent="0.45">
      <c r="C5" s="3" t="s">
        <v>0</v>
      </c>
      <c r="D5" s="1" t="s">
        <v>5</v>
      </c>
      <c r="E5" s="2" t="s">
        <v>7</v>
      </c>
      <c r="F5" s="1">
        <v>250</v>
      </c>
      <c r="G5" s="1" t="s">
        <v>8</v>
      </c>
      <c r="H5" s="10" t="s">
        <v>57</v>
      </c>
      <c r="I5" s="4" t="s">
        <v>13</v>
      </c>
    </row>
    <row r="6" spans="3:9" x14ac:dyDescent="0.45">
      <c r="C6" s="3" t="s">
        <v>9</v>
      </c>
      <c r="D6" s="1" t="s">
        <v>10</v>
      </c>
      <c r="E6" s="2" t="s">
        <v>11</v>
      </c>
      <c r="F6" s="1">
        <v>150</v>
      </c>
      <c r="G6" s="1" t="s">
        <v>8</v>
      </c>
      <c r="H6" s="22" t="s">
        <v>58</v>
      </c>
      <c r="I6" s="4" t="s">
        <v>14</v>
      </c>
    </row>
    <row r="7" spans="3:9" x14ac:dyDescent="0.45">
      <c r="C7" s="3" t="s">
        <v>15</v>
      </c>
      <c r="D7" s="1" t="s">
        <v>16</v>
      </c>
      <c r="E7" s="2" t="s">
        <v>17</v>
      </c>
      <c r="F7" s="1">
        <f>2000*0.009</f>
        <v>18</v>
      </c>
      <c r="G7" s="1" t="s">
        <v>8</v>
      </c>
      <c r="H7" s="10" t="s">
        <v>58</v>
      </c>
      <c r="I7" s="4" t="s">
        <v>62</v>
      </c>
    </row>
    <row r="8" spans="3:9" x14ac:dyDescent="0.45">
      <c r="C8" s="3" t="s">
        <v>15</v>
      </c>
      <c r="D8" s="1" t="s">
        <v>18</v>
      </c>
      <c r="E8" s="2" t="s">
        <v>19</v>
      </c>
      <c r="F8" s="1">
        <v>10.7</v>
      </c>
      <c r="G8" s="1" t="s">
        <v>8</v>
      </c>
      <c r="H8" s="10" t="s">
        <v>58</v>
      </c>
      <c r="I8" s="23" t="s">
        <v>20</v>
      </c>
    </row>
    <row r="9" spans="3:9" x14ac:dyDescent="0.45">
      <c r="C9" s="3" t="s">
        <v>24</v>
      </c>
      <c r="D9" s="1" t="s">
        <v>21</v>
      </c>
      <c r="E9" s="2" t="s">
        <v>22</v>
      </c>
      <c r="F9" s="1">
        <v>15</v>
      </c>
      <c r="G9" s="1" t="s">
        <v>8</v>
      </c>
      <c r="H9" s="10" t="s">
        <v>58</v>
      </c>
      <c r="I9" s="4" t="s">
        <v>23</v>
      </c>
    </row>
    <row r="10" spans="3:9" x14ac:dyDescent="0.45">
      <c r="C10" s="3" t="s">
        <v>27</v>
      </c>
      <c r="D10" s="1" t="s">
        <v>26</v>
      </c>
      <c r="E10" s="2" t="s">
        <v>29</v>
      </c>
      <c r="F10" s="1">
        <v>4</v>
      </c>
      <c r="G10" s="1" t="s">
        <v>8</v>
      </c>
      <c r="H10" s="10" t="s">
        <v>58</v>
      </c>
      <c r="I10" s="4" t="s">
        <v>28</v>
      </c>
    </row>
    <row r="11" spans="3:9" x14ac:dyDescent="0.45">
      <c r="C11" s="29" t="s">
        <v>25</v>
      </c>
      <c r="D11" s="30" t="s">
        <v>30</v>
      </c>
      <c r="E11" s="31" t="s">
        <v>31</v>
      </c>
      <c r="F11" s="30">
        <v>245</v>
      </c>
      <c r="G11" s="30" t="s">
        <v>8</v>
      </c>
      <c r="H11" s="22" t="s">
        <v>58</v>
      </c>
      <c r="I11" s="32"/>
    </row>
    <row r="12" spans="3:9" x14ac:dyDescent="0.45">
      <c r="C12" s="24" t="s">
        <v>32</v>
      </c>
      <c r="D12" s="25" t="s">
        <v>33</v>
      </c>
      <c r="E12" s="26" t="s">
        <v>34</v>
      </c>
      <c r="F12" s="25">
        <v>30</v>
      </c>
      <c r="G12" s="25" t="s">
        <v>8</v>
      </c>
      <c r="H12" s="27" t="s">
        <v>58</v>
      </c>
      <c r="I12" s="28" t="s">
        <v>63</v>
      </c>
    </row>
    <row r="13" spans="3:9" x14ac:dyDescent="0.45">
      <c r="C13" s="30" t="s">
        <v>66</v>
      </c>
      <c r="D13" s="30" t="s">
        <v>67</v>
      </c>
      <c r="E13" s="31" t="s">
        <v>64</v>
      </c>
      <c r="F13" s="30">
        <v>60</v>
      </c>
      <c r="G13" s="30" t="s">
        <v>8</v>
      </c>
      <c r="H13" s="30" t="s">
        <v>58</v>
      </c>
      <c r="I13" s="30" t="s">
        <v>65</v>
      </c>
    </row>
    <row r="14" spans="3:9" x14ac:dyDescent="0.45">
      <c r="E14" s="33" t="s">
        <v>68</v>
      </c>
      <c r="F14" s="33">
        <f>SUM(F5:F10,F12:F13)</f>
        <v>537.70000000000005</v>
      </c>
    </row>
    <row r="15" spans="3:9" x14ac:dyDescent="0.45">
      <c r="C15" t="s">
        <v>61</v>
      </c>
      <c r="F15">
        <f>SUM(F5:F13)-F13</f>
        <v>722.7</v>
      </c>
    </row>
    <row r="16" spans="3:9" ht="14.65" thickBot="1" x14ac:dyDescent="0.5"/>
    <row r="17" spans="3:5" ht="14.65" thickBot="1" x14ac:dyDescent="0.5">
      <c r="C17" s="11" t="s">
        <v>59</v>
      </c>
      <c r="D17" s="12">
        <f>F14</f>
        <v>537.70000000000005</v>
      </c>
      <c r="E17" s="13" t="s">
        <v>8</v>
      </c>
    </row>
    <row r="18" spans="3:5" ht="14.65" thickBot="1" x14ac:dyDescent="0.5">
      <c r="C18" s="11" t="s">
        <v>60</v>
      </c>
      <c r="D18" s="12">
        <f>(449+49+9+0.2+2.3+245+0.48)*12</f>
        <v>9059.76</v>
      </c>
      <c r="E18" s="13" t="s">
        <v>8</v>
      </c>
    </row>
  </sheetData>
  <hyperlinks>
    <hyperlink ref="E5" r:id="rId1" xr:uid="{BE098E10-6D1E-4DCD-B820-ACD9D75124C8}"/>
    <hyperlink ref="E6" r:id="rId2" xr:uid="{8E40B6D4-953C-48A5-B978-61DE9730565D}"/>
    <hyperlink ref="E7" r:id="rId3" xr:uid="{FDC453BD-3B09-4938-9B7C-E9B4E8A21D14}"/>
    <hyperlink ref="E8" r:id="rId4" xr:uid="{F1EC5CEF-5B4F-44A0-BD18-C2B757D05549}"/>
    <hyperlink ref="E9" r:id="rId5" display="https://aws.amazon.com/pm/lambda/?gclid=EAIaIQobChMIuu-X2I7eiwMVGMQ8Ah3wUjIZEAAYASAAEgJMt_D_BwE&amp;trk=5cc83e4b-8a6e-4976-92ff-7a6198f2fe76&amp;sc_channel=ps&amp;ef_id=EAIaIQobChMIuu-X2I7eiwMVGMQ8Ah3wUjIZEAAYASAAEgJMt_D_BwE:G:s&amp;s_kwcid=AL!4422!3!651612776786!p!!g!!lambda!19828229697!143940519581" xr:uid="{3B9B69FF-06BD-4CEE-A1FD-A45A4DFE9647}"/>
    <hyperlink ref="E10" r:id="rId6" xr:uid="{82D1202A-C5F9-4381-9ABD-F76EEE0A033C}"/>
    <hyperlink ref="E11" r:id="rId7" xr:uid="{905CBBB4-4A4F-4C21-8D7E-C9A64EC554E0}"/>
    <hyperlink ref="E12" r:id="rId8" xr:uid="{388044A9-E406-4897-91C5-A7CAB1937E81}"/>
    <hyperlink ref="E13" r:id="rId9" display="https://www.mongodb.com/pricing?utm_source=google&amp;utm_campaign=search_gs_pl_evergreen_atlas_core-high-int_prosp-brand_gic-null_apac-in_ps-all_desktop_eng_lead&amp;utm_term=atlasmongo&amp;utm_medium=cpc_paid_search&amp;utm_ad=p&amp;utm_ad_campaign_id=19617021259&amp;adgroup=173739098353&amp;cq_cmp=19617021259&amp;gad_source=1&amp;gclid=Cj0KCQjwm7q-BhDRARIsACD6-fXAgOiGXHeVcR62rbGeQXn2CGgrQRO6m6prUDeJRa8PQ5ND7xJbM1oaAkZqEALw_wcB" xr:uid="{9401EC9F-0E73-4425-B20A-E429725B6849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9F7F-7D18-4645-9209-E9686B4104A0}">
  <dimension ref="A1:G41"/>
  <sheetViews>
    <sheetView topLeftCell="A25" zoomScale="87" workbookViewId="0">
      <selection activeCell="A34" sqref="A34:G41"/>
    </sheetView>
  </sheetViews>
  <sheetFormatPr defaultRowHeight="14.25" x14ac:dyDescent="0.45"/>
  <cols>
    <col min="1" max="1" width="11.796875" customWidth="1"/>
    <col min="2" max="2" width="17.796875" customWidth="1"/>
    <col min="3" max="3" width="6.19921875" customWidth="1"/>
    <col min="4" max="4" width="10.73046875" customWidth="1"/>
    <col min="7" max="7" width="21.46484375" customWidth="1"/>
  </cols>
  <sheetData>
    <row r="1" spans="1:7" ht="15" customHeight="1" x14ac:dyDescent="0.45">
      <c r="A1" s="34" t="s">
        <v>69</v>
      </c>
      <c r="B1" s="34" t="s">
        <v>70</v>
      </c>
      <c r="C1" s="34" t="s">
        <v>71</v>
      </c>
      <c r="D1" s="34" t="s">
        <v>72</v>
      </c>
    </row>
    <row r="2" spans="1:7" ht="15" customHeight="1" x14ac:dyDescent="0.45">
      <c r="A2" s="36" t="s">
        <v>73</v>
      </c>
      <c r="B2" s="36" t="s">
        <v>21</v>
      </c>
      <c r="C2" s="36" t="s">
        <v>74</v>
      </c>
      <c r="D2" s="36" t="s">
        <v>75</v>
      </c>
    </row>
    <row r="3" spans="1:7" ht="15" customHeight="1" x14ac:dyDescent="0.45">
      <c r="A3" s="35" t="s">
        <v>76</v>
      </c>
      <c r="B3" s="35" t="s">
        <v>77</v>
      </c>
      <c r="C3" s="35" t="s">
        <v>78</v>
      </c>
      <c r="D3" s="35" t="s">
        <v>79</v>
      </c>
    </row>
    <row r="4" spans="1:7" ht="15" customHeight="1" x14ac:dyDescent="0.45">
      <c r="A4" s="35" t="s">
        <v>80</v>
      </c>
      <c r="B4" s="35" t="s">
        <v>81</v>
      </c>
      <c r="C4" s="35" t="s">
        <v>82</v>
      </c>
      <c r="D4" s="35" t="s">
        <v>83</v>
      </c>
    </row>
    <row r="5" spans="1:7" ht="15" customHeight="1" x14ac:dyDescent="0.45">
      <c r="A5" s="36" t="s">
        <v>84</v>
      </c>
      <c r="B5" s="36" t="s">
        <v>21</v>
      </c>
      <c r="C5" s="36" t="s">
        <v>85</v>
      </c>
      <c r="D5" s="36" t="s">
        <v>75</v>
      </c>
    </row>
    <row r="6" spans="1:7" ht="15" customHeight="1" x14ac:dyDescent="0.45">
      <c r="A6" s="36" t="s">
        <v>86</v>
      </c>
      <c r="B6" s="36" t="s">
        <v>21</v>
      </c>
      <c r="C6" s="36" t="s">
        <v>87</v>
      </c>
      <c r="D6" s="36" t="s">
        <v>79</v>
      </c>
    </row>
    <row r="7" spans="1:7" ht="15" customHeight="1" x14ac:dyDescent="0.45">
      <c r="A7" s="35" t="s">
        <v>88</v>
      </c>
      <c r="B7" s="35" t="s">
        <v>89</v>
      </c>
      <c r="C7" s="35" t="s">
        <v>90</v>
      </c>
      <c r="D7" s="35" t="s">
        <v>75</v>
      </c>
    </row>
    <row r="8" spans="1:7" ht="15" customHeight="1" x14ac:dyDescent="0.45">
      <c r="A8" s="35" t="s">
        <v>91</v>
      </c>
      <c r="B8" s="35" t="s">
        <v>92</v>
      </c>
      <c r="C8" s="35" t="s">
        <v>93</v>
      </c>
      <c r="D8" s="35" t="s">
        <v>75</v>
      </c>
    </row>
    <row r="9" spans="1:7" ht="15" customHeight="1" x14ac:dyDescent="0.45">
      <c r="A9" s="35" t="s">
        <v>94</v>
      </c>
      <c r="B9" s="35" t="s">
        <v>95</v>
      </c>
      <c r="C9" s="35" t="s">
        <v>96</v>
      </c>
      <c r="D9" s="35" t="s">
        <v>79</v>
      </c>
    </row>
    <row r="10" spans="1:7" ht="15" customHeight="1" x14ac:dyDescent="0.45">
      <c r="A10" s="55" t="s">
        <v>97</v>
      </c>
      <c r="B10" s="56"/>
      <c r="C10" s="57"/>
      <c r="D10" s="55" t="s">
        <v>98</v>
      </c>
    </row>
    <row r="11" spans="1:7" ht="15" customHeight="1" x14ac:dyDescent="0.45">
      <c r="A11" s="55"/>
      <c r="B11" s="56"/>
      <c r="C11" s="57"/>
      <c r="D11" s="55"/>
    </row>
    <row r="12" spans="1:7" ht="15" customHeight="1" x14ac:dyDescent="0.45">
      <c r="A12" s="55"/>
      <c r="B12" s="56"/>
      <c r="C12" s="57"/>
      <c r="D12" s="55"/>
    </row>
    <row r="14" spans="1:7" ht="15" customHeight="1" x14ac:dyDescent="0.45">
      <c r="A14" s="38" t="s">
        <v>105</v>
      </c>
      <c r="B14" s="38" t="s">
        <v>100</v>
      </c>
      <c r="C14" s="38" t="s">
        <v>99</v>
      </c>
      <c r="D14" s="38" t="s">
        <v>101</v>
      </c>
      <c r="E14" s="38" t="s">
        <v>102</v>
      </c>
      <c r="F14" s="38" t="s">
        <v>103</v>
      </c>
      <c r="G14" s="38" t="s">
        <v>104</v>
      </c>
    </row>
    <row r="15" spans="1:7" ht="15" customHeight="1" x14ac:dyDescent="0.45">
      <c r="A15" s="39" t="s">
        <v>0</v>
      </c>
      <c r="B15" s="39" t="s">
        <v>5</v>
      </c>
      <c r="C15" s="40" t="s">
        <v>7</v>
      </c>
      <c r="D15" s="39">
        <v>250</v>
      </c>
      <c r="E15" s="39" t="s">
        <v>8</v>
      </c>
      <c r="F15" s="39" t="s">
        <v>57</v>
      </c>
      <c r="G15" s="39" t="s">
        <v>13</v>
      </c>
    </row>
    <row r="16" spans="1:7" ht="15" customHeight="1" x14ac:dyDescent="0.45">
      <c r="A16" s="39" t="s">
        <v>9</v>
      </c>
      <c r="B16" s="39" t="s">
        <v>10</v>
      </c>
      <c r="C16" s="40" t="s">
        <v>11</v>
      </c>
      <c r="D16" s="39">
        <v>150</v>
      </c>
      <c r="E16" s="39" t="s">
        <v>8</v>
      </c>
      <c r="F16" s="41" t="s">
        <v>58</v>
      </c>
      <c r="G16" s="39" t="s">
        <v>14</v>
      </c>
    </row>
    <row r="17" spans="1:7" ht="15" customHeight="1" x14ac:dyDescent="0.45">
      <c r="A17" s="39" t="s">
        <v>15</v>
      </c>
      <c r="B17" s="39" t="s">
        <v>16</v>
      </c>
      <c r="C17" s="40" t="s">
        <v>17</v>
      </c>
      <c r="D17" s="39">
        <f>2000*0.009</f>
        <v>18</v>
      </c>
      <c r="E17" s="39" t="s">
        <v>8</v>
      </c>
      <c r="F17" s="39" t="s">
        <v>58</v>
      </c>
      <c r="G17" s="39" t="s">
        <v>62</v>
      </c>
    </row>
    <row r="18" spans="1:7" ht="15" customHeight="1" x14ac:dyDescent="0.45">
      <c r="A18" s="39" t="s">
        <v>24</v>
      </c>
      <c r="B18" s="39" t="s">
        <v>21</v>
      </c>
      <c r="C18" s="40" t="s">
        <v>22</v>
      </c>
      <c r="D18" s="39">
        <v>20</v>
      </c>
      <c r="E18" s="39" t="s">
        <v>8</v>
      </c>
      <c r="F18" s="39" t="s">
        <v>58</v>
      </c>
      <c r="G18" s="39" t="s">
        <v>23</v>
      </c>
    </row>
    <row r="19" spans="1:7" ht="15" customHeight="1" x14ac:dyDescent="0.45">
      <c r="A19" s="39" t="s">
        <v>27</v>
      </c>
      <c r="B19" s="39" t="s">
        <v>26</v>
      </c>
      <c r="C19" s="40" t="s">
        <v>29</v>
      </c>
      <c r="D19" s="39">
        <v>4</v>
      </c>
      <c r="E19" s="39" t="s">
        <v>8</v>
      </c>
      <c r="F19" s="39" t="s">
        <v>58</v>
      </c>
      <c r="G19" s="39" t="s">
        <v>28</v>
      </c>
    </row>
    <row r="20" spans="1:7" ht="15" customHeight="1" x14ac:dyDescent="0.45">
      <c r="A20" s="41" t="s">
        <v>66</v>
      </c>
      <c r="B20" s="41" t="s">
        <v>67</v>
      </c>
      <c r="C20" s="42" t="s">
        <v>64</v>
      </c>
      <c r="D20" s="41">
        <v>60</v>
      </c>
      <c r="E20" s="41" t="s">
        <v>8</v>
      </c>
      <c r="F20" s="41" t="s">
        <v>58</v>
      </c>
      <c r="G20" s="41" t="s">
        <v>65</v>
      </c>
    </row>
    <row r="21" spans="1:7" ht="15" customHeight="1" x14ac:dyDescent="0.45">
      <c r="A21" s="39" t="s">
        <v>32</v>
      </c>
      <c r="B21" s="39" t="s">
        <v>33</v>
      </c>
      <c r="C21" s="40" t="s">
        <v>34</v>
      </c>
      <c r="D21" s="39">
        <v>30</v>
      </c>
      <c r="E21" s="39" t="s">
        <v>8</v>
      </c>
      <c r="F21" s="39" t="s">
        <v>58</v>
      </c>
      <c r="G21" s="39" t="s">
        <v>63</v>
      </c>
    </row>
    <row r="22" spans="1:7" x14ac:dyDescent="0.45">
      <c r="D22">
        <f>SUM(D15:D21)</f>
        <v>532</v>
      </c>
    </row>
    <row r="26" spans="1:7" x14ac:dyDescent="0.45">
      <c r="A26" s="29" t="s">
        <v>25</v>
      </c>
      <c r="B26" s="30" t="s">
        <v>30</v>
      </c>
      <c r="C26" s="31" t="s">
        <v>31</v>
      </c>
      <c r="D26" s="30">
        <v>245</v>
      </c>
      <c r="E26" s="30" t="s">
        <v>8</v>
      </c>
      <c r="F26" s="22" t="s">
        <v>58</v>
      </c>
      <c r="G26" s="32"/>
    </row>
    <row r="27" spans="1:7" x14ac:dyDescent="0.45">
      <c r="A27" s="3" t="s">
        <v>15</v>
      </c>
      <c r="B27" s="1" t="s">
        <v>18</v>
      </c>
      <c r="C27" s="2" t="s">
        <v>19</v>
      </c>
      <c r="D27" s="1">
        <v>10.7</v>
      </c>
      <c r="E27" s="1" t="s">
        <v>8</v>
      </c>
      <c r="F27" s="10" t="s">
        <v>58</v>
      </c>
      <c r="G27" s="23" t="s">
        <v>20</v>
      </c>
    </row>
    <row r="33" spans="1:7" ht="14.65" thickBot="1" x14ac:dyDescent="0.5"/>
    <row r="34" spans="1:7" ht="15" customHeight="1" thickBot="1" x14ac:dyDescent="0.5">
      <c r="A34" s="52" t="s">
        <v>105</v>
      </c>
      <c r="B34" s="53" t="s">
        <v>100</v>
      </c>
      <c r="C34" s="53" t="s">
        <v>99</v>
      </c>
      <c r="D34" s="53" t="s">
        <v>101</v>
      </c>
      <c r="E34" s="53" t="s">
        <v>102</v>
      </c>
      <c r="F34" s="53" t="s">
        <v>103</v>
      </c>
      <c r="G34" s="54" t="s">
        <v>104</v>
      </c>
    </row>
    <row r="35" spans="1:7" ht="15" customHeight="1" x14ac:dyDescent="0.45">
      <c r="A35" s="49" t="s">
        <v>0</v>
      </c>
      <c r="B35" s="50" t="s">
        <v>5</v>
      </c>
      <c r="C35" s="50" t="s">
        <v>7</v>
      </c>
      <c r="D35" s="50">
        <v>250</v>
      </c>
      <c r="E35" s="50" t="s">
        <v>8</v>
      </c>
      <c r="F35" s="50" t="s">
        <v>57</v>
      </c>
      <c r="G35" s="51" t="s">
        <v>13</v>
      </c>
    </row>
    <row r="36" spans="1:7" ht="15" customHeight="1" x14ac:dyDescent="0.45">
      <c r="A36" s="44" t="s">
        <v>9</v>
      </c>
      <c r="B36" s="37" t="s">
        <v>10</v>
      </c>
      <c r="C36" s="37" t="s">
        <v>11</v>
      </c>
      <c r="D36" s="37">
        <v>150</v>
      </c>
      <c r="E36" s="37" t="s">
        <v>8</v>
      </c>
      <c r="F36" s="37" t="s">
        <v>58</v>
      </c>
      <c r="G36" s="45" t="s">
        <v>14</v>
      </c>
    </row>
    <row r="37" spans="1:7" ht="15" customHeight="1" x14ac:dyDescent="0.45">
      <c r="A37" s="44" t="s">
        <v>15</v>
      </c>
      <c r="B37" s="37" t="s">
        <v>16</v>
      </c>
      <c r="C37" s="37" t="s">
        <v>17</v>
      </c>
      <c r="D37" s="37">
        <v>18</v>
      </c>
      <c r="E37" s="37" t="s">
        <v>8</v>
      </c>
      <c r="F37" s="37" t="s">
        <v>58</v>
      </c>
      <c r="G37" s="45" t="s">
        <v>106</v>
      </c>
    </row>
    <row r="38" spans="1:7" ht="15" customHeight="1" x14ac:dyDescent="0.45">
      <c r="A38" s="44" t="s">
        <v>24</v>
      </c>
      <c r="B38" s="37" t="s">
        <v>21</v>
      </c>
      <c r="C38" s="37" t="s">
        <v>22</v>
      </c>
      <c r="D38" s="37">
        <v>20</v>
      </c>
      <c r="E38" s="37" t="s">
        <v>8</v>
      </c>
      <c r="F38" s="37" t="s">
        <v>58</v>
      </c>
      <c r="G38" s="45" t="s">
        <v>23</v>
      </c>
    </row>
    <row r="39" spans="1:7" ht="15" customHeight="1" x14ac:dyDescent="0.45">
      <c r="A39" s="44" t="s">
        <v>27</v>
      </c>
      <c r="B39" s="37" t="s">
        <v>26</v>
      </c>
      <c r="C39" s="37" t="s">
        <v>29</v>
      </c>
      <c r="D39" s="37">
        <v>4</v>
      </c>
      <c r="E39" s="37" t="s">
        <v>8</v>
      </c>
      <c r="F39" s="37" t="s">
        <v>58</v>
      </c>
      <c r="G39" s="45" t="s">
        <v>28</v>
      </c>
    </row>
    <row r="40" spans="1:7" ht="15" customHeight="1" x14ac:dyDescent="0.45">
      <c r="A40" s="44" t="s">
        <v>66</v>
      </c>
      <c r="B40" s="37" t="s">
        <v>67</v>
      </c>
      <c r="C40" s="37" t="s">
        <v>64</v>
      </c>
      <c r="D40" s="37">
        <v>60</v>
      </c>
      <c r="E40" s="37" t="s">
        <v>8</v>
      </c>
      <c r="F40" s="37" t="s">
        <v>58</v>
      </c>
      <c r="G40" s="45" t="s">
        <v>65</v>
      </c>
    </row>
    <row r="41" spans="1:7" ht="15" customHeight="1" thickBot="1" x14ac:dyDescent="0.5">
      <c r="A41" s="46" t="s">
        <v>32</v>
      </c>
      <c r="B41" s="47" t="s">
        <v>33</v>
      </c>
      <c r="C41" s="47" t="s">
        <v>34</v>
      </c>
      <c r="D41" s="47">
        <v>30</v>
      </c>
      <c r="E41" s="47" t="s">
        <v>8</v>
      </c>
      <c r="F41" s="47" t="s">
        <v>58</v>
      </c>
      <c r="G41" s="48" t="s">
        <v>107</v>
      </c>
    </row>
  </sheetData>
  <mergeCells count="4">
    <mergeCell ref="A10:A12"/>
    <mergeCell ref="B10:B12"/>
    <mergeCell ref="C10:C12"/>
    <mergeCell ref="D10:D12"/>
  </mergeCells>
  <hyperlinks>
    <hyperlink ref="C27" r:id="rId1" xr:uid="{BD98CB47-F3E6-43B0-8430-D77BA0F2736E}"/>
    <hyperlink ref="C26" r:id="rId2" xr:uid="{18537F42-65A4-4EBF-B937-5D125474F6EF}"/>
    <hyperlink ref="C20" r:id="rId3" display="https://www.mongodb.com/pricing?utm_source=google&amp;utm_campaign=search_gs_pl_evergreen_atlas_core-high-int_prosp-brand_gic-null_apac-in_ps-all_desktop_eng_lead&amp;utm_term=atlasmongo&amp;utm_medium=cpc_paid_search&amp;utm_ad=p&amp;utm_ad_campaign_id=19617021259&amp;adgroup=173739098353&amp;cq_cmp=19617021259&amp;gad_source=1&amp;gclid=Cj0KCQjwm7q-BhDRARIsACD6-fXAgOiGXHeVcR62rbGeQXn2CGgrQRO6m6prUDeJRa8PQ5ND7xJbM1oaAkZqEALw_wcB" xr:uid="{3173652F-7AF2-4BEE-A452-2FBA39C315E9}"/>
    <hyperlink ref="C21" r:id="rId4" xr:uid="{B053837A-07DA-4102-8D26-F353366CFAD8}"/>
    <hyperlink ref="C19" r:id="rId5" xr:uid="{44817C67-E5E8-4690-AD6D-D3F2544466C5}"/>
    <hyperlink ref="C18" r:id="rId6" display="https://aws.amazon.com/pm/lambda/?gclid=EAIaIQobChMIuu-X2I7eiwMVGMQ8Ah3wUjIZEAAYASAAEgJMt_D_BwE&amp;trk=5cc83e4b-8a6e-4976-92ff-7a6198f2fe76&amp;sc_channel=ps&amp;ef_id=EAIaIQobChMIuu-X2I7eiwMVGMQ8Ah3wUjIZEAAYASAAEgJMt_D_BwE:G:s&amp;s_kwcid=AL!4422!3!651612776786!p!!g!!lambda!19828229697!143940519581" xr:uid="{42FB522E-4CBA-46BB-A380-ECF626EEBAE5}"/>
    <hyperlink ref="C17" r:id="rId7" xr:uid="{7A72FFFF-7797-42F2-9ABB-992CC61E8738}"/>
    <hyperlink ref="C16" r:id="rId8" xr:uid="{67D95A89-8040-4DE2-8780-F65A20F00061}"/>
    <hyperlink ref="C15" r:id="rId9" xr:uid="{06E221E2-4987-4354-ADBE-D6FC1B76BF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6709-CA36-4FB7-87A6-EFE91B9D63B3}">
  <dimension ref="D4:F13"/>
  <sheetViews>
    <sheetView showGridLines="0" tabSelected="1" topLeftCell="A3" zoomScale="69" workbookViewId="0">
      <selection activeCell="L26" sqref="L26"/>
    </sheetView>
  </sheetViews>
  <sheetFormatPr defaultRowHeight="15" customHeight="1" x14ac:dyDescent="0.45"/>
  <cols>
    <col min="4" max="4" width="28.86328125" customWidth="1"/>
    <col min="5" max="5" width="20.73046875" customWidth="1"/>
    <col min="6" max="6" width="18.86328125" customWidth="1"/>
  </cols>
  <sheetData>
    <row r="4" spans="4:6" ht="15" customHeight="1" thickBot="1" x14ac:dyDescent="0.5"/>
    <row r="5" spans="4:6" ht="15" customHeight="1" x14ac:dyDescent="0.45">
      <c r="D5" s="14" t="s">
        <v>35</v>
      </c>
      <c r="E5" s="15" t="s">
        <v>36</v>
      </c>
      <c r="F5" s="16" t="s">
        <v>37</v>
      </c>
    </row>
    <row r="6" spans="4:6" ht="15" customHeight="1" x14ac:dyDescent="0.45">
      <c r="D6" s="17" t="s">
        <v>38</v>
      </c>
      <c r="E6" s="8" t="s">
        <v>39</v>
      </c>
      <c r="F6" s="18" t="s">
        <v>40</v>
      </c>
    </row>
    <row r="7" spans="4:6" ht="15" customHeight="1" x14ac:dyDescent="0.45">
      <c r="D7" s="17" t="s">
        <v>41</v>
      </c>
      <c r="E7" s="8" t="s">
        <v>42</v>
      </c>
      <c r="F7" s="18" t="s">
        <v>43</v>
      </c>
    </row>
    <row r="8" spans="4:6" ht="15" customHeight="1" x14ac:dyDescent="0.45">
      <c r="D8" s="17" t="s">
        <v>44</v>
      </c>
      <c r="E8" s="8" t="s">
        <v>45</v>
      </c>
      <c r="F8" s="18" t="s">
        <v>46</v>
      </c>
    </row>
    <row r="9" spans="4:6" ht="15" customHeight="1" x14ac:dyDescent="0.45">
      <c r="D9" s="17" t="s">
        <v>47</v>
      </c>
      <c r="E9" s="8" t="s">
        <v>42</v>
      </c>
      <c r="F9" s="18" t="s">
        <v>48</v>
      </c>
    </row>
    <row r="10" spans="4:6" ht="15" customHeight="1" x14ac:dyDescent="0.45">
      <c r="D10" s="17" t="s">
        <v>49</v>
      </c>
      <c r="E10" s="8" t="s">
        <v>50</v>
      </c>
      <c r="F10" s="18" t="s">
        <v>50</v>
      </c>
    </row>
    <row r="11" spans="4:6" ht="15" customHeight="1" x14ac:dyDescent="0.45">
      <c r="D11" s="17" t="s">
        <v>51</v>
      </c>
      <c r="E11" s="43" t="s">
        <v>45</v>
      </c>
      <c r="F11" s="18" t="s">
        <v>52</v>
      </c>
    </row>
    <row r="12" spans="4:6" ht="15" customHeight="1" thickBot="1" x14ac:dyDescent="0.5">
      <c r="D12" s="19" t="s">
        <v>53</v>
      </c>
      <c r="E12" s="20" t="s">
        <v>54</v>
      </c>
      <c r="F12" s="21" t="s">
        <v>55</v>
      </c>
    </row>
    <row r="13" spans="4:6" ht="15" customHeight="1" x14ac:dyDescent="0.45">
      <c r="E1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Alerts</vt:lpstr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 Jitendra Kosambiya</dc:creator>
  <cp:lastModifiedBy>Rajesh Hugar</cp:lastModifiedBy>
  <dcterms:created xsi:type="dcterms:W3CDTF">2015-06-05T18:17:20Z</dcterms:created>
  <dcterms:modified xsi:type="dcterms:W3CDTF">2025-04-07T12:04:51Z</dcterms:modified>
</cp:coreProperties>
</file>