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Bata Analysis\Excel\Microsoft Excel 365 Udemy\"/>
    </mc:Choice>
  </mc:AlternateContent>
  <xr:revisionPtr revIDLastSave="0" documentId="8_{38F60FB6-EA32-4F3E-B76F-558990FAB664}" xr6:coauthVersionLast="47" xr6:coauthVersionMax="47" xr10:uidLastSave="{00000000-0000-0000-0000-000000000000}"/>
  <bookViews>
    <workbookView xWindow="-108" yWindow="-108" windowWidth="23256" windowHeight="12456" xr2:uid="{599E571B-3721-484B-ACB1-F0199A0A0C4B}"/>
  </bookViews>
  <sheets>
    <sheet name="2.1 Database" sheetId="1" r:id="rId1"/>
  </sheets>
  <externalReferences>
    <externalReference r:id="rId2"/>
    <externalReference r:id="rId3"/>
  </externalReferences>
  <definedNames>
    <definedName name="_xlnm._FilterDatabase" localSheetId="0" hidden="1">'2.1 Database'!$B$3:$L$109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8" i="1" l="1"/>
  <c r="H108" i="1"/>
  <c r="G108" i="1"/>
  <c r="F108" i="1"/>
  <c r="E108" i="1"/>
  <c r="D108" i="1"/>
  <c r="C108" i="1"/>
  <c r="L107" i="1"/>
  <c r="H107" i="1"/>
  <c r="G107" i="1"/>
  <c r="F107" i="1"/>
  <c r="E107" i="1"/>
  <c r="D107" i="1"/>
  <c r="C107" i="1"/>
  <c r="L106" i="1"/>
  <c r="H106" i="1"/>
  <c r="G106" i="1"/>
  <c r="F106" i="1"/>
  <c r="E106" i="1"/>
  <c r="D106" i="1"/>
  <c r="C106" i="1"/>
  <c r="L105" i="1"/>
  <c r="H105" i="1"/>
  <c r="G105" i="1"/>
  <c r="F105" i="1"/>
  <c r="E105" i="1"/>
  <c r="D105" i="1"/>
  <c r="C105" i="1"/>
  <c r="L104" i="1"/>
  <c r="H104" i="1"/>
  <c r="G104" i="1"/>
  <c r="F104" i="1"/>
  <c r="E104" i="1"/>
  <c r="D104" i="1"/>
  <c r="C104" i="1"/>
  <c r="L103" i="1"/>
  <c r="H103" i="1"/>
  <c r="G103" i="1"/>
  <c r="F103" i="1"/>
  <c r="E103" i="1"/>
  <c r="D103" i="1"/>
  <c r="C103" i="1"/>
  <c r="L102" i="1"/>
  <c r="H102" i="1"/>
  <c r="G102" i="1"/>
  <c r="F102" i="1"/>
  <c r="E102" i="1"/>
  <c r="D102" i="1"/>
  <c r="C102" i="1"/>
  <c r="L101" i="1"/>
  <c r="H101" i="1"/>
  <c r="G101" i="1"/>
  <c r="F101" i="1"/>
  <c r="E101" i="1"/>
  <c r="D101" i="1"/>
  <c r="C101" i="1"/>
  <c r="L100" i="1"/>
  <c r="H100" i="1"/>
  <c r="G100" i="1"/>
  <c r="F100" i="1"/>
  <c r="E100" i="1"/>
  <c r="D100" i="1"/>
  <c r="C100" i="1"/>
  <c r="L99" i="1"/>
  <c r="H99" i="1"/>
  <c r="G99" i="1"/>
  <c r="F99" i="1"/>
  <c r="E99" i="1"/>
  <c r="D99" i="1"/>
  <c r="C99" i="1"/>
  <c r="L98" i="1"/>
  <c r="H98" i="1"/>
  <c r="G98" i="1"/>
  <c r="F98" i="1"/>
  <c r="E98" i="1"/>
  <c r="D98" i="1"/>
  <c r="C98" i="1"/>
  <c r="L97" i="1"/>
  <c r="H97" i="1"/>
  <c r="G97" i="1"/>
  <c r="F97" i="1"/>
  <c r="E97" i="1"/>
  <c r="D97" i="1"/>
  <c r="C97" i="1"/>
  <c r="L96" i="1"/>
  <c r="H96" i="1"/>
  <c r="G96" i="1"/>
  <c r="F96" i="1"/>
  <c r="E96" i="1"/>
  <c r="D96" i="1"/>
  <c r="C96" i="1"/>
  <c r="L95" i="1"/>
  <c r="H95" i="1"/>
  <c r="G95" i="1"/>
  <c r="F95" i="1"/>
  <c r="E95" i="1"/>
  <c r="D95" i="1"/>
  <c r="C95" i="1"/>
  <c r="L94" i="1"/>
  <c r="H94" i="1"/>
  <c r="G94" i="1"/>
  <c r="F94" i="1"/>
  <c r="E94" i="1"/>
  <c r="D94" i="1"/>
  <c r="C94" i="1"/>
  <c r="L93" i="1"/>
  <c r="H93" i="1"/>
  <c r="G93" i="1"/>
  <c r="F93" i="1"/>
  <c r="E93" i="1"/>
  <c r="D93" i="1"/>
  <c r="C93" i="1"/>
  <c r="L92" i="1"/>
  <c r="H92" i="1"/>
  <c r="G92" i="1"/>
  <c r="F92" i="1"/>
  <c r="E92" i="1"/>
  <c r="D92" i="1"/>
  <c r="C92" i="1"/>
  <c r="L91" i="1"/>
  <c r="H91" i="1"/>
  <c r="G91" i="1"/>
  <c r="F91" i="1"/>
  <c r="E91" i="1"/>
  <c r="D91" i="1"/>
  <c r="C91" i="1"/>
  <c r="L90" i="1"/>
  <c r="H90" i="1"/>
  <c r="G90" i="1"/>
  <c r="F90" i="1"/>
  <c r="E90" i="1"/>
  <c r="D90" i="1"/>
  <c r="C90" i="1"/>
  <c r="L89" i="1"/>
  <c r="H89" i="1"/>
  <c r="G89" i="1"/>
  <c r="F89" i="1"/>
  <c r="E89" i="1"/>
  <c r="D89" i="1"/>
  <c r="C89" i="1"/>
  <c r="L88" i="1"/>
  <c r="H88" i="1"/>
  <c r="G88" i="1"/>
  <c r="F88" i="1"/>
  <c r="E88" i="1"/>
  <c r="D88" i="1"/>
  <c r="C88" i="1"/>
  <c r="L87" i="1"/>
  <c r="H87" i="1"/>
  <c r="G87" i="1"/>
  <c r="F87" i="1"/>
  <c r="E87" i="1"/>
  <c r="D87" i="1"/>
  <c r="C87" i="1"/>
  <c r="L86" i="1"/>
  <c r="H86" i="1"/>
  <c r="G86" i="1"/>
  <c r="F86" i="1"/>
  <c r="E86" i="1"/>
  <c r="D86" i="1"/>
  <c r="C86" i="1"/>
  <c r="L85" i="1"/>
  <c r="H85" i="1"/>
  <c r="G85" i="1"/>
  <c r="F85" i="1"/>
  <c r="E85" i="1"/>
  <c r="D85" i="1"/>
  <c r="C85" i="1"/>
  <c r="L84" i="1"/>
  <c r="H84" i="1"/>
  <c r="G84" i="1"/>
  <c r="F84" i="1"/>
  <c r="E84" i="1"/>
  <c r="D84" i="1"/>
  <c r="C84" i="1"/>
  <c r="L83" i="1"/>
  <c r="H83" i="1"/>
  <c r="G83" i="1"/>
  <c r="F83" i="1"/>
  <c r="E83" i="1"/>
  <c r="D83" i="1"/>
  <c r="C83" i="1"/>
  <c r="L82" i="1"/>
  <c r="H82" i="1"/>
  <c r="G82" i="1"/>
  <c r="F82" i="1"/>
  <c r="E82" i="1"/>
  <c r="D82" i="1"/>
  <c r="C82" i="1"/>
  <c r="L81" i="1"/>
  <c r="H81" i="1"/>
  <c r="G81" i="1"/>
  <c r="F81" i="1"/>
  <c r="E81" i="1"/>
  <c r="D81" i="1"/>
  <c r="C81" i="1"/>
  <c r="L80" i="1"/>
  <c r="H80" i="1"/>
  <c r="G80" i="1"/>
  <c r="F80" i="1"/>
  <c r="E80" i="1"/>
  <c r="D80" i="1"/>
  <c r="C80" i="1"/>
  <c r="L79" i="1"/>
  <c r="H79" i="1"/>
  <c r="G79" i="1"/>
  <c r="F79" i="1"/>
  <c r="E79" i="1"/>
  <c r="D79" i="1"/>
  <c r="C79" i="1"/>
  <c r="L78" i="1"/>
  <c r="H78" i="1"/>
  <c r="G78" i="1"/>
  <c r="F78" i="1"/>
  <c r="E78" i="1"/>
  <c r="D78" i="1"/>
  <c r="C78" i="1"/>
  <c r="L77" i="1"/>
  <c r="H77" i="1"/>
  <c r="G77" i="1"/>
  <c r="F77" i="1"/>
  <c r="E77" i="1"/>
  <c r="D77" i="1"/>
  <c r="C77" i="1"/>
  <c r="L76" i="1"/>
  <c r="H76" i="1"/>
  <c r="G76" i="1"/>
  <c r="F76" i="1"/>
  <c r="E76" i="1"/>
  <c r="D76" i="1"/>
  <c r="C76" i="1"/>
  <c r="L75" i="1"/>
  <c r="H75" i="1"/>
  <c r="G75" i="1"/>
  <c r="F75" i="1"/>
  <c r="E75" i="1"/>
  <c r="D75" i="1"/>
  <c r="C75" i="1"/>
  <c r="L74" i="1"/>
  <c r="H74" i="1"/>
  <c r="G74" i="1"/>
  <c r="F74" i="1"/>
  <c r="E74" i="1"/>
  <c r="D74" i="1"/>
  <c r="C74" i="1"/>
  <c r="L73" i="1"/>
  <c r="H73" i="1"/>
  <c r="G73" i="1"/>
  <c r="F73" i="1"/>
  <c r="E73" i="1"/>
  <c r="D73" i="1"/>
  <c r="C73" i="1"/>
  <c r="L72" i="1"/>
  <c r="H72" i="1"/>
  <c r="G72" i="1"/>
  <c r="F72" i="1"/>
  <c r="E72" i="1"/>
  <c r="D72" i="1"/>
  <c r="C72" i="1"/>
  <c r="L71" i="1"/>
  <c r="H71" i="1"/>
  <c r="G71" i="1"/>
  <c r="F71" i="1"/>
  <c r="E71" i="1"/>
  <c r="D71" i="1"/>
  <c r="C71" i="1"/>
  <c r="L70" i="1"/>
  <c r="H70" i="1"/>
  <c r="G70" i="1"/>
  <c r="F70" i="1"/>
  <c r="E70" i="1"/>
  <c r="D70" i="1"/>
  <c r="C70" i="1"/>
  <c r="L69" i="1"/>
  <c r="H69" i="1"/>
  <c r="G69" i="1"/>
  <c r="F69" i="1"/>
  <c r="E69" i="1"/>
  <c r="D69" i="1"/>
  <c r="C69" i="1"/>
  <c r="L68" i="1"/>
  <c r="H68" i="1"/>
  <c r="G68" i="1"/>
  <c r="F68" i="1"/>
  <c r="E68" i="1"/>
  <c r="D68" i="1"/>
  <c r="C68" i="1"/>
  <c r="L67" i="1"/>
  <c r="H67" i="1"/>
  <c r="G67" i="1"/>
  <c r="F67" i="1"/>
  <c r="E67" i="1"/>
  <c r="D67" i="1"/>
  <c r="C67" i="1"/>
  <c r="L66" i="1"/>
  <c r="H66" i="1"/>
  <c r="G66" i="1"/>
  <c r="F66" i="1"/>
  <c r="E66" i="1"/>
  <c r="D66" i="1"/>
  <c r="C66" i="1"/>
  <c r="L65" i="1"/>
  <c r="H65" i="1"/>
  <c r="G65" i="1"/>
  <c r="F65" i="1"/>
  <c r="E65" i="1"/>
  <c r="D65" i="1"/>
  <c r="C65" i="1"/>
  <c r="L64" i="1"/>
  <c r="H64" i="1"/>
  <c r="G64" i="1"/>
  <c r="F64" i="1"/>
  <c r="E64" i="1"/>
  <c r="D64" i="1"/>
  <c r="C64" i="1"/>
  <c r="L63" i="1"/>
  <c r="H63" i="1"/>
  <c r="G63" i="1"/>
  <c r="F63" i="1"/>
  <c r="E63" i="1"/>
  <c r="D63" i="1"/>
  <c r="C63" i="1"/>
  <c r="L62" i="1"/>
  <c r="H62" i="1"/>
  <c r="G62" i="1"/>
  <c r="F62" i="1"/>
  <c r="E62" i="1"/>
  <c r="D62" i="1"/>
  <c r="C62" i="1"/>
  <c r="L61" i="1"/>
  <c r="H61" i="1"/>
  <c r="G61" i="1"/>
  <c r="F61" i="1"/>
  <c r="E61" i="1"/>
  <c r="D61" i="1"/>
  <c r="C61" i="1"/>
  <c r="L60" i="1"/>
  <c r="H60" i="1"/>
  <c r="G60" i="1"/>
  <c r="F60" i="1"/>
  <c r="E60" i="1"/>
  <c r="D60" i="1"/>
  <c r="C60" i="1"/>
  <c r="L59" i="1"/>
  <c r="H59" i="1"/>
  <c r="G59" i="1"/>
  <c r="F59" i="1"/>
  <c r="E59" i="1"/>
  <c r="D59" i="1"/>
  <c r="C59" i="1"/>
  <c r="L58" i="1"/>
  <c r="H58" i="1"/>
  <c r="G58" i="1"/>
  <c r="F58" i="1"/>
  <c r="E58" i="1"/>
  <c r="D58" i="1"/>
  <c r="C58" i="1"/>
  <c r="L57" i="1"/>
  <c r="H57" i="1"/>
  <c r="G57" i="1"/>
  <c r="F57" i="1"/>
  <c r="E57" i="1"/>
  <c r="D57" i="1"/>
  <c r="C57" i="1"/>
  <c r="L56" i="1"/>
  <c r="H56" i="1"/>
  <c r="G56" i="1"/>
  <c r="F56" i="1"/>
  <c r="E56" i="1"/>
  <c r="D56" i="1"/>
  <c r="C56" i="1"/>
  <c r="L55" i="1"/>
  <c r="H55" i="1"/>
  <c r="G55" i="1"/>
  <c r="F55" i="1"/>
  <c r="E55" i="1"/>
  <c r="D55" i="1"/>
  <c r="C55" i="1"/>
  <c r="L54" i="1"/>
  <c r="H54" i="1"/>
  <c r="G54" i="1"/>
  <c r="F54" i="1"/>
  <c r="E54" i="1"/>
  <c r="D54" i="1"/>
  <c r="C54" i="1"/>
  <c r="L53" i="1"/>
  <c r="H53" i="1"/>
  <c r="G53" i="1"/>
  <c r="F53" i="1"/>
  <c r="E53" i="1"/>
  <c r="D53" i="1"/>
  <c r="C53" i="1"/>
  <c r="L52" i="1"/>
  <c r="H52" i="1"/>
  <c r="G52" i="1"/>
  <c r="F52" i="1"/>
  <c r="E52" i="1"/>
  <c r="D52" i="1"/>
  <c r="C52" i="1"/>
  <c r="L51" i="1"/>
  <c r="H51" i="1"/>
  <c r="G51" i="1"/>
  <c r="F51" i="1"/>
  <c r="E51" i="1"/>
  <c r="D51" i="1"/>
  <c r="C51" i="1"/>
  <c r="L50" i="1"/>
  <c r="H50" i="1"/>
  <c r="G50" i="1"/>
  <c r="F50" i="1"/>
  <c r="E50" i="1"/>
  <c r="D50" i="1"/>
  <c r="C50" i="1"/>
  <c r="L49" i="1"/>
  <c r="H49" i="1"/>
  <c r="G49" i="1"/>
  <c r="F49" i="1"/>
  <c r="E49" i="1"/>
  <c r="D49" i="1"/>
  <c r="C49" i="1"/>
  <c r="L48" i="1"/>
  <c r="H48" i="1"/>
  <c r="G48" i="1"/>
  <c r="F48" i="1"/>
  <c r="E48" i="1"/>
  <c r="D48" i="1"/>
  <c r="C48" i="1"/>
  <c r="L47" i="1"/>
  <c r="H47" i="1"/>
  <c r="G47" i="1"/>
  <c r="F47" i="1"/>
  <c r="E47" i="1"/>
  <c r="D47" i="1"/>
  <c r="C47" i="1"/>
  <c r="L46" i="1"/>
  <c r="H46" i="1"/>
  <c r="G46" i="1"/>
  <c r="F46" i="1"/>
  <c r="E46" i="1"/>
  <c r="D46" i="1"/>
  <c r="C46" i="1"/>
  <c r="L45" i="1"/>
  <c r="H45" i="1"/>
  <c r="G45" i="1"/>
  <c r="F45" i="1"/>
  <c r="E45" i="1"/>
  <c r="D45" i="1"/>
  <c r="C45" i="1"/>
  <c r="L44" i="1"/>
  <c r="H44" i="1"/>
  <c r="G44" i="1"/>
  <c r="F44" i="1"/>
  <c r="E44" i="1"/>
  <c r="D44" i="1"/>
  <c r="C44" i="1"/>
  <c r="L43" i="1"/>
  <c r="H43" i="1"/>
  <c r="G43" i="1"/>
  <c r="F43" i="1"/>
  <c r="E43" i="1"/>
  <c r="D43" i="1"/>
  <c r="C43" i="1"/>
  <c r="L42" i="1"/>
  <c r="H42" i="1"/>
  <c r="G42" i="1"/>
  <c r="F42" i="1"/>
  <c r="E42" i="1"/>
  <c r="D42" i="1"/>
  <c r="C42" i="1"/>
  <c r="L41" i="1"/>
  <c r="H41" i="1"/>
  <c r="G41" i="1"/>
  <c r="F41" i="1"/>
  <c r="E41" i="1"/>
  <c r="D41" i="1"/>
  <c r="C41" i="1"/>
  <c r="L40" i="1"/>
  <c r="H40" i="1"/>
  <c r="G40" i="1"/>
  <c r="F40" i="1"/>
  <c r="E40" i="1"/>
  <c r="D40" i="1"/>
  <c r="C40" i="1"/>
  <c r="L39" i="1"/>
  <c r="H39" i="1"/>
  <c r="G39" i="1"/>
  <c r="F39" i="1"/>
  <c r="E39" i="1"/>
  <c r="D39" i="1"/>
  <c r="C39" i="1"/>
  <c r="L38" i="1"/>
  <c r="H38" i="1"/>
  <c r="G38" i="1"/>
  <c r="F38" i="1"/>
  <c r="E38" i="1"/>
  <c r="D38" i="1"/>
  <c r="C38" i="1"/>
  <c r="L37" i="1"/>
  <c r="H37" i="1"/>
  <c r="G37" i="1"/>
  <c r="F37" i="1"/>
  <c r="E37" i="1"/>
  <c r="D37" i="1"/>
  <c r="C37" i="1"/>
  <c r="L36" i="1"/>
  <c r="H36" i="1"/>
  <c r="G36" i="1"/>
  <c r="F36" i="1"/>
  <c r="E36" i="1"/>
  <c r="D36" i="1"/>
  <c r="C36" i="1"/>
  <c r="L35" i="1"/>
  <c r="H35" i="1"/>
  <c r="G35" i="1"/>
  <c r="F35" i="1"/>
  <c r="E35" i="1"/>
  <c r="D35" i="1"/>
  <c r="C35" i="1"/>
  <c r="L34" i="1"/>
  <c r="H34" i="1"/>
  <c r="G34" i="1"/>
  <c r="F34" i="1"/>
  <c r="E34" i="1"/>
  <c r="D34" i="1"/>
  <c r="C34" i="1"/>
  <c r="L33" i="1"/>
  <c r="H33" i="1"/>
  <c r="G33" i="1"/>
  <c r="F33" i="1"/>
  <c r="E33" i="1"/>
  <c r="D33" i="1"/>
  <c r="C33" i="1"/>
  <c r="L32" i="1"/>
  <c r="H32" i="1"/>
  <c r="G32" i="1"/>
  <c r="F32" i="1"/>
  <c r="E32" i="1"/>
  <c r="D32" i="1"/>
  <c r="C32" i="1"/>
  <c r="L31" i="1"/>
  <c r="H31" i="1"/>
  <c r="G31" i="1"/>
  <c r="F31" i="1"/>
  <c r="E31" i="1"/>
  <c r="D31" i="1"/>
  <c r="C31" i="1"/>
  <c r="L30" i="1"/>
  <c r="H30" i="1"/>
  <c r="G30" i="1"/>
  <c r="F30" i="1"/>
  <c r="E30" i="1"/>
  <c r="D30" i="1"/>
  <c r="C30" i="1"/>
  <c r="L29" i="1"/>
  <c r="H29" i="1"/>
  <c r="G29" i="1"/>
  <c r="F29" i="1"/>
  <c r="E29" i="1"/>
  <c r="D29" i="1"/>
  <c r="C29" i="1"/>
  <c r="L28" i="1"/>
  <c r="H28" i="1"/>
  <c r="G28" i="1"/>
  <c r="F28" i="1"/>
  <c r="E28" i="1"/>
  <c r="D28" i="1"/>
  <c r="C28" i="1"/>
  <c r="L27" i="1"/>
  <c r="H27" i="1"/>
  <c r="G27" i="1"/>
  <c r="F27" i="1"/>
  <c r="E27" i="1"/>
  <c r="D27" i="1"/>
  <c r="C27" i="1"/>
  <c r="L26" i="1"/>
  <c r="H26" i="1"/>
  <c r="G26" i="1"/>
  <c r="F26" i="1"/>
  <c r="E26" i="1"/>
  <c r="D26" i="1"/>
  <c r="C26" i="1"/>
  <c r="L25" i="1"/>
  <c r="H25" i="1"/>
  <c r="G25" i="1"/>
  <c r="F25" i="1"/>
  <c r="E25" i="1"/>
  <c r="D25" i="1"/>
  <c r="C25" i="1"/>
  <c r="L24" i="1"/>
  <c r="H24" i="1"/>
  <c r="G24" i="1"/>
  <c r="F24" i="1"/>
  <c r="E24" i="1"/>
  <c r="D24" i="1"/>
  <c r="C24" i="1"/>
  <c r="L23" i="1"/>
  <c r="H23" i="1"/>
  <c r="G23" i="1"/>
  <c r="F23" i="1"/>
  <c r="E23" i="1"/>
  <c r="D23" i="1"/>
  <c r="C23" i="1"/>
  <c r="L22" i="1"/>
  <c r="H22" i="1"/>
  <c r="G22" i="1"/>
  <c r="F22" i="1"/>
  <c r="E22" i="1"/>
  <c r="D22" i="1"/>
  <c r="C22" i="1"/>
  <c r="L21" i="1"/>
  <c r="H21" i="1"/>
  <c r="G21" i="1"/>
  <c r="F21" i="1"/>
  <c r="E21" i="1"/>
  <c r="D21" i="1"/>
  <c r="C21" i="1"/>
  <c r="L20" i="1"/>
  <c r="H20" i="1"/>
  <c r="G20" i="1"/>
  <c r="F20" i="1"/>
  <c r="E20" i="1"/>
  <c r="D20" i="1"/>
  <c r="C20" i="1"/>
  <c r="L19" i="1"/>
  <c r="H19" i="1"/>
  <c r="G19" i="1"/>
  <c r="F19" i="1"/>
  <c r="E19" i="1"/>
  <c r="D19" i="1"/>
  <c r="C19" i="1"/>
  <c r="L18" i="1"/>
  <c r="H18" i="1"/>
  <c r="G18" i="1"/>
  <c r="F18" i="1"/>
  <c r="E18" i="1"/>
  <c r="D18" i="1"/>
  <c r="C18" i="1"/>
  <c r="L17" i="1"/>
  <c r="H17" i="1"/>
  <c r="G17" i="1"/>
  <c r="F17" i="1"/>
  <c r="E17" i="1"/>
  <c r="D17" i="1"/>
  <c r="C17" i="1"/>
  <c r="L16" i="1"/>
  <c r="H16" i="1"/>
  <c r="G16" i="1"/>
  <c r="F16" i="1"/>
  <c r="E16" i="1"/>
  <c r="D16" i="1"/>
  <c r="C16" i="1"/>
  <c r="L15" i="1"/>
  <c r="H15" i="1"/>
  <c r="G15" i="1"/>
  <c r="F15" i="1"/>
  <c r="E15" i="1"/>
  <c r="D15" i="1"/>
  <c r="C15" i="1"/>
  <c r="L14" i="1"/>
  <c r="H14" i="1"/>
  <c r="G14" i="1"/>
  <c r="F14" i="1"/>
  <c r="E14" i="1"/>
  <c r="D14" i="1"/>
  <c r="C14" i="1"/>
  <c r="L13" i="1"/>
  <c r="H13" i="1"/>
  <c r="G13" i="1"/>
  <c r="F13" i="1"/>
  <c r="E13" i="1"/>
  <c r="D13" i="1"/>
  <c r="C13" i="1"/>
  <c r="L12" i="1"/>
  <c r="H12" i="1"/>
  <c r="G12" i="1"/>
  <c r="F12" i="1"/>
  <c r="E12" i="1"/>
  <c r="D12" i="1"/>
  <c r="C12" i="1"/>
  <c r="L11" i="1"/>
  <c r="H11" i="1"/>
  <c r="G11" i="1"/>
  <c r="F11" i="1"/>
  <c r="E11" i="1"/>
  <c r="D11" i="1"/>
  <c r="C11" i="1"/>
  <c r="L10" i="1"/>
  <c r="H10" i="1"/>
  <c r="G10" i="1"/>
  <c r="F10" i="1"/>
  <c r="E10" i="1"/>
  <c r="D10" i="1"/>
  <c r="C10" i="1"/>
  <c r="L9" i="1"/>
  <c r="H9" i="1"/>
  <c r="G9" i="1"/>
  <c r="F9" i="1"/>
  <c r="E9" i="1"/>
  <c r="D9" i="1"/>
  <c r="C9" i="1"/>
  <c r="L8" i="1"/>
  <c r="H8" i="1"/>
  <c r="G8" i="1"/>
  <c r="F8" i="1"/>
  <c r="E8" i="1"/>
  <c r="D8" i="1"/>
  <c r="C8" i="1"/>
  <c r="L7" i="1"/>
  <c r="H7" i="1"/>
  <c r="G7" i="1"/>
  <c r="F7" i="1"/>
  <c r="E7" i="1"/>
  <c r="D7" i="1"/>
  <c r="C7" i="1"/>
  <c r="L6" i="1"/>
  <c r="H6" i="1"/>
  <c r="G6" i="1"/>
  <c r="F6" i="1"/>
  <c r="E6" i="1"/>
  <c r="D6" i="1"/>
  <c r="C6" i="1"/>
  <c r="L5" i="1"/>
  <c r="H5" i="1"/>
  <c r="G5" i="1"/>
  <c r="F5" i="1"/>
  <c r="E5" i="1"/>
  <c r="D5" i="1"/>
  <c r="C5" i="1"/>
  <c r="L4" i="1"/>
  <c r="H4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<sst xmlns="http://schemas.openxmlformats.org/spreadsheetml/2006/main" count="220" uniqueCount="132">
  <si>
    <t>Creating a "Database"</t>
  </si>
  <si>
    <t>Code</t>
  </si>
  <si>
    <t>P&amp;L account</t>
  </si>
  <si>
    <t>Partner company</t>
  </si>
  <si>
    <t>Name of partner company</t>
  </si>
  <si>
    <t>FY2016</t>
  </si>
  <si>
    <t>FY2017</t>
  </si>
  <si>
    <t>FY2018</t>
  </si>
  <si>
    <t>Mapping</t>
  </si>
  <si>
    <t>2001110000111111</t>
  </si>
  <si>
    <t>Net Sales</t>
  </si>
  <si>
    <t>2001190000111111</t>
  </si>
  <si>
    <t>Other revenues</t>
  </si>
  <si>
    <t>20200000001009</t>
  </si>
  <si>
    <t>Capitalized costs</t>
  </si>
  <si>
    <t>20200000001007</t>
  </si>
  <si>
    <t>20200000001008</t>
  </si>
  <si>
    <t>2020000000111101</t>
  </si>
  <si>
    <t>2021900000111111</t>
  </si>
  <si>
    <t>Direct costs</t>
  </si>
  <si>
    <t>2024080000111111</t>
  </si>
  <si>
    <t>Other operating expenses</t>
  </si>
  <si>
    <t>202409000088</t>
  </si>
  <si>
    <t>2024090000111111</t>
  </si>
  <si>
    <t>2041000000111111</t>
  </si>
  <si>
    <t>Personnel expenses</t>
  </si>
  <si>
    <t>2042000000111101</t>
  </si>
  <si>
    <t>204200000088</t>
  </si>
  <si>
    <t>2045000000111101</t>
  </si>
  <si>
    <t>2051210000111101</t>
  </si>
  <si>
    <t>D&amp;A</t>
  </si>
  <si>
    <t>20512100001</t>
  </si>
  <si>
    <t>20690100001</t>
  </si>
  <si>
    <t>Recharges</t>
  </si>
  <si>
    <t>206901000014</t>
  </si>
  <si>
    <t>20690100001037</t>
  </si>
  <si>
    <t>20690100001087</t>
  </si>
  <si>
    <t>20690100001009</t>
  </si>
  <si>
    <t>20690100001007</t>
  </si>
  <si>
    <t>20690100001008</t>
  </si>
  <si>
    <t>20690100001240</t>
  </si>
  <si>
    <t>2069010000111111</t>
  </si>
  <si>
    <t>2069980000111111</t>
  </si>
  <si>
    <t>Other income</t>
  </si>
  <si>
    <t>2070400000111111</t>
  </si>
  <si>
    <t>207050000088</t>
  </si>
  <si>
    <t>2070500000111111</t>
  </si>
  <si>
    <t>2070600000111111</t>
  </si>
  <si>
    <t>Leasing</t>
  </si>
  <si>
    <t>207090000043</t>
  </si>
  <si>
    <t>Services</t>
  </si>
  <si>
    <t>20709000002240</t>
  </si>
  <si>
    <t>2070900000111111</t>
  </si>
  <si>
    <t>2071000000111111</t>
  </si>
  <si>
    <t>2071100000111111</t>
  </si>
  <si>
    <t>2071209200111111</t>
  </si>
  <si>
    <t>Travel costs</t>
  </si>
  <si>
    <t>2071209400111111</t>
  </si>
  <si>
    <t>2071209500111111</t>
  </si>
  <si>
    <t>2071980000111101</t>
  </si>
  <si>
    <t>2079022000111111</t>
  </si>
  <si>
    <t>2079070000105</t>
  </si>
  <si>
    <t>2079070000111111</t>
  </si>
  <si>
    <t>20790800001009</t>
  </si>
  <si>
    <t>20790800001007</t>
  </si>
  <si>
    <t>20790800001008</t>
  </si>
  <si>
    <t>20822800001009</t>
  </si>
  <si>
    <t>Financial items</t>
  </si>
  <si>
    <t>20822800001007</t>
  </si>
  <si>
    <t>20822800001008</t>
  </si>
  <si>
    <t>20822800001240</t>
  </si>
  <si>
    <t>2082280000111111</t>
  </si>
  <si>
    <t>2082202000111101</t>
  </si>
  <si>
    <t>2082208200111101</t>
  </si>
  <si>
    <t>Extraordinary items</t>
  </si>
  <si>
    <t>208221400088</t>
  </si>
  <si>
    <t>2091200000111101</t>
  </si>
  <si>
    <t>Taxes</t>
  </si>
  <si>
    <t>2091200001111101</t>
  </si>
  <si>
    <t>2092200000111101</t>
  </si>
  <si>
    <t>2999999999111101</t>
  </si>
  <si>
    <t>Net Income</t>
  </si>
  <si>
    <t>2001110000105</t>
  </si>
  <si>
    <t>Net sales</t>
  </si>
  <si>
    <t>20200000001086</t>
  </si>
  <si>
    <t>2021210000111111</t>
  </si>
  <si>
    <t>202409000019</t>
  </si>
  <si>
    <t>20240900001283</t>
  </si>
  <si>
    <t>20240900001924</t>
  </si>
  <si>
    <t>20240900002486</t>
  </si>
  <si>
    <t>2049000000111101</t>
  </si>
  <si>
    <t>2051260000111101</t>
  </si>
  <si>
    <t>2060220000111111</t>
  </si>
  <si>
    <t>206901000019</t>
  </si>
  <si>
    <t>20690100001076</t>
  </si>
  <si>
    <t>20690100001086</t>
  </si>
  <si>
    <t>206901000047037</t>
  </si>
  <si>
    <t>206998000088</t>
  </si>
  <si>
    <t>2070290000111101</t>
  </si>
  <si>
    <t>2070900000105</t>
  </si>
  <si>
    <t>20711000001900</t>
  </si>
  <si>
    <t>20712092001118</t>
  </si>
  <si>
    <t>2071220000111111</t>
  </si>
  <si>
    <t>207151100019</t>
  </si>
  <si>
    <t>2071511000111111</t>
  </si>
  <si>
    <t>2071910000111111</t>
  </si>
  <si>
    <t>207907000019</t>
  </si>
  <si>
    <t>207907000043</t>
  </si>
  <si>
    <t>20790700001924</t>
  </si>
  <si>
    <t>20790800001086</t>
  </si>
  <si>
    <t>20822800001086</t>
  </si>
  <si>
    <t>20822800001006</t>
  </si>
  <si>
    <t>20822140001007</t>
  </si>
  <si>
    <t>2082214000111111</t>
  </si>
  <si>
    <t>20821100001240</t>
  </si>
  <si>
    <t>2091900000111101</t>
  </si>
  <si>
    <t>2111111999111101</t>
  </si>
  <si>
    <t>2024020000111111</t>
  </si>
  <si>
    <t>20240900002185</t>
  </si>
  <si>
    <t>20240900002240</t>
  </si>
  <si>
    <t>202409000017000</t>
  </si>
  <si>
    <t>20604410001118</t>
  </si>
  <si>
    <t>2060441000111111</t>
  </si>
  <si>
    <t>20690100001006</t>
  </si>
  <si>
    <t>2069020000111111</t>
  </si>
  <si>
    <t>2069980000105</t>
  </si>
  <si>
    <t>2070600000105</t>
  </si>
  <si>
    <t>207110000088</t>
  </si>
  <si>
    <t>2071209100111111</t>
  </si>
  <si>
    <t>2082110000111101</t>
  </si>
  <si>
    <t>2111111997111101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</si>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</sst>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11"/>
      <color theme="3" tint="-0.499984740745262"/>
      <name val="Arial"/>
      <family val="2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4" fillId="3" borderId="2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5" fillId="3" borderId="0" xfId="0" applyFont="1" applyFill="1"/>
    <xf numFmtId="0" fontId="2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M:\Bata%20Analysis\Excel\Microsoft%20Excel%20365%20Udemy\Get+to+know+the+data+source+-+Lecture.xlsm" TargetMode="External"/><Relationship Id="rId1" Type="http://schemas.openxmlformats.org/officeDocument/2006/relationships/externalLinkPath" Target="Get+to+know+the+data+source+-+Lecture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M:\Bata%20Analysis\Excel\Microsoft%20Excel%20365%20Udemy\FY2017.xlsx" TargetMode="External"/><Relationship Id="rId1" Type="http://schemas.openxmlformats.org/officeDocument/2006/relationships/externalLinkPath" Target="FY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x --&gt;"/>
      <sheetName val="Index"/>
      <sheetName val="1.1 FY2016"/>
      <sheetName val="1.2 FY2017"/>
      <sheetName val="1.3 FY2018"/>
      <sheetName val="2.1 Database"/>
      <sheetName val="2.2 P&amp;L statement"/>
    </sheetNames>
    <sheetDataSet>
      <sheetData sheetId="0"/>
      <sheetData sheetId="1"/>
      <sheetData sheetId="2">
        <row r="4">
          <cell r="B4" t="str">
            <v>Code</v>
          </cell>
          <cell r="F4" t="str">
            <v>Amounts</v>
          </cell>
        </row>
        <row r="5">
          <cell r="B5" t="str">
            <v>2001110000111111</v>
          </cell>
          <cell r="C5" t="str">
            <v>Core business revenues</v>
          </cell>
          <cell r="D5">
            <v>111111</v>
          </cell>
          <cell r="E5" t="str">
            <v>External</v>
          </cell>
          <cell r="F5">
            <v>-14500341</v>
          </cell>
        </row>
        <row r="6">
          <cell r="B6" t="str">
            <v>2001190000111111</v>
          </cell>
          <cell r="C6" t="str">
            <v>Other revenues</v>
          </cell>
          <cell r="D6">
            <v>111111</v>
          </cell>
          <cell r="E6" t="str">
            <v>External</v>
          </cell>
          <cell r="F6">
            <v>-4794856.1919999998</v>
          </cell>
        </row>
        <row r="7">
          <cell r="B7" t="str">
            <v>20200000001009</v>
          </cell>
          <cell r="C7" t="str">
            <v>Capitalized costs</v>
          </cell>
          <cell r="D7">
            <v>1009</v>
          </cell>
          <cell r="E7" t="str">
            <v>Green Ventures Ltd</v>
          </cell>
          <cell r="F7">
            <v>-154890.4</v>
          </cell>
        </row>
        <row r="8">
          <cell r="B8" t="str">
            <v>20200000001007</v>
          </cell>
          <cell r="C8" t="str">
            <v>Capitalized costs</v>
          </cell>
          <cell r="D8">
            <v>1007</v>
          </cell>
          <cell r="E8" t="str">
            <v>Generco Sunshine JSC</v>
          </cell>
          <cell r="F8">
            <v>-1180894.0520000001</v>
          </cell>
        </row>
        <row r="9">
          <cell r="B9" t="str">
            <v>20200000001008</v>
          </cell>
          <cell r="C9" t="str">
            <v>Capitalized costs</v>
          </cell>
          <cell r="D9">
            <v>1008</v>
          </cell>
          <cell r="E9" t="str">
            <v>Greenco Ltd</v>
          </cell>
          <cell r="F9">
            <v>-793079.51199999999</v>
          </cell>
        </row>
        <row r="10">
          <cell r="B10" t="str">
            <v>2020000000111101</v>
          </cell>
          <cell r="C10" t="str">
            <v>Capitalized costs</v>
          </cell>
          <cell r="D10">
            <v>111101</v>
          </cell>
          <cell r="E10" t="str">
            <v>Not assigned</v>
          </cell>
          <cell r="F10">
            <v>-2277197.6</v>
          </cell>
        </row>
        <row r="11">
          <cell r="B11" t="str">
            <v>2021900000111111</v>
          </cell>
          <cell r="C11" t="str">
            <v>Direct costs</v>
          </cell>
          <cell r="D11">
            <v>111111</v>
          </cell>
          <cell r="E11" t="str">
            <v>External</v>
          </cell>
          <cell r="F11">
            <v>4428911.7640000004</v>
          </cell>
        </row>
        <row r="12">
          <cell r="B12" t="str">
            <v>2024080000111111</v>
          </cell>
          <cell r="C12" t="str">
            <v>Freight outbound expenses</v>
          </cell>
          <cell r="D12">
            <v>111111</v>
          </cell>
          <cell r="E12" t="str">
            <v>External</v>
          </cell>
          <cell r="F12">
            <v>16977.628000000001</v>
          </cell>
        </row>
        <row r="13">
          <cell r="B13" t="str">
            <v>202409000088</v>
          </cell>
          <cell r="C13" t="str">
            <v>R&amp;D expenses</v>
          </cell>
          <cell r="D13">
            <v>88</v>
          </cell>
          <cell r="E13" t="str">
            <v>Generco Ltd</v>
          </cell>
          <cell r="F13">
            <v>2245437.54</v>
          </cell>
        </row>
        <row r="14">
          <cell r="B14" t="str">
            <v>2024090000111111</v>
          </cell>
          <cell r="C14" t="str">
            <v>R&amp;D expenses</v>
          </cell>
          <cell r="D14">
            <v>111111</v>
          </cell>
          <cell r="E14" t="str">
            <v>External</v>
          </cell>
          <cell r="F14">
            <v>16605.634000000002</v>
          </cell>
        </row>
        <row r="15">
          <cell r="B15" t="str">
            <v>2041000000111111</v>
          </cell>
          <cell r="C15" t="str">
            <v>Wages and salaries</v>
          </cell>
          <cell r="D15">
            <v>111111</v>
          </cell>
          <cell r="E15" t="str">
            <v>External</v>
          </cell>
          <cell r="F15">
            <v>4683394.0460000001</v>
          </cell>
        </row>
        <row r="16">
          <cell r="B16" t="str">
            <v>2042000000111101</v>
          </cell>
          <cell r="C16" t="str">
            <v>Pension contributions</v>
          </cell>
          <cell r="D16">
            <v>111101</v>
          </cell>
          <cell r="E16" t="str">
            <v>Not assigned</v>
          </cell>
          <cell r="F16">
            <v>1143051.5760000001</v>
          </cell>
        </row>
        <row r="17">
          <cell r="B17" t="str">
            <v>204200000088</v>
          </cell>
          <cell r="C17" t="str">
            <v>Pension contributions</v>
          </cell>
          <cell r="D17">
            <v>88</v>
          </cell>
          <cell r="E17" t="str">
            <v>Generco Ltd</v>
          </cell>
          <cell r="F17">
            <v>239379.61800000002</v>
          </cell>
        </row>
        <row r="18">
          <cell r="B18" t="str">
            <v>2045000000111101</v>
          </cell>
          <cell r="C18" t="str">
            <v>Severance indemnity contribution</v>
          </cell>
          <cell r="D18">
            <v>111101</v>
          </cell>
          <cell r="E18" t="str">
            <v>Not assigned</v>
          </cell>
          <cell r="F18">
            <v>104913.8</v>
          </cell>
        </row>
        <row r="19">
          <cell r="B19" t="str">
            <v>2051210000111101</v>
          </cell>
          <cell r="C19" t="str">
            <v>D&amp;A</v>
          </cell>
          <cell r="D19">
            <v>111101</v>
          </cell>
          <cell r="E19" t="str">
            <v>Not assigned</v>
          </cell>
          <cell r="F19">
            <v>2003262.2180000001</v>
          </cell>
        </row>
        <row r="20">
          <cell r="B20" t="str">
            <v>20512100001</v>
          </cell>
          <cell r="C20" t="str">
            <v>D&amp;A</v>
          </cell>
          <cell r="D20">
            <v>1</v>
          </cell>
          <cell r="E20" t="str">
            <v>Not assigned</v>
          </cell>
          <cell r="F20">
            <v>41981.296000000002</v>
          </cell>
        </row>
        <row r="21">
          <cell r="B21" t="str">
            <v>20690100001</v>
          </cell>
          <cell r="C21" t="str">
            <v>Corporate recharges</v>
          </cell>
          <cell r="D21" t="str">
            <v>1</v>
          </cell>
          <cell r="E21" t="str">
            <v>Greeny Ltd</v>
          </cell>
          <cell r="F21">
            <v>-2156147.4</v>
          </cell>
        </row>
        <row r="22">
          <cell r="B22" t="str">
            <v>206901000014</v>
          </cell>
          <cell r="C22" t="str">
            <v>Corporate recharges</v>
          </cell>
          <cell r="D22">
            <v>14</v>
          </cell>
          <cell r="E22" t="str">
            <v>Generco Cosmetics Ltd</v>
          </cell>
          <cell r="F22">
            <v>-291428.55199999997</v>
          </cell>
        </row>
        <row r="23">
          <cell r="B23" t="str">
            <v>20690100001037</v>
          </cell>
          <cell r="C23" t="str">
            <v>Corporate recharges</v>
          </cell>
          <cell r="D23">
            <v>1037</v>
          </cell>
          <cell r="E23" t="str">
            <v>Generco Canada JSC</v>
          </cell>
          <cell r="F23">
            <v>0</v>
          </cell>
        </row>
        <row r="24">
          <cell r="B24" t="str">
            <v>20690100001087</v>
          </cell>
          <cell r="C24" t="str">
            <v>Corporate recharges</v>
          </cell>
          <cell r="D24" t="str">
            <v>1087</v>
          </cell>
          <cell r="E24" t="str">
            <v>Gener Beauty GmbH</v>
          </cell>
          <cell r="F24">
            <v>-33736.5</v>
          </cell>
        </row>
        <row r="25">
          <cell r="B25" t="str">
            <v>20690100001009</v>
          </cell>
          <cell r="C25" t="str">
            <v>Corporate recharges</v>
          </cell>
          <cell r="D25">
            <v>1009</v>
          </cell>
          <cell r="E25" t="str">
            <v>Green Ventures Ltd</v>
          </cell>
          <cell r="F25">
            <v>0</v>
          </cell>
        </row>
        <row r="26">
          <cell r="B26" t="str">
            <v>20690100001007</v>
          </cell>
          <cell r="C26" t="str">
            <v>Corporate recharges</v>
          </cell>
          <cell r="D26">
            <v>1007</v>
          </cell>
          <cell r="E26" t="str">
            <v>Generco Sunshine JSC</v>
          </cell>
          <cell r="F26">
            <v>0</v>
          </cell>
        </row>
        <row r="27">
          <cell r="B27" t="str">
            <v>20690100001008</v>
          </cell>
          <cell r="C27" t="str">
            <v>Corporate recharges</v>
          </cell>
          <cell r="D27">
            <v>1008</v>
          </cell>
          <cell r="E27" t="str">
            <v>Greenco Ltd</v>
          </cell>
          <cell r="F27">
            <v>0</v>
          </cell>
        </row>
        <row r="28">
          <cell r="B28" t="str">
            <v>20690100001240</v>
          </cell>
          <cell r="C28" t="str">
            <v>Corporate recharges</v>
          </cell>
          <cell r="D28">
            <v>1240</v>
          </cell>
          <cell r="E28" t="str">
            <v xml:space="preserve">Generco UK </v>
          </cell>
          <cell r="F28">
            <v>-199600.4</v>
          </cell>
        </row>
        <row r="29">
          <cell r="B29" t="str">
            <v>2069010000111111</v>
          </cell>
          <cell r="C29" t="str">
            <v>Corporate recharges</v>
          </cell>
          <cell r="D29">
            <v>111111</v>
          </cell>
          <cell r="E29" t="str">
            <v>External</v>
          </cell>
          <cell r="F29">
            <v>-539141.4</v>
          </cell>
        </row>
        <row r="30">
          <cell r="B30" t="str">
            <v>2069980000111111</v>
          </cell>
          <cell r="C30" t="str">
            <v>Other income</v>
          </cell>
          <cell r="D30">
            <v>111111</v>
          </cell>
          <cell r="E30" t="str">
            <v>External</v>
          </cell>
          <cell r="F30">
            <v>-57.221999999999994</v>
          </cell>
        </row>
        <row r="31">
          <cell r="B31" t="str">
            <v>2070400000111111</v>
          </cell>
          <cell r="C31" t="str">
            <v>Marketing expenses</v>
          </cell>
          <cell r="D31">
            <v>111111</v>
          </cell>
          <cell r="E31" t="str">
            <v>External</v>
          </cell>
          <cell r="F31">
            <v>22314.879999999997</v>
          </cell>
        </row>
        <row r="32">
          <cell r="B32" t="str">
            <v>207050000088</v>
          </cell>
          <cell r="C32" t="str">
            <v>Software&amp;IT</v>
          </cell>
          <cell r="D32">
            <v>88</v>
          </cell>
          <cell r="E32" t="str">
            <v>Generco Ltd</v>
          </cell>
          <cell r="F32">
            <v>204000</v>
          </cell>
        </row>
        <row r="33">
          <cell r="B33" t="str">
            <v>2070500000111111</v>
          </cell>
          <cell r="C33" t="str">
            <v>Software&amp;IT</v>
          </cell>
          <cell r="D33">
            <v>111111</v>
          </cell>
          <cell r="E33" t="str">
            <v>External</v>
          </cell>
          <cell r="F33">
            <v>138.41399999999999</v>
          </cell>
        </row>
        <row r="34">
          <cell r="B34" t="str">
            <v>2070600000111111</v>
          </cell>
          <cell r="C34" t="str">
            <v>Leasings</v>
          </cell>
          <cell r="D34">
            <v>111111</v>
          </cell>
          <cell r="E34" t="str">
            <v>External</v>
          </cell>
          <cell r="F34">
            <v>1127445.872</v>
          </cell>
        </row>
        <row r="35">
          <cell r="B35" t="str">
            <v>207090000043</v>
          </cell>
          <cell r="C35" t="str">
            <v>Service expenses</v>
          </cell>
          <cell r="D35" t="str">
            <v>43</v>
          </cell>
          <cell r="E35" t="str">
            <v>Greeny France SL</v>
          </cell>
          <cell r="F35">
            <v>133722</v>
          </cell>
        </row>
        <row r="36">
          <cell r="B36" t="str">
            <v>20709000002240</v>
          </cell>
          <cell r="C36" t="str">
            <v>Service expenses</v>
          </cell>
          <cell r="D36" t="str">
            <v>2240</v>
          </cell>
          <cell r="E36" t="str">
            <v>Greeny Germany GmbH</v>
          </cell>
          <cell r="F36">
            <v>328061.886</v>
          </cell>
        </row>
        <row r="37">
          <cell r="B37" t="str">
            <v>2070900000111111</v>
          </cell>
          <cell r="C37" t="str">
            <v>Service expenses</v>
          </cell>
          <cell r="D37">
            <v>111111</v>
          </cell>
          <cell r="E37" t="str">
            <v>External</v>
          </cell>
          <cell r="F37">
            <v>2081304.3219999997</v>
          </cell>
        </row>
        <row r="38">
          <cell r="B38" t="str">
            <v>2071000000111111</v>
          </cell>
          <cell r="C38" t="str">
            <v>Charges and contributions</v>
          </cell>
          <cell r="D38">
            <v>111111</v>
          </cell>
          <cell r="E38" t="str">
            <v>External</v>
          </cell>
          <cell r="F38">
            <v>33410.031999999999</v>
          </cell>
        </row>
        <row r="39">
          <cell r="B39" t="str">
            <v>2071100000111111</v>
          </cell>
          <cell r="C39" t="str">
            <v>Insurance expenses</v>
          </cell>
          <cell r="D39">
            <v>111111</v>
          </cell>
          <cell r="E39" t="str">
            <v>External</v>
          </cell>
          <cell r="F39">
            <v>213090.85199999998</v>
          </cell>
        </row>
        <row r="40">
          <cell r="B40" t="str">
            <v>2071209200111111</v>
          </cell>
          <cell r="C40" t="str">
            <v>Travel expenses</v>
          </cell>
          <cell r="D40">
            <v>111111</v>
          </cell>
          <cell r="E40" t="str">
            <v>External</v>
          </cell>
          <cell r="F40">
            <v>1813525.004</v>
          </cell>
        </row>
        <row r="41">
          <cell r="B41" t="str">
            <v>2071209400111111</v>
          </cell>
          <cell r="C41" t="str">
            <v>Utility expenses</v>
          </cell>
          <cell r="D41">
            <v>111111</v>
          </cell>
          <cell r="E41" t="str">
            <v>External</v>
          </cell>
          <cell r="F41">
            <v>5552.2</v>
          </cell>
        </row>
        <row r="42">
          <cell r="B42" t="str">
            <v>2071209500111111</v>
          </cell>
          <cell r="C42" t="str">
            <v>Legal expenses</v>
          </cell>
          <cell r="D42">
            <v>111111</v>
          </cell>
          <cell r="E42" t="str">
            <v>External</v>
          </cell>
          <cell r="F42">
            <v>43868.975999999995</v>
          </cell>
        </row>
        <row r="43">
          <cell r="B43" t="str">
            <v>2071980000111101</v>
          </cell>
          <cell r="C43" t="str">
            <v>Misc costs</v>
          </cell>
          <cell r="D43">
            <v>111101</v>
          </cell>
          <cell r="E43" t="str">
            <v>Not assigned</v>
          </cell>
          <cell r="F43">
            <v>10934.671999999999</v>
          </cell>
        </row>
        <row r="44">
          <cell r="B44" t="str">
            <v>2079022000111111</v>
          </cell>
          <cell r="C44" t="str">
            <v>Consulting fees</v>
          </cell>
          <cell r="D44">
            <v>111111</v>
          </cell>
          <cell r="E44" t="str">
            <v>External</v>
          </cell>
          <cell r="F44">
            <v>20400</v>
          </cell>
        </row>
        <row r="45">
          <cell r="B45" t="str">
            <v>2079070000105</v>
          </cell>
          <cell r="C45" t="str">
            <v>Misc extraordinary expenses</v>
          </cell>
          <cell r="D45">
            <v>105</v>
          </cell>
          <cell r="E45" t="str">
            <v>Generco Healthcare Ltd</v>
          </cell>
          <cell r="F45">
            <v>0</v>
          </cell>
        </row>
        <row r="46">
          <cell r="B46" t="str">
            <v>2079070000111111</v>
          </cell>
          <cell r="C46" t="str">
            <v>Misc extraordinary expenses</v>
          </cell>
          <cell r="D46">
            <v>111111</v>
          </cell>
          <cell r="E46" t="str">
            <v>External</v>
          </cell>
          <cell r="F46">
            <v>563918.152</v>
          </cell>
        </row>
        <row r="47">
          <cell r="B47" t="str">
            <v>20790800001009</v>
          </cell>
          <cell r="C47" t="str">
            <v>Difference from eliminations</v>
          </cell>
          <cell r="D47">
            <v>1009</v>
          </cell>
          <cell r="E47" t="str">
            <v>Green Ventures Ltd</v>
          </cell>
          <cell r="F47">
            <v>0</v>
          </cell>
        </row>
        <row r="48">
          <cell r="B48" t="str">
            <v>20790800001007</v>
          </cell>
          <cell r="C48" t="str">
            <v>Difference from eliminations</v>
          </cell>
          <cell r="D48">
            <v>1007</v>
          </cell>
          <cell r="E48" t="str">
            <v>Generco Sunshine JSC</v>
          </cell>
          <cell r="F48">
            <v>0</v>
          </cell>
        </row>
        <row r="49">
          <cell r="B49" t="str">
            <v>20790800001008</v>
          </cell>
          <cell r="C49" t="str">
            <v>Difference from eliminations</v>
          </cell>
          <cell r="D49">
            <v>1008</v>
          </cell>
          <cell r="E49" t="str">
            <v>Greenco Ltd</v>
          </cell>
          <cell r="F49">
            <v>0</v>
          </cell>
        </row>
        <row r="50">
          <cell r="B50" t="str">
            <v>20822800001009</v>
          </cell>
          <cell r="C50" t="str">
            <v>Interest income</v>
          </cell>
          <cell r="D50">
            <v>1009</v>
          </cell>
          <cell r="E50" t="str">
            <v>Green Ventures Ltd</v>
          </cell>
          <cell r="F50">
            <v>0</v>
          </cell>
        </row>
        <row r="51">
          <cell r="B51" t="str">
            <v>20822800001007</v>
          </cell>
          <cell r="C51" t="str">
            <v>Interest income</v>
          </cell>
          <cell r="D51">
            <v>1007</v>
          </cell>
          <cell r="E51" t="str">
            <v>Generco Sunshine JSC</v>
          </cell>
          <cell r="F51">
            <v>0</v>
          </cell>
        </row>
        <row r="52">
          <cell r="B52" t="str">
            <v>20822800001008</v>
          </cell>
          <cell r="C52" t="str">
            <v>Interest income</v>
          </cell>
          <cell r="D52">
            <v>1008</v>
          </cell>
          <cell r="E52" t="str">
            <v>Greenco Ltd</v>
          </cell>
          <cell r="F52">
            <v>0</v>
          </cell>
        </row>
        <row r="53">
          <cell r="B53" t="str">
            <v>20822800001240</v>
          </cell>
          <cell r="C53" t="str">
            <v>Interest income</v>
          </cell>
          <cell r="D53">
            <v>1240</v>
          </cell>
          <cell r="E53" t="str">
            <v xml:space="preserve">Generco UK </v>
          </cell>
          <cell r="F53">
            <v>-35810.228000000003</v>
          </cell>
        </row>
        <row r="54">
          <cell r="B54" t="str">
            <v>2082280000111111</v>
          </cell>
          <cell r="C54" t="str">
            <v>Interest income</v>
          </cell>
          <cell r="D54">
            <v>111111</v>
          </cell>
          <cell r="E54" t="str">
            <v>External</v>
          </cell>
          <cell r="F54">
            <v>-51927.417999999998</v>
          </cell>
        </row>
        <row r="55">
          <cell r="B55" t="str">
            <v>2082202000111101</v>
          </cell>
          <cell r="C55" t="str">
            <v>Capitalized interest</v>
          </cell>
          <cell r="D55">
            <v>111101</v>
          </cell>
          <cell r="E55" t="str">
            <v>Not assigned</v>
          </cell>
          <cell r="F55">
            <v>-862270.63399999996</v>
          </cell>
        </row>
        <row r="56">
          <cell r="B56" t="str">
            <v>2082208200111101</v>
          </cell>
          <cell r="C56" t="str">
            <v>Non-recurring costs</v>
          </cell>
          <cell r="D56">
            <v>111101</v>
          </cell>
          <cell r="E56" t="str">
            <v>Not assigned</v>
          </cell>
          <cell r="F56">
            <v>22763</v>
          </cell>
        </row>
        <row r="57">
          <cell r="B57" t="str">
            <v>208221400088</v>
          </cell>
          <cell r="C57" t="str">
            <v>Interest expenses</v>
          </cell>
          <cell r="D57">
            <v>88</v>
          </cell>
          <cell r="E57" t="str">
            <v>Generco Ltd</v>
          </cell>
          <cell r="F57">
            <v>2930430.0120000001</v>
          </cell>
        </row>
        <row r="58">
          <cell r="B58" t="str">
            <v>2091200000111101</v>
          </cell>
          <cell r="C58" t="str">
            <v>Current taxes</v>
          </cell>
          <cell r="D58">
            <v>111101</v>
          </cell>
          <cell r="E58" t="str">
            <v>Not assigned</v>
          </cell>
          <cell r="F58">
            <v>-49378.641999999993</v>
          </cell>
        </row>
        <row r="59">
          <cell r="B59" t="str">
            <v>2091200001111101</v>
          </cell>
          <cell r="C59" t="str">
            <v>Regional taxes</v>
          </cell>
          <cell r="D59">
            <v>111101</v>
          </cell>
          <cell r="E59" t="str">
            <v>Not assigned</v>
          </cell>
          <cell r="F59">
            <v>516250.67</v>
          </cell>
        </row>
        <row r="60">
          <cell r="B60" t="str">
            <v>2092200000111101</v>
          </cell>
          <cell r="C60" t="str">
            <v>Deferred taxes</v>
          </cell>
          <cell r="D60">
            <v>111101</v>
          </cell>
          <cell r="E60" t="str">
            <v>Not assigned</v>
          </cell>
          <cell r="F60">
            <v>21593.093999999997</v>
          </cell>
        </row>
        <row r="61">
          <cell r="B61" t="str">
            <v>2999999999111101</v>
          </cell>
          <cell r="C61" t="str">
            <v>Net income/(loss)</v>
          </cell>
          <cell r="D61">
            <v>111101</v>
          </cell>
          <cell r="E61" t="str">
            <v>Not assigned</v>
          </cell>
          <cell r="F61">
            <v>-2904117.9939999986</v>
          </cell>
        </row>
      </sheetData>
      <sheetData sheetId="3"/>
      <sheetData sheetId="4">
        <row r="5">
          <cell r="B5" t="str">
            <v>2001110000105</v>
          </cell>
          <cell r="C5" t="str">
            <v>Core business revenues</v>
          </cell>
          <cell r="D5">
            <v>105</v>
          </cell>
          <cell r="E5" t="str">
            <v>Generco Healthcare Ltd</v>
          </cell>
          <cell r="F5">
            <v>-616462.01899999997</v>
          </cell>
        </row>
        <row r="6">
          <cell r="B6" t="str">
            <v>2001110000111111</v>
          </cell>
          <cell r="C6" t="str">
            <v>Core business revenues</v>
          </cell>
          <cell r="D6">
            <v>111111</v>
          </cell>
          <cell r="E6" t="str">
            <v>External</v>
          </cell>
          <cell r="F6">
            <v>-14431341</v>
          </cell>
        </row>
        <row r="7">
          <cell r="B7" t="str">
            <v>2001190000111111</v>
          </cell>
          <cell r="C7" t="str">
            <v>Other revenues</v>
          </cell>
          <cell r="D7">
            <v>111111</v>
          </cell>
          <cell r="E7" t="str">
            <v>External</v>
          </cell>
          <cell r="F7">
            <v>-6373617.5140000004</v>
          </cell>
        </row>
        <row r="8">
          <cell r="B8" t="str">
            <v>2021210000111111</v>
          </cell>
          <cell r="C8" t="str">
            <v xml:space="preserve">Utility charges </v>
          </cell>
          <cell r="D8">
            <v>111111</v>
          </cell>
          <cell r="E8" t="str">
            <v>External</v>
          </cell>
          <cell r="F8">
            <v>20504.509999999998</v>
          </cell>
        </row>
        <row r="9">
          <cell r="B9" t="str">
            <v>2021900000111111</v>
          </cell>
          <cell r="C9" t="str">
            <v>Direct costs</v>
          </cell>
          <cell r="D9">
            <v>111111</v>
          </cell>
          <cell r="E9" t="str">
            <v>External</v>
          </cell>
          <cell r="F9">
            <v>5674152.0669999998</v>
          </cell>
        </row>
        <row r="10">
          <cell r="B10" t="str">
            <v>2024020000111111</v>
          </cell>
          <cell r="C10" t="str">
            <v>Operating expenses for utilities</v>
          </cell>
          <cell r="D10">
            <v>111111</v>
          </cell>
          <cell r="E10" t="str">
            <v>External</v>
          </cell>
          <cell r="F10">
            <v>13691.949999999999</v>
          </cell>
        </row>
        <row r="11">
          <cell r="B11" t="str">
            <v>2024080000111111</v>
          </cell>
          <cell r="C11" t="str">
            <v>Freight outbound expenses</v>
          </cell>
          <cell r="D11">
            <v>111111</v>
          </cell>
          <cell r="E11" t="str">
            <v>External</v>
          </cell>
          <cell r="F11">
            <v>350370.99399999995</v>
          </cell>
        </row>
        <row r="12">
          <cell r="B12" t="str">
            <v>202409000088</v>
          </cell>
          <cell r="C12" t="str">
            <v>R&amp;D expenses</v>
          </cell>
          <cell r="D12">
            <v>88</v>
          </cell>
          <cell r="E12" t="str">
            <v>Generco Ltd</v>
          </cell>
          <cell r="F12">
            <v>3116017.1540000001</v>
          </cell>
        </row>
        <row r="13">
          <cell r="B13" t="str">
            <v>20240900001283</v>
          </cell>
          <cell r="C13" t="str">
            <v>R&amp;D expenses</v>
          </cell>
          <cell r="D13" t="str">
            <v>1283</v>
          </cell>
          <cell r="E13" t="str">
            <v>Generco Ventures Ltd</v>
          </cell>
          <cell r="F13">
            <v>0</v>
          </cell>
        </row>
        <row r="14">
          <cell r="B14" t="str">
            <v>20240900001924</v>
          </cell>
          <cell r="C14" t="str">
            <v>R&amp;D expenses</v>
          </cell>
          <cell r="D14" t="str">
            <v>1924</v>
          </cell>
          <cell r="E14" t="str">
            <v>Generco Infrastructure Ltd</v>
          </cell>
          <cell r="F14">
            <v>673.34299999999985</v>
          </cell>
        </row>
        <row r="15">
          <cell r="B15" t="str">
            <v>20240900002185</v>
          </cell>
          <cell r="C15" t="str">
            <v>R&amp;D expenses</v>
          </cell>
          <cell r="D15" t="str">
            <v>2185</v>
          </cell>
          <cell r="E15" t="str">
            <v>Generco Green Projects GmbH</v>
          </cell>
          <cell r="F15">
            <v>192017.14499999996</v>
          </cell>
        </row>
        <row r="16">
          <cell r="B16" t="str">
            <v>20240900002240</v>
          </cell>
          <cell r="C16" t="str">
            <v>R&amp;D expenses</v>
          </cell>
          <cell r="D16" t="str">
            <v>2240</v>
          </cell>
          <cell r="E16" t="str">
            <v>Greeny Germany GmbH</v>
          </cell>
          <cell r="F16">
            <v>375290.46599999996</v>
          </cell>
        </row>
        <row r="17">
          <cell r="B17" t="str">
            <v>202409000017000</v>
          </cell>
          <cell r="C17" t="str">
            <v>R&amp;D expenses</v>
          </cell>
          <cell r="D17">
            <v>17000</v>
          </cell>
          <cell r="E17" t="str">
            <v>Generco Risk Management Ltd</v>
          </cell>
          <cell r="F17">
            <v>4920</v>
          </cell>
        </row>
        <row r="18">
          <cell r="B18" t="str">
            <v>2024090000111111</v>
          </cell>
          <cell r="C18" t="str">
            <v>R&amp;D expenses</v>
          </cell>
          <cell r="D18">
            <v>111111</v>
          </cell>
          <cell r="E18" t="str">
            <v>External</v>
          </cell>
          <cell r="F18">
            <v>9783.7069999999985</v>
          </cell>
        </row>
        <row r="19">
          <cell r="B19" t="str">
            <v>2041000000111111</v>
          </cell>
          <cell r="C19" t="str">
            <v>Wages and salaries</v>
          </cell>
          <cell r="D19">
            <v>111111</v>
          </cell>
          <cell r="E19" t="str">
            <v>External</v>
          </cell>
          <cell r="F19">
            <v>3982699.5329999998</v>
          </cell>
        </row>
        <row r="20">
          <cell r="B20" t="str">
            <v>2042000000111101</v>
          </cell>
          <cell r="C20" t="str">
            <v>Social security payments</v>
          </cell>
          <cell r="D20">
            <v>111101</v>
          </cell>
          <cell r="E20" t="str">
            <v>Not assigned</v>
          </cell>
          <cell r="F20">
            <v>1420796.8209999998</v>
          </cell>
        </row>
        <row r="21">
          <cell r="B21" t="str">
            <v>2042000000111101</v>
          </cell>
          <cell r="C21" t="str">
            <v>Pension contributions</v>
          </cell>
          <cell r="D21">
            <v>111101</v>
          </cell>
          <cell r="E21" t="str">
            <v>Not assigned</v>
          </cell>
          <cell r="F21">
            <v>288891.82199999999</v>
          </cell>
        </row>
        <row r="22">
          <cell r="B22" t="str">
            <v>2045000000111101</v>
          </cell>
          <cell r="C22" t="str">
            <v>Severance indemnity contribution</v>
          </cell>
          <cell r="D22">
            <v>111101</v>
          </cell>
          <cell r="E22" t="str">
            <v>Not assigned</v>
          </cell>
          <cell r="F22">
            <v>143500</v>
          </cell>
        </row>
        <row r="23">
          <cell r="B23" t="str">
            <v>2051210000111101</v>
          </cell>
          <cell r="C23" t="str">
            <v>D&amp;A</v>
          </cell>
          <cell r="D23">
            <v>111101</v>
          </cell>
          <cell r="E23" t="str">
            <v>Not assigned</v>
          </cell>
          <cell r="F23">
            <v>1875768.159</v>
          </cell>
        </row>
        <row r="24">
          <cell r="B24" t="str">
            <v>2051260000111101</v>
          </cell>
          <cell r="C24" t="str">
            <v>D&amp;A</v>
          </cell>
          <cell r="D24">
            <v>111101</v>
          </cell>
          <cell r="E24" t="str">
            <v>Not assigned</v>
          </cell>
          <cell r="F24">
            <v>12593.355</v>
          </cell>
        </row>
        <row r="25">
          <cell r="B25" t="str">
            <v>20604410001118</v>
          </cell>
          <cell r="C25" t="str">
            <v>Other operative currency differences</v>
          </cell>
          <cell r="D25" t="str">
            <v>1118</v>
          </cell>
          <cell r="E25" t="str">
            <v>Gener Green LLC</v>
          </cell>
          <cell r="F25">
            <v>0</v>
          </cell>
        </row>
        <row r="26">
          <cell r="B26" t="str">
            <v>2060441000111111</v>
          </cell>
          <cell r="C26" t="str">
            <v>Other operative currency differences</v>
          </cell>
          <cell r="D26">
            <v>111111</v>
          </cell>
          <cell r="E26" t="str">
            <v>External</v>
          </cell>
          <cell r="F26">
            <v>-1252.8369999999998</v>
          </cell>
        </row>
        <row r="27">
          <cell r="B27" t="str">
            <v>20690100001</v>
          </cell>
          <cell r="C27" t="str">
            <v>Corporate recharges</v>
          </cell>
          <cell r="D27" t="str">
            <v>1</v>
          </cell>
          <cell r="E27" t="str">
            <v>Greeny Ltd</v>
          </cell>
          <cell r="F27">
            <v>-1418521.358</v>
          </cell>
        </row>
        <row r="28">
          <cell r="B28" t="str">
            <v>206901000019</v>
          </cell>
          <cell r="C28" t="str">
            <v>Corporate recharges</v>
          </cell>
          <cell r="D28">
            <v>19</v>
          </cell>
          <cell r="E28" t="str">
            <v>Generco Cosmetics Ltd</v>
          </cell>
          <cell r="F28">
            <v>-622966.38600000006</v>
          </cell>
        </row>
        <row r="29">
          <cell r="B29" t="str">
            <v>20690100001076</v>
          </cell>
          <cell r="C29" t="str">
            <v>Corporate recharges</v>
          </cell>
          <cell r="D29" t="str">
            <v>1076</v>
          </cell>
          <cell r="E29" t="str">
            <v>Generco Trading Ltd</v>
          </cell>
          <cell r="F29">
            <v>0</v>
          </cell>
        </row>
        <row r="30">
          <cell r="B30" t="str">
            <v>20690100001086</v>
          </cell>
          <cell r="C30" t="str">
            <v>Corporate recharges</v>
          </cell>
          <cell r="D30" t="str">
            <v>1086</v>
          </cell>
          <cell r="E30" t="str">
            <v>G&amp;Resources Ltd</v>
          </cell>
          <cell r="F30">
            <v>0</v>
          </cell>
        </row>
        <row r="31">
          <cell r="B31" t="str">
            <v>20690100001009</v>
          </cell>
          <cell r="C31" t="str">
            <v>Corporate recharges</v>
          </cell>
          <cell r="D31">
            <v>1009</v>
          </cell>
          <cell r="E31" t="str">
            <v>Green Ventures Ltd</v>
          </cell>
          <cell r="F31">
            <v>0</v>
          </cell>
        </row>
        <row r="32">
          <cell r="B32" t="str">
            <v>20690100001007</v>
          </cell>
          <cell r="C32" t="str">
            <v>Corporate recharges</v>
          </cell>
          <cell r="D32">
            <v>1007</v>
          </cell>
          <cell r="E32" t="str">
            <v>Generco Sunshine JSC</v>
          </cell>
          <cell r="F32">
            <v>0</v>
          </cell>
        </row>
        <row r="33">
          <cell r="B33" t="str">
            <v>20690100001008</v>
          </cell>
          <cell r="C33" t="str">
            <v>Corporate recharges</v>
          </cell>
          <cell r="D33">
            <v>1008</v>
          </cell>
          <cell r="E33" t="str">
            <v>Greenco Ltd</v>
          </cell>
          <cell r="F33">
            <v>0</v>
          </cell>
        </row>
        <row r="34">
          <cell r="B34" t="str">
            <v>20690100001240</v>
          </cell>
          <cell r="C34" t="str">
            <v>Corporate recharges</v>
          </cell>
          <cell r="D34">
            <v>1240</v>
          </cell>
          <cell r="E34" t="str">
            <v xml:space="preserve">Generco UK </v>
          </cell>
          <cell r="F34">
            <v>0</v>
          </cell>
        </row>
        <row r="35">
          <cell r="B35" t="str">
            <v>20690100001006</v>
          </cell>
          <cell r="C35" t="str">
            <v>Corporate recharges</v>
          </cell>
          <cell r="D35">
            <v>1006</v>
          </cell>
          <cell r="E35" t="str">
            <v>Generco Mining GmbH</v>
          </cell>
          <cell r="F35">
            <v>0</v>
          </cell>
        </row>
        <row r="36">
          <cell r="B36" t="str">
            <v>20690100001007</v>
          </cell>
          <cell r="C36" t="str">
            <v>Corporate recharges</v>
          </cell>
          <cell r="D36">
            <v>1007</v>
          </cell>
          <cell r="E36" t="str">
            <v>Generco Semiconductors Ltd</v>
          </cell>
          <cell r="F36">
            <v>0</v>
          </cell>
        </row>
        <row r="37">
          <cell r="B37" t="str">
            <v>206901000047037</v>
          </cell>
          <cell r="C37" t="str">
            <v>Corporate recharges</v>
          </cell>
          <cell r="D37" t="str">
            <v>47037</v>
          </cell>
          <cell r="E37" t="str">
            <v>G&amp;CR Global Ltd</v>
          </cell>
          <cell r="F37">
            <v>-1948832.1429999999</v>
          </cell>
        </row>
        <row r="38">
          <cell r="B38" t="str">
            <v>2069010000111111</v>
          </cell>
          <cell r="C38" t="str">
            <v>Corporate recharges</v>
          </cell>
          <cell r="D38">
            <v>111111</v>
          </cell>
          <cell r="E38" t="str">
            <v>External</v>
          </cell>
          <cell r="F38">
            <v>-902857.84299999999</v>
          </cell>
        </row>
        <row r="39">
          <cell r="B39" t="str">
            <v>2069020000111111</v>
          </cell>
          <cell r="C39" t="str">
            <v>Reimbursements+compensation for damages</v>
          </cell>
          <cell r="D39">
            <v>111111</v>
          </cell>
          <cell r="E39" t="str">
            <v>External</v>
          </cell>
          <cell r="F39">
            <v>-61499.999999999993</v>
          </cell>
        </row>
        <row r="40">
          <cell r="B40" t="str">
            <v>2069980000105</v>
          </cell>
          <cell r="C40" t="str">
            <v>Other income</v>
          </cell>
          <cell r="D40">
            <v>105</v>
          </cell>
          <cell r="E40" t="str">
            <v>Generco Healthcare Ltd</v>
          </cell>
          <cell r="F40">
            <v>-30913.425999999996</v>
          </cell>
        </row>
        <row r="41">
          <cell r="B41" t="str">
            <v>2069980000111111</v>
          </cell>
          <cell r="C41" t="str">
            <v>Other income</v>
          </cell>
          <cell r="D41">
            <v>111111</v>
          </cell>
          <cell r="E41" t="str">
            <v>External</v>
          </cell>
          <cell r="F41">
            <v>-15872.001999999999</v>
          </cell>
        </row>
        <row r="42">
          <cell r="B42" t="str">
            <v>2070400000111111</v>
          </cell>
          <cell r="C42" t="str">
            <v>Marketing expenses</v>
          </cell>
          <cell r="D42">
            <v>111111</v>
          </cell>
          <cell r="E42" t="str">
            <v>External</v>
          </cell>
          <cell r="F42">
            <v>57.317999999999998</v>
          </cell>
        </row>
        <row r="43">
          <cell r="B43" t="str">
            <v>2070500000111111</v>
          </cell>
          <cell r="C43" t="str">
            <v>Software&amp;IT</v>
          </cell>
          <cell r="D43">
            <v>111111</v>
          </cell>
          <cell r="E43" t="str">
            <v>External</v>
          </cell>
          <cell r="F43">
            <v>19198.66</v>
          </cell>
        </row>
        <row r="44">
          <cell r="B44" t="str">
            <v>2070600000105</v>
          </cell>
          <cell r="C44" t="str">
            <v>Leasings</v>
          </cell>
          <cell r="D44">
            <v>105</v>
          </cell>
          <cell r="E44" t="str">
            <v>Generco Healthcare Ltd</v>
          </cell>
          <cell r="F44">
            <v>-1423120</v>
          </cell>
        </row>
        <row r="45">
          <cell r="B45" t="str">
            <v>2070600000111111</v>
          </cell>
          <cell r="C45" t="str">
            <v>Leasings</v>
          </cell>
          <cell r="D45">
            <v>111111</v>
          </cell>
          <cell r="E45" t="str">
            <v>External</v>
          </cell>
          <cell r="F45">
            <v>-172933.44899999999</v>
          </cell>
        </row>
        <row r="46">
          <cell r="B46" t="str">
            <v>2070900000105</v>
          </cell>
          <cell r="C46" t="str">
            <v>Service expenses</v>
          </cell>
          <cell r="D46">
            <v>105</v>
          </cell>
          <cell r="E46" t="str">
            <v>Generco Healthcare Ltd</v>
          </cell>
          <cell r="F46">
            <v>473575.46100000001</v>
          </cell>
        </row>
        <row r="47">
          <cell r="B47" t="str">
            <v>2070900000111111</v>
          </cell>
          <cell r="C47" t="str">
            <v>Service expenses</v>
          </cell>
          <cell r="D47">
            <v>111111</v>
          </cell>
          <cell r="E47" t="str">
            <v>External</v>
          </cell>
          <cell r="F47">
            <v>1481408.47</v>
          </cell>
        </row>
        <row r="48">
          <cell r="B48" t="str">
            <v>2071000000111111</v>
          </cell>
          <cell r="C48" t="str">
            <v>Charges and contributions</v>
          </cell>
          <cell r="D48">
            <v>111111</v>
          </cell>
          <cell r="E48" t="str">
            <v>External</v>
          </cell>
          <cell r="F48">
            <v>40048.799999999996</v>
          </cell>
        </row>
        <row r="49">
          <cell r="B49" t="str">
            <v>207110000088</v>
          </cell>
          <cell r="C49" t="str">
            <v>Insurance expenses</v>
          </cell>
          <cell r="D49">
            <v>88</v>
          </cell>
          <cell r="E49" t="str">
            <v>Generco Ltd</v>
          </cell>
          <cell r="F49">
            <v>584.66</v>
          </cell>
        </row>
        <row r="50">
          <cell r="B50" t="str">
            <v>2071100000111111</v>
          </cell>
          <cell r="C50" t="str">
            <v>Insurance expenses</v>
          </cell>
          <cell r="D50">
            <v>111111</v>
          </cell>
          <cell r="E50" t="str">
            <v>External</v>
          </cell>
          <cell r="F50">
            <v>64039.82699999999</v>
          </cell>
        </row>
        <row r="51">
          <cell r="B51" t="str">
            <v>2071209100111111</v>
          </cell>
          <cell r="C51" t="str">
            <v>Repairs/Maintenance costs</v>
          </cell>
          <cell r="D51">
            <v>111111</v>
          </cell>
          <cell r="E51" t="str">
            <v>External</v>
          </cell>
          <cell r="F51">
            <v>1352.9999999999998</v>
          </cell>
        </row>
        <row r="52">
          <cell r="B52" t="str">
            <v>2071209200111111</v>
          </cell>
          <cell r="C52" t="str">
            <v>Travel expenses</v>
          </cell>
          <cell r="D52">
            <v>111111</v>
          </cell>
          <cell r="E52" t="str">
            <v>External</v>
          </cell>
          <cell r="F52">
            <v>2514431.8869999996</v>
          </cell>
        </row>
        <row r="53">
          <cell r="B53" t="str">
            <v>2071209400111111</v>
          </cell>
          <cell r="C53" t="str">
            <v>Utility expenses</v>
          </cell>
          <cell r="D53">
            <v>111111</v>
          </cell>
          <cell r="E53" t="str">
            <v>External</v>
          </cell>
          <cell r="F53">
            <v>4194.2999999999993</v>
          </cell>
        </row>
        <row r="54">
          <cell r="B54" t="str">
            <v>2071209500111111</v>
          </cell>
          <cell r="C54" t="str">
            <v>Legal expenses</v>
          </cell>
          <cell r="D54">
            <v>111111</v>
          </cell>
          <cell r="E54" t="str">
            <v>External</v>
          </cell>
          <cell r="F54">
            <v>106525.708</v>
          </cell>
        </row>
        <row r="55">
          <cell r="B55" t="str">
            <v>2071980000111101</v>
          </cell>
          <cell r="C55" t="str">
            <v>Misc costs</v>
          </cell>
          <cell r="D55">
            <v>111101</v>
          </cell>
          <cell r="E55" t="str">
            <v>Not assigned</v>
          </cell>
          <cell r="F55">
            <v>109811.284</v>
          </cell>
        </row>
        <row r="56">
          <cell r="B56" t="str">
            <v>2079022000111111</v>
          </cell>
          <cell r="C56" t="str">
            <v>Consulting fees</v>
          </cell>
          <cell r="D56">
            <v>111111</v>
          </cell>
          <cell r="E56" t="str">
            <v>External</v>
          </cell>
          <cell r="F56">
            <v>61111.483999999997</v>
          </cell>
        </row>
        <row r="57">
          <cell r="B57" t="str">
            <v>20790700001924</v>
          </cell>
          <cell r="C57" t="str">
            <v>Misc extraordinary expenses</v>
          </cell>
          <cell r="D57" t="str">
            <v>1924</v>
          </cell>
          <cell r="E57" t="str">
            <v>Generco Infrastructure Ltd</v>
          </cell>
          <cell r="F57">
            <v>0</v>
          </cell>
        </row>
        <row r="58">
          <cell r="B58" t="str">
            <v>2079070000105</v>
          </cell>
          <cell r="C58" t="str">
            <v>Misc extraordinary expenses</v>
          </cell>
          <cell r="D58">
            <v>105</v>
          </cell>
          <cell r="E58" t="str">
            <v>Generco Healthcare Ltd</v>
          </cell>
          <cell r="F58">
            <v>1684415.2999999998</v>
          </cell>
        </row>
        <row r="59">
          <cell r="B59" t="str">
            <v>2079070000111111</v>
          </cell>
          <cell r="C59" t="str">
            <v>Misc extraordinary expenses</v>
          </cell>
          <cell r="D59">
            <v>111111</v>
          </cell>
          <cell r="E59" t="str">
            <v>External</v>
          </cell>
          <cell r="F59">
            <v>575626.2649999999</v>
          </cell>
        </row>
        <row r="60">
          <cell r="B60" t="str">
            <v>20790800001086</v>
          </cell>
          <cell r="C60" t="str">
            <v>Difference from eliminations</v>
          </cell>
          <cell r="D60" t="str">
            <v>1086</v>
          </cell>
          <cell r="E60" t="str">
            <v>G&amp;Resources Ltd</v>
          </cell>
          <cell r="F60">
            <v>0</v>
          </cell>
        </row>
        <row r="61">
          <cell r="B61" t="str">
            <v>20790800001007</v>
          </cell>
          <cell r="C61" t="str">
            <v>Difference from eliminations</v>
          </cell>
          <cell r="D61">
            <v>1007</v>
          </cell>
          <cell r="E61" t="str">
            <v>Generco Semiconductors Ltd</v>
          </cell>
          <cell r="F61">
            <v>0</v>
          </cell>
        </row>
        <row r="62">
          <cell r="B62" t="str">
            <v>20822800001086</v>
          </cell>
          <cell r="C62" t="str">
            <v>Interest income</v>
          </cell>
          <cell r="D62" t="str">
            <v>1086</v>
          </cell>
          <cell r="E62" t="str">
            <v>G&amp;Resources Ltd</v>
          </cell>
          <cell r="F62">
            <v>0</v>
          </cell>
        </row>
        <row r="63">
          <cell r="B63" t="str">
            <v>20822800001009</v>
          </cell>
          <cell r="C63" t="str">
            <v>Interest income</v>
          </cell>
          <cell r="D63">
            <v>1009</v>
          </cell>
          <cell r="E63" t="str">
            <v>Green Ventures Ltd</v>
          </cell>
          <cell r="F63">
            <v>0</v>
          </cell>
        </row>
        <row r="64">
          <cell r="B64" t="str">
            <v>20822800001007</v>
          </cell>
          <cell r="C64" t="str">
            <v>Interest income</v>
          </cell>
          <cell r="D64">
            <v>1007</v>
          </cell>
          <cell r="E64" t="str">
            <v>Generco Sunshine JSC</v>
          </cell>
          <cell r="F64">
            <v>0</v>
          </cell>
        </row>
        <row r="65">
          <cell r="B65" t="str">
            <v>20822800001008</v>
          </cell>
          <cell r="C65" t="str">
            <v>Interest income</v>
          </cell>
          <cell r="D65">
            <v>1008</v>
          </cell>
          <cell r="E65" t="str">
            <v>Greenco Ltd</v>
          </cell>
          <cell r="F65">
            <v>0</v>
          </cell>
        </row>
        <row r="66">
          <cell r="B66" t="str">
            <v>20822800001240</v>
          </cell>
          <cell r="C66" t="str">
            <v>Interest income</v>
          </cell>
          <cell r="D66">
            <v>1240</v>
          </cell>
          <cell r="E66" t="str">
            <v xml:space="preserve">Generco UK </v>
          </cell>
          <cell r="F66">
            <v>0</v>
          </cell>
        </row>
        <row r="67">
          <cell r="B67" t="str">
            <v>20822800001006</v>
          </cell>
          <cell r="C67" t="str">
            <v>Interest income</v>
          </cell>
          <cell r="D67">
            <v>1006</v>
          </cell>
          <cell r="E67" t="str">
            <v>Generco Mining GmbH</v>
          </cell>
          <cell r="F67">
            <v>0</v>
          </cell>
        </row>
        <row r="68">
          <cell r="B68" t="str">
            <v>2082280000111111</v>
          </cell>
          <cell r="C68" t="str">
            <v>Interest income</v>
          </cell>
          <cell r="D68">
            <v>111111</v>
          </cell>
          <cell r="E68" t="str">
            <v>External</v>
          </cell>
          <cell r="F68">
            <v>-73809.511999999988</v>
          </cell>
        </row>
        <row r="69">
          <cell r="B69" t="str">
            <v>2082208200111101</v>
          </cell>
          <cell r="C69" t="str">
            <v>Non-recurring costs</v>
          </cell>
          <cell r="D69">
            <v>111101</v>
          </cell>
          <cell r="E69" t="str">
            <v>Not assigned</v>
          </cell>
          <cell r="F69">
            <v>7173.195999999999</v>
          </cell>
        </row>
        <row r="70">
          <cell r="B70" t="str">
            <v>208221400088</v>
          </cell>
          <cell r="C70" t="str">
            <v>Interest expenses</v>
          </cell>
          <cell r="D70">
            <v>88</v>
          </cell>
          <cell r="E70" t="str">
            <v>Generco Ltd</v>
          </cell>
          <cell r="F70">
            <v>2324465.8859999999</v>
          </cell>
        </row>
        <row r="71">
          <cell r="B71" t="str">
            <v>20822140001007</v>
          </cell>
          <cell r="C71" t="str">
            <v>Interest expenses</v>
          </cell>
          <cell r="D71">
            <v>1007</v>
          </cell>
          <cell r="E71" t="str">
            <v>Generco Semiconductors Ltd</v>
          </cell>
          <cell r="F71">
            <v>0</v>
          </cell>
        </row>
        <row r="72">
          <cell r="B72" t="str">
            <v>2082214000111111</v>
          </cell>
          <cell r="C72" t="str">
            <v>Interest expenses</v>
          </cell>
          <cell r="D72">
            <v>111111</v>
          </cell>
          <cell r="E72" t="str">
            <v>External</v>
          </cell>
          <cell r="F72">
            <v>51.454999999999998</v>
          </cell>
        </row>
        <row r="73">
          <cell r="B73" t="str">
            <v>2082110000111101</v>
          </cell>
          <cell r="C73" t="str">
            <v>Impairment of participation</v>
          </cell>
          <cell r="D73">
            <v>111101</v>
          </cell>
          <cell r="E73" t="str">
            <v>Not assigned</v>
          </cell>
          <cell r="F73">
            <v>0</v>
          </cell>
        </row>
        <row r="74">
          <cell r="B74" t="str">
            <v>2091200000111101</v>
          </cell>
          <cell r="C74" t="str">
            <v>Current taxes</v>
          </cell>
          <cell r="D74">
            <v>111101</v>
          </cell>
          <cell r="E74" t="str">
            <v>Not assigned</v>
          </cell>
          <cell r="F74">
            <v>2558.1950000000002</v>
          </cell>
        </row>
        <row r="75">
          <cell r="B75" t="str">
            <v>2091200001111101</v>
          </cell>
          <cell r="C75" t="str">
            <v>Regional taxes</v>
          </cell>
          <cell r="D75">
            <v>111101</v>
          </cell>
          <cell r="E75" t="str">
            <v>Not assigned</v>
          </cell>
          <cell r="F75">
            <v>522710.353</v>
          </cell>
        </row>
        <row r="76">
          <cell r="B76" t="str">
            <v>2092200000111101</v>
          </cell>
          <cell r="C76" t="str">
            <v>Deferred taxes</v>
          </cell>
          <cell r="D76">
            <v>111101</v>
          </cell>
          <cell r="E76" t="str">
            <v>Not assigned</v>
          </cell>
          <cell r="F76">
            <v>-160303.52199999997</v>
          </cell>
        </row>
        <row r="77">
          <cell r="B77" t="str">
            <v>2111111997111101</v>
          </cell>
          <cell r="C77" t="str">
            <v>Offset segments (tech.)</v>
          </cell>
          <cell r="D77">
            <v>111101</v>
          </cell>
          <cell r="E77" t="str">
            <v>Not assigned</v>
          </cell>
          <cell r="F77">
            <v>0</v>
          </cell>
        </row>
        <row r="78">
          <cell r="B78" t="str">
            <v>2111111999111101</v>
          </cell>
          <cell r="C78" t="str">
            <v>Net income/(loss)</v>
          </cell>
          <cell r="D78">
            <v>111101</v>
          </cell>
          <cell r="E78" t="str">
            <v>Not assigned</v>
          </cell>
          <cell r="F78">
            <v>-779290.47600000002</v>
          </cell>
        </row>
      </sheetData>
      <sheetData sheetId="5"/>
      <sheetData sheetId="6">
        <row r="4">
          <cell r="B4" t="str">
            <v>Net Sales</v>
          </cell>
        </row>
        <row r="5">
          <cell r="B5" t="str">
            <v>Other revenues</v>
          </cell>
        </row>
        <row r="6">
          <cell r="B6" t="str">
            <v>Recharges</v>
          </cell>
        </row>
        <row r="7">
          <cell r="B7" t="str">
            <v>Total revenues</v>
          </cell>
        </row>
        <row r="8">
          <cell r="B8" t="str">
            <v>Direct costs</v>
          </cell>
        </row>
        <row r="9">
          <cell r="B9" t="str">
            <v>Gross Margin</v>
          </cell>
        </row>
        <row r="10">
          <cell r="B10" t="str">
            <v>Other operating expenses</v>
          </cell>
        </row>
        <row r="11">
          <cell r="B11" t="str">
            <v>Personnel expenses</v>
          </cell>
        </row>
        <row r="12">
          <cell r="B12" t="str">
            <v>Leasing</v>
          </cell>
        </row>
        <row r="13">
          <cell r="B13" t="str">
            <v>Services</v>
          </cell>
        </row>
        <row r="14">
          <cell r="B14" t="str">
            <v>Travel costs</v>
          </cell>
        </row>
        <row r="15">
          <cell r="B15" t="str">
            <v>Other income</v>
          </cell>
        </row>
        <row r="16">
          <cell r="B16" t="str">
            <v>Capitalized costs</v>
          </cell>
        </row>
        <row r="17">
          <cell r="B17" t="str">
            <v>EBITDA</v>
          </cell>
        </row>
        <row r="18">
          <cell r="B18" t="str">
            <v>D&amp;A</v>
          </cell>
        </row>
        <row r="19">
          <cell r="B19" t="str">
            <v>EBIT</v>
          </cell>
        </row>
        <row r="20">
          <cell r="B20" t="str">
            <v>Financial items</v>
          </cell>
        </row>
        <row r="21">
          <cell r="B21" t="str">
            <v>Extraordinary items</v>
          </cell>
        </row>
        <row r="22">
          <cell r="B22" t="str">
            <v>EBT</v>
          </cell>
        </row>
        <row r="23">
          <cell r="B23" t="str">
            <v>Taxes</v>
          </cell>
        </row>
        <row r="24">
          <cell r="B24" t="str">
            <v>Net Income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.2 FY2017"/>
    </sheetNames>
    <sheetDataSet>
      <sheetData sheetId="0">
        <row r="5">
          <cell r="B5" t="str">
            <v>2001110000105</v>
          </cell>
          <cell r="C5" t="str">
            <v>Core business revenues</v>
          </cell>
          <cell r="D5">
            <v>105</v>
          </cell>
          <cell r="E5" t="str">
            <v>Generco Healthcare Ltd</v>
          </cell>
          <cell r="F5">
            <v>-355396.61499999999</v>
          </cell>
        </row>
        <row r="6">
          <cell r="B6" t="str">
            <v>2001110000111111</v>
          </cell>
          <cell r="C6" t="str">
            <v>Core business revenues</v>
          </cell>
          <cell r="D6">
            <v>111111</v>
          </cell>
          <cell r="E6" t="str">
            <v>External</v>
          </cell>
          <cell r="F6">
            <v>-15792898.75</v>
          </cell>
        </row>
        <row r="7">
          <cell r="B7" t="str">
            <v>2001190000111111</v>
          </cell>
          <cell r="C7" t="str">
            <v>Other revenues</v>
          </cell>
          <cell r="D7">
            <v>111111</v>
          </cell>
          <cell r="E7" t="str">
            <v>External</v>
          </cell>
          <cell r="F7">
            <v>-6960217.6449999996</v>
          </cell>
        </row>
        <row r="8">
          <cell r="B8" t="str">
            <v>20200000001086</v>
          </cell>
          <cell r="C8" t="str">
            <v>Capitalized costs</v>
          </cell>
          <cell r="D8" t="str">
            <v>1086</v>
          </cell>
          <cell r="E8" t="str">
            <v>G&amp;Resources Ltd</v>
          </cell>
          <cell r="F8">
            <v>-420017.14999999997</v>
          </cell>
        </row>
        <row r="9">
          <cell r="B9" t="str">
            <v>20200000001007</v>
          </cell>
          <cell r="C9" t="str">
            <v>Capitalized costs</v>
          </cell>
          <cell r="D9">
            <v>1007</v>
          </cell>
          <cell r="E9" t="str">
            <v>Generco Sunshine JSC</v>
          </cell>
          <cell r="F9">
            <v>-89234.880000000005</v>
          </cell>
        </row>
        <row r="10">
          <cell r="B10" t="str">
            <v>20200000001008</v>
          </cell>
          <cell r="C10" t="str">
            <v>Capitalized costs</v>
          </cell>
          <cell r="D10">
            <v>1008</v>
          </cell>
          <cell r="E10" t="str">
            <v>Greenco Ltd</v>
          </cell>
          <cell r="F10">
            <v>-26173</v>
          </cell>
        </row>
        <row r="11">
          <cell r="B11" t="str">
            <v>2020000000111101</v>
          </cell>
          <cell r="C11" t="str">
            <v>Capitalized costs</v>
          </cell>
          <cell r="D11">
            <v>111101</v>
          </cell>
          <cell r="E11" t="str">
            <v>Not assigned</v>
          </cell>
          <cell r="F11">
            <v>-209401.92</v>
          </cell>
        </row>
        <row r="12">
          <cell r="B12" t="str">
            <v>2021210000111111</v>
          </cell>
          <cell r="C12" t="str">
            <v>Utility charges</v>
          </cell>
          <cell r="D12">
            <v>111111</v>
          </cell>
          <cell r="E12" t="str">
            <v>External</v>
          </cell>
          <cell r="F12">
            <v>14589.33</v>
          </cell>
        </row>
        <row r="13">
          <cell r="B13" t="str">
            <v>2021900000111111</v>
          </cell>
          <cell r="C13" t="str">
            <v>Direct costs</v>
          </cell>
          <cell r="D13">
            <v>111111</v>
          </cell>
          <cell r="E13" t="str">
            <v>External</v>
          </cell>
          <cell r="F13">
            <v>5463188.8250000002</v>
          </cell>
        </row>
        <row r="14">
          <cell r="B14" t="str">
            <v>2024080000111111</v>
          </cell>
          <cell r="C14" t="str">
            <v>Freight outbound expenses</v>
          </cell>
          <cell r="D14">
            <v>111111</v>
          </cell>
          <cell r="E14" t="str">
            <v>External</v>
          </cell>
          <cell r="F14">
            <v>343675</v>
          </cell>
        </row>
        <row r="15">
          <cell r="B15" t="str">
            <v>202409000019</v>
          </cell>
          <cell r="C15" t="str">
            <v>R&amp;D expenses</v>
          </cell>
          <cell r="D15">
            <v>19</v>
          </cell>
          <cell r="E15" t="str">
            <v>Generco Cosmetics Ltd</v>
          </cell>
          <cell r="F15">
            <v>38521</v>
          </cell>
        </row>
        <row r="16">
          <cell r="B16" t="str">
            <v>202409000088</v>
          </cell>
          <cell r="C16" t="str">
            <v>R&amp;D expenses</v>
          </cell>
          <cell r="D16">
            <v>88</v>
          </cell>
          <cell r="E16" t="str">
            <v>Generco Ltd</v>
          </cell>
          <cell r="F16">
            <v>1980162.23</v>
          </cell>
        </row>
        <row r="17">
          <cell r="B17" t="str">
            <v>20240900001283</v>
          </cell>
          <cell r="C17" t="str">
            <v>R&amp;D expenses</v>
          </cell>
          <cell r="D17" t="str">
            <v>1283</v>
          </cell>
          <cell r="E17" t="str">
            <v>Generco Ventures Ltd</v>
          </cell>
          <cell r="F17">
            <v>1820</v>
          </cell>
        </row>
        <row r="18">
          <cell r="B18" t="str">
            <v>20240900001924</v>
          </cell>
          <cell r="C18" t="str">
            <v>R&amp;D expenses</v>
          </cell>
          <cell r="D18" t="str">
            <v>1924</v>
          </cell>
          <cell r="E18" t="str">
            <v>Generco Infrastructure Ltd</v>
          </cell>
          <cell r="F18">
            <v>10448.129999999999</v>
          </cell>
        </row>
        <row r="19">
          <cell r="B19" t="str">
            <v>20240900002486</v>
          </cell>
          <cell r="C19" t="str">
            <v>R&amp;D expenses</v>
          </cell>
          <cell r="D19" t="str">
            <v>2486</v>
          </cell>
          <cell r="E19" t="str">
            <v>Generco Exloration Ltd</v>
          </cell>
          <cell r="F19">
            <v>10412.5</v>
          </cell>
        </row>
        <row r="20">
          <cell r="B20" t="str">
            <v>2024090000111111</v>
          </cell>
          <cell r="C20" t="str">
            <v>R&amp;D expenses</v>
          </cell>
          <cell r="D20">
            <v>111111</v>
          </cell>
          <cell r="E20" t="str">
            <v>External</v>
          </cell>
          <cell r="F20">
            <v>27148.625</v>
          </cell>
        </row>
        <row r="21">
          <cell r="B21" t="str">
            <v>2041000000111111</v>
          </cell>
          <cell r="C21" t="str">
            <v>Wages and salaries</v>
          </cell>
          <cell r="D21">
            <v>111111</v>
          </cell>
          <cell r="E21" t="str">
            <v>External</v>
          </cell>
          <cell r="F21">
            <v>5507141.0549999997</v>
          </cell>
        </row>
        <row r="22">
          <cell r="B22" t="str">
            <v>2042000000111101</v>
          </cell>
          <cell r="C22" t="str">
            <v>Social security payments</v>
          </cell>
          <cell r="D22">
            <v>111101</v>
          </cell>
          <cell r="E22" t="str">
            <v>Not assigned</v>
          </cell>
          <cell r="F22">
            <v>1752994.18</v>
          </cell>
        </row>
        <row r="23">
          <cell r="B23" t="str">
            <v>2042000000111101</v>
          </cell>
          <cell r="C23" t="str">
            <v>Pension contributions</v>
          </cell>
          <cell r="D23">
            <v>111101</v>
          </cell>
          <cell r="E23" t="str">
            <v>Not assigned</v>
          </cell>
          <cell r="F23">
            <v>304303.86000000004</v>
          </cell>
        </row>
        <row r="24">
          <cell r="B24" t="str">
            <v>2045000000111101</v>
          </cell>
          <cell r="C24" t="str">
            <v>Severance indemnity contribution</v>
          </cell>
          <cell r="D24">
            <v>111101</v>
          </cell>
          <cell r="E24" t="str">
            <v>Not assigned</v>
          </cell>
          <cell r="F24">
            <v>500500</v>
          </cell>
        </row>
        <row r="25">
          <cell r="B25" t="str">
            <v>2049000000111101</v>
          </cell>
          <cell r="C25" t="str">
            <v>Other personnel expenses</v>
          </cell>
          <cell r="D25">
            <v>111101</v>
          </cell>
          <cell r="E25" t="str">
            <v>Not assigned</v>
          </cell>
          <cell r="F25">
            <v>6919.8499999999995</v>
          </cell>
        </row>
        <row r="26">
          <cell r="B26" t="str">
            <v>2051210000111101</v>
          </cell>
          <cell r="C26" t="str">
            <v>D&amp;A</v>
          </cell>
          <cell r="D26">
            <v>111101</v>
          </cell>
          <cell r="E26" t="str">
            <v>Not assigned</v>
          </cell>
          <cell r="F26">
            <v>1897676.87</v>
          </cell>
        </row>
        <row r="27">
          <cell r="B27" t="str">
            <v>2051260000111101</v>
          </cell>
          <cell r="C27" t="str">
            <v>D&amp;A</v>
          </cell>
          <cell r="D27">
            <v>111101</v>
          </cell>
          <cell r="E27" t="str">
            <v>Not assigned</v>
          </cell>
          <cell r="F27">
            <v>146328.94499999998</v>
          </cell>
        </row>
        <row r="28">
          <cell r="B28" t="str">
            <v>2060220000111111</v>
          </cell>
          <cell r="C28" t="str">
            <v>Gains from disposal of PP&amp;E</v>
          </cell>
          <cell r="D28">
            <v>111111</v>
          </cell>
          <cell r="E28" t="str">
            <v>External</v>
          </cell>
          <cell r="F28">
            <v>-121553.07499999998</v>
          </cell>
        </row>
        <row r="29">
          <cell r="B29" t="str">
            <v>20690100001</v>
          </cell>
          <cell r="C29" t="str">
            <v>Corporate recharges</v>
          </cell>
          <cell r="D29" t="str">
            <v>1</v>
          </cell>
          <cell r="E29" t="str">
            <v>Greeny Ltd</v>
          </cell>
          <cell r="F29">
            <v>-1643711.145</v>
          </cell>
        </row>
        <row r="30">
          <cell r="B30" t="str">
            <v>206901000019</v>
          </cell>
          <cell r="C30" t="str">
            <v>Corporate recharges</v>
          </cell>
          <cell r="D30">
            <v>19</v>
          </cell>
          <cell r="E30" t="str">
            <v>Generco Cosmetics Ltd</v>
          </cell>
          <cell r="F30">
            <v>-416278.66</v>
          </cell>
        </row>
        <row r="31">
          <cell r="B31" t="str">
            <v>20690100001076</v>
          </cell>
          <cell r="C31" t="str">
            <v>Corporate recharges</v>
          </cell>
          <cell r="D31" t="str">
            <v>1076</v>
          </cell>
          <cell r="E31" t="str">
            <v>Generco Trading Ltd</v>
          </cell>
          <cell r="F31">
            <v>-364243.84499999997</v>
          </cell>
        </row>
        <row r="32">
          <cell r="B32" t="str">
            <v>20690100001086</v>
          </cell>
          <cell r="C32" t="str">
            <v>Corporate recharges</v>
          </cell>
          <cell r="D32" t="str">
            <v>1086</v>
          </cell>
          <cell r="E32" t="str">
            <v>G&amp;Resources Ltd</v>
          </cell>
          <cell r="F32">
            <v>0</v>
          </cell>
        </row>
        <row r="33">
          <cell r="B33" t="str">
            <v>20690100001009</v>
          </cell>
          <cell r="C33" t="str">
            <v>Corporate recharges</v>
          </cell>
          <cell r="D33">
            <v>1009</v>
          </cell>
          <cell r="E33" t="str">
            <v>Green Ventures Ltd</v>
          </cell>
          <cell r="F33">
            <v>0</v>
          </cell>
        </row>
        <row r="34">
          <cell r="B34" t="str">
            <v>20690100001007</v>
          </cell>
          <cell r="C34" t="str">
            <v>Corporate recharges</v>
          </cell>
          <cell r="D34">
            <v>1007</v>
          </cell>
          <cell r="E34" t="str">
            <v>Generco Sunshine JSC</v>
          </cell>
          <cell r="F34">
            <v>0</v>
          </cell>
        </row>
        <row r="35">
          <cell r="B35" t="str">
            <v>20690100001008</v>
          </cell>
          <cell r="C35" t="str">
            <v>Corporate recharges</v>
          </cell>
          <cell r="D35">
            <v>1008</v>
          </cell>
          <cell r="E35" t="str">
            <v>Greenco Ltd</v>
          </cell>
          <cell r="F35">
            <v>0</v>
          </cell>
        </row>
        <row r="36">
          <cell r="B36" t="str">
            <v>20690100001240</v>
          </cell>
          <cell r="C36" t="str">
            <v>Corporate recharges</v>
          </cell>
          <cell r="D36">
            <v>1240</v>
          </cell>
          <cell r="E36" t="str">
            <v xml:space="preserve">Generco UK </v>
          </cell>
          <cell r="F36">
            <v>-10461.36</v>
          </cell>
        </row>
        <row r="37">
          <cell r="B37" t="str">
            <v>20690100001007</v>
          </cell>
          <cell r="C37" t="str">
            <v>Corporate recharges</v>
          </cell>
          <cell r="D37">
            <v>1007</v>
          </cell>
          <cell r="E37" t="str">
            <v>Generco Semiconductors Ltd</v>
          </cell>
          <cell r="F37">
            <v>0</v>
          </cell>
        </row>
        <row r="38">
          <cell r="B38" t="str">
            <v>206901000047037</v>
          </cell>
          <cell r="C38" t="str">
            <v>Corporate recharges</v>
          </cell>
          <cell r="D38" t="str">
            <v>47037</v>
          </cell>
          <cell r="E38" t="str">
            <v>G&amp;CR Global Ltd</v>
          </cell>
          <cell r="F38">
            <v>-482611.04499999998</v>
          </cell>
        </row>
        <row r="39">
          <cell r="B39" t="str">
            <v>2069010000111111</v>
          </cell>
          <cell r="C39" t="str">
            <v>Corporate recharges</v>
          </cell>
          <cell r="D39">
            <v>111111</v>
          </cell>
          <cell r="E39" t="str">
            <v>External</v>
          </cell>
          <cell r="F39">
            <v>-6785.94</v>
          </cell>
        </row>
        <row r="40">
          <cell r="B40" t="str">
            <v>206998000088</v>
          </cell>
          <cell r="C40" t="str">
            <v>Other income</v>
          </cell>
          <cell r="D40">
            <v>88</v>
          </cell>
          <cell r="E40" t="str">
            <v>Generco Ltd</v>
          </cell>
          <cell r="F40">
            <v>-2436.35</v>
          </cell>
        </row>
        <row r="41">
          <cell r="B41" t="str">
            <v>2069980000111111</v>
          </cell>
          <cell r="C41" t="str">
            <v>Other income</v>
          </cell>
          <cell r="D41">
            <v>111111</v>
          </cell>
          <cell r="E41" t="str">
            <v>External</v>
          </cell>
          <cell r="F41">
            <v>9793.84</v>
          </cell>
        </row>
        <row r="42">
          <cell r="B42" t="str">
            <v>2070290000111101</v>
          </cell>
          <cell r="C42" t="str">
            <v>Concession fees other</v>
          </cell>
          <cell r="D42">
            <v>111101</v>
          </cell>
          <cell r="E42" t="str">
            <v>Not assigned</v>
          </cell>
          <cell r="F42">
            <v>81.339999999999989</v>
          </cell>
        </row>
        <row r="43">
          <cell r="B43" t="str">
            <v>2070400000111111</v>
          </cell>
          <cell r="C43" t="str">
            <v>Marketing expenses</v>
          </cell>
          <cell r="D43">
            <v>111111</v>
          </cell>
          <cell r="E43" t="str">
            <v>External</v>
          </cell>
          <cell r="F43">
            <v>65947.7</v>
          </cell>
        </row>
        <row r="44">
          <cell r="B44" t="str">
            <v>2070500000111111</v>
          </cell>
          <cell r="C44" t="str">
            <v>Software&amp;IT</v>
          </cell>
          <cell r="D44">
            <v>111111</v>
          </cell>
          <cell r="E44" t="str">
            <v>External</v>
          </cell>
          <cell r="F44">
            <v>5138.91</v>
          </cell>
        </row>
        <row r="45">
          <cell r="B45" t="str">
            <v>2070600000111111</v>
          </cell>
          <cell r="C45" t="str">
            <v>Leasings</v>
          </cell>
          <cell r="D45">
            <v>111111</v>
          </cell>
          <cell r="E45" t="str">
            <v>External</v>
          </cell>
          <cell r="F45">
            <v>1055381.4750000001</v>
          </cell>
        </row>
        <row r="46">
          <cell r="B46" t="str">
            <v>20709000002240</v>
          </cell>
          <cell r="C46" t="str">
            <v>Service expenses</v>
          </cell>
          <cell r="D46" t="str">
            <v>2240</v>
          </cell>
          <cell r="E46" t="str">
            <v>Greeny Germany GmbH</v>
          </cell>
          <cell r="F46">
            <v>430845.34499999997</v>
          </cell>
        </row>
        <row r="47">
          <cell r="B47" t="str">
            <v>2070900000105</v>
          </cell>
          <cell r="C47" t="str">
            <v>Service expenses</v>
          </cell>
          <cell r="D47">
            <v>105</v>
          </cell>
          <cell r="E47" t="str">
            <v>Generco Healthcare Ltd</v>
          </cell>
          <cell r="F47">
            <v>276920</v>
          </cell>
        </row>
        <row r="48">
          <cell r="B48" t="str">
            <v>2070900000111111</v>
          </cell>
          <cell r="C48" t="str">
            <v>Service expenses</v>
          </cell>
          <cell r="D48">
            <v>111111</v>
          </cell>
          <cell r="E48" t="str">
            <v>External</v>
          </cell>
          <cell r="F48">
            <v>1130021</v>
          </cell>
        </row>
        <row r="49">
          <cell r="B49" t="str">
            <v>2071000000111111</v>
          </cell>
          <cell r="C49" t="str">
            <v>Charges and contributions</v>
          </cell>
          <cell r="D49">
            <v>111111</v>
          </cell>
          <cell r="E49" t="str">
            <v>External</v>
          </cell>
          <cell r="F49">
            <v>7293.5450000000001</v>
          </cell>
        </row>
        <row r="50">
          <cell r="B50" t="str">
            <v>20711000001900</v>
          </cell>
          <cell r="C50" t="str">
            <v>Insurance expenses</v>
          </cell>
          <cell r="D50">
            <v>1900</v>
          </cell>
          <cell r="E50" t="str">
            <v>Generco Metals Gm</v>
          </cell>
          <cell r="F50">
            <v>0</v>
          </cell>
        </row>
        <row r="51">
          <cell r="B51" t="str">
            <v>2071100000111111</v>
          </cell>
          <cell r="C51" t="str">
            <v>Insurance expenses</v>
          </cell>
          <cell r="D51">
            <v>111111</v>
          </cell>
          <cell r="E51" t="str">
            <v>External</v>
          </cell>
          <cell r="F51">
            <v>48468.665000000001</v>
          </cell>
        </row>
        <row r="52">
          <cell r="B52" t="str">
            <v>20712092001118</v>
          </cell>
          <cell r="C52" t="str">
            <v>Travel expenses</v>
          </cell>
          <cell r="D52" t="str">
            <v>1118</v>
          </cell>
          <cell r="E52" t="str">
            <v>Gener Green LLC</v>
          </cell>
          <cell r="F52">
            <v>23928.799999999999</v>
          </cell>
        </row>
        <row r="53">
          <cell r="B53" t="str">
            <v>2071209200111111</v>
          </cell>
          <cell r="C53" t="str">
            <v>Travel expenses</v>
          </cell>
          <cell r="D53">
            <v>111111</v>
          </cell>
          <cell r="E53" t="str">
            <v>External</v>
          </cell>
          <cell r="F53">
            <v>2393259.19</v>
          </cell>
        </row>
        <row r="54">
          <cell r="B54" t="str">
            <v>2071209400111111</v>
          </cell>
          <cell r="C54" t="str">
            <v>Utility expenses</v>
          </cell>
          <cell r="D54">
            <v>111111</v>
          </cell>
          <cell r="E54" t="str">
            <v>External</v>
          </cell>
          <cell r="F54">
            <v>23069.654999999999</v>
          </cell>
        </row>
        <row r="55">
          <cell r="B55" t="str">
            <v>2071209500111111</v>
          </cell>
          <cell r="C55" t="str">
            <v>Legal expenses</v>
          </cell>
          <cell r="D55">
            <v>111111</v>
          </cell>
          <cell r="E55" t="str">
            <v>External</v>
          </cell>
          <cell r="F55">
            <v>208366.935</v>
          </cell>
        </row>
        <row r="56">
          <cell r="B56" t="str">
            <v>2071220000111111</v>
          </cell>
          <cell r="C56" t="str">
            <v>Losses fr disposal of PPE</v>
          </cell>
          <cell r="D56">
            <v>111111</v>
          </cell>
          <cell r="E56" t="str">
            <v>External</v>
          </cell>
          <cell r="F56">
            <v>308232</v>
          </cell>
        </row>
        <row r="57">
          <cell r="B57" t="str">
            <v>207151100019</v>
          </cell>
          <cell r="C57" t="str">
            <v>Other operative currency differences</v>
          </cell>
          <cell r="D57">
            <v>19</v>
          </cell>
          <cell r="E57" t="str">
            <v>Generco Cosmetics Ltd</v>
          </cell>
          <cell r="F57">
            <v>13422.779999999999</v>
          </cell>
        </row>
        <row r="58">
          <cell r="B58" t="str">
            <v>2071511000111111</v>
          </cell>
          <cell r="C58" t="str">
            <v>Other operative currency differences</v>
          </cell>
          <cell r="D58">
            <v>111111</v>
          </cell>
          <cell r="E58" t="str">
            <v>External</v>
          </cell>
          <cell r="F58">
            <v>4045.6150000000002</v>
          </cell>
        </row>
        <row r="59">
          <cell r="B59" t="str">
            <v>2071910000111111</v>
          </cell>
          <cell r="C59" t="str">
            <v>Property tax</v>
          </cell>
          <cell r="D59">
            <v>111111</v>
          </cell>
          <cell r="E59" t="str">
            <v>External</v>
          </cell>
          <cell r="F59">
            <v>49621.144999999997</v>
          </cell>
        </row>
        <row r="60">
          <cell r="B60" t="str">
            <v>2071980000111101</v>
          </cell>
          <cell r="C60" t="str">
            <v>Misc costs</v>
          </cell>
          <cell r="D60">
            <v>111101</v>
          </cell>
          <cell r="E60" t="str">
            <v>Not assigned</v>
          </cell>
          <cell r="F60">
            <v>20323.309999999998</v>
          </cell>
        </row>
        <row r="61">
          <cell r="B61" t="str">
            <v>2079022000111111</v>
          </cell>
          <cell r="C61" t="str">
            <v>Consulting fees</v>
          </cell>
          <cell r="D61">
            <v>111111</v>
          </cell>
          <cell r="E61" t="str">
            <v>External</v>
          </cell>
          <cell r="F61">
            <v>169489</v>
          </cell>
        </row>
        <row r="62">
          <cell r="B62" t="str">
            <v>207907000019</v>
          </cell>
          <cell r="C62" t="str">
            <v>Misc extraordinary expenses</v>
          </cell>
          <cell r="D62">
            <v>19</v>
          </cell>
          <cell r="E62" t="str">
            <v>Generco Cosmetics Ltd</v>
          </cell>
          <cell r="F62">
            <v>85462.684999999998</v>
          </cell>
        </row>
        <row r="63">
          <cell r="B63" t="str">
            <v>207907000043</v>
          </cell>
          <cell r="C63" t="str">
            <v>Misc extraordinary expenses</v>
          </cell>
          <cell r="D63" t="str">
            <v>43</v>
          </cell>
          <cell r="E63" t="str">
            <v>Greeny France SL</v>
          </cell>
          <cell r="F63">
            <v>11422.144999999999</v>
          </cell>
        </row>
        <row r="64">
          <cell r="B64" t="str">
            <v>20790700001924</v>
          </cell>
          <cell r="C64" t="str">
            <v>Misc extraordinary expenses</v>
          </cell>
          <cell r="D64" t="str">
            <v>1924</v>
          </cell>
          <cell r="E64" t="str">
            <v>Generco Infrastructure Ltd</v>
          </cell>
          <cell r="F64">
            <v>84438.864999999991</v>
          </cell>
        </row>
        <row r="65">
          <cell r="B65" t="str">
            <v>2079070000111111</v>
          </cell>
          <cell r="C65" t="str">
            <v>Misc extraordinary expenses</v>
          </cell>
          <cell r="D65">
            <v>111111</v>
          </cell>
          <cell r="E65" t="str">
            <v>External</v>
          </cell>
          <cell r="F65">
            <v>638869.13</v>
          </cell>
        </row>
        <row r="66">
          <cell r="B66" t="str">
            <v>20790800001086</v>
          </cell>
          <cell r="C66" t="str">
            <v>Difference from eliminations</v>
          </cell>
          <cell r="D66" t="str">
            <v>1086</v>
          </cell>
          <cell r="E66" t="str">
            <v>G&amp;Resources Ltd</v>
          </cell>
          <cell r="F66">
            <v>0</v>
          </cell>
        </row>
        <row r="67">
          <cell r="B67" t="str">
            <v>20790800001007</v>
          </cell>
          <cell r="C67" t="str">
            <v>Difference from eliminations</v>
          </cell>
          <cell r="D67">
            <v>1007</v>
          </cell>
          <cell r="E67" t="str">
            <v>Generco Sunshine JSC</v>
          </cell>
          <cell r="F67">
            <v>0</v>
          </cell>
        </row>
        <row r="68">
          <cell r="B68" t="str">
            <v>20790800001008</v>
          </cell>
          <cell r="C68" t="str">
            <v>Difference from eliminations</v>
          </cell>
          <cell r="D68">
            <v>1008</v>
          </cell>
          <cell r="E68" t="str">
            <v>Greenco Ltd</v>
          </cell>
          <cell r="F68">
            <v>0</v>
          </cell>
        </row>
        <row r="69">
          <cell r="B69" t="str">
            <v>20822800001086</v>
          </cell>
          <cell r="C69" t="str">
            <v>Interest income</v>
          </cell>
          <cell r="D69" t="str">
            <v>1086</v>
          </cell>
          <cell r="E69" t="str">
            <v>G&amp;Resources Ltd</v>
          </cell>
          <cell r="F69">
            <v>0</v>
          </cell>
        </row>
        <row r="70">
          <cell r="B70" t="str">
            <v>20822800001009</v>
          </cell>
          <cell r="C70" t="str">
            <v>Interest income</v>
          </cell>
          <cell r="D70">
            <v>1009</v>
          </cell>
          <cell r="E70" t="str">
            <v>Green Ventures Ltd</v>
          </cell>
          <cell r="F70">
            <v>0</v>
          </cell>
        </row>
        <row r="71">
          <cell r="B71" t="str">
            <v>20822800001007</v>
          </cell>
          <cell r="C71" t="str">
            <v>Interest income</v>
          </cell>
          <cell r="D71">
            <v>1007</v>
          </cell>
          <cell r="E71" t="str">
            <v>Generco Sunshine JSC</v>
          </cell>
          <cell r="F71">
            <v>0</v>
          </cell>
        </row>
        <row r="72">
          <cell r="B72" t="str">
            <v>20822800001008</v>
          </cell>
          <cell r="C72" t="str">
            <v>Interest income</v>
          </cell>
          <cell r="D72">
            <v>1008</v>
          </cell>
          <cell r="E72" t="str">
            <v>Greenco Ltd</v>
          </cell>
          <cell r="F72">
            <v>0</v>
          </cell>
        </row>
        <row r="73">
          <cell r="B73" t="str">
            <v>20822800001240</v>
          </cell>
          <cell r="C73" t="str">
            <v>Interest income</v>
          </cell>
          <cell r="D73">
            <v>1240</v>
          </cell>
          <cell r="E73" t="str">
            <v xml:space="preserve">Generco UK </v>
          </cell>
          <cell r="F73">
            <v>-34224.959999999999</v>
          </cell>
        </row>
        <row r="74">
          <cell r="B74" t="str">
            <v>20822800001006</v>
          </cell>
          <cell r="C74" t="str">
            <v>Interest income</v>
          </cell>
          <cell r="D74">
            <v>1006</v>
          </cell>
          <cell r="E74" t="str">
            <v>Generco Mining GmbH</v>
          </cell>
          <cell r="F74">
            <v>-6778.415</v>
          </cell>
        </row>
        <row r="75">
          <cell r="B75" t="str">
            <v>20822800001007</v>
          </cell>
          <cell r="C75" t="str">
            <v>Interest income</v>
          </cell>
          <cell r="D75">
            <v>1007</v>
          </cell>
          <cell r="E75" t="str">
            <v>Generco Semiconductors Ltd</v>
          </cell>
          <cell r="F75">
            <v>0</v>
          </cell>
        </row>
        <row r="76">
          <cell r="B76" t="str">
            <v>2082280000111111</v>
          </cell>
          <cell r="C76" t="str">
            <v>Interest income</v>
          </cell>
          <cell r="D76">
            <v>111111</v>
          </cell>
          <cell r="E76" t="str">
            <v>External</v>
          </cell>
          <cell r="F76">
            <v>-2204.7199999999998</v>
          </cell>
        </row>
        <row r="77">
          <cell r="B77" t="str">
            <v>2082208200111101</v>
          </cell>
          <cell r="C77" t="str">
            <v>Non-recurring costs</v>
          </cell>
          <cell r="D77">
            <v>111101</v>
          </cell>
          <cell r="E77" t="str">
            <v>Not assigned</v>
          </cell>
          <cell r="F77">
            <v>80617.179999999993</v>
          </cell>
        </row>
        <row r="78">
          <cell r="B78" t="str">
            <v>208221400088</v>
          </cell>
          <cell r="C78" t="str">
            <v>Interest expenses</v>
          </cell>
          <cell r="D78">
            <v>88</v>
          </cell>
          <cell r="E78" t="str">
            <v>Generco Ltd</v>
          </cell>
          <cell r="F78">
            <v>2752704.22</v>
          </cell>
        </row>
        <row r="79">
          <cell r="B79" t="str">
            <v>20822140001007</v>
          </cell>
          <cell r="C79" t="str">
            <v>Interest expenses</v>
          </cell>
          <cell r="D79">
            <v>1007</v>
          </cell>
          <cell r="E79" t="str">
            <v>Generco Semiconductors Ltd</v>
          </cell>
          <cell r="F79">
            <v>0</v>
          </cell>
        </row>
        <row r="80">
          <cell r="B80" t="str">
            <v>2082214000111111</v>
          </cell>
          <cell r="C80" t="str">
            <v>Interest expenses</v>
          </cell>
          <cell r="D80">
            <v>111111</v>
          </cell>
          <cell r="E80" t="str">
            <v>External</v>
          </cell>
          <cell r="F80">
            <v>1250.7950000000001</v>
          </cell>
        </row>
        <row r="81">
          <cell r="B81" t="str">
            <v>20821100001240</v>
          </cell>
          <cell r="C81" t="str">
            <v>Impairment of participation</v>
          </cell>
          <cell r="D81">
            <v>1240</v>
          </cell>
          <cell r="E81" t="str">
            <v xml:space="preserve">Generco UK </v>
          </cell>
          <cell r="F81">
            <v>4130000</v>
          </cell>
        </row>
        <row r="82">
          <cell r="B82" t="str">
            <v>2091200000111101</v>
          </cell>
          <cell r="C82" t="str">
            <v>Current taxes</v>
          </cell>
          <cell r="D82">
            <v>111101</v>
          </cell>
          <cell r="E82" t="str">
            <v>Not assigned</v>
          </cell>
          <cell r="F82">
            <v>496748.70000000007</v>
          </cell>
        </row>
        <row r="83">
          <cell r="B83" t="str">
            <v>2091200001111101</v>
          </cell>
          <cell r="C83" t="str">
            <v>Regional taxes</v>
          </cell>
          <cell r="D83">
            <v>111101</v>
          </cell>
          <cell r="E83" t="str">
            <v>Not assigned</v>
          </cell>
          <cell r="F83">
            <v>480872.96000000002</v>
          </cell>
        </row>
        <row r="84">
          <cell r="B84" t="str">
            <v>2091900000111101</v>
          </cell>
          <cell r="C84" t="str">
            <v>Quarterly changes in current taxes</v>
          </cell>
          <cell r="D84">
            <v>111101</v>
          </cell>
          <cell r="E84" t="str">
            <v>Not assigned</v>
          </cell>
          <cell r="F84">
            <v>0</v>
          </cell>
        </row>
        <row r="85">
          <cell r="B85" t="str">
            <v>2092200000111101</v>
          </cell>
          <cell r="C85" t="str">
            <v>Deferred taxes</v>
          </cell>
          <cell r="D85">
            <v>111101</v>
          </cell>
          <cell r="E85" t="str">
            <v>Not assigned</v>
          </cell>
          <cell r="F85">
            <v>6570.3050000000003</v>
          </cell>
        </row>
        <row r="86">
          <cell r="B86" t="str">
            <v>2111111999111101</v>
          </cell>
          <cell r="C86" t="str">
            <v>Net income/(loss)</v>
          </cell>
          <cell r="D86">
            <v>111101</v>
          </cell>
          <cell r="E86" t="str">
            <v>Not assigned</v>
          </cell>
          <cell r="F86">
            <v>6073808.1600000001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7EF6E-8290-4828-B6B5-9B43E66DE41C}">
  <dimension ref="B1:L294"/>
  <sheetViews>
    <sheetView tabSelected="1" workbookViewId="0">
      <selection activeCell="J25" sqref="J25"/>
    </sheetView>
  </sheetViews>
  <sheetFormatPr defaultColWidth="9.109375" defaultRowHeight="11.4" x14ac:dyDescent="0.2"/>
  <cols>
    <col min="1" max="1" width="2" style="2" customWidth="1"/>
    <col min="2" max="2" width="24.5546875" style="2" bestFit="1" customWidth="1"/>
    <col min="3" max="3" width="26.109375" style="2" customWidth="1"/>
    <col min="4" max="4" width="17.88671875" style="2" bestFit="1" customWidth="1"/>
    <col min="5" max="5" width="26.6640625" style="2" bestFit="1" customWidth="1"/>
    <col min="6" max="8" width="9.109375" style="2"/>
    <col min="9" max="9" width="4.109375" style="2" customWidth="1"/>
    <col min="10" max="10" width="19.6640625" style="2" bestFit="1" customWidth="1"/>
    <col min="11" max="11" width="1.88671875" style="2" customWidth="1"/>
    <col min="12" max="16384" width="9.109375" style="2"/>
  </cols>
  <sheetData>
    <row r="1" spans="2:12" ht="15.6" x14ac:dyDescent="0.3">
      <c r="B1" s="1" t="s">
        <v>0</v>
      </c>
    </row>
    <row r="2" spans="2:12" ht="15.6" x14ac:dyDescent="0.3">
      <c r="B2" s="1"/>
    </row>
    <row r="3" spans="2:12" ht="14.4" thickBot="1" x14ac:dyDescent="0.3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J3" s="4" t="s">
        <v>8</v>
      </c>
    </row>
    <row r="4" spans="2:12" x14ac:dyDescent="0.2">
      <c r="B4" s="2" t="s">
        <v>9</v>
      </c>
      <c r="C4" s="2" t="str">
        <f>VLOOKUP($B4,'[1]1.1 FY2016'!B5:E61,2,FALSE)</f>
        <v>Core business revenues</v>
      </c>
      <c r="D4" s="5">
        <f>VLOOKUP($B4,'[1]1.1 FY2016'!B5:E61,3,FALSE)</f>
        <v>111111</v>
      </c>
      <c r="E4" s="2" t="str">
        <f>VLOOKUP($B4,'[1]1.1 FY2016'!B5:E61,4,FALSE)</f>
        <v>External</v>
      </c>
      <c r="F4" s="2">
        <f>-SUMIF('[1]1.1 FY2016'!B:B,'2.1 Database'!B4,'[1]1.1 FY2016'!F:F)</f>
        <v>14500341</v>
      </c>
      <c r="G4" s="2" t="e">
        <f>-SUMIF('[2]1.2 FY2017'!B:B,'2.1 Database'!B4,'[2]1.2 FY2017'!F:F)</f>
        <v>#VALUE!</v>
      </c>
      <c r="H4" s="2">
        <f>-SUMIF('[1]1.3 FY2018'!B:B,'2.1 Database'!B4,'[1]1.3 FY2018'!F:F)</f>
        <v>14431341</v>
      </c>
      <c r="J4" s="6" t="s">
        <v>10</v>
      </c>
      <c r="L4" s="2">
        <f>COUNTIF('[1]2.2 P&amp;L statement'!$B$4:$B$24,'2.1 Database'!J4)</f>
        <v>1</v>
      </c>
    </row>
    <row r="5" spans="2:12" x14ac:dyDescent="0.2">
      <c r="B5" s="2" t="s">
        <v>11</v>
      </c>
      <c r="C5" s="2" t="str">
        <f>VLOOKUP($B5,'[1]1.1 FY2016'!B6:E62,2,FALSE)</f>
        <v>Other revenues</v>
      </c>
      <c r="D5" s="5">
        <f>VLOOKUP($B5,'[1]1.1 FY2016'!B6:E62,3,FALSE)</f>
        <v>111111</v>
      </c>
      <c r="E5" s="2" t="str">
        <f>VLOOKUP($B5,'[1]1.1 FY2016'!B6:E62,4,FALSE)</f>
        <v>External</v>
      </c>
      <c r="F5" s="2">
        <f>-SUMIF('[1]1.1 FY2016'!B:B,'2.1 Database'!B5,'[1]1.1 FY2016'!F:F)</f>
        <v>4794856.1919999998</v>
      </c>
      <c r="G5" s="2" t="e">
        <f>-SUMIF('[2]1.2 FY2017'!B:B,'2.1 Database'!B5,'[2]1.2 FY2017'!F:F)</f>
        <v>#VALUE!</v>
      </c>
      <c r="H5" s="2">
        <f>-SUMIF('[1]1.3 FY2018'!B:B,'2.1 Database'!B5,'[1]1.3 FY2018'!F:F)</f>
        <v>6373617.5140000004</v>
      </c>
      <c r="J5" s="6" t="s">
        <v>12</v>
      </c>
      <c r="L5" s="2">
        <f>COUNTIF('[1]2.2 P&amp;L statement'!$B$4:$B$24,'2.1 Database'!J5)</f>
        <v>1</v>
      </c>
    </row>
    <row r="6" spans="2:12" x14ac:dyDescent="0.2">
      <c r="B6" s="2" t="s">
        <v>13</v>
      </c>
      <c r="C6" s="2" t="str">
        <f>VLOOKUP($B6,'[1]1.1 FY2016'!B7:E63,2,FALSE)</f>
        <v>Capitalized costs</v>
      </c>
      <c r="D6" s="5">
        <f>VLOOKUP($B6,'[1]1.1 FY2016'!B7:E63,3,FALSE)</f>
        <v>1009</v>
      </c>
      <c r="E6" s="2" t="str">
        <f>VLOOKUP($B6,'[1]1.1 FY2016'!B7:E63,4,FALSE)</f>
        <v>Green Ventures Ltd</v>
      </c>
      <c r="F6" s="2">
        <f>-SUMIF('[1]1.1 FY2016'!B:B,'2.1 Database'!B6,'[1]1.1 FY2016'!F:F)</f>
        <v>154890.4</v>
      </c>
      <c r="G6" s="2" t="e">
        <f>-SUMIF('[2]1.2 FY2017'!B:B,'2.1 Database'!B6,'[2]1.2 FY2017'!F:F)</f>
        <v>#VALUE!</v>
      </c>
      <c r="H6" s="2">
        <f>-SUMIF('[1]1.3 FY2018'!B:B,'2.1 Database'!B6,'[1]1.3 FY2018'!F:F)</f>
        <v>0</v>
      </c>
      <c r="J6" s="6" t="s">
        <v>14</v>
      </c>
      <c r="L6" s="2">
        <f>COUNTIF('[1]2.2 P&amp;L statement'!$B$4:$B$24,'2.1 Database'!J6)</f>
        <v>1</v>
      </c>
    </row>
    <row r="7" spans="2:12" x14ac:dyDescent="0.2">
      <c r="B7" s="2" t="s">
        <v>15</v>
      </c>
      <c r="C7" s="2" t="str">
        <f>VLOOKUP($B7,'[1]1.1 FY2016'!B8:E64,2,FALSE)</f>
        <v>Capitalized costs</v>
      </c>
      <c r="D7" s="5">
        <f>VLOOKUP($B7,'[1]1.1 FY2016'!B8:E64,3,FALSE)</f>
        <v>1007</v>
      </c>
      <c r="E7" s="2" t="str">
        <f>VLOOKUP($B7,'[1]1.1 FY2016'!B8:E64,4,FALSE)</f>
        <v>Generco Sunshine JSC</v>
      </c>
      <c r="F7" s="2">
        <f>-SUMIF('[1]1.1 FY2016'!B:B,'2.1 Database'!B7,'[1]1.1 FY2016'!F:F)</f>
        <v>1180894.0520000001</v>
      </c>
      <c r="G7" s="2" t="e">
        <f>-SUMIF('[2]1.2 FY2017'!B:B,'2.1 Database'!B7,'[2]1.2 FY2017'!F:F)</f>
        <v>#VALUE!</v>
      </c>
      <c r="H7" s="2">
        <f>-SUMIF('[1]1.3 FY2018'!B:B,'2.1 Database'!B7,'[1]1.3 FY2018'!F:F)</f>
        <v>0</v>
      </c>
      <c r="J7" s="6" t="s">
        <v>14</v>
      </c>
      <c r="L7" s="2">
        <f>COUNTIF('[1]2.2 P&amp;L statement'!$B$4:$B$24,'2.1 Database'!J7)</f>
        <v>1</v>
      </c>
    </row>
    <row r="8" spans="2:12" x14ac:dyDescent="0.2">
      <c r="B8" s="2" t="s">
        <v>16</v>
      </c>
      <c r="C8" s="2" t="str">
        <f>VLOOKUP($B8,'[1]1.1 FY2016'!B9:E65,2,FALSE)</f>
        <v>Capitalized costs</v>
      </c>
      <c r="D8" s="5">
        <f>VLOOKUP($B8,'[1]1.1 FY2016'!B9:E65,3,FALSE)</f>
        <v>1008</v>
      </c>
      <c r="E8" s="2" t="str">
        <f>VLOOKUP($B8,'[1]1.1 FY2016'!B9:E65,4,FALSE)</f>
        <v>Greenco Ltd</v>
      </c>
      <c r="F8" s="2">
        <f>-SUMIF('[1]1.1 FY2016'!B:B,'2.1 Database'!B8,'[1]1.1 FY2016'!F:F)</f>
        <v>793079.51199999999</v>
      </c>
      <c r="G8" s="2" t="e">
        <f>-SUMIF('[2]1.2 FY2017'!B:B,'2.1 Database'!B8,'[2]1.2 FY2017'!F:F)</f>
        <v>#VALUE!</v>
      </c>
      <c r="H8" s="2">
        <f>-SUMIF('[1]1.3 FY2018'!B:B,'2.1 Database'!B8,'[1]1.3 FY2018'!F:F)</f>
        <v>0</v>
      </c>
      <c r="J8" s="6" t="s">
        <v>14</v>
      </c>
      <c r="L8" s="2">
        <f>COUNTIF('[1]2.2 P&amp;L statement'!$B$4:$B$24,'2.1 Database'!J8)</f>
        <v>1</v>
      </c>
    </row>
    <row r="9" spans="2:12" x14ac:dyDescent="0.2">
      <c r="B9" s="2" t="s">
        <v>17</v>
      </c>
      <c r="C9" s="2" t="str">
        <f>VLOOKUP($B9,'[1]1.1 FY2016'!B10:E66,2,FALSE)</f>
        <v>Capitalized costs</v>
      </c>
      <c r="D9" s="5">
        <f>VLOOKUP($B9,'[1]1.1 FY2016'!B10:E66,3,FALSE)</f>
        <v>111101</v>
      </c>
      <c r="E9" s="2" t="str">
        <f>VLOOKUP($B9,'[1]1.1 FY2016'!B10:E66,4,FALSE)</f>
        <v>Not assigned</v>
      </c>
      <c r="F9" s="2">
        <f>-SUMIF('[1]1.1 FY2016'!B:B,'2.1 Database'!B9,'[1]1.1 FY2016'!F:F)</f>
        <v>2277197.6</v>
      </c>
      <c r="G9" s="2" t="e">
        <f>-SUMIF('[2]1.2 FY2017'!B:B,'2.1 Database'!B9,'[2]1.2 FY2017'!F:F)</f>
        <v>#VALUE!</v>
      </c>
      <c r="H9" s="2">
        <f>-SUMIF('[1]1.3 FY2018'!B:B,'2.1 Database'!B9,'[1]1.3 FY2018'!F:F)</f>
        <v>0</v>
      </c>
      <c r="J9" s="6" t="s">
        <v>14</v>
      </c>
      <c r="L9" s="2">
        <f>COUNTIF('[1]2.2 P&amp;L statement'!$B$4:$B$24,'2.1 Database'!J9)</f>
        <v>1</v>
      </c>
    </row>
    <row r="10" spans="2:12" x14ac:dyDescent="0.2">
      <c r="B10" s="2" t="s">
        <v>18</v>
      </c>
      <c r="C10" s="2" t="str">
        <f>VLOOKUP($B10,'[1]1.1 FY2016'!B11:E67,2,FALSE)</f>
        <v>Direct costs</v>
      </c>
      <c r="D10" s="5">
        <f>VLOOKUP($B10,'[1]1.1 FY2016'!B11:E67,3,FALSE)</f>
        <v>111111</v>
      </c>
      <c r="E10" s="2" t="str">
        <f>VLOOKUP($B10,'[1]1.1 FY2016'!B11:E67,4,FALSE)</f>
        <v>External</v>
      </c>
      <c r="F10" s="2">
        <f>-SUMIF('[1]1.1 FY2016'!B:B,'2.1 Database'!B10,'[1]1.1 FY2016'!F:F)</f>
        <v>-4428911.7640000004</v>
      </c>
      <c r="G10" s="2" t="e">
        <f>-SUMIF('[2]1.2 FY2017'!B:B,'2.1 Database'!B10,'[2]1.2 FY2017'!F:F)</f>
        <v>#VALUE!</v>
      </c>
      <c r="H10" s="2">
        <f>-SUMIF('[1]1.3 FY2018'!B:B,'2.1 Database'!B10,'[1]1.3 FY2018'!F:F)</f>
        <v>-5674152.0669999998</v>
      </c>
      <c r="J10" s="6" t="s">
        <v>19</v>
      </c>
      <c r="L10" s="2">
        <f>COUNTIF('[1]2.2 P&amp;L statement'!$B$4:$B$24,'2.1 Database'!J10)</f>
        <v>1</v>
      </c>
    </row>
    <row r="11" spans="2:12" x14ac:dyDescent="0.2">
      <c r="B11" s="2" t="s">
        <v>20</v>
      </c>
      <c r="C11" s="2" t="str">
        <f>VLOOKUP($B11,'[1]1.1 FY2016'!B12:E68,2,FALSE)</f>
        <v>Freight outbound expenses</v>
      </c>
      <c r="D11" s="5">
        <f>VLOOKUP($B11,'[1]1.1 FY2016'!B12:E68,3,FALSE)</f>
        <v>111111</v>
      </c>
      <c r="E11" s="2" t="str">
        <f>VLOOKUP($B11,'[1]1.1 FY2016'!B12:E68,4,FALSE)</f>
        <v>External</v>
      </c>
      <c r="F11" s="2">
        <f>-SUMIF('[1]1.1 FY2016'!B:B,'2.1 Database'!B11,'[1]1.1 FY2016'!F:F)</f>
        <v>-16977.628000000001</v>
      </c>
      <c r="G11" s="2" t="e">
        <f>-SUMIF('[2]1.2 FY2017'!B:B,'2.1 Database'!B11,'[2]1.2 FY2017'!F:F)</f>
        <v>#VALUE!</v>
      </c>
      <c r="H11" s="2">
        <f>-SUMIF('[1]1.3 FY2018'!B:B,'2.1 Database'!B11,'[1]1.3 FY2018'!F:F)</f>
        <v>-350370.99399999995</v>
      </c>
      <c r="J11" s="6" t="s">
        <v>21</v>
      </c>
      <c r="L11" s="2">
        <f>COUNTIF('[1]2.2 P&amp;L statement'!$B$4:$B$24,'2.1 Database'!J11)</f>
        <v>1</v>
      </c>
    </row>
    <row r="12" spans="2:12" x14ac:dyDescent="0.2">
      <c r="B12" s="2" t="s">
        <v>22</v>
      </c>
      <c r="C12" s="2" t="str">
        <f>VLOOKUP($B12,'[1]1.1 FY2016'!B13:E69,2,FALSE)</f>
        <v>R&amp;D expenses</v>
      </c>
      <c r="D12" s="5">
        <f>VLOOKUP($B12,'[1]1.1 FY2016'!B13:E69,3,FALSE)</f>
        <v>88</v>
      </c>
      <c r="E12" s="2" t="str">
        <f>VLOOKUP($B12,'[1]1.1 FY2016'!B13:E69,4,FALSE)</f>
        <v>Generco Ltd</v>
      </c>
      <c r="F12" s="2">
        <f>-SUMIF('[1]1.1 FY2016'!B:B,'2.1 Database'!B12,'[1]1.1 FY2016'!F:F)</f>
        <v>-2245437.54</v>
      </c>
      <c r="G12" s="2" t="e">
        <f>-SUMIF('[2]1.2 FY2017'!B:B,'2.1 Database'!B12,'[2]1.2 FY2017'!F:F)</f>
        <v>#VALUE!</v>
      </c>
      <c r="H12" s="2">
        <f>-SUMIF('[1]1.3 FY2018'!B:B,'2.1 Database'!B12,'[1]1.3 FY2018'!F:F)</f>
        <v>-3116017.1540000001</v>
      </c>
      <c r="J12" s="6" t="s">
        <v>21</v>
      </c>
      <c r="L12" s="2">
        <f>COUNTIF('[1]2.2 P&amp;L statement'!$B$4:$B$24,'2.1 Database'!J12)</f>
        <v>1</v>
      </c>
    </row>
    <row r="13" spans="2:12" x14ac:dyDescent="0.2">
      <c r="B13" s="2" t="s">
        <v>23</v>
      </c>
      <c r="C13" s="2" t="str">
        <f>VLOOKUP($B13,'[1]1.1 FY2016'!B14:E70,2,FALSE)</f>
        <v>R&amp;D expenses</v>
      </c>
      <c r="D13" s="5">
        <f>VLOOKUP($B13,'[1]1.1 FY2016'!B14:E70,3,FALSE)</f>
        <v>111111</v>
      </c>
      <c r="E13" s="2" t="str">
        <f>VLOOKUP($B13,'[1]1.1 FY2016'!B14:E70,4,FALSE)</f>
        <v>External</v>
      </c>
      <c r="F13" s="2">
        <f>-SUMIF('[1]1.1 FY2016'!B:B,'2.1 Database'!B13,'[1]1.1 FY2016'!F:F)</f>
        <v>-16605.634000000002</v>
      </c>
      <c r="G13" s="2" t="e">
        <f>-SUMIF('[2]1.2 FY2017'!B:B,'2.1 Database'!B13,'[2]1.2 FY2017'!F:F)</f>
        <v>#VALUE!</v>
      </c>
      <c r="H13" s="2">
        <f>-SUMIF('[1]1.3 FY2018'!B:B,'2.1 Database'!B13,'[1]1.3 FY2018'!F:F)</f>
        <v>-9783.7069999999985</v>
      </c>
      <c r="J13" s="6" t="s">
        <v>21</v>
      </c>
      <c r="L13" s="2">
        <f>COUNTIF('[1]2.2 P&amp;L statement'!$B$4:$B$24,'2.1 Database'!J13)</f>
        <v>1</v>
      </c>
    </row>
    <row r="14" spans="2:12" x14ac:dyDescent="0.2">
      <c r="B14" s="2" t="s">
        <v>24</v>
      </c>
      <c r="C14" s="2" t="str">
        <f>VLOOKUP($B14,'[1]1.1 FY2016'!B15:E71,2,FALSE)</f>
        <v>Wages and salaries</v>
      </c>
      <c r="D14" s="5">
        <f>VLOOKUP($B14,'[1]1.1 FY2016'!B15:E71,3,FALSE)</f>
        <v>111111</v>
      </c>
      <c r="E14" s="2" t="str">
        <f>VLOOKUP($B14,'[1]1.1 FY2016'!B15:E71,4,FALSE)</f>
        <v>External</v>
      </c>
      <c r="F14" s="2">
        <f>-SUMIF('[1]1.1 FY2016'!B:B,'2.1 Database'!B14,'[1]1.1 FY2016'!F:F)</f>
        <v>-4683394.0460000001</v>
      </c>
      <c r="G14" s="2" t="e">
        <f>-SUMIF('[2]1.2 FY2017'!B:B,'2.1 Database'!B14,'[2]1.2 FY2017'!F:F)</f>
        <v>#VALUE!</v>
      </c>
      <c r="H14" s="2">
        <f>-SUMIF('[1]1.3 FY2018'!B:B,'2.1 Database'!B14,'[1]1.3 FY2018'!F:F)</f>
        <v>-3982699.5329999998</v>
      </c>
      <c r="J14" s="6" t="s">
        <v>25</v>
      </c>
      <c r="L14" s="2">
        <f>COUNTIF('[1]2.2 P&amp;L statement'!$B$4:$B$24,'2.1 Database'!J14)</f>
        <v>1</v>
      </c>
    </row>
    <row r="15" spans="2:12" x14ac:dyDescent="0.2">
      <c r="B15" s="2" t="s">
        <v>26</v>
      </c>
      <c r="C15" s="2" t="str">
        <f>VLOOKUP($B15,'[1]1.1 FY2016'!B16:E72,2,FALSE)</f>
        <v>Pension contributions</v>
      </c>
      <c r="D15" s="5">
        <f>VLOOKUP($B15,'[1]1.1 FY2016'!B16:E72,3,FALSE)</f>
        <v>111101</v>
      </c>
      <c r="E15" s="2" t="str">
        <f>VLOOKUP($B15,'[1]1.1 FY2016'!B16:E72,4,FALSE)</f>
        <v>Not assigned</v>
      </c>
      <c r="F15" s="2">
        <f>-SUMIF('[1]1.1 FY2016'!B:B,'2.1 Database'!B15,'[1]1.1 FY2016'!F:F)</f>
        <v>-1143051.5760000001</v>
      </c>
      <c r="G15" s="2" t="e">
        <f>-SUMIF('[2]1.2 FY2017'!B:B,'2.1 Database'!B15,'[2]1.2 FY2017'!F:F)</f>
        <v>#VALUE!</v>
      </c>
      <c r="H15" s="2">
        <f>-SUMIF('[1]1.3 FY2018'!B:B,'2.1 Database'!B15,'[1]1.3 FY2018'!F:F)</f>
        <v>-1709688.6429999997</v>
      </c>
      <c r="J15" s="6" t="s">
        <v>25</v>
      </c>
      <c r="L15" s="2">
        <f>COUNTIF('[1]2.2 P&amp;L statement'!$B$4:$B$24,'2.1 Database'!J15)</f>
        <v>1</v>
      </c>
    </row>
    <row r="16" spans="2:12" x14ac:dyDescent="0.2">
      <c r="B16" s="2" t="s">
        <v>27</v>
      </c>
      <c r="C16" s="2" t="str">
        <f>VLOOKUP($B16,'[1]1.1 FY2016'!B17:E73,2,FALSE)</f>
        <v>Pension contributions</v>
      </c>
      <c r="D16" s="5">
        <f>VLOOKUP($B16,'[1]1.1 FY2016'!B17:E73,3,FALSE)</f>
        <v>88</v>
      </c>
      <c r="E16" s="2" t="str">
        <f>VLOOKUP($B16,'[1]1.1 FY2016'!B17:E73,4,FALSE)</f>
        <v>Generco Ltd</v>
      </c>
      <c r="F16" s="2">
        <f>-SUMIF('[1]1.1 FY2016'!B:B,'2.1 Database'!B16,'[1]1.1 FY2016'!F:F)</f>
        <v>-239379.61800000002</v>
      </c>
      <c r="G16" s="2" t="e">
        <f>-SUMIF('[2]1.2 FY2017'!B:B,'2.1 Database'!B16,'[2]1.2 FY2017'!F:F)</f>
        <v>#VALUE!</v>
      </c>
      <c r="H16" s="2">
        <f>-SUMIF('[1]1.3 FY2018'!B:B,'2.1 Database'!B16,'[1]1.3 FY2018'!F:F)</f>
        <v>0</v>
      </c>
      <c r="J16" s="6" t="s">
        <v>25</v>
      </c>
      <c r="L16" s="2">
        <f>COUNTIF('[1]2.2 P&amp;L statement'!$B$4:$B$24,'2.1 Database'!J16)</f>
        <v>1</v>
      </c>
    </row>
    <row r="17" spans="2:12" x14ac:dyDescent="0.2">
      <c r="B17" s="2" t="s">
        <v>28</v>
      </c>
      <c r="C17" s="2" t="str">
        <f>VLOOKUP($B17,'[1]1.1 FY2016'!B18:E74,2,FALSE)</f>
        <v>Severance indemnity contribution</v>
      </c>
      <c r="D17" s="5">
        <f>VLOOKUP($B17,'[1]1.1 FY2016'!B18:E74,3,FALSE)</f>
        <v>111101</v>
      </c>
      <c r="E17" s="2" t="str">
        <f>VLOOKUP($B17,'[1]1.1 FY2016'!B18:E74,4,FALSE)</f>
        <v>Not assigned</v>
      </c>
      <c r="F17" s="2">
        <f>-SUMIF('[1]1.1 FY2016'!B:B,'2.1 Database'!B17,'[1]1.1 FY2016'!F:F)</f>
        <v>-104913.8</v>
      </c>
      <c r="G17" s="2" t="e">
        <f>-SUMIF('[2]1.2 FY2017'!B:B,'2.1 Database'!B17,'[2]1.2 FY2017'!F:F)</f>
        <v>#VALUE!</v>
      </c>
      <c r="H17" s="2">
        <f>-SUMIF('[1]1.3 FY2018'!B:B,'2.1 Database'!B17,'[1]1.3 FY2018'!F:F)</f>
        <v>-143500</v>
      </c>
      <c r="J17" s="6" t="s">
        <v>25</v>
      </c>
      <c r="L17" s="2">
        <f>COUNTIF('[1]2.2 P&amp;L statement'!$B$4:$B$24,'2.1 Database'!J17)</f>
        <v>1</v>
      </c>
    </row>
    <row r="18" spans="2:12" x14ac:dyDescent="0.2">
      <c r="B18" s="2" t="s">
        <v>29</v>
      </c>
      <c r="C18" s="2" t="str">
        <f>VLOOKUP($B18,'[1]1.1 FY2016'!B19:E75,2,FALSE)</f>
        <v>D&amp;A</v>
      </c>
      <c r="D18" s="5">
        <f>VLOOKUP($B18,'[1]1.1 FY2016'!B19:E75,3,FALSE)</f>
        <v>111101</v>
      </c>
      <c r="E18" s="2" t="str">
        <f>VLOOKUP($B18,'[1]1.1 FY2016'!B19:E75,4,FALSE)</f>
        <v>Not assigned</v>
      </c>
      <c r="F18" s="2">
        <f>-SUMIF('[1]1.1 FY2016'!B:B,'2.1 Database'!B18,'[1]1.1 FY2016'!F:F)</f>
        <v>-2003262.2180000001</v>
      </c>
      <c r="G18" s="2" t="e">
        <f>-SUMIF('[2]1.2 FY2017'!B:B,'2.1 Database'!B18,'[2]1.2 FY2017'!F:F)</f>
        <v>#VALUE!</v>
      </c>
      <c r="H18" s="2">
        <f>-SUMIF('[1]1.3 FY2018'!B:B,'2.1 Database'!B18,'[1]1.3 FY2018'!F:F)</f>
        <v>-1875768.159</v>
      </c>
      <c r="J18" s="6" t="s">
        <v>30</v>
      </c>
      <c r="L18" s="2">
        <f>COUNTIF('[1]2.2 P&amp;L statement'!$B$4:$B$24,'2.1 Database'!J18)</f>
        <v>1</v>
      </c>
    </row>
    <row r="19" spans="2:12" x14ac:dyDescent="0.2">
      <c r="B19" s="2" t="s">
        <v>31</v>
      </c>
      <c r="C19" s="2" t="str">
        <f>VLOOKUP($B19,'[1]1.1 FY2016'!B20:E76,2,FALSE)</f>
        <v>D&amp;A</v>
      </c>
      <c r="D19" s="5">
        <f>VLOOKUP($B19,'[1]1.1 FY2016'!B20:E76,3,FALSE)</f>
        <v>1</v>
      </c>
      <c r="E19" s="2" t="str">
        <f>VLOOKUP($B19,'[1]1.1 FY2016'!B20:E76,4,FALSE)</f>
        <v>Not assigned</v>
      </c>
      <c r="F19" s="2">
        <f>-SUMIF('[1]1.1 FY2016'!B:B,'2.1 Database'!B19,'[1]1.1 FY2016'!F:F)</f>
        <v>-41981.296000000002</v>
      </c>
      <c r="G19" s="2" t="e">
        <f>-SUMIF('[2]1.2 FY2017'!B:B,'2.1 Database'!B19,'[2]1.2 FY2017'!F:F)</f>
        <v>#VALUE!</v>
      </c>
      <c r="H19" s="2">
        <f>-SUMIF('[1]1.3 FY2018'!B:B,'2.1 Database'!B19,'[1]1.3 FY2018'!F:F)</f>
        <v>0</v>
      </c>
      <c r="J19" s="6" t="s">
        <v>30</v>
      </c>
      <c r="L19" s="2">
        <f>COUNTIF('[1]2.2 P&amp;L statement'!$B$4:$B$24,'2.1 Database'!J19)</f>
        <v>1</v>
      </c>
    </row>
    <row r="20" spans="2:12" x14ac:dyDescent="0.2">
      <c r="B20" s="2" t="s">
        <v>32</v>
      </c>
      <c r="C20" s="2" t="str">
        <f>VLOOKUP($B20,'[1]1.1 FY2016'!B21:E77,2,FALSE)</f>
        <v>Corporate recharges</v>
      </c>
      <c r="D20" s="5" t="str">
        <f>VLOOKUP($B20,'[1]1.1 FY2016'!B21:E77,3,FALSE)</f>
        <v>1</v>
      </c>
      <c r="E20" s="2" t="str">
        <f>VLOOKUP($B20,'[1]1.1 FY2016'!B21:E77,4,FALSE)</f>
        <v>Greeny Ltd</v>
      </c>
      <c r="F20" s="2">
        <f>-SUMIF('[1]1.1 FY2016'!B:B,'2.1 Database'!B20,'[1]1.1 FY2016'!F:F)</f>
        <v>2156147.4</v>
      </c>
      <c r="G20" s="2" t="e">
        <f>-SUMIF('[2]1.2 FY2017'!B:B,'2.1 Database'!B20,'[2]1.2 FY2017'!F:F)</f>
        <v>#VALUE!</v>
      </c>
      <c r="H20" s="2">
        <f>-SUMIF('[1]1.3 FY2018'!B:B,'2.1 Database'!B20,'[1]1.3 FY2018'!F:F)</f>
        <v>1418521.358</v>
      </c>
      <c r="J20" s="6" t="s">
        <v>33</v>
      </c>
      <c r="L20" s="2">
        <f>COUNTIF('[1]2.2 P&amp;L statement'!$B$4:$B$24,'2.1 Database'!J20)</f>
        <v>1</v>
      </c>
    </row>
    <row r="21" spans="2:12" x14ac:dyDescent="0.2">
      <c r="B21" s="2" t="s">
        <v>34</v>
      </c>
      <c r="C21" s="2" t="str">
        <f>VLOOKUP($B21,'[1]1.1 FY2016'!B22:E78,2,FALSE)</f>
        <v>Corporate recharges</v>
      </c>
      <c r="D21" s="5">
        <f>VLOOKUP($B21,'[1]1.1 FY2016'!B22:E78,3,FALSE)</f>
        <v>14</v>
      </c>
      <c r="E21" s="2" t="str">
        <f>VLOOKUP($B21,'[1]1.1 FY2016'!B22:E78,4,FALSE)</f>
        <v>Generco Cosmetics Ltd</v>
      </c>
      <c r="F21" s="2">
        <f>-SUMIF('[1]1.1 FY2016'!B:B,'2.1 Database'!B21,'[1]1.1 FY2016'!F:F)</f>
        <v>291428.55199999997</v>
      </c>
      <c r="G21" s="2" t="e">
        <f>-SUMIF('[2]1.2 FY2017'!B:B,'2.1 Database'!B21,'[2]1.2 FY2017'!F:F)</f>
        <v>#VALUE!</v>
      </c>
      <c r="H21" s="2">
        <f>-SUMIF('[1]1.3 FY2018'!B:B,'2.1 Database'!B21,'[1]1.3 FY2018'!F:F)</f>
        <v>0</v>
      </c>
      <c r="J21" s="6" t="s">
        <v>33</v>
      </c>
      <c r="L21" s="2">
        <f>COUNTIF('[1]2.2 P&amp;L statement'!$B$4:$B$24,'2.1 Database'!J21)</f>
        <v>1</v>
      </c>
    </row>
    <row r="22" spans="2:12" x14ac:dyDescent="0.2">
      <c r="B22" s="2" t="s">
        <v>35</v>
      </c>
      <c r="C22" s="2" t="str">
        <f>VLOOKUP($B22,'[1]1.1 FY2016'!B23:E79,2,FALSE)</f>
        <v>Corporate recharges</v>
      </c>
      <c r="D22" s="5">
        <f>VLOOKUP($B22,'[1]1.1 FY2016'!B23:E79,3,FALSE)</f>
        <v>1037</v>
      </c>
      <c r="E22" s="2" t="str">
        <f>VLOOKUP($B22,'[1]1.1 FY2016'!B23:E79,4,FALSE)</f>
        <v>Generco Canada JSC</v>
      </c>
      <c r="F22" s="2">
        <f>-SUMIF('[1]1.1 FY2016'!B:B,'2.1 Database'!B22,'[1]1.1 FY2016'!F:F)</f>
        <v>0</v>
      </c>
      <c r="G22" s="2" t="e">
        <f>-SUMIF('[2]1.2 FY2017'!B:B,'2.1 Database'!B22,'[2]1.2 FY2017'!F:F)</f>
        <v>#VALUE!</v>
      </c>
      <c r="H22" s="2">
        <f>-SUMIF('[1]1.3 FY2018'!B:B,'2.1 Database'!B22,'[1]1.3 FY2018'!F:F)</f>
        <v>0</v>
      </c>
      <c r="J22" s="6" t="s">
        <v>33</v>
      </c>
      <c r="L22" s="2">
        <f>COUNTIF('[1]2.2 P&amp;L statement'!$B$4:$B$24,'2.1 Database'!J22)</f>
        <v>1</v>
      </c>
    </row>
    <row r="23" spans="2:12" x14ac:dyDescent="0.2">
      <c r="B23" s="2" t="s">
        <v>36</v>
      </c>
      <c r="C23" s="2" t="str">
        <f>VLOOKUP($B23,'[1]1.1 FY2016'!B24:E80,2,FALSE)</f>
        <v>Corporate recharges</v>
      </c>
      <c r="D23" s="5" t="str">
        <f>VLOOKUP($B23,'[1]1.1 FY2016'!B24:E80,3,FALSE)</f>
        <v>1087</v>
      </c>
      <c r="E23" s="2" t="str">
        <f>VLOOKUP($B23,'[1]1.1 FY2016'!B24:E80,4,FALSE)</f>
        <v>Gener Beauty GmbH</v>
      </c>
      <c r="F23" s="2">
        <f>-SUMIF('[1]1.1 FY2016'!B:B,'2.1 Database'!B23,'[1]1.1 FY2016'!F:F)</f>
        <v>33736.5</v>
      </c>
      <c r="G23" s="2" t="e">
        <f>-SUMIF('[2]1.2 FY2017'!B:B,'2.1 Database'!B23,'[2]1.2 FY2017'!F:F)</f>
        <v>#VALUE!</v>
      </c>
      <c r="H23" s="2">
        <f>-SUMIF('[1]1.3 FY2018'!B:B,'2.1 Database'!B23,'[1]1.3 FY2018'!F:F)</f>
        <v>0</v>
      </c>
      <c r="J23" s="6" t="s">
        <v>33</v>
      </c>
      <c r="L23" s="2">
        <f>COUNTIF('[1]2.2 P&amp;L statement'!$B$4:$B$24,'2.1 Database'!J23)</f>
        <v>1</v>
      </c>
    </row>
    <row r="24" spans="2:12" x14ac:dyDescent="0.2">
      <c r="B24" s="2" t="s">
        <v>37</v>
      </c>
      <c r="C24" s="2" t="str">
        <f>VLOOKUP($B24,'[1]1.1 FY2016'!B25:E81,2,FALSE)</f>
        <v>Corporate recharges</v>
      </c>
      <c r="D24" s="5">
        <f>VLOOKUP($B24,'[1]1.1 FY2016'!B25:E81,3,FALSE)</f>
        <v>1009</v>
      </c>
      <c r="E24" s="2" t="str">
        <f>VLOOKUP($B24,'[1]1.1 FY2016'!B25:E81,4,FALSE)</f>
        <v>Green Ventures Ltd</v>
      </c>
      <c r="F24" s="2">
        <f>-SUMIF('[1]1.1 FY2016'!B:B,'2.1 Database'!B24,'[1]1.1 FY2016'!F:F)</f>
        <v>0</v>
      </c>
      <c r="G24" s="2" t="e">
        <f>-SUMIF('[2]1.2 FY2017'!B:B,'2.1 Database'!B24,'[2]1.2 FY2017'!F:F)</f>
        <v>#VALUE!</v>
      </c>
      <c r="H24" s="2">
        <f>-SUMIF('[1]1.3 FY2018'!B:B,'2.1 Database'!B24,'[1]1.3 FY2018'!F:F)</f>
        <v>0</v>
      </c>
      <c r="J24" s="6" t="s">
        <v>33</v>
      </c>
      <c r="L24" s="2">
        <f>COUNTIF('[1]2.2 P&amp;L statement'!$B$4:$B$24,'2.1 Database'!J24)</f>
        <v>1</v>
      </c>
    </row>
    <row r="25" spans="2:12" x14ac:dyDescent="0.2">
      <c r="B25" s="2" t="s">
        <v>38</v>
      </c>
      <c r="C25" s="2" t="str">
        <f>VLOOKUP($B25,'[1]1.1 FY2016'!B26:E82,2,FALSE)</f>
        <v>Corporate recharges</v>
      </c>
      <c r="D25" s="5">
        <f>VLOOKUP($B25,'[1]1.1 FY2016'!B26:E82,3,FALSE)</f>
        <v>1007</v>
      </c>
      <c r="E25" s="2" t="str">
        <f>VLOOKUP($B25,'[1]1.1 FY2016'!B26:E82,4,FALSE)</f>
        <v>Generco Sunshine JSC</v>
      </c>
      <c r="F25" s="2">
        <f>-SUMIF('[1]1.1 FY2016'!B:B,'2.1 Database'!B25,'[1]1.1 FY2016'!F:F)</f>
        <v>0</v>
      </c>
      <c r="G25" s="2" t="e">
        <f>-SUMIF('[2]1.2 FY2017'!B:B,'2.1 Database'!B25,'[2]1.2 FY2017'!F:F)</f>
        <v>#VALUE!</v>
      </c>
      <c r="H25" s="2">
        <f>-SUMIF('[1]1.3 FY2018'!B:B,'2.1 Database'!B25,'[1]1.3 FY2018'!F:F)</f>
        <v>0</v>
      </c>
      <c r="J25" s="6" t="s">
        <v>33</v>
      </c>
      <c r="L25" s="2">
        <f>COUNTIF('[1]2.2 P&amp;L statement'!$B$4:$B$24,'2.1 Database'!J25)</f>
        <v>1</v>
      </c>
    </row>
    <row r="26" spans="2:12" x14ac:dyDescent="0.2">
      <c r="B26" s="2" t="s">
        <v>39</v>
      </c>
      <c r="C26" s="2" t="str">
        <f>VLOOKUP($B26,'[1]1.1 FY2016'!B27:E83,2,FALSE)</f>
        <v>Corporate recharges</v>
      </c>
      <c r="D26" s="5">
        <f>VLOOKUP($B26,'[1]1.1 FY2016'!B27:E83,3,FALSE)</f>
        <v>1008</v>
      </c>
      <c r="E26" s="2" t="str">
        <f>VLOOKUP($B26,'[1]1.1 FY2016'!B27:E83,4,FALSE)</f>
        <v>Greenco Ltd</v>
      </c>
      <c r="F26" s="2">
        <f>-SUMIF('[1]1.1 FY2016'!B:B,'2.1 Database'!B26,'[1]1.1 FY2016'!F:F)</f>
        <v>0</v>
      </c>
      <c r="G26" s="2" t="e">
        <f>-SUMIF('[2]1.2 FY2017'!B:B,'2.1 Database'!B26,'[2]1.2 FY2017'!F:F)</f>
        <v>#VALUE!</v>
      </c>
      <c r="H26" s="2">
        <f>-SUMIF('[1]1.3 FY2018'!B:B,'2.1 Database'!B26,'[1]1.3 FY2018'!F:F)</f>
        <v>0</v>
      </c>
      <c r="J26" s="6" t="s">
        <v>33</v>
      </c>
      <c r="L26" s="2">
        <f>COUNTIF('[1]2.2 P&amp;L statement'!$B$4:$B$24,'2.1 Database'!J26)</f>
        <v>1</v>
      </c>
    </row>
    <row r="27" spans="2:12" x14ac:dyDescent="0.2">
      <c r="B27" s="2" t="s">
        <v>40</v>
      </c>
      <c r="C27" s="2" t="str">
        <f>VLOOKUP($B27,'[1]1.1 FY2016'!B28:E84,2,FALSE)</f>
        <v>Corporate recharges</v>
      </c>
      <c r="D27" s="5">
        <f>VLOOKUP($B27,'[1]1.1 FY2016'!B28:E84,3,FALSE)</f>
        <v>1240</v>
      </c>
      <c r="E27" s="2" t="str">
        <f>VLOOKUP($B27,'[1]1.1 FY2016'!B28:E84,4,FALSE)</f>
        <v xml:space="preserve">Generco UK </v>
      </c>
      <c r="F27" s="2">
        <f>-SUMIF('[1]1.1 FY2016'!B:B,'2.1 Database'!B27,'[1]1.1 FY2016'!F:F)</f>
        <v>199600.4</v>
      </c>
      <c r="G27" s="2" t="e">
        <f>-SUMIF('[2]1.2 FY2017'!B:B,'2.1 Database'!B27,'[2]1.2 FY2017'!F:F)</f>
        <v>#VALUE!</v>
      </c>
      <c r="H27" s="2">
        <f>-SUMIF('[1]1.3 FY2018'!B:B,'2.1 Database'!B27,'[1]1.3 FY2018'!F:F)</f>
        <v>0</v>
      </c>
      <c r="J27" s="6" t="s">
        <v>33</v>
      </c>
      <c r="L27" s="2">
        <f>COUNTIF('[1]2.2 P&amp;L statement'!$B$4:$B$24,'2.1 Database'!J27)</f>
        <v>1</v>
      </c>
    </row>
    <row r="28" spans="2:12" x14ac:dyDescent="0.2">
      <c r="B28" s="2" t="s">
        <v>41</v>
      </c>
      <c r="C28" s="2" t="str">
        <f>VLOOKUP($B28,'[1]1.1 FY2016'!B29:E85,2,FALSE)</f>
        <v>Corporate recharges</v>
      </c>
      <c r="D28" s="5">
        <f>VLOOKUP($B28,'[1]1.1 FY2016'!B29:E85,3,FALSE)</f>
        <v>111111</v>
      </c>
      <c r="E28" s="2" t="str">
        <f>VLOOKUP($B28,'[1]1.1 FY2016'!B29:E85,4,FALSE)</f>
        <v>External</v>
      </c>
      <c r="F28" s="2">
        <f>-SUMIF('[1]1.1 FY2016'!B:B,'2.1 Database'!B28,'[1]1.1 FY2016'!F:F)</f>
        <v>539141.4</v>
      </c>
      <c r="G28" s="2" t="e">
        <f>-SUMIF('[2]1.2 FY2017'!B:B,'2.1 Database'!B28,'[2]1.2 FY2017'!F:F)</f>
        <v>#VALUE!</v>
      </c>
      <c r="H28" s="2">
        <f>-SUMIF('[1]1.3 FY2018'!B:B,'2.1 Database'!B28,'[1]1.3 FY2018'!F:F)</f>
        <v>902857.84299999999</v>
      </c>
      <c r="J28" s="6" t="s">
        <v>33</v>
      </c>
      <c r="L28" s="2">
        <f>COUNTIF('[1]2.2 P&amp;L statement'!$B$4:$B$24,'2.1 Database'!J28)</f>
        <v>1</v>
      </c>
    </row>
    <row r="29" spans="2:12" x14ac:dyDescent="0.2">
      <c r="B29" s="2" t="s">
        <v>42</v>
      </c>
      <c r="C29" s="2" t="str">
        <f>VLOOKUP($B29,'[1]1.1 FY2016'!B30:E86,2,FALSE)</f>
        <v>Other income</v>
      </c>
      <c r="D29" s="5">
        <f>VLOOKUP($B29,'[1]1.1 FY2016'!B30:E86,3,FALSE)</f>
        <v>111111</v>
      </c>
      <c r="E29" s="2" t="str">
        <f>VLOOKUP($B29,'[1]1.1 FY2016'!B30:E86,4,FALSE)</f>
        <v>External</v>
      </c>
      <c r="F29" s="2">
        <f>-SUMIF('[1]1.1 FY2016'!B:B,'2.1 Database'!B29,'[1]1.1 FY2016'!F:F)</f>
        <v>57.221999999999994</v>
      </c>
      <c r="G29" s="2" t="e">
        <f>-SUMIF('[2]1.2 FY2017'!B:B,'2.1 Database'!B29,'[2]1.2 FY2017'!F:F)</f>
        <v>#VALUE!</v>
      </c>
      <c r="H29" s="2">
        <f>-SUMIF('[1]1.3 FY2018'!B:B,'2.1 Database'!B29,'[1]1.3 FY2018'!F:F)</f>
        <v>15872.001999999999</v>
      </c>
      <c r="J29" s="6" t="s">
        <v>43</v>
      </c>
      <c r="L29" s="2">
        <f>COUNTIF('[1]2.2 P&amp;L statement'!$B$4:$B$24,'2.1 Database'!J29)</f>
        <v>1</v>
      </c>
    </row>
    <row r="30" spans="2:12" x14ac:dyDescent="0.2">
      <c r="B30" s="2" t="s">
        <v>44</v>
      </c>
      <c r="C30" s="2" t="str">
        <f>VLOOKUP($B30,'[1]1.1 FY2016'!B31:E87,2,FALSE)</f>
        <v>Marketing expenses</v>
      </c>
      <c r="D30" s="5">
        <f>VLOOKUP($B30,'[1]1.1 FY2016'!B31:E87,3,FALSE)</f>
        <v>111111</v>
      </c>
      <c r="E30" s="2" t="str">
        <f>VLOOKUP($B30,'[1]1.1 FY2016'!B31:E87,4,FALSE)</f>
        <v>External</v>
      </c>
      <c r="F30" s="2">
        <f>-SUMIF('[1]1.1 FY2016'!B:B,'2.1 Database'!B30,'[1]1.1 FY2016'!F:F)</f>
        <v>-22314.879999999997</v>
      </c>
      <c r="G30" s="2" t="e">
        <f>-SUMIF('[2]1.2 FY2017'!B:B,'2.1 Database'!B30,'[2]1.2 FY2017'!F:F)</f>
        <v>#VALUE!</v>
      </c>
      <c r="H30" s="2">
        <f>-SUMIF('[1]1.3 FY2018'!B:B,'2.1 Database'!B30,'[1]1.3 FY2018'!F:F)</f>
        <v>-57.317999999999998</v>
      </c>
      <c r="J30" s="6" t="s">
        <v>21</v>
      </c>
      <c r="L30" s="2">
        <f>COUNTIF('[1]2.2 P&amp;L statement'!$B$4:$B$24,'2.1 Database'!J30)</f>
        <v>1</v>
      </c>
    </row>
    <row r="31" spans="2:12" x14ac:dyDescent="0.2">
      <c r="B31" s="2" t="s">
        <v>45</v>
      </c>
      <c r="C31" s="2" t="str">
        <f>VLOOKUP($B31,'[1]1.1 FY2016'!B32:E88,2,FALSE)</f>
        <v>Software&amp;IT</v>
      </c>
      <c r="D31" s="5">
        <f>VLOOKUP($B31,'[1]1.1 FY2016'!B32:E88,3,FALSE)</f>
        <v>88</v>
      </c>
      <c r="E31" s="2" t="str">
        <f>VLOOKUP($B31,'[1]1.1 FY2016'!B32:E88,4,FALSE)</f>
        <v>Generco Ltd</v>
      </c>
      <c r="F31" s="2">
        <f>-SUMIF('[1]1.1 FY2016'!B:B,'2.1 Database'!B31,'[1]1.1 FY2016'!F:F)</f>
        <v>-204000</v>
      </c>
      <c r="G31" s="2" t="e">
        <f>-SUMIF('[2]1.2 FY2017'!B:B,'2.1 Database'!B31,'[2]1.2 FY2017'!F:F)</f>
        <v>#VALUE!</v>
      </c>
      <c r="H31" s="2">
        <f>-SUMIF('[1]1.3 FY2018'!B:B,'2.1 Database'!B31,'[1]1.3 FY2018'!F:F)</f>
        <v>0</v>
      </c>
      <c r="J31" s="6" t="s">
        <v>21</v>
      </c>
      <c r="L31" s="2">
        <f>COUNTIF('[1]2.2 P&amp;L statement'!$B$4:$B$24,'2.1 Database'!J31)</f>
        <v>1</v>
      </c>
    </row>
    <row r="32" spans="2:12" x14ac:dyDescent="0.2">
      <c r="B32" s="2" t="s">
        <v>46</v>
      </c>
      <c r="C32" s="2" t="str">
        <f>VLOOKUP($B32,'[1]1.1 FY2016'!B33:E89,2,FALSE)</f>
        <v>Software&amp;IT</v>
      </c>
      <c r="D32" s="5">
        <f>VLOOKUP($B32,'[1]1.1 FY2016'!B33:E89,3,FALSE)</f>
        <v>111111</v>
      </c>
      <c r="E32" s="2" t="str">
        <f>VLOOKUP($B32,'[1]1.1 FY2016'!B33:E89,4,FALSE)</f>
        <v>External</v>
      </c>
      <c r="F32" s="2">
        <f>-SUMIF('[1]1.1 FY2016'!B:B,'2.1 Database'!B32,'[1]1.1 FY2016'!F:F)</f>
        <v>-138.41399999999999</v>
      </c>
      <c r="G32" s="2" t="e">
        <f>-SUMIF('[2]1.2 FY2017'!B:B,'2.1 Database'!B32,'[2]1.2 FY2017'!F:F)</f>
        <v>#VALUE!</v>
      </c>
      <c r="H32" s="2">
        <f>-SUMIF('[1]1.3 FY2018'!B:B,'2.1 Database'!B32,'[1]1.3 FY2018'!F:F)</f>
        <v>-19198.66</v>
      </c>
      <c r="J32" s="6" t="s">
        <v>21</v>
      </c>
      <c r="L32" s="2">
        <f>COUNTIF('[1]2.2 P&amp;L statement'!$B$4:$B$24,'2.1 Database'!J32)</f>
        <v>1</v>
      </c>
    </row>
    <row r="33" spans="2:12" x14ac:dyDescent="0.2">
      <c r="B33" s="2" t="s">
        <v>47</v>
      </c>
      <c r="C33" s="2" t="str">
        <f>VLOOKUP($B33,'[1]1.1 FY2016'!B34:E90,2,FALSE)</f>
        <v>Leasings</v>
      </c>
      <c r="D33" s="5">
        <f>VLOOKUP($B33,'[1]1.1 FY2016'!B34:E90,3,FALSE)</f>
        <v>111111</v>
      </c>
      <c r="E33" s="2" t="str">
        <f>VLOOKUP($B33,'[1]1.1 FY2016'!B34:E90,4,FALSE)</f>
        <v>External</v>
      </c>
      <c r="F33" s="2">
        <f>-SUMIF('[1]1.1 FY2016'!B:B,'2.1 Database'!B33,'[1]1.1 FY2016'!F:F)</f>
        <v>-1127445.872</v>
      </c>
      <c r="G33" s="2" t="e">
        <f>-SUMIF('[2]1.2 FY2017'!B:B,'2.1 Database'!B33,'[2]1.2 FY2017'!F:F)</f>
        <v>#VALUE!</v>
      </c>
      <c r="H33" s="2">
        <f>-SUMIF('[1]1.3 FY2018'!B:B,'2.1 Database'!B33,'[1]1.3 FY2018'!F:F)</f>
        <v>172933.44899999999</v>
      </c>
      <c r="J33" s="6" t="s">
        <v>48</v>
      </c>
      <c r="L33" s="2">
        <f>COUNTIF('[1]2.2 P&amp;L statement'!$B$4:$B$24,'2.1 Database'!J33)</f>
        <v>1</v>
      </c>
    </row>
    <row r="34" spans="2:12" x14ac:dyDescent="0.2">
      <c r="B34" s="2" t="s">
        <v>49</v>
      </c>
      <c r="C34" s="2" t="str">
        <f>VLOOKUP($B34,'[1]1.1 FY2016'!B35:E91,2,FALSE)</f>
        <v>Service expenses</v>
      </c>
      <c r="D34" s="5" t="str">
        <f>VLOOKUP($B34,'[1]1.1 FY2016'!B35:E91,3,FALSE)</f>
        <v>43</v>
      </c>
      <c r="E34" s="2" t="str">
        <f>VLOOKUP($B34,'[1]1.1 FY2016'!B35:E91,4,FALSE)</f>
        <v>Greeny France SL</v>
      </c>
      <c r="F34" s="2">
        <f>-SUMIF('[1]1.1 FY2016'!B:B,'2.1 Database'!B34,'[1]1.1 FY2016'!F:F)</f>
        <v>-133722</v>
      </c>
      <c r="G34" s="2" t="e">
        <f>-SUMIF('[2]1.2 FY2017'!B:B,'2.1 Database'!B34,'[2]1.2 FY2017'!F:F)</f>
        <v>#VALUE!</v>
      </c>
      <c r="H34" s="2">
        <f>-SUMIF('[1]1.3 FY2018'!B:B,'2.1 Database'!B34,'[1]1.3 FY2018'!F:F)</f>
        <v>0</v>
      </c>
      <c r="J34" s="6" t="s">
        <v>50</v>
      </c>
      <c r="L34" s="2">
        <f>COUNTIF('[1]2.2 P&amp;L statement'!$B$4:$B$24,'2.1 Database'!J34)</f>
        <v>1</v>
      </c>
    </row>
    <row r="35" spans="2:12" x14ac:dyDescent="0.2">
      <c r="B35" s="2" t="s">
        <v>51</v>
      </c>
      <c r="C35" s="2" t="str">
        <f>VLOOKUP($B35,'[1]1.1 FY2016'!B36:E92,2,FALSE)</f>
        <v>Service expenses</v>
      </c>
      <c r="D35" s="5" t="str">
        <f>VLOOKUP($B35,'[1]1.1 FY2016'!B36:E92,3,FALSE)</f>
        <v>2240</v>
      </c>
      <c r="E35" s="2" t="str">
        <f>VLOOKUP($B35,'[1]1.1 FY2016'!B36:E92,4,FALSE)</f>
        <v>Greeny Germany GmbH</v>
      </c>
      <c r="F35" s="2">
        <f>-SUMIF('[1]1.1 FY2016'!B:B,'2.1 Database'!B35,'[1]1.1 FY2016'!F:F)</f>
        <v>-328061.886</v>
      </c>
      <c r="G35" s="2" t="e">
        <f>-SUMIF('[2]1.2 FY2017'!B:B,'2.1 Database'!B35,'[2]1.2 FY2017'!F:F)</f>
        <v>#VALUE!</v>
      </c>
      <c r="H35" s="2">
        <f>-SUMIF('[1]1.3 FY2018'!B:B,'2.1 Database'!B35,'[1]1.3 FY2018'!F:F)</f>
        <v>0</v>
      </c>
      <c r="J35" s="6" t="s">
        <v>50</v>
      </c>
      <c r="L35" s="2">
        <f>COUNTIF('[1]2.2 P&amp;L statement'!$B$4:$B$24,'2.1 Database'!J35)</f>
        <v>1</v>
      </c>
    </row>
    <row r="36" spans="2:12" x14ac:dyDescent="0.2">
      <c r="B36" s="2" t="s">
        <v>52</v>
      </c>
      <c r="C36" s="2" t="str">
        <f>VLOOKUP($B36,'[1]1.1 FY2016'!B37:E93,2,FALSE)</f>
        <v>Service expenses</v>
      </c>
      <c r="D36" s="5">
        <f>VLOOKUP($B36,'[1]1.1 FY2016'!B37:E93,3,FALSE)</f>
        <v>111111</v>
      </c>
      <c r="E36" s="2" t="str">
        <f>VLOOKUP($B36,'[1]1.1 FY2016'!B37:E93,4,FALSE)</f>
        <v>External</v>
      </c>
      <c r="F36" s="2">
        <f>-SUMIF('[1]1.1 FY2016'!B:B,'2.1 Database'!B36,'[1]1.1 FY2016'!F:F)</f>
        <v>-2081304.3219999997</v>
      </c>
      <c r="G36" s="2" t="e">
        <f>-SUMIF('[2]1.2 FY2017'!B:B,'2.1 Database'!B36,'[2]1.2 FY2017'!F:F)</f>
        <v>#VALUE!</v>
      </c>
      <c r="H36" s="2">
        <f>-SUMIF('[1]1.3 FY2018'!B:B,'2.1 Database'!B36,'[1]1.3 FY2018'!F:F)</f>
        <v>-1481408.47</v>
      </c>
      <c r="J36" s="6" t="s">
        <v>50</v>
      </c>
      <c r="L36" s="2">
        <f>COUNTIF('[1]2.2 P&amp;L statement'!$B$4:$B$24,'2.1 Database'!J36)</f>
        <v>1</v>
      </c>
    </row>
    <row r="37" spans="2:12" x14ac:dyDescent="0.2">
      <c r="B37" s="2" t="s">
        <v>53</v>
      </c>
      <c r="C37" s="2" t="str">
        <f>VLOOKUP($B37,'[1]1.1 FY2016'!B38:E94,2,FALSE)</f>
        <v>Charges and contributions</v>
      </c>
      <c r="D37" s="5">
        <f>VLOOKUP($B37,'[1]1.1 FY2016'!B38:E94,3,FALSE)</f>
        <v>111111</v>
      </c>
      <c r="E37" s="2" t="str">
        <f>VLOOKUP($B37,'[1]1.1 FY2016'!B38:E94,4,FALSE)</f>
        <v>External</v>
      </c>
      <c r="F37" s="2">
        <f>-SUMIF('[1]1.1 FY2016'!B:B,'2.1 Database'!B37,'[1]1.1 FY2016'!F:F)</f>
        <v>-33410.031999999999</v>
      </c>
      <c r="G37" s="2" t="e">
        <f>-SUMIF('[2]1.2 FY2017'!B:B,'2.1 Database'!B37,'[2]1.2 FY2017'!F:F)</f>
        <v>#VALUE!</v>
      </c>
      <c r="H37" s="2">
        <f>-SUMIF('[1]1.3 FY2018'!B:B,'2.1 Database'!B37,'[1]1.3 FY2018'!F:F)</f>
        <v>-40048.799999999996</v>
      </c>
      <c r="J37" s="6" t="s">
        <v>21</v>
      </c>
      <c r="L37" s="2">
        <f>COUNTIF('[1]2.2 P&amp;L statement'!$B$4:$B$24,'2.1 Database'!J37)</f>
        <v>1</v>
      </c>
    </row>
    <row r="38" spans="2:12" x14ac:dyDescent="0.2">
      <c r="B38" s="2" t="s">
        <v>54</v>
      </c>
      <c r="C38" s="2" t="str">
        <f>VLOOKUP($B38,'[1]1.1 FY2016'!B39:E95,2,FALSE)</f>
        <v>Insurance expenses</v>
      </c>
      <c r="D38" s="5">
        <f>VLOOKUP($B38,'[1]1.1 FY2016'!B39:E95,3,FALSE)</f>
        <v>111111</v>
      </c>
      <c r="E38" s="2" t="str">
        <f>VLOOKUP($B38,'[1]1.1 FY2016'!B39:E95,4,FALSE)</f>
        <v>External</v>
      </c>
      <c r="F38" s="2">
        <f>-SUMIF('[1]1.1 FY2016'!B:B,'2.1 Database'!B38,'[1]1.1 FY2016'!F:F)</f>
        <v>-213090.85199999998</v>
      </c>
      <c r="G38" s="2" t="e">
        <f>-SUMIF('[2]1.2 FY2017'!B:B,'2.1 Database'!B38,'[2]1.2 FY2017'!F:F)</f>
        <v>#VALUE!</v>
      </c>
      <c r="H38" s="2">
        <f>-SUMIF('[1]1.3 FY2018'!B:B,'2.1 Database'!B38,'[1]1.3 FY2018'!F:F)</f>
        <v>-64039.82699999999</v>
      </c>
      <c r="J38" s="6" t="s">
        <v>21</v>
      </c>
      <c r="L38" s="2">
        <f>COUNTIF('[1]2.2 P&amp;L statement'!$B$4:$B$24,'2.1 Database'!J38)</f>
        <v>1</v>
      </c>
    </row>
    <row r="39" spans="2:12" x14ac:dyDescent="0.2">
      <c r="B39" s="2" t="s">
        <v>55</v>
      </c>
      <c r="C39" s="2" t="str">
        <f>VLOOKUP($B39,'[1]1.1 FY2016'!B40:E96,2,FALSE)</f>
        <v>Travel expenses</v>
      </c>
      <c r="D39" s="5">
        <f>VLOOKUP($B39,'[1]1.1 FY2016'!B40:E96,3,FALSE)</f>
        <v>111111</v>
      </c>
      <c r="E39" s="2" t="str">
        <f>VLOOKUP($B39,'[1]1.1 FY2016'!B40:E96,4,FALSE)</f>
        <v>External</v>
      </c>
      <c r="F39" s="2">
        <f>-SUMIF('[1]1.1 FY2016'!B:B,'2.1 Database'!B39,'[1]1.1 FY2016'!F:F)</f>
        <v>-1813525.004</v>
      </c>
      <c r="G39" s="2" t="e">
        <f>-SUMIF('[2]1.2 FY2017'!B:B,'2.1 Database'!B39,'[2]1.2 FY2017'!F:F)</f>
        <v>#VALUE!</v>
      </c>
      <c r="H39" s="2">
        <f>-SUMIF('[1]1.3 FY2018'!B:B,'2.1 Database'!B39,'[1]1.3 FY2018'!F:F)</f>
        <v>-2514431.8869999996</v>
      </c>
      <c r="J39" s="6" t="s">
        <v>56</v>
      </c>
      <c r="L39" s="2">
        <f>COUNTIF('[1]2.2 P&amp;L statement'!$B$4:$B$24,'2.1 Database'!J39)</f>
        <v>1</v>
      </c>
    </row>
    <row r="40" spans="2:12" x14ac:dyDescent="0.2">
      <c r="B40" s="2" t="s">
        <v>57</v>
      </c>
      <c r="C40" s="2" t="str">
        <f>VLOOKUP($B40,'[1]1.1 FY2016'!B41:E97,2,FALSE)</f>
        <v>Utility expenses</v>
      </c>
      <c r="D40" s="5">
        <f>VLOOKUP($B40,'[1]1.1 FY2016'!B41:E97,3,FALSE)</f>
        <v>111111</v>
      </c>
      <c r="E40" s="2" t="str">
        <f>VLOOKUP($B40,'[1]1.1 FY2016'!B41:E97,4,FALSE)</f>
        <v>External</v>
      </c>
      <c r="F40" s="2">
        <f>-SUMIF('[1]1.1 FY2016'!B:B,'2.1 Database'!B40,'[1]1.1 FY2016'!F:F)</f>
        <v>-5552.2</v>
      </c>
      <c r="G40" s="2" t="e">
        <f>-SUMIF('[2]1.2 FY2017'!B:B,'2.1 Database'!B40,'[2]1.2 FY2017'!F:F)</f>
        <v>#VALUE!</v>
      </c>
      <c r="H40" s="2">
        <f>-SUMIF('[1]1.3 FY2018'!B:B,'2.1 Database'!B40,'[1]1.3 FY2018'!F:F)</f>
        <v>-4194.2999999999993</v>
      </c>
      <c r="J40" s="6" t="s">
        <v>21</v>
      </c>
      <c r="L40" s="2">
        <f>COUNTIF('[1]2.2 P&amp;L statement'!$B$4:$B$24,'2.1 Database'!J40)</f>
        <v>1</v>
      </c>
    </row>
    <row r="41" spans="2:12" x14ac:dyDescent="0.2">
      <c r="B41" s="2" t="s">
        <v>58</v>
      </c>
      <c r="C41" s="2" t="str">
        <f>VLOOKUP($B41,'[1]1.1 FY2016'!B42:E98,2,FALSE)</f>
        <v>Legal expenses</v>
      </c>
      <c r="D41" s="5">
        <f>VLOOKUP($B41,'[1]1.1 FY2016'!B42:E98,3,FALSE)</f>
        <v>111111</v>
      </c>
      <c r="E41" s="2" t="str">
        <f>VLOOKUP($B41,'[1]1.1 FY2016'!B42:E98,4,FALSE)</f>
        <v>External</v>
      </c>
      <c r="F41" s="2">
        <f>-SUMIF('[1]1.1 FY2016'!B:B,'2.1 Database'!B41,'[1]1.1 FY2016'!F:F)</f>
        <v>-43868.975999999995</v>
      </c>
      <c r="G41" s="2" t="e">
        <f>-SUMIF('[2]1.2 FY2017'!B:B,'2.1 Database'!B41,'[2]1.2 FY2017'!F:F)</f>
        <v>#VALUE!</v>
      </c>
      <c r="H41" s="2">
        <f>-SUMIF('[1]1.3 FY2018'!B:B,'2.1 Database'!B41,'[1]1.3 FY2018'!F:F)</f>
        <v>-106525.708</v>
      </c>
      <c r="J41" s="6" t="s">
        <v>21</v>
      </c>
      <c r="L41" s="2">
        <f>COUNTIF('[1]2.2 P&amp;L statement'!$B$4:$B$24,'2.1 Database'!J41)</f>
        <v>1</v>
      </c>
    </row>
    <row r="42" spans="2:12" x14ac:dyDescent="0.2">
      <c r="B42" s="2" t="s">
        <v>59</v>
      </c>
      <c r="C42" s="2" t="str">
        <f>VLOOKUP($B42,'[1]1.1 FY2016'!B43:E99,2,FALSE)</f>
        <v>Misc costs</v>
      </c>
      <c r="D42" s="5">
        <f>VLOOKUP($B42,'[1]1.1 FY2016'!B43:E99,3,FALSE)</f>
        <v>111101</v>
      </c>
      <c r="E42" s="2" t="str">
        <f>VLOOKUP($B42,'[1]1.1 FY2016'!B43:E99,4,FALSE)</f>
        <v>Not assigned</v>
      </c>
      <c r="F42" s="2">
        <f>-SUMIF('[1]1.1 FY2016'!B:B,'2.1 Database'!B42,'[1]1.1 FY2016'!F:F)</f>
        <v>-10934.671999999999</v>
      </c>
      <c r="G42" s="2" t="e">
        <f>-SUMIF('[2]1.2 FY2017'!B:B,'2.1 Database'!B42,'[2]1.2 FY2017'!F:F)</f>
        <v>#VALUE!</v>
      </c>
      <c r="H42" s="2">
        <f>-SUMIF('[1]1.3 FY2018'!B:B,'2.1 Database'!B42,'[1]1.3 FY2018'!F:F)</f>
        <v>-109811.284</v>
      </c>
      <c r="J42" s="6" t="s">
        <v>21</v>
      </c>
      <c r="L42" s="2">
        <f>COUNTIF('[1]2.2 P&amp;L statement'!$B$4:$B$24,'2.1 Database'!J42)</f>
        <v>1</v>
      </c>
    </row>
    <row r="43" spans="2:12" x14ac:dyDescent="0.2">
      <c r="B43" s="2" t="s">
        <v>60</v>
      </c>
      <c r="C43" s="2" t="str">
        <f>VLOOKUP($B43,'[1]1.1 FY2016'!B44:E100,2,FALSE)</f>
        <v>Consulting fees</v>
      </c>
      <c r="D43" s="5">
        <f>VLOOKUP($B43,'[1]1.1 FY2016'!B44:E100,3,FALSE)</f>
        <v>111111</v>
      </c>
      <c r="E43" s="2" t="str">
        <f>VLOOKUP($B43,'[1]1.1 FY2016'!B44:E100,4,FALSE)</f>
        <v>External</v>
      </c>
      <c r="F43" s="2">
        <f>-SUMIF('[1]1.1 FY2016'!B:B,'2.1 Database'!B43,'[1]1.1 FY2016'!F:F)</f>
        <v>-20400</v>
      </c>
      <c r="G43" s="2" t="e">
        <f>-SUMIF('[2]1.2 FY2017'!B:B,'2.1 Database'!B43,'[2]1.2 FY2017'!F:F)</f>
        <v>#VALUE!</v>
      </c>
      <c r="H43" s="2">
        <f>-SUMIF('[1]1.3 FY2018'!B:B,'2.1 Database'!B43,'[1]1.3 FY2018'!F:F)</f>
        <v>-61111.483999999997</v>
      </c>
      <c r="J43" s="6" t="s">
        <v>21</v>
      </c>
      <c r="L43" s="2">
        <f>COUNTIF('[1]2.2 P&amp;L statement'!$B$4:$B$24,'2.1 Database'!J43)</f>
        <v>1</v>
      </c>
    </row>
    <row r="44" spans="2:12" x14ac:dyDescent="0.2">
      <c r="B44" s="2" t="s">
        <v>61</v>
      </c>
      <c r="C44" s="2" t="str">
        <f>VLOOKUP($B44,'[1]1.1 FY2016'!B45:E101,2,FALSE)</f>
        <v>Misc extraordinary expenses</v>
      </c>
      <c r="D44" s="5">
        <f>VLOOKUP($B44,'[1]1.1 FY2016'!B45:E101,3,FALSE)</f>
        <v>105</v>
      </c>
      <c r="E44" s="2" t="str">
        <f>VLOOKUP($B44,'[1]1.1 FY2016'!B45:E101,4,FALSE)</f>
        <v>Generco Healthcare Ltd</v>
      </c>
      <c r="F44" s="2">
        <f>-SUMIF('[1]1.1 FY2016'!B:B,'2.1 Database'!B44,'[1]1.1 FY2016'!F:F)</f>
        <v>0</v>
      </c>
      <c r="G44" s="2" t="e">
        <f>-SUMIF('[2]1.2 FY2017'!B:B,'2.1 Database'!B44,'[2]1.2 FY2017'!F:F)</f>
        <v>#VALUE!</v>
      </c>
      <c r="H44" s="2">
        <f>-SUMIF('[1]1.3 FY2018'!B:B,'2.1 Database'!B44,'[1]1.3 FY2018'!F:F)</f>
        <v>-1684415.2999999998</v>
      </c>
      <c r="J44" s="6" t="s">
        <v>21</v>
      </c>
      <c r="L44" s="2">
        <f>COUNTIF('[1]2.2 P&amp;L statement'!$B$4:$B$24,'2.1 Database'!J44)</f>
        <v>1</v>
      </c>
    </row>
    <row r="45" spans="2:12" x14ac:dyDescent="0.2">
      <c r="B45" s="2" t="s">
        <v>62</v>
      </c>
      <c r="C45" s="2" t="str">
        <f>VLOOKUP($B45,'[1]1.1 FY2016'!B46:E102,2,FALSE)</f>
        <v>Misc extraordinary expenses</v>
      </c>
      <c r="D45" s="5">
        <f>VLOOKUP($B45,'[1]1.1 FY2016'!B46:E102,3,FALSE)</f>
        <v>111111</v>
      </c>
      <c r="E45" s="2" t="str">
        <f>VLOOKUP($B45,'[1]1.1 FY2016'!B46:E102,4,FALSE)</f>
        <v>External</v>
      </c>
      <c r="F45" s="2">
        <f>-SUMIF('[1]1.1 FY2016'!B:B,'2.1 Database'!B45,'[1]1.1 FY2016'!F:F)</f>
        <v>-563918.152</v>
      </c>
      <c r="G45" s="2" t="e">
        <f>-SUMIF('[2]1.2 FY2017'!B:B,'2.1 Database'!B45,'[2]1.2 FY2017'!F:F)</f>
        <v>#VALUE!</v>
      </c>
      <c r="H45" s="2">
        <f>-SUMIF('[1]1.3 FY2018'!B:B,'2.1 Database'!B45,'[1]1.3 FY2018'!F:F)</f>
        <v>-575626.2649999999</v>
      </c>
      <c r="J45" s="6" t="s">
        <v>21</v>
      </c>
      <c r="L45" s="2">
        <f>COUNTIF('[1]2.2 P&amp;L statement'!$B$4:$B$24,'2.1 Database'!J45)</f>
        <v>1</v>
      </c>
    </row>
    <row r="46" spans="2:12" x14ac:dyDescent="0.2">
      <c r="B46" s="2" t="s">
        <v>63</v>
      </c>
      <c r="C46" s="2" t="str">
        <f>VLOOKUP($B46,'[1]1.1 FY2016'!B47:E103,2,FALSE)</f>
        <v>Difference from eliminations</v>
      </c>
      <c r="D46" s="5">
        <f>VLOOKUP($B46,'[1]1.1 FY2016'!B47:E103,3,FALSE)</f>
        <v>1009</v>
      </c>
      <c r="E46" s="2" t="str">
        <f>VLOOKUP($B46,'[1]1.1 FY2016'!B47:E103,4,FALSE)</f>
        <v>Green Ventures Ltd</v>
      </c>
      <c r="F46" s="2">
        <f>-SUMIF('[1]1.1 FY2016'!B:B,'2.1 Database'!B46,'[1]1.1 FY2016'!F:F)</f>
        <v>0</v>
      </c>
      <c r="G46" s="2" t="e">
        <f>-SUMIF('[2]1.2 FY2017'!B:B,'2.1 Database'!B46,'[2]1.2 FY2017'!F:F)</f>
        <v>#VALUE!</v>
      </c>
      <c r="H46" s="2">
        <f>-SUMIF('[1]1.3 FY2018'!B:B,'2.1 Database'!B46,'[1]1.3 FY2018'!F:F)</f>
        <v>0</v>
      </c>
      <c r="J46" s="6"/>
      <c r="L46" s="2">
        <f>COUNTIF('[1]2.2 P&amp;L statement'!$B$4:$B$24,'2.1 Database'!J46)</f>
        <v>0</v>
      </c>
    </row>
    <row r="47" spans="2:12" x14ac:dyDescent="0.2">
      <c r="B47" s="2" t="s">
        <v>64</v>
      </c>
      <c r="C47" s="2" t="str">
        <f>VLOOKUP($B47,'[1]1.1 FY2016'!B48:E104,2,FALSE)</f>
        <v>Difference from eliminations</v>
      </c>
      <c r="D47" s="5">
        <f>VLOOKUP($B47,'[1]1.1 FY2016'!B48:E104,3,FALSE)</f>
        <v>1007</v>
      </c>
      <c r="E47" s="2" t="str">
        <f>VLOOKUP($B47,'[1]1.1 FY2016'!B48:E104,4,FALSE)</f>
        <v>Generco Sunshine JSC</v>
      </c>
      <c r="F47" s="2">
        <f>-SUMIF('[1]1.1 FY2016'!B:B,'2.1 Database'!B47,'[1]1.1 FY2016'!F:F)</f>
        <v>0</v>
      </c>
      <c r="G47" s="2" t="e">
        <f>-SUMIF('[2]1.2 FY2017'!B:B,'2.1 Database'!B47,'[2]1.2 FY2017'!F:F)</f>
        <v>#VALUE!</v>
      </c>
      <c r="H47" s="2">
        <f>-SUMIF('[1]1.3 FY2018'!B:B,'2.1 Database'!B47,'[1]1.3 FY2018'!F:F)</f>
        <v>0</v>
      </c>
      <c r="J47" s="6"/>
      <c r="L47" s="2">
        <f>COUNTIF('[1]2.2 P&amp;L statement'!$B$4:$B$24,'2.1 Database'!J47)</f>
        <v>0</v>
      </c>
    </row>
    <row r="48" spans="2:12" x14ac:dyDescent="0.2">
      <c r="B48" s="2" t="s">
        <v>65</v>
      </c>
      <c r="C48" s="2" t="str">
        <f>VLOOKUP($B48,'[1]1.1 FY2016'!B49:E105,2,FALSE)</f>
        <v>Difference from eliminations</v>
      </c>
      <c r="D48" s="5">
        <f>VLOOKUP($B48,'[1]1.1 FY2016'!B49:E105,3,FALSE)</f>
        <v>1008</v>
      </c>
      <c r="E48" s="2" t="str">
        <f>VLOOKUP($B48,'[1]1.1 FY2016'!B49:E105,4,FALSE)</f>
        <v>Greenco Ltd</v>
      </c>
      <c r="F48" s="2">
        <f>-SUMIF('[1]1.1 FY2016'!B:B,'2.1 Database'!B48,'[1]1.1 FY2016'!F:F)</f>
        <v>0</v>
      </c>
      <c r="G48" s="2" t="e">
        <f>-SUMIF('[2]1.2 FY2017'!B:B,'2.1 Database'!B48,'[2]1.2 FY2017'!F:F)</f>
        <v>#VALUE!</v>
      </c>
      <c r="H48" s="2">
        <f>-SUMIF('[1]1.3 FY2018'!B:B,'2.1 Database'!B48,'[1]1.3 FY2018'!F:F)</f>
        <v>0</v>
      </c>
      <c r="J48" s="6"/>
      <c r="L48" s="2">
        <f>COUNTIF('[1]2.2 P&amp;L statement'!$B$4:$B$24,'2.1 Database'!J48)</f>
        <v>0</v>
      </c>
    </row>
    <row r="49" spans="2:12" x14ac:dyDescent="0.2">
      <c r="B49" s="2" t="s">
        <v>66</v>
      </c>
      <c r="C49" s="2" t="str">
        <f>VLOOKUP($B49,'[1]1.1 FY2016'!B50:E106,2,FALSE)</f>
        <v>Interest income</v>
      </c>
      <c r="D49" s="5">
        <f>VLOOKUP($B49,'[1]1.1 FY2016'!B50:E106,3,FALSE)</f>
        <v>1009</v>
      </c>
      <c r="E49" s="2" t="str">
        <f>VLOOKUP($B49,'[1]1.1 FY2016'!B50:E106,4,FALSE)</f>
        <v>Green Ventures Ltd</v>
      </c>
      <c r="F49" s="2">
        <f>-SUMIF('[1]1.1 FY2016'!B:B,'2.1 Database'!B49,'[1]1.1 FY2016'!F:F)</f>
        <v>0</v>
      </c>
      <c r="G49" s="2" t="e">
        <f>-SUMIF('[2]1.2 FY2017'!B:B,'2.1 Database'!B49,'[2]1.2 FY2017'!F:F)</f>
        <v>#VALUE!</v>
      </c>
      <c r="H49" s="2">
        <f>-SUMIF('[1]1.3 FY2018'!B:B,'2.1 Database'!B49,'[1]1.3 FY2018'!F:F)</f>
        <v>0</v>
      </c>
      <c r="J49" s="6" t="s">
        <v>67</v>
      </c>
      <c r="L49" s="2">
        <f>COUNTIF('[1]2.2 P&amp;L statement'!$B$4:$B$24,'2.1 Database'!J49)</f>
        <v>1</v>
      </c>
    </row>
    <row r="50" spans="2:12" x14ac:dyDescent="0.2">
      <c r="B50" s="2" t="s">
        <v>68</v>
      </c>
      <c r="C50" s="2" t="str">
        <f>VLOOKUP($B50,'[1]1.1 FY2016'!B51:E107,2,FALSE)</f>
        <v>Interest income</v>
      </c>
      <c r="D50" s="5">
        <f>VLOOKUP($B50,'[1]1.1 FY2016'!B51:E107,3,FALSE)</f>
        <v>1007</v>
      </c>
      <c r="E50" s="2" t="str">
        <f>VLOOKUP($B50,'[1]1.1 FY2016'!B51:E107,4,FALSE)</f>
        <v>Generco Sunshine JSC</v>
      </c>
      <c r="F50" s="2">
        <f>-SUMIF('[1]1.1 FY2016'!B:B,'2.1 Database'!B50,'[1]1.1 FY2016'!F:F)</f>
        <v>0</v>
      </c>
      <c r="G50" s="2" t="e">
        <f>-SUMIF('[2]1.2 FY2017'!B:B,'2.1 Database'!B50,'[2]1.2 FY2017'!F:F)</f>
        <v>#VALUE!</v>
      </c>
      <c r="H50" s="2">
        <f>-SUMIF('[1]1.3 FY2018'!B:B,'2.1 Database'!B50,'[1]1.3 FY2018'!F:F)</f>
        <v>0</v>
      </c>
      <c r="J50" s="6" t="s">
        <v>67</v>
      </c>
      <c r="L50" s="2">
        <f>COUNTIF('[1]2.2 P&amp;L statement'!$B$4:$B$24,'2.1 Database'!J50)</f>
        <v>1</v>
      </c>
    </row>
    <row r="51" spans="2:12" x14ac:dyDescent="0.2">
      <c r="B51" s="2" t="s">
        <v>69</v>
      </c>
      <c r="C51" s="2" t="str">
        <f>VLOOKUP($B51,'[1]1.1 FY2016'!B52:E108,2,FALSE)</f>
        <v>Interest income</v>
      </c>
      <c r="D51" s="5">
        <f>VLOOKUP($B51,'[1]1.1 FY2016'!B52:E108,3,FALSE)</f>
        <v>1008</v>
      </c>
      <c r="E51" s="2" t="str">
        <f>VLOOKUP($B51,'[1]1.1 FY2016'!B52:E108,4,FALSE)</f>
        <v>Greenco Ltd</v>
      </c>
      <c r="F51" s="2">
        <f>-SUMIF('[1]1.1 FY2016'!B:B,'2.1 Database'!B51,'[1]1.1 FY2016'!F:F)</f>
        <v>0</v>
      </c>
      <c r="G51" s="2" t="e">
        <f>-SUMIF('[2]1.2 FY2017'!B:B,'2.1 Database'!B51,'[2]1.2 FY2017'!F:F)</f>
        <v>#VALUE!</v>
      </c>
      <c r="H51" s="2">
        <f>-SUMIF('[1]1.3 FY2018'!B:B,'2.1 Database'!B51,'[1]1.3 FY2018'!F:F)</f>
        <v>0</v>
      </c>
      <c r="J51" s="6" t="s">
        <v>67</v>
      </c>
      <c r="L51" s="2">
        <f>COUNTIF('[1]2.2 P&amp;L statement'!$B$4:$B$24,'2.1 Database'!J51)</f>
        <v>1</v>
      </c>
    </row>
    <row r="52" spans="2:12" x14ac:dyDescent="0.2">
      <c r="B52" s="2" t="s">
        <v>70</v>
      </c>
      <c r="C52" s="2" t="str">
        <f>VLOOKUP($B52,'[1]1.1 FY2016'!B53:E109,2,FALSE)</f>
        <v>Interest income</v>
      </c>
      <c r="D52" s="5">
        <f>VLOOKUP($B52,'[1]1.1 FY2016'!B53:E109,3,FALSE)</f>
        <v>1240</v>
      </c>
      <c r="E52" s="2" t="str">
        <f>VLOOKUP($B52,'[1]1.1 FY2016'!B53:E109,4,FALSE)</f>
        <v xml:space="preserve">Generco UK </v>
      </c>
      <c r="F52" s="2">
        <f>-SUMIF('[1]1.1 FY2016'!B:B,'2.1 Database'!B52,'[1]1.1 FY2016'!F:F)</f>
        <v>35810.228000000003</v>
      </c>
      <c r="G52" s="2" t="e">
        <f>-SUMIF('[2]1.2 FY2017'!B:B,'2.1 Database'!B52,'[2]1.2 FY2017'!F:F)</f>
        <v>#VALUE!</v>
      </c>
      <c r="H52" s="2">
        <f>-SUMIF('[1]1.3 FY2018'!B:B,'2.1 Database'!B52,'[1]1.3 FY2018'!F:F)</f>
        <v>0</v>
      </c>
      <c r="J52" s="6" t="s">
        <v>67</v>
      </c>
      <c r="L52" s="2">
        <f>COUNTIF('[1]2.2 P&amp;L statement'!$B$4:$B$24,'2.1 Database'!J52)</f>
        <v>1</v>
      </c>
    </row>
    <row r="53" spans="2:12" x14ac:dyDescent="0.2">
      <c r="B53" s="2" t="s">
        <v>71</v>
      </c>
      <c r="C53" s="2" t="str">
        <f>VLOOKUP($B53,'[1]1.1 FY2016'!B54:E110,2,FALSE)</f>
        <v>Interest income</v>
      </c>
      <c r="D53" s="5">
        <f>VLOOKUP($B53,'[1]1.1 FY2016'!B54:E110,3,FALSE)</f>
        <v>111111</v>
      </c>
      <c r="E53" s="2" t="str">
        <f>VLOOKUP($B53,'[1]1.1 FY2016'!B54:E110,4,FALSE)</f>
        <v>External</v>
      </c>
      <c r="F53" s="2">
        <f>-SUMIF('[1]1.1 FY2016'!B:B,'2.1 Database'!B53,'[1]1.1 FY2016'!F:F)</f>
        <v>51927.417999999998</v>
      </c>
      <c r="G53" s="2" t="e">
        <f>-SUMIF('[2]1.2 FY2017'!B:B,'2.1 Database'!B53,'[2]1.2 FY2017'!F:F)</f>
        <v>#VALUE!</v>
      </c>
      <c r="H53" s="2">
        <f>-SUMIF('[1]1.3 FY2018'!B:B,'2.1 Database'!B53,'[1]1.3 FY2018'!F:F)</f>
        <v>73809.511999999988</v>
      </c>
      <c r="J53" s="6" t="s">
        <v>67</v>
      </c>
      <c r="L53" s="2">
        <f>COUNTIF('[1]2.2 P&amp;L statement'!$B$4:$B$24,'2.1 Database'!J53)</f>
        <v>1</v>
      </c>
    </row>
    <row r="54" spans="2:12" x14ac:dyDescent="0.2">
      <c r="B54" s="2" t="s">
        <v>72</v>
      </c>
      <c r="C54" s="2" t="str">
        <f>VLOOKUP($B54,'[1]1.1 FY2016'!B55:E111,2,FALSE)</f>
        <v>Capitalized interest</v>
      </c>
      <c r="D54" s="5">
        <f>VLOOKUP($B54,'[1]1.1 FY2016'!B55:E111,3,FALSE)</f>
        <v>111101</v>
      </c>
      <c r="E54" s="2" t="str">
        <f>VLOOKUP($B54,'[1]1.1 FY2016'!B55:E111,4,FALSE)</f>
        <v>Not assigned</v>
      </c>
      <c r="F54" s="2">
        <f>-SUMIF('[1]1.1 FY2016'!B:B,'2.1 Database'!B54,'[1]1.1 FY2016'!F:F)</f>
        <v>862270.63399999996</v>
      </c>
      <c r="G54" s="2" t="e">
        <f>-SUMIF('[2]1.2 FY2017'!B:B,'2.1 Database'!B54,'[2]1.2 FY2017'!F:F)</f>
        <v>#VALUE!</v>
      </c>
      <c r="H54" s="2">
        <f>-SUMIF('[1]1.3 FY2018'!B:B,'2.1 Database'!B54,'[1]1.3 FY2018'!F:F)</f>
        <v>0</v>
      </c>
      <c r="J54" s="6" t="s">
        <v>14</v>
      </c>
      <c r="L54" s="2">
        <f>COUNTIF('[1]2.2 P&amp;L statement'!$B$4:$B$24,'2.1 Database'!J54)</f>
        <v>1</v>
      </c>
    </row>
    <row r="55" spans="2:12" x14ac:dyDescent="0.2">
      <c r="B55" s="2" t="s">
        <v>73</v>
      </c>
      <c r="C55" s="2" t="str">
        <f>VLOOKUP($B55,'[1]1.1 FY2016'!B56:E112,2,FALSE)</f>
        <v>Non-recurring costs</v>
      </c>
      <c r="D55" s="5">
        <f>VLOOKUP($B55,'[1]1.1 FY2016'!B56:E112,3,FALSE)</f>
        <v>111101</v>
      </c>
      <c r="E55" s="2" t="str">
        <f>VLOOKUP($B55,'[1]1.1 FY2016'!B56:E112,4,FALSE)</f>
        <v>Not assigned</v>
      </c>
      <c r="F55" s="2">
        <f>-SUMIF('[1]1.1 FY2016'!B:B,'2.1 Database'!B55,'[1]1.1 FY2016'!F:F)</f>
        <v>-22763</v>
      </c>
      <c r="G55" s="2" t="e">
        <f>-SUMIF('[2]1.2 FY2017'!B:B,'2.1 Database'!B55,'[2]1.2 FY2017'!F:F)</f>
        <v>#VALUE!</v>
      </c>
      <c r="H55" s="2">
        <f>-SUMIF('[1]1.3 FY2018'!B:B,'2.1 Database'!B55,'[1]1.3 FY2018'!F:F)</f>
        <v>-7173.195999999999</v>
      </c>
      <c r="J55" s="6" t="s">
        <v>74</v>
      </c>
      <c r="L55" s="2">
        <f>COUNTIF('[1]2.2 P&amp;L statement'!$B$4:$B$24,'2.1 Database'!J55)</f>
        <v>1</v>
      </c>
    </row>
    <row r="56" spans="2:12" x14ac:dyDescent="0.2">
      <c r="B56" s="2" t="s">
        <v>75</v>
      </c>
      <c r="C56" s="2" t="str">
        <f>VLOOKUP($B56,'[1]1.1 FY2016'!B57:E113,2,FALSE)</f>
        <v>Interest expenses</v>
      </c>
      <c r="D56" s="5">
        <f>VLOOKUP($B56,'[1]1.1 FY2016'!B57:E113,3,FALSE)</f>
        <v>88</v>
      </c>
      <c r="E56" s="2" t="str">
        <f>VLOOKUP($B56,'[1]1.1 FY2016'!B57:E113,4,FALSE)</f>
        <v>Generco Ltd</v>
      </c>
      <c r="F56" s="2">
        <f>-SUMIF('[1]1.1 FY2016'!B:B,'2.1 Database'!B56,'[1]1.1 FY2016'!F:F)</f>
        <v>-2930430.0120000001</v>
      </c>
      <c r="G56" s="2" t="e">
        <f>-SUMIF('[2]1.2 FY2017'!B:B,'2.1 Database'!B56,'[2]1.2 FY2017'!F:F)</f>
        <v>#VALUE!</v>
      </c>
      <c r="H56" s="2">
        <f>-SUMIF('[1]1.3 FY2018'!B:B,'2.1 Database'!B56,'[1]1.3 FY2018'!F:F)</f>
        <v>-2324465.8859999999</v>
      </c>
      <c r="J56" s="6" t="s">
        <v>67</v>
      </c>
      <c r="L56" s="2">
        <f>COUNTIF('[1]2.2 P&amp;L statement'!$B$4:$B$24,'2.1 Database'!J56)</f>
        <v>1</v>
      </c>
    </row>
    <row r="57" spans="2:12" x14ac:dyDescent="0.2">
      <c r="B57" s="2" t="s">
        <v>76</v>
      </c>
      <c r="C57" s="2" t="str">
        <f>VLOOKUP($B57,'[1]1.1 FY2016'!B58:E114,2,FALSE)</f>
        <v>Current taxes</v>
      </c>
      <c r="D57" s="5">
        <f>VLOOKUP($B57,'[1]1.1 FY2016'!B58:E114,3,FALSE)</f>
        <v>111101</v>
      </c>
      <c r="E57" s="2" t="str">
        <f>VLOOKUP($B57,'[1]1.1 FY2016'!B58:E114,4,FALSE)</f>
        <v>Not assigned</v>
      </c>
      <c r="F57" s="2">
        <f>-SUMIF('[1]1.1 FY2016'!B:B,'2.1 Database'!B57,'[1]1.1 FY2016'!F:F)</f>
        <v>49378.641999999993</v>
      </c>
      <c r="G57" s="2" t="e">
        <f>-SUMIF('[2]1.2 FY2017'!B:B,'2.1 Database'!B57,'[2]1.2 FY2017'!F:F)</f>
        <v>#VALUE!</v>
      </c>
      <c r="H57" s="2">
        <f>-SUMIF('[1]1.3 FY2018'!B:B,'2.1 Database'!B57,'[1]1.3 FY2018'!F:F)</f>
        <v>-2558.1950000000002</v>
      </c>
      <c r="J57" s="6" t="s">
        <v>77</v>
      </c>
      <c r="L57" s="2">
        <f>COUNTIF('[1]2.2 P&amp;L statement'!$B$4:$B$24,'2.1 Database'!J57)</f>
        <v>1</v>
      </c>
    </row>
    <row r="58" spans="2:12" x14ac:dyDescent="0.2">
      <c r="B58" s="2" t="s">
        <v>78</v>
      </c>
      <c r="C58" s="2" t="str">
        <f>VLOOKUP($B58,'[1]1.1 FY2016'!B59:E115,2,FALSE)</f>
        <v>Regional taxes</v>
      </c>
      <c r="D58" s="5">
        <f>VLOOKUP($B58,'[1]1.1 FY2016'!B59:E115,3,FALSE)</f>
        <v>111101</v>
      </c>
      <c r="E58" s="2" t="str">
        <f>VLOOKUP($B58,'[1]1.1 FY2016'!B59:E115,4,FALSE)</f>
        <v>Not assigned</v>
      </c>
      <c r="F58" s="2">
        <f>-SUMIF('[1]1.1 FY2016'!B:B,'2.1 Database'!B58,'[1]1.1 FY2016'!F:F)</f>
        <v>-516250.67</v>
      </c>
      <c r="G58" s="2" t="e">
        <f>-SUMIF('[2]1.2 FY2017'!B:B,'2.1 Database'!B58,'[2]1.2 FY2017'!F:F)</f>
        <v>#VALUE!</v>
      </c>
      <c r="H58" s="2">
        <f>-SUMIF('[1]1.3 FY2018'!B:B,'2.1 Database'!B58,'[1]1.3 FY2018'!F:F)</f>
        <v>-522710.353</v>
      </c>
      <c r="J58" s="6" t="s">
        <v>77</v>
      </c>
      <c r="L58" s="2">
        <f>COUNTIF('[1]2.2 P&amp;L statement'!$B$4:$B$24,'2.1 Database'!J58)</f>
        <v>1</v>
      </c>
    </row>
    <row r="59" spans="2:12" x14ac:dyDescent="0.2">
      <c r="B59" s="2" t="s">
        <v>79</v>
      </c>
      <c r="C59" s="2" t="str">
        <f>VLOOKUP($B59,'[1]1.1 FY2016'!B60:E116,2,FALSE)</f>
        <v>Deferred taxes</v>
      </c>
      <c r="D59" s="5">
        <f>VLOOKUP($B59,'[1]1.1 FY2016'!B60:E116,3,FALSE)</f>
        <v>111101</v>
      </c>
      <c r="E59" s="2" t="str">
        <f>VLOOKUP($B59,'[1]1.1 FY2016'!B60:E116,4,FALSE)</f>
        <v>Not assigned</v>
      </c>
      <c r="F59" s="2">
        <f>-SUMIF('[1]1.1 FY2016'!B:B,'2.1 Database'!B59,'[1]1.1 FY2016'!F:F)</f>
        <v>-21593.093999999997</v>
      </c>
      <c r="G59" s="2" t="e">
        <f>-SUMIF('[2]1.2 FY2017'!B:B,'2.1 Database'!B59,'[2]1.2 FY2017'!F:F)</f>
        <v>#VALUE!</v>
      </c>
      <c r="H59" s="2">
        <f>-SUMIF('[1]1.3 FY2018'!B:B,'2.1 Database'!B59,'[1]1.3 FY2018'!F:F)</f>
        <v>160303.52199999997</v>
      </c>
      <c r="J59" s="6" t="s">
        <v>77</v>
      </c>
      <c r="L59" s="2">
        <f>COUNTIF('[1]2.2 P&amp;L statement'!$B$4:$B$24,'2.1 Database'!J59)</f>
        <v>1</v>
      </c>
    </row>
    <row r="60" spans="2:12" x14ac:dyDescent="0.2">
      <c r="B60" s="2" t="s">
        <v>80</v>
      </c>
      <c r="C60" s="2" t="str">
        <f>VLOOKUP($B60,'[1]1.1 FY2016'!B61:E117,2,FALSE)</f>
        <v>Net income/(loss)</v>
      </c>
      <c r="D60" s="5">
        <f>VLOOKUP($B60,'[1]1.1 FY2016'!B61:E117,3,FALSE)</f>
        <v>111101</v>
      </c>
      <c r="E60" s="2" t="str">
        <f>VLOOKUP($B60,'[1]1.1 FY2016'!B61:E117,4,FALSE)</f>
        <v>Not assigned</v>
      </c>
      <c r="F60" s="2">
        <f>SUMIF('[1]1.1 FY2016'!B:B,'2.1 Database'!B60,'[1]1.1 FY2016'!F:F)</f>
        <v>-2904117.9939999986</v>
      </c>
      <c r="G60" s="2" t="e">
        <f>SUMIF('[2]1.2 FY2017'!B:B,'2.1 Database'!B60,'[2]1.2 FY2017'!F:F)</f>
        <v>#VALUE!</v>
      </c>
      <c r="H60" s="2">
        <f>SUMIF('[1]1.3 FY2018'!B:B,'2.1 Database'!B60,'[1]1.3 FY2018'!F:F)</f>
        <v>0</v>
      </c>
      <c r="J60" s="6" t="s">
        <v>81</v>
      </c>
      <c r="L60" s="2">
        <f>COUNTIF('[1]2.2 P&amp;L statement'!$B$4:$B$24,'2.1 Database'!J60)</f>
        <v>1</v>
      </c>
    </row>
    <row r="61" spans="2:12" x14ac:dyDescent="0.2">
      <c r="B61" s="2" t="s">
        <v>82</v>
      </c>
      <c r="C61" s="2" t="str">
        <f>VLOOKUP($B61,'[2]1.2 FY2017'!B5:E86,2,FALSE)</f>
        <v>Core business revenues</v>
      </c>
      <c r="D61" s="5">
        <f>VLOOKUP($B61,'[2]1.2 FY2017'!B5:E86,3,FALSE)</f>
        <v>105</v>
      </c>
      <c r="E61" s="2" t="str">
        <f>VLOOKUP($B61,'[2]1.2 FY2017'!B5:E86,4,FALSE)</f>
        <v>Generco Healthcare Ltd</v>
      </c>
      <c r="F61" s="2">
        <f>-SUMIF('[1]1.1 FY2016'!B:B,'2.1 Database'!B61,'[1]1.1 FY2016'!F:F)</f>
        <v>0</v>
      </c>
      <c r="G61" s="2" t="e">
        <f>-SUMIF('[2]1.2 FY2017'!B:B,'2.1 Database'!B61,'[2]1.2 FY2017'!F:F)</f>
        <v>#VALUE!</v>
      </c>
      <c r="H61" s="2">
        <f>-SUMIF('[1]1.3 FY2018'!B:B,'2.1 Database'!B61,'[1]1.3 FY2018'!F:F)</f>
        <v>616462.01899999997</v>
      </c>
      <c r="J61" s="6" t="s">
        <v>83</v>
      </c>
      <c r="L61" s="2">
        <f>COUNTIF('[1]2.2 P&amp;L statement'!$B$4:$B$24,'2.1 Database'!J61)</f>
        <v>1</v>
      </c>
    </row>
    <row r="62" spans="2:12" x14ac:dyDescent="0.2">
      <c r="B62" s="2" t="s">
        <v>84</v>
      </c>
      <c r="C62" s="2" t="str">
        <f>VLOOKUP($B62,'[2]1.2 FY2017'!B6:E87,2,FALSE)</f>
        <v>Capitalized costs</v>
      </c>
      <c r="D62" s="5" t="str">
        <f>VLOOKUP($B62,'[2]1.2 FY2017'!B6:E87,3,FALSE)</f>
        <v>1086</v>
      </c>
      <c r="E62" s="2" t="str">
        <f>VLOOKUP($B62,'[2]1.2 FY2017'!B6:E87,4,FALSE)</f>
        <v>G&amp;Resources Ltd</v>
      </c>
      <c r="F62" s="2">
        <f>-SUMIF('[1]1.1 FY2016'!B:B,'2.1 Database'!B62,'[1]1.1 FY2016'!F:F)</f>
        <v>0</v>
      </c>
      <c r="G62" s="2" t="e">
        <f>-SUMIF('[2]1.2 FY2017'!B:B,'2.1 Database'!B62,'[2]1.2 FY2017'!F:F)</f>
        <v>#VALUE!</v>
      </c>
      <c r="H62" s="2">
        <f>-SUMIF('[1]1.3 FY2018'!B:B,'2.1 Database'!B62,'[1]1.3 FY2018'!F:F)</f>
        <v>0</v>
      </c>
      <c r="J62" s="6" t="s">
        <v>14</v>
      </c>
      <c r="L62" s="2">
        <f>COUNTIF('[1]2.2 P&amp;L statement'!$B$4:$B$24,'2.1 Database'!J62)</f>
        <v>1</v>
      </c>
    </row>
    <row r="63" spans="2:12" x14ac:dyDescent="0.2">
      <c r="B63" s="2" t="s">
        <v>85</v>
      </c>
      <c r="C63" s="2" t="str">
        <f>VLOOKUP($B63,'[2]1.2 FY2017'!B7:E88,2,FALSE)</f>
        <v>Utility charges</v>
      </c>
      <c r="D63" s="5">
        <f>VLOOKUP($B63,'[2]1.2 FY2017'!B7:E88,3,FALSE)</f>
        <v>111111</v>
      </c>
      <c r="E63" s="2" t="str">
        <f>VLOOKUP($B63,'[2]1.2 FY2017'!B7:E88,4,FALSE)</f>
        <v>External</v>
      </c>
      <c r="F63" s="2">
        <f>-SUMIF('[1]1.1 FY2016'!B:B,'2.1 Database'!B63,'[1]1.1 FY2016'!F:F)</f>
        <v>0</v>
      </c>
      <c r="G63" s="2" t="e">
        <f>-SUMIF('[2]1.2 FY2017'!B:B,'2.1 Database'!B63,'[2]1.2 FY2017'!F:F)</f>
        <v>#VALUE!</v>
      </c>
      <c r="H63" s="2">
        <f>-SUMIF('[1]1.3 FY2018'!B:B,'2.1 Database'!B63,'[1]1.3 FY2018'!F:F)</f>
        <v>-20504.509999999998</v>
      </c>
      <c r="J63" s="6" t="s">
        <v>21</v>
      </c>
      <c r="L63" s="2">
        <f>COUNTIF('[1]2.2 P&amp;L statement'!$B$4:$B$24,'2.1 Database'!J63)</f>
        <v>1</v>
      </c>
    </row>
    <row r="64" spans="2:12" x14ac:dyDescent="0.2">
      <c r="B64" s="2" t="s">
        <v>86</v>
      </c>
      <c r="C64" s="2" t="str">
        <f>VLOOKUP($B64,'[2]1.2 FY2017'!B8:E89,2,FALSE)</f>
        <v>R&amp;D expenses</v>
      </c>
      <c r="D64" s="5">
        <f>VLOOKUP($B64,'[2]1.2 FY2017'!B8:E89,3,FALSE)</f>
        <v>19</v>
      </c>
      <c r="E64" s="2" t="str">
        <f>VLOOKUP($B64,'[2]1.2 FY2017'!B8:E89,4,FALSE)</f>
        <v>Generco Cosmetics Ltd</v>
      </c>
      <c r="F64" s="2">
        <f>-SUMIF('[1]1.1 FY2016'!B:B,'2.1 Database'!B64,'[1]1.1 FY2016'!F:F)</f>
        <v>0</v>
      </c>
      <c r="G64" s="2" t="e">
        <f>-SUMIF('[2]1.2 FY2017'!B:B,'2.1 Database'!B64,'[2]1.2 FY2017'!F:F)</f>
        <v>#VALUE!</v>
      </c>
      <c r="H64" s="2">
        <f>-SUMIF('[1]1.3 FY2018'!B:B,'2.1 Database'!B64,'[1]1.3 FY2018'!F:F)</f>
        <v>0</v>
      </c>
      <c r="J64" s="6" t="s">
        <v>21</v>
      </c>
      <c r="L64" s="2">
        <f>COUNTIF('[1]2.2 P&amp;L statement'!$B$4:$B$24,'2.1 Database'!J64)</f>
        <v>1</v>
      </c>
    </row>
    <row r="65" spans="2:12" x14ac:dyDescent="0.2">
      <c r="B65" s="2" t="s">
        <v>87</v>
      </c>
      <c r="C65" s="2" t="str">
        <f>VLOOKUP($B65,'[2]1.2 FY2017'!B9:E90,2,FALSE)</f>
        <v>R&amp;D expenses</v>
      </c>
      <c r="D65" s="5" t="str">
        <f>VLOOKUP($B65,'[2]1.2 FY2017'!B9:E90,3,FALSE)</f>
        <v>1283</v>
      </c>
      <c r="E65" s="2" t="str">
        <f>VLOOKUP($B65,'[2]1.2 FY2017'!B9:E90,4,FALSE)</f>
        <v>Generco Ventures Ltd</v>
      </c>
      <c r="F65" s="2">
        <f>-SUMIF('[1]1.1 FY2016'!B:B,'2.1 Database'!B65,'[1]1.1 FY2016'!F:F)</f>
        <v>0</v>
      </c>
      <c r="G65" s="2" t="e">
        <f>-SUMIF('[2]1.2 FY2017'!B:B,'2.1 Database'!B65,'[2]1.2 FY2017'!F:F)</f>
        <v>#VALUE!</v>
      </c>
      <c r="H65" s="2">
        <f>-SUMIF('[1]1.3 FY2018'!B:B,'2.1 Database'!B65,'[1]1.3 FY2018'!F:F)</f>
        <v>0</v>
      </c>
      <c r="J65" s="6" t="s">
        <v>21</v>
      </c>
      <c r="L65" s="2">
        <f>COUNTIF('[1]2.2 P&amp;L statement'!$B$4:$B$24,'2.1 Database'!J65)</f>
        <v>1</v>
      </c>
    </row>
    <row r="66" spans="2:12" x14ac:dyDescent="0.2">
      <c r="B66" s="2" t="s">
        <v>88</v>
      </c>
      <c r="C66" s="2" t="str">
        <f>VLOOKUP($B66,'[2]1.2 FY2017'!B10:E91,2,FALSE)</f>
        <v>R&amp;D expenses</v>
      </c>
      <c r="D66" s="5" t="str">
        <f>VLOOKUP($B66,'[2]1.2 FY2017'!B10:E91,3,FALSE)</f>
        <v>1924</v>
      </c>
      <c r="E66" s="2" t="str">
        <f>VLOOKUP($B66,'[2]1.2 FY2017'!B10:E91,4,FALSE)</f>
        <v>Generco Infrastructure Ltd</v>
      </c>
      <c r="F66" s="2">
        <f>-SUMIF('[1]1.1 FY2016'!B:B,'2.1 Database'!B66,'[1]1.1 FY2016'!F:F)</f>
        <v>0</v>
      </c>
      <c r="G66" s="2" t="e">
        <f>-SUMIF('[2]1.2 FY2017'!B:B,'2.1 Database'!B66,'[2]1.2 FY2017'!F:F)</f>
        <v>#VALUE!</v>
      </c>
      <c r="H66" s="2">
        <f>-SUMIF('[1]1.3 FY2018'!B:B,'2.1 Database'!B66,'[1]1.3 FY2018'!F:F)</f>
        <v>-673.34299999999985</v>
      </c>
      <c r="J66" s="6" t="s">
        <v>21</v>
      </c>
      <c r="L66" s="2">
        <f>COUNTIF('[1]2.2 P&amp;L statement'!$B$4:$B$24,'2.1 Database'!J66)</f>
        <v>1</v>
      </c>
    </row>
    <row r="67" spans="2:12" x14ac:dyDescent="0.2">
      <c r="B67" s="2" t="s">
        <v>89</v>
      </c>
      <c r="C67" s="2" t="str">
        <f>VLOOKUP($B67,'[2]1.2 FY2017'!B11:E92,2,FALSE)</f>
        <v>R&amp;D expenses</v>
      </c>
      <c r="D67" s="5" t="str">
        <f>VLOOKUP($B67,'[2]1.2 FY2017'!B11:E92,3,FALSE)</f>
        <v>2486</v>
      </c>
      <c r="E67" s="2" t="str">
        <f>VLOOKUP($B67,'[2]1.2 FY2017'!B11:E92,4,FALSE)</f>
        <v>Generco Exloration Ltd</v>
      </c>
      <c r="F67" s="2">
        <f>-SUMIF('[1]1.1 FY2016'!B:B,'2.1 Database'!B67,'[1]1.1 FY2016'!F:F)</f>
        <v>0</v>
      </c>
      <c r="G67" s="2" t="e">
        <f>-SUMIF('[2]1.2 FY2017'!B:B,'2.1 Database'!B67,'[2]1.2 FY2017'!F:F)</f>
        <v>#VALUE!</v>
      </c>
      <c r="H67" s="2">
        <f>-SUMIF('[1]1.3 FY2018'!B:B,'2.1 Database'!B67,'[1]1.3 FY2018'!F:F)</f>
        <v>0</v>
      </c>
      <c r="J67" s="6" t="s">
        <v>21</v>
      </c>
      <c r="L67" s="2">
        <f>COUNTIF('[1]2.2 P&amp;L statement'!$B$4:$B$24,'2.1 Database'!J67)</f>
        <v>1</v>
      </c>
    </row>
    <row r="68" spans="2:12" x14ac:dyDescent="0.2">
      <c r="B68" s="2" t="s">
        <v>90</v>
      </c>
      <c r="C68" s="2" t="str">
        <f>VLOOKUP($B68,'[2]1.2 FY2017'!B12:E93,2,FALSE)</f>
        <v>Other personnel expenses</v>
      </c>
      <c r="D68" s="5">
        <f>VLOOKUP($B68,'[2]1.2 FY2017'!B12:E93,3,FALSE)</f>
        <v>111101</v>
      </c>
      <c r="E68" s="2" t="str">
        <f>VLOOKUP($B68,'[2]1.2 FY2017'!B12:E93,4,FALSE)</f>
        <v>Not assigned</v>
      </c>
      <c r="F68" s="2">
        <f>-SUMIF('[1]1.1 FY2016'!B:B,'2.1 Database'!B68,'[1]1.1 FY2016'!F:F)</f>
        <v>0</v>
      </c>
      <c r="G68" s="2" t="e">
        <f>-SUMIF('[2]1.2 FY2017'!B:B,'2.1 Database'!B68,'[2]1.2 FY2017'!F:F)</f>
        <v>#VALUE!</v>
      </c>
      <c r="H68" s="2">
        <f>-SUMIF('[1]1.3 FY2018'!B:B,'2.1 Database'!B68,'[1]1.3 FY2018'!F:F)</f>
        <v>0</v>
      </c>
      <c r="J68" s="6" t="s">
        <v>25</v>
      </c>
      <c r="L68" s="2">
        <f>COUNTIF('[1]2.2 P&amp;L statement'!$B$4:$B$24,'2.1 Database'!J68)</f>
        <v>1</v>
      </c>
    </row>
    <row r="69" spans="2:12" x14ac:dyDescent="0.2">
      <c r="B69" s="2" t="s">
        <v>91</v>
      </c>
      <c r="C69" s="2" t="str">
        <f>VLOOKUP($B69,'[2]1.2 FY2017'!B13:E94,2,FALSE)</f>
        <v>D&amp;A</v>
      </c>
      <c r="D69" s="5">
        <f>VLOOKUP($B69,'[2]1.2 FY2017'!B13:E94,3,FALSE)</f>
        <v>111101</v>
      </c>
      <c r="E69" s="2" t="str">
        <f>VLOOKUP($B69,'[2]1.2 FY2017'!B13:E94,4,FALSE)</f>
        <v>Not assigned</v>
      </c>
      <c r="F69" s="2">
        <f>-SUMIF('[1]1.1 FY2016'!B:B,'2.1 Database'!B69,'[1]1.1 FY2016'!F:F)</f>
        <v>0</v>
      </c>
      <c r="G69" s="2" t="e">
        <f>-SUMIF('[2]1.2 FY2017'!B:B,'2.1 Database'!B69,'[2]1.2 FY2017'!F:F)</f>
        <v>#VALUE!</v>
      </c>
      <c r="H69" s="2">
        <f>-SUMIF('[1]1.3 FY2018'!B:B,'2.1 Database'!B69,'[1]1.3 FY2018'!F:F)</f>
        <v>-12593.355</v>
      </c>
      <c r="J69" s="6" t="s">
        <v>30</v>
      </c>
      <c r="L69" s="2">
        <f>COUNTIF('[1]2.2 P&amp;L statement'!$B$4:$B$24,'2.1 Database'!J69)</f>
        <v>1</v>
      </c>
    </row>
    <row r="70" spans="2:12" x14ac:dyDescent="0.2">
      <c r="B70" s="2" t="s">
        <v>92</v>
      </c>
      <c r="C70" s="2" t="str">
        <f>VLOOKUP($B70,'[2]1.2 FY2017'!B14:E95,2,FALSE)</f>
        <v>Gains from disposal of PP&amp;E</v>
      </c>
      <c r="D70" s="5">
        <f>VLOOKUP($B70,'[2]1.2 FY2017'!B14:E95,3,FALSE)</f>
        <v>111111</v>
      </c>
      <c r="E70" s="2" t="str">
        <f>VLOOKUP($B70,'[2]1.2 FY2017'!B14:E95,4,FALSE)</f>
        <v>External</v>
      </c>
      <c r="F70" s="2">
        <f>-SUMIF('[1]1.1 FY2016'!B:B,'2.1 Database'!B70,'[1]1.1 FY2016'!F:F)</f>
        <v>0</v>
      </c>
      <c r="G70" s="2" t="e">
        <f>-SUMIF('[2]1.2 FY2017'!B:B,'2.1 Database'!B70,'[2]1.2 FY2017'!F:F)</f>
        <v>#VALUE!</v>
      </c>
      <c r="H70" s="2">
        <f>-SUMIF('[1]1.3 FY2018'!B:B,'2.1 Database'!B70,'[1]1.3 FY2018'!F:F)</f>
        <v>0</v>
      </c>
      <c r="J70" s="6" t="s">
        <v>74</v>
      </c>
      <c r="L70" s="2">
        <f>COUNTIF('[1]2.2 P&amp;L statement'!$B$4:$B$24,'2.1 Database'!J70)</f>
        <v>1</v>
      </c>
    </row>
    <row r="71" spans="2:12" x14ac:dyDescent="0.2">
      <c r="B71" s="2" t="s">
        <v>93</v>
      </c>
      <c r="C71" s="2" t="str">
        <f>VLOOKUP($B71,'[2]1.2 FY2017'!B15:E96,2,FALSE)</f>
        <v>Corporate recharges</v>
      </c>
      <c r="D71" s="5">
        <f>VLOOKUP($B71,'[2]1.2 FY2017'!B15:E96,3,FALSE)</f>
        <v>19</v>
      </c>
      <c r="E71" s="2" t="str">
        <f>VLOOKUP($B71,'[2]1.2 FY2017'!B15:E96,4,FALSE)</f>
        <v>Generco Cosmetics Ltd</v>
      </c>
      <c r="F71" s="2">
        <f>-SUMIF('[1]1.1 FY2016'!B:B,'2.1 Database'!B71,'[1]1.1 FY2016'!F:F)</f>
        <v>0</v>
      </c>
      <c r="G71" s="2" t="e">
        <f>-SUMIF('[2]1.2 FY2017'!B:B,'2.1 Database'!B71,'[2]1.2 FY2017'!F:F)</f>
        <v>#VALUE!</v>
      </c>
      <c r="H71" s="2">
        <f>-SUMIF('[1]1.3 FY2018'!B:B,'2.1 Database'!B71,'[1]1.3 FY2018'!F:F)</f>
        <v>622966.38600000006</v>
      </c>
      <c r="J71" s="6" t="s">
        <v>33</v>
      </c>
      <c r="L71" s="2">
        <f>COUNTIF('[1]2.2 P&amp;L statement'!$B$4:$B$24,'2.1 Database'!J71)</f>
        <v>1</v>
      </c>
    </row>
    <row r="72" spans="2:12" x14ac:dyDescent="0.2">
      <c r="B72" s="2" t="s">
        <v>94</v>
      </c>
      <c r="C72" s="2" t="str">
        <f>VLOOKUP($B72,'[2]1.2 FY2017'!B16:E97,2,FALSE)</f>
        <v>Corporate recharges</v>
      </c>
      <c r="D72" s="5" t="str">
        <f>VLOOKUP($B72,'[2]1.2 FY2017'!B16:E97,3,FALSE)</f>
        <v>1076</v>
      </c>
      <c r="E72" s="2" t="str">
        <f>VLOOKUP($B72,'[2]1.2 FY2017'!B16:E97,4,FALSE)</f>
        <v>Generco Trading Ltd</v>
      </c>
      <c r="F72" s="2">
        <f>-SUMIF('[1]1.1 FY2016'!B:B,'2.1 Database'!B72,'[1]1.1 FY2016'!F:F)</f>
        <v>0</v>
      </c>
      <c r="G72" s="2" t="e">
        <f>-SUMIF('[2]1.2 FY2017'!B:B,'2.1 Database'!B72,'[2]1.2 FY2017'!F:F)</f>
        <v>#VALUE!</v>
      </c>
      <c r="H72" s="2">
        <f>-SUMIF('[1]1.3 FY2018'!B:B,'2.1 Database'!B72,'[1]1.3 FY2018'!F:F)</f>
        <v>0</v>
      </c>
      <c r="J72" s="6" t="s">
        <v>33</v>
      </c>
      <c r="L72" s="2">
        <f>COUNTIF('[1]2.2 P&amp;L statement'!$B$4:$B$24,'2.1 Database'!J72)</f>
        <v>1</v>
      </c>
    </row>
    <row r="73" spans="2:12" x14ac:dyDescent="0.2">
      <c r="B73" s="2" t="s">
        <v>95</v>
      </c>
      <c r="C73" s="2" t="str">
        <f>VLOOKUP($B73,'[2]1.2 FY2017'!B17:E98,2,FALSE)</f>
        <v>Corporate recharges</v>
      </c>
      <c r="D73" s="5" t="str">
        <f>VLOOKUP($B73,'[2]1.2 FY2017'!B17:E98,3,FALSE)</f>
        <v>1086</v>
      </c>
      <c r="E73" s="2" t="str">
        <f>VLOOKUP($B73,'[2]1.2 FY2017'!B17:E98,4,FALSE)</f>
        <v>G&amp;Resources Ltd</v>
      </c>
      <c r="F73" s="2">
        <f>-SUMIF('[1]1.1 FY2016'!B:B,'2.1 Database'!B73,'[1]1.1 FY2016'!F:F)</f>
        <v>0</v>
      </c>
      <c r="G73" s="2" t="e">
        <f>-SUMIF('[2]1.2 FY2017'!B:B,'2.1 Database'!B73,'[2]1.2 FY2017'!F:F)</f>
        <v>#VALUE!</v>
      </c>
      <c r="H73" s="2">
        <f>-SUMIF('[1]1.3 FY2018'!B:B,'2.1 Database'!B73,'[1]1.3 FY2018'!F:F)</f>
        <v>0</v>
      </c>
      <c r="J73" s="6" t="s">
        <v>33</v>
      </c>
      <c r="L73" s="2">
        <f>COUNTIF('[1]2.2 P&amp;L statement'!$B$4:$B$24,'2.1 Database'!J73)</f>
        <v>1</v>
      </c>
    </row>
    <row r="74" spans="2:12" x14ac:dyDescent="0.2">
      <c r="B74" s="2" t="s">
        <v>96</v>
      </c>
      <c r="C74" s="2" t="str">
        <f>VLOOKUP($B74,'[2]1.2 FY2017'!B18:E99,2,FALSE)</f>
        <v>Corporate recharges</v>
      </c>
      <c r="D74" s="5" t="str">
        <f>VLOOKUP($B74,'[2]1.2 FY2017'!B18:E99,3,FALSE)</f>
        <v>47037</v>
      </c>
      <c r="E74" s="2" t="str">
        <f>VLOOKUP($B74,'[2]1.2 FY2017'!B18:E99,4,FALSE)</f>
        <v>G&amp;CR Global Ltd</v>
      </c>
      <c r="F74" s="2">
        <f>-SUMIF('[1]1.1 FY2016'!B:B,'2.1 Database'!B74,'[1]1.1 FY2016'!F:F)</f>
        <v>0</v>
      </c>
      <c r="G74" s="2" t="e">
        <f>-SUMIF('[2]1.2 FY2017'!B:B,'2.1 Database'!B74,'[2]1.2 FY2017'!F:F)</f>
        <v>#VALUE!</v>
      </c>
      <c r="H74" s="2">
        <f>-SUMIF('[1]1.3 FY2018'!B:B,'2.1 Database'!B74,'[1]1.3 FY2018'!F:F)</f>
        <v>1948832.1429999999</v>
      </c>
      <c r="J74" s="6" t="s">
        <v>33</v>
      </c>
      <c r="L74" s="2">
        <f>COUNTIF('[1]2.2 P&amp;L statement'!$B$4:$B$24,'2.1 Database'!J74)</f>
        <v>1</v>
      </c>
    </row>
    <row r="75" spans="2:12" x14ac:dyDescent="0.2">
      <c r="B75" s="2" t="s">
        <v>97</v>
      </c>
      <c r="C75" s="2" t="str">
        <f>VLOOKUP($B75,'[2]1.2 FY2017'!B19:E100,2,FALSE)</f>
        <v>Other income</v>
      </c>
      <c r="D75" s="5">
        <f>VLOOKUP($B75,'[2]1.2 FY2017'!B19:E100,3,FALSE)</f>
        <v>88</v>
      </c>
      <c r="E75" s="2" t="str">
        <f>VLOOKUP($B75,'[2]1.2 FY2017'!B19:E100,4,FALSE)</f>
        <v>Generco Ltd</v>
      </c>
      <c r="F75" s="2">
        <f>-SUMIF('[1]1.1 FY2016'!B:B,'2.1 Database'!B75,'[1]1.1 FY2016'!F:F)</f>
        <v>0</v>
      </c>
      <c r="G75" s="2" t="e">
        <f>-SUMIF('[2]1.2 FY2017'!B:B,'2.1 Database'!B75,'[2]1.2 FY2017'!F:F)</f>
        <v>#VALUE!</v>
      </c>
      <c r="H75" s="2">
        <f>-SUMIF('[1]1.3 FY2018'!B:B,'2.1 Database'!B75,'[1]1.3 FY2018'!F:F)</f>
        <v>0</v>
      </c>
      <c r="J75" s="6" t="s">
        <v>43</v>
      </c>
      <c r="L75" s="2">
        <f>COUNTIF('[1]2.2 P&amp;L statement'!$B$4:$B$24,'2.1 Database'!J75)</f>
        <v>1</v>
      </c>
    </row>
    <row r="76" spans="2:12" x14ac:dyDescent="0.2">
      <c r="B76" s="2" t="s">
        <v>98</v>
      </c>
      <c r="C76" s="2" t="str">
        <f>VLOOKUP($B76,'[2]1.2 FY2017'!B20:E101,2,FALSE)</f>
        <v>Concession fees other</v>
      </c>
      <c r="D76" s="5">
        <f>VLOOKUP($B76,'[2]1.2 FY2017'!B20:E101,3,FALSE)</f>
        <v>111101</v>
      </c>
      <c r="E76" s="2" t="str">
        <f>VLOOKUP($B76,'[2]1.2 FY2017'!B20:E101,4,FALSE)</f>
        <v>Not assigned</v>
      </c>
      <c r="F76" s="2">
        <f>-SUMIF('[1]1.1 FY2016'!B:B,'2.1 Database'!B76,'[1]1.1 FY2016'!F:F)</f>
        <v>0</v>
      </c>
      <c r="G76" s="2" t="e">
        <f>-SUMIF('[2]1.2 FY2017'!B:B,'2.1 Database'!B76,'[2]1.2 FY2017'!F:F)</f>
        <v>#VALUE!</v>
      </c>
      <c r="H76" s="2">
        <f>-SUMIF('[1]1.3 FY2018'!B:B,'2.1 Database'!B76,'[1]1.3 FY2018'!F:F)</f>
        <v>0</v>
      </c>
      <c r="J76" s="6" t="s">
        <v>21</v>
      </c>
      <c r="L76" s="2">
        <f>COUNTIF('[1]2.2 P&amp;L statement'!$B$4:$B$24,'2.1 Database'!J76)</f>
        <v>1</v>
      </c>
    </row>
    <row r="77" spans="2:12" x14ac:dyDescent="0.2">
      <c r="B77" s="2" t="s">
        <v>99</v>
      </c>
      <c r="C77" s="2" t="str">
        <f>VLOOKUP($B77,'[2]1.2 FY2017'!B21:E102,2,FALSE)</f>
        <v>Service expenses</v>
      </c>
      <c r="D77" s="5">
        <f>VLOOKUP($B77,'[2]1.2 FY2017'!B21:E102,3,FALSE)</f>
        <v>105</v>
      </c>
      <c r="E77" s="2" t="str">
        <f>VLOOKUP($B77,'[2]1.2 FY2017'!B21:E102,4,FALSE)</f>
        <v>Generco Healthcare Ltd</v>
      </c>
      <c r="F77" s="2">
        <f>-SUMIF('[1]1.1 FY2016'!B:B,'2.1 Database'!B77,'[1]1.1 FY2016'!F:F)</f>
        <v>0</v>
      </c>
      <c r="G77" s="2" t="e">
        <f>-SUMIF('[2]1.2 FY2017'!B:B,'2.1 Database'!B77,'[2]1.2 FY2017'!F:F)</f>
        <v>#VALUE!</v>
      </c>
      <c r="H77" s="2">
        <f>-SUMIF('[1]1.3 FY2018'!B:B,'2.1 Database'!B77,'[1]1.3 FY2018'!F:F)</f>
        <v>-473575.46100000001</v>
      </c>
      <c r="J77" s="6" t="s">
        <v>50</v>
      </c>
      <c r="L77" s="2">
        <f>COUNTIF('[1]2.2 P&amp;L statement'!$B$4:$B$24,'2.1 Database'!J77)</f>
        <v>1</v>
      </c>
    </row>
    <row r="78" spans="2:12" x14ac:dyDescent="0.2">
      <c r="B78" s="2" t="s">
        <v>100</v>
      </c>
      <c r="C78" s="2" t="str">
        <f>VLOOKUP($B78,'[2]1.2 FY2017'!B22:E103,2,FALSE)</f>
        <v>Insurance expenses</v>
      </c>
      <c r="D78" s="5">
        <f>VLOOKUP($B78,'[2]1.2 FY2017'!B22:E103,3,FALSE)</f>
        <v>1900</v>
      </c>
      <c r="E78" s="2" t="str">
        <f>VLOOKUP($B78,'[2]1.2 FY2017'!B22:E103,4,FALSE)</f>
        <v>Generco Metals Gm</v>
      </c>
      <c r="F78" s="2">
        <f>-SUMIF('[1]1.1 FY2016'!B:B,'2.1 Database'!B78,'[1]1.1 FY2016'!F:F)</f>
        <v>0</v>
      </c>
      <c r="G78" s="2" t="e">
        <f>-SUMIF('[2]1.2 FY2017'!B:B,'2.1 Database'!B78,'[2]1.2 FY2017'!F:F)</f>
        <v>#VALUE!</v>
      </c>
      <c r="H78" s="2">
        <f>-SUMIF('[1]1.3 FY2018'!B:B,'2.1 Database'!B78,'[1]1.3 FY2018'!F:F)</f>
        <v>0</v>
      </c>
      <c r="J78" s="6"/>
      <c r="L78" s="2">
        <f>COUNTIF('[1]2.2 P&amp;L statement'!$B$4:$B$24,'2.1 Database'!J78)</f>
        <v>0</v>
      </c>
    </row>
    <row r="79" spans="2:12" x14ac:dyDescent="0.2">
      <c r="B79" s="2" t="s">
        <v>101</v>
      </c>
      <c r="C79" s="2" t="str">
        <f>VLOOKUP($B79,'[2]1.2 FY2017'!B23:E104,2,FALSE)</f>
        <v>Travel expenses</v>
      </c>
      <c r="D79" s="5" t="str">
        <f>VLOOKUP($B79,'[2]1.2 FY2017'!B23:E104,3,FALSE)</f>
        <v>1118</v>
      </c>
      <c r="E79" s="2" t="str">
        <f>VLOOKUP($B79,'[2]1.2 FY2017'!B23:E104,4,FALSE)</f>
        <v>Gener Green LLC</v>
      </c>
      <c r="F79" s="2">
        <f>-SUMIF('[1]1.1 FY2016'!B:B,'2.1 Database'!B79,'[1]1.1 FY2016'!F:F)</f>
        <v>0</v>
      </c>
      <c r="G79" s="2" t="e">
        <f>-SUMIF('[2]1.2 FY2017'!B:B,'2.1 Database'!B79,'[2]1.2 FY2017'!F:F)</f>
        <v>#VALUE!</v>
      </c>
      <c r="H79" s="2">
        <f>-SUMIF('[1]1.3 FY2018'!B:B,'2.1 Database'!B79,'[1]1.3 FY2018'!F:F)</f>
        <v>0</v>
      </c>
      <c r="J79" s="6" t="s">
        <v>21</v>
      </c>
      <c r="L79" s="2">
        <f>COUNTIF('[1]2.2 P&amp;L statement'!$B$4:$B$24,'2.1 Database'!J79)</f>
        <v>1</v>
      </c>
    </row>
    <row r="80" spans="2:12" x14ac:dyDescent="0.2">
      <c r="B80" s="2" t="s">
        <v>102</v>
      </c>
      <c r="C80" s="2" t="str">
        <f>VLOOKUP($B80,'[2]1.2 FY2017'!B24:E105,2,FALSE)</f>
        <v>Losses fr disposal of PPE</v>
      </c>
      <c r="D80" s="5">
        <f>VLOOKUP($B80,'[2]1.2 FY2017'!B24:E105,3,FALSE)</f>
        <v>111111</v>
      </c>
      <c r="E80" s="2" t="str">
        <f>VLOOKUP($B80,'[2]1.2 FY2017'!B24:E105,4,FALSE)</f>
        <v>External</v>
      </c>
      <c r="F80" s="2">
        <f>-SUMIF('[1]1.1 FY2016'!B:B,'2.1 Database'!B80,'[1]1.1 FY2016'!F:F)</f>
        <v>0</v>
      </c>
      <c r="G80" s="2" t="e">
        <f>-SUMIF('[2]1.2 FY2017'!B:B,'2.1 Database'!B80,'[2]1.2 FY2017'!F:F)</f>
        <v>#VALUE!</v>
      </c>
      <c r="H80" s="2">
        <f>-SUMIF('[1]1.3 FY2018'!B:B,'2.1 Database'!B80,'[1]1.3 FY2018'!F:F)</f>
        <v>0</v>
      </c>
      <c r="J80" s="6" t="s">
        <v>74</v>
      </c>
      <c r="L80" s="2">
        <f>COUNTIF('[1]2.2 P&amp;L statement'!$B$4:$B$24,'2.1 Database'!J80)</f>
        <v>1</v>
      </c>
    </row>
    <row r="81" spans="2:12" x14ac:dyDescent="0.2">
      <c r="B81" s="2" t="s">
        <v>103</v>
      </c>
      <c r="C81" s="2" t="str">
        <f>VLOOKUP($B81,'[2]1.2 FY2017'!B25:E106,2,FALSE)</f>
        <v>Other operative currency differences</v>
      </c>
      <c r="D81" s="5">
        <f>VLOOKUP($B81,'[2]1.2 FY2017'!B25:E106,3,FALSE)</f>
        <v>19</v>
      </c>
      <c r="E81" s="2" t="str">
        <f>VLOOKUP($B81,'[2]1.2 FY2017'!B25:E106,4,FALSE)</f>
        <v>Generco Cosmetics Ltd</v>
      </c>
      <c r="F81" s="2">
        <f>-SUMIF('[1]1.1 FY2016'!B:B,'2.1 Database'!B81,'[1]1.1 FY2016'!F:F)</f>
        <v>0</v>
      </c>
      <c r="G81" s="2" t="e">
        <f>-SUMIF('[2]1.2 FY2017'!B:B,'2.1 Database'!B81,'[2]1.2 FY2017'!F:F)</f>
        <v>#VALUE!</v>
      </c>
      <c r="H81" s="2">
        <f>-SUMIF('[1]1.3 FY2018'!B:B,'2.1 Database'!B81,'[1]1.3 FY2018'!F:F)</f>
        <v>0</v>
      </c>
      <c r="J81" s="6" t="s">
        <v>21</v>
      </c>
      <c r="L81" s="2">
        <f>COUNTIF('[1]2.2 P&amp;L statement'!$B$4:$B$24,'2.1 Database'!J81)</f>
        <v>1</v>
      </c>
    </row>
    <row r="82" spans="2:12" x14ac:dyDescent="0.2">
      <c r="B82" s="2" t="s">
        <v>104</v>
      </c>
      <c r="C82" s="2" t="str">
        <f>VLOOKUP($B82,'[2]1.2 FY2017'!B26:E107,2,FALSE)</f>
        <v>Other operative currency differences</v>
      </c>
      <c r="D82" s="5">
        <f>VLOOKUP($B82,'[2]1.2 FY2017'!B26:E107,3,FALSE)</f>
        <v>111111</v>
      </c>
      <c r="E82" s="2" t="str">
        <f>VLOOKUP($B82,'[2]1.2 FY2017'!B26:E107,4,FALSE)</f>
        <v>External</v>
      </c>
      <c r="F82" s="2">
        <f>-SUMIF('[1]1.1 FY2016'!B:B,'2.1 Database'!B82,'[1]1.1 FY2016'!F:F)</f>
        <v>0</v>
      </c>
      <c r="G82" s="2" t="e">
        <f>-SUMIF('[2]1.2 FY2017'!B:B,'2.1 Database'!B82,'[2]1.2 FY2017'!F:F)</f>
        <v>#VALUE!</v>
      </c>
      <c r="H82" s="2">
        <f>-SUMIF('[1]1.3 FY2018'!B:B,'2.1 Database'!B82,'[1]1.3 FY2018'!F:F)</f>
        <v>0</v>
      </c>
      <c r="J82" s="6" t="s">
        <v>21</v>
      </c>
      <c r="L82" s="2">
        <f>COUNTIF('[1]2.2 P&amp;L statement'!$B$4:$B$24,'2.1 Database'!J82)</f>
        <v>1</v>
      </c>
    </row>
    <row r="83" spans="2:12" x14ac:dyDescent="0.2">
      <c r="B83" s="2" t="s">
        <v>105</v>
      </c>
      <c r="C83" s="2" t="str">
        <f>VLOOKUP($B83,'[2]1.2 FY2017'!B27:E108,2,FALSE)</f>
        <v>Property tax</v>
      </c>
      <c r="D83" s="5">
        <f>VLOOKUP($B83,'[2]1.2 FY2017'!B27:E108,3,FALSE)</f>
        <v>111111</v>
      </c>
      <c r="E83" s="2" t="str">
        <f>VLOOKUP($B83,'[2]1.2 FY2017'!B27:E108,4,FALSE)</f>
        <v>External</v>
      </c>
      <c r="F83" s="2">
        <f>-SUMIF('[1]1.1 FY2016'!B:B,'2.1 Database'!B83,'[1]1.1 FY2016'!F:F)</f>
        <v>0</v>
      </c>
      <c r="G83" s="2" t="e">
        <f>-SUMIF('[2]1.2 FY2017'!B:B,'2.1 Database'!B83,'[2]1.2 FY2017'!F:F)</f>
        <v>#VALUE!</v>
      </c>
      <c r="H83" s="2">
        <f>-SUMIF('[1]1.3 FY2018'!B:B,'2.1 Database'!B83,'[1]1.3 FY2018'!F:F)</f>
        <v>0</v>
      </c>
      <c r="J83" s="6" t="s">
        <v>21</v>
      </c>
      <c r="L83" s="2">
        <f>COUNTIF('[1]2.2 P&amp;L statement'!$B$4:$B$24,'2.1 Database'!J83)</f>
        <v>1</v>
      </c>
    </row>
    <row r="84" spans="2:12" x14ac:dyDescent="0.2">
      <c r="B84" s="2" t="s">
        <v>106</v>
      </c>
      <c r="C84" s="2" t="str">
        <f>VLOOKUP($B84,'[2]1.2 FY2017'!B28:E109,2,FALSE)</f>
        <v>Misc extraordinary expenses</v>
      </c>
      <c r="D84" s="5">
        <f>VLOOKUP($B84,'[2]1.2 FY2017'!B28:E109,3,FALSE)</f>
        <v>19</v>
      </c>
      <c r="E84" s="2" t="str">
        <f>VLOOKUP($B84,'[2]1.2 FY2017'!B28:E109,4,FALSE)</f>
        <v>Generco Cosmetics Ltd</v>
      </c>
      <c r="F84" s="2">
        <f>-SUMIF('[1]1.1 FY2016'!B:B,'2.1 Database'!B84,'[1]1.1 FY2016'!F:F)</f>
        <v>0</v>
      </c>
      <c r="G84" s="2" t="e">
        <f>-SUMIF('[2]1.2 FY2017'!B:B,'2.1 Database'!B84,'[2]1.2 FY2017'!F:F)</f>
        <v>#VALUE!</v>
      </c>
      <c r="H84" s="2">
        <f>-SUMIF('[1]1.3 FY2018'!B:B,'2.1 Database'!B84,'[1]1.3 FY2018'!F:F)</f>
        <v>0</v>
      </c>
      <c r="J84" s="6" t="s">
        <v>74</v>
      </c>
      <c r="L84" s="2">
        <f>COUNTIF('[1]2.2 P&amp;L statement'!$B$4:$B$24,'2.1 Database'!J84)</f>
        <v>1</v>
      </c>
    </row>
    <row r="85" spans="2:12" x14ac:dyDescent="0.2">
      <c r="B85" s="2" t="s">
        <v>107</v>
      </c>
      <c r="C85" s="2" t="str">
        <f>VLOOKUP($B85,'[2]1.2 FY2017'!B29:E110,2,FALSE)</f>
        <v>Misc extraordinary expenses</v>
      </c>
      <c r="D85" s="5" t="str">
        <f>VLOOKUP($B85,'[2]1.2 FY2017'!B29:E110,3,FALSE)</f>
        <v>43</v>
      </c>
      <c r="E85" s="2" t="str">
        <f>VLOOKUP($B85,'[2]1.2 FY2017'!B29:E110,4,FALSE)</f>
        <v>Greeny France SL</v>
      </c>
      <c r="F85" s="2">
        <f>-SUMIF('[1]1.1 FY2016'!B:B,'2.1 Database'!B85,'[1]1.1 FY2016'!F:F)</f>
        <v>0</v>
      </c>
      <c r="G85" s="2" t="e">
        <f>-SUMIF('[2]1.2 FY2017'!B:B,'2.1 Database'!B85,'[2]1.2 FY2017'!F:F)</f>
        <v>#VALUE!</v>
      </c>
      <c r="H85" s="2">
        <f>-SUMIF('[1]1.3 FY2018'!B:B,'2.1 Database'!B85,'[1]1.3 FY2018'!F:F)</f>
        <v>0</v>
      </c>
      <c r="J85" s="6" t="s">
        <v>74</v>
      </c>
      <c r="L85" s="2">
        <f>COUNTIF('[1]2.2 P&amp;L statement'!$B$4:$B$24,'2.1 Database'!J85)</f>
        <v>1</v>
      </c>
    </row>
    <row r="86" spans="2:12" x14ac:dyDescent="0.2">
      <c r="B86" s="2" t="s">
        <v>108</v>
      </c>
      <c r="C86" s="2" t="str">
        <f>VLOOKUP($B86,'[2]1.2 FY2017'!B30:E111,2,FALSE)</f>
        <v>Misc extraordinary expenses</v>
      </c>
      <c r="D86" s="5" t="str">
        <f>VLOOKUP($B86,'[2]1.2 FY2017'!B30:E111,3,FALSE)</f>
        <v>1924</v>
      </c>
      <c r="E86" s="2" t="str">
        <f>VLOOKUP($B86,'[2]1.2 FY2017'!B30:E111,4,FALSE)</f>
        <v>Generco Infrastructure Ltd</v>
      </c>
      <c r="F86" s="2">
        <f>-SUMIF('[1]1.1 FY2016'!B:B,'2.1 Database'!B86,'[1]1.1 FY2016'!F:F)</f>
        <v>0</v>
      </c>
      <c r="G86" s="2" t="e">
        <f>-SUMIF('[2]1.2 FY2017'!B:B,'2.1 Database'!B86,'[2]1.2 FY2017'!F:F)</f>
        <v>#VALUE!</v>
      </c>
      <c r="H86" s="2">
        <f>-SUMIF('[1]1.3 FY2018'!B:B,'2.1 Database'!B86,'[1]1.3 FY2018'!F:F)</f>
        <v>0</v>
      </c>
      <c r="J86" s="6" t="s">
        <v>74</v>
      </c>
      <c r="L86" s="2">
        <f>COUNTIF('[1]2.2 P&amp;L statement'!$B$4:$B$24,'2.1 Database'!J86)</f>
        <v>1</v>
      </c>
    </row>
    <row r="87" spans="2:12" x14ac:dyDescent="0.2">
      <c r="B87" s="2" t="s">
        <v>109</v>
      </c>
      <c r="C87" s="2" t="str">
        <f>VLOOKUP($B87,'[2]1.2 FY2017'!B31:E112,2,FALSE)</f>
        <v>Difference from eliminations</v>
      </c>
      <c r="D87" s="5" t="str">
        <f>VLOOKUP($B87,'[2]1.2 FY2017'!B31:E112,3,FALSE)</f>
        <v>1086</v>
      </c>
      <c r="E87" s="2" t="str">
        <f>VLOOKUP($B87,'[2]1.2 FY2017'!B31:E112,4,FALSE)</f>
        <v>G&amp;Resources Ltd</v>
      </c>
      <c r="F87" s="2">
        <f>-SUMIF('[1]1.1 FY2016'!B:B,'2.1 Database'!B87,'[1]1.1 FY2016'!F:F)</f>
        <v>0</v>
      </c>
      <c r="G87" s="2" t="e">
        <f>-SUMIF('[2]1.2 FY2017'!B:B,'2.1 Database'!B87,'[2]1.2 FY2017'!F:F)</f>
        <v>#VALUE!</v>
      </c>
      <c r="H87" s="2">
        <f>-SUMIF('[1]1.3 FY2018'!B:B,'2.1 Database'!B87,'[1]1.3 FY2018'!F:F)</f>
        <v>0</v>
      </c>
      <c r="J87" s="6"/>
      <c r="L87" s="2">
        <f>COUNTIF('[1]2.2 P&amp;L statement'!$B$4:$B$24,'2.1 Database'!J87)</f>
        <v>0</v>
      </c>
    </row>
    <row r="88" spans="2:12" x14ac:dyDescent="0.2">
      <c r="B88" s="2" t="s">
        <v>110</v>
      </c>
      <c r="C88" s="2" t="str">
        <f>VLOOKUP($B88,'[2]1.2 FY2017'!B32:E113,2,FALSE)</f>
        <v>Interest income</v>
      </c>
      <c r="D88" s="5" t="str">
        <f>VLOOKUP($B88,'[2]1.2 FY2017'!B32:E113,3,FALSE)</f>
        <v>1086</v>
      </c>
      <c r="E88" s="2" t="str">
        <f>VLOOKUP($B88,'[2]1.2 FY2017'!B32:E113,4,FALSE)</f>
        <v>G&amp;Resources Ltd</v>
      </c>
      <c r="F88" s="2">
        <f>-SUMIF('[1]1.1 FY2016'!B:B,'2.1 Database'!B88,'[1]1.1 FY2016'!F:F)</f>
        <v>0</v>
      </c>
      <c r="G88" s="2" t="e">
        <f>-SUMIF('[2]1.2 FY2017'!B:B,'2.1 Database'!B88,'[2]1.2 FY2017'!F:F)</f>
        <v>#VALUE!</v>
      </c>
      <c r="H88" s="2">
        <f>-SUMIF('[1]1.3 FY2018'!B:B,'2.1 Database'!B88,'[1]1.3 FY2018'!F:F)</f>
        <v>0</v>
      </c>
      <c r="J88" s="6" t="s">
        <v>67</v>
      </c>
      <c r="L88" s="2">
        <f>COUNTIF('[1]2.2 P&amp;L statement'!$B$4:$B$24,'2.1 Database'!J88)</f>
        <v>1</v>
      </c>
    </row>
    <row r="89" spans="2:12" x14ac:dyDescent="0.2">
      <c r="B89" s="2" t="s">
        <v>111</v>
      </c>
      <c r="C89" s="2" t="str">
        <f>VLOOKUP($B89,'[2]1.2 FY2017'!B33:E114,2,FALSE)</f>
        <v>Interest income</v>
      </c>
      <c r="D89" s="5">
        <f>VLOOKUP($B89,'[2]1.2 FY2017'!B33:E114,3,FALSE)</f>
        <v>1006</v>
      </c>
      <c r="E89" s="2" t="str">
        <f>VLOOKUP($B89,'[2]1.2 FY2017'!B33:E114,4,FALSE)</f>
        <v>Generco Mining GmbH</v>
      </c>
      <c r="F89" s="2">
        <f>-SUMIF('[1]1.1 FY2016'!B:B,'2.1 Database'!B89,'[1]1.1 FY2016'!F:F)</f>
        <v>0</v>
      </c>
      <c r="G89" s="2" t="e">
        <f>-SUMIF('[2]1.2 FY2017'!B:B,'2.1 Database'!B89,'[2]1.2 FY2017'!F:F)</f>
        <v>#VALUE!</v>
      </c>
      <c r="H89" s="2">
        <f>-SUMIF('[1]1.3 FY2018'!B:B,'2.1 Database'!B89,'[1]1.3 FY2018'!F:F)</f>
        <v>0</v>
      </c>
      <c r="J89" s="6" t="s">
        <v>67</v>
      </c>
      <c r="L89" s="2">
        <f>COUNTIF('[1]2.2 P&amp;L statement'!$B$4:$B$24,'2.1 Database'!J89)</f>
        <v>1</v>
      </c>
    </row>
    <row r="90" spans="2:12" x14ac:dyDescent="0.2">
      <c r="B90" s="2" t="s">
        <v>112</v>
      </c>
      <c r="C90" s="2" t="str">
        <f>VLOOKUP($B90,'[2]1.2 FY2017'!B34:E115,2,FALSE)</f>
        <v>Interest expenses</v>
      </c>
      <c r="D90" s="5">
        <f>VLOOKUP($B90,'[2]1.2 FY2017'!B34:E115,3,FALSE)</f>
        <v>1007</v>
      </c>
      <c r="E90" s="2" t="str">
        <f>VLOOKUP($B90,'[2]1.2 FY2017'!B34:E115,4,FALSE)</f>
        <v>Generco Semiconductors Ltd</v>
      </c>
      <c r="F90" s="2">
        <f>-SUMIF('[1]1.1 FY2016'!B:B,'2.1 Database'!B90,'[1]1.1 FY2016'!F:F)</f>
        <v>0</v>
      </c>
      <c r="G90" s="2" t="e">
        <f>-SUMIF('[2]1.2 FY2017'!B:B,'2.1 Database'!B90,'[2]1.2 FY2017'!F:F)</f>
        <v>#VALUE!</v>
      </c>
      <c r="H90" s="2">
        <f>-SUMIF('[1]1.3 FY2018'!B:B,'2.1 Database'!B90,'[1]1.3 FY2018'!F:F)</f>
        <v>0</v>
      </c>
      <c r="J90" s="6" t="s">
        <v>67</v>
      </c>
      <c r="L90" s="2">
        <f>COUNTIF('[1]2.2 P&amp;L statement'!$B$4:$B$24,'2.1 Database'!J90)</f>
        <v>1</v>
      </c>
    </row>
    <row r="91" spans="2:12" x14ac:dyDescent="0.2">
      <c r="B91" s="2" t="s">
        <v>113</v>
      </c>
      <c r="C91" s="2" t="str">
        <f>VLOOKUP($B91,'[2]1.2 FY2017'!B35:E116,2,FALSE)</f>
        <v>Interest expenses</v>
      </c>
      <c r="D91" s="5">
        <f>VLOOKUP($B91,'[2]1.2 FY2017'!B35:E116,3,FALSE)</f>
        <v>111111</v>
      </c>
      <c r="E91" s="2" t="str">
        <f>VLOOKUP($B91,'[2]1.2 FY2017'!B35:E116,4,FALSE)</f>
        <v>External</v>
      </c>
      <c r="F91" s="2">
        <f>-SUMIF('[1]1.1 FY2016'!B:B,'2.1 Database'!B91,'[1]1.1 FY2016'!F:F)</f>
        <v>0</v>
      </c>
      <c r="G91" s="2" t="e">
        <f>-SUMIF('[2]1.2 FY2017'!B:B,'2.1 Database'!B91,'[2]1.2 FY2017'!F:F)</f>
        <v>#VALUE!</v>
      </c>
      <c r="H91" s="2">
        <f>-SUMIF('[1]1.3 FY2018'!B:B,'2.1 Database'!B91,'[1]1.3 FY2018'!F:F)</f>
        <v>-51.454999999999998</v>
      </c>
      <c r="J91" s="6" t="s">
        <v>67</v>
      </c>
      <c r="L91" s="2">
        <f>COUNTIF('[1]2.2 P&amp;L statement'!$B$4:$B$24,'2.1 Database'!J91)</f>
        <v>1</v>
      </c>
    </row>
    <row r="92" spans="2:12" x14ac:dyDescent="0.2">
      <c r="B92" s="2" t="s">
        <v>114</v>
      </c>
      <c r="C92" s="2" t="str">
        <f>VLOOKUP($B92,'[2]1.2 FY2017'!B36:E117,2,FALSE)</f>
        <v>Impairment of participation</v>
      </c>
      <c r="D92" s="5">
        <f>VLOOKUP($B92,'[2]1.2 FY2017'!B36:E117,3,FALSE)</f>
        <v>1240</v>
      </c>
      <c r="E92" s="2" t="str">
        <f>VLOOKUP($B92,'[2]1.2 FY2017'!B36:E117,4,FALSE)</f>
        <v xml:space="preserve">Generco UK </v>
      </c>
      <c r="F92" s="2">
        <f>-SUMIF('[1]1.1 FY2016'!B:B,'2.1 Database'!B92,'[1]1.1 FY2016'!F:F)</f>
        <v>0</v>
      </c>
      <c r="G92" s="2" t="e">
        <f>-SUMIF('[2]1.2 FY2017'!B:B,'2.1 Database'!B92,'[2]1.2 FY2017'!F:F)</f>
        <v>#VALUE!</v>
      </c>
      <c r="H92" s="2">
        <f>-SUMIF('[1]1.3 FY2018'!B:B,'2.1 Database'!B92,'[1]1.3 FY2018'!F:F)</f>
        <v>0</v>
      </c>
      <c r="J92" s="6" t="s">
        <v>74</v>
      </c>
      <c r="L92" s="2">
        <f>COUNTIF('[1]2.2 P&amp;L statement'!$B$4:$B$24,'2.1 Database'!J92)</f>
        <v>1</v>
      </c>
    </row>
    <row r="93" spans="2:12" x14ac:dyDescent="0.2">
      <c r="B93" s="2" t="s">
        <v>115</v>
      </c>
      <c r="C93" s="2" t="str">
        <f>VLOOKUP($B93,'[2]1.2 FY2017'!B37:E118,2,FALSE)</f>
        <v>Quarterly changes in current taxes</v>
      </c>
      <c r="D93" s="5">
        <f>VLOOKUP($B93,'[2]1.2 FY2017'!B37:E118,3,FALSE)</f>
        <v>111101</v>
      </c>
      <c r="E93" s="2" t="str">
        <f>VLOOKUP($B93,'[2]1.2 FY2017'!B37:E118,4,FALSE)</f>
        <v>Not assigned</v>
      </c>
      <c r="F93" s="2">
        <f>-SUMIF('[1]1.1 FY2016'!B:B,'2.1 Database'!B93,'[1]1.1 FY2016'!F:F)</f>
        <v>0</v>
      </c>
      <c r="G93" s="2" t="e">
        <f>-SUMIF('[2]1.2 FY2017'!B:B,'2.1 Database'!B93,'[2]1.2 FY2017'!F:F)</f>
        <v>#VALUE!</v>
      </c>
      <c r="H93" s="2">
        <f>-SUMIF('[1]1.3 FY2018'!B:B,'2.1 Database'!B93,'[1]1.3 FY2018'!F:F)</f>
        <v>0</v>
      </c>
      <c r="J93" s="6"/>
      <c r="L93" s="2">
        <f>COUNTIF('[1]2.2 P&amp;L statement'!$B$4:$B$24,'2.1 Database'!J93)</f>
        <v>0</v>
      </c>
    </row>
    <row r="94" spans="2:12" x14ac:dyDescent="0.2">
      <c r="B94" s="2" t="s">
        <v>116</v>
      </c>
      <c r="C94" s="2" t="str">
        <f>VLOOKUP($B94,'[2]1.2 FY2017'!B38:E119,2,FALSE)</f>
        <v>Net income/(loss)</v>
      </c>
      <c r="D94" s="5">
        <f>VLOOKUP($B94,'[2]1.2 FY2017'!B38:E119,3,FALSE)</f>
        <v>111101</v>
      </c>
      <c r="E94" s="2" t="str">
        <f>VLOOKUP($B94,'[2]1.2 FY2017'!B38:E119,4,FALSE)</f>
        <v>Not assigned</v>
      </c>
      <c r="F94" s="2">
        <f>SUMIF('[1]1.1 FY2016'!B:B,'2.1 Database'!B94,'[1]1.1 FY2016'!F:F)</f>
        <v>0</v>
      </c>
      <c r="G94" s="2" t="e">
        <f>SUMIF('[2]1.2 FY2017'!B:B,'2.1 Database'!B94,'[2]1.2 FY2017'!F:F)</f>
        <v>#VALUE!</v>
      </c>
      <c r="H94" s="2">
        <f>SUMIF('[1]1.3 FY2018'!B:B,'2.1 Database'!B94,'[1]1.3 FY2018'!F:F)</f>
        <v>-779290.47600000002</v>
      </c>
      <c r="J94" s="6" t="s">
        <v>81</v>
      </c>
      <c r="L94" s="2">
        <f>COUNTIF('[1]2.2 P&amp;L statement'!$B$4:$B$24,'2.1 Database'!J94)</f>
        <v>1</v>
      </c>
    </row>
    <row r="95" spans="2:12" x14ac:dyDescent="0.2">
      <c r="B95" s="2" t="s">
        <v>117</v>
      </c>
      <c r="C95" s="2" t="str">
        <f>VLOOKUP($B95,'[1]1.3 FY2018'!B5:E78,2,FALSE)</f>
        <v>Operating expenses for utilities</v>
      </c>
      <c r="D95" s="5">
        <f>VLOOKUP($B95,'[1]1.3 FY2018'!B5:E78,3,FALSE)</f>
        <v>111111</v>
      </c>
      <c r="E95" s="2" t="str">
        <f>VLOOKUP($B95,'[1]1.3 FY2018'!B5:E78,4,FALSE)</f>
        <v>External</v>
      </c>
      <c r="F95" s="2">
        <f>-SUMIF('[1]1.1 FY2016'!B:B,'2.1 Database'!B95,'[1]1.1 FY2016'!F:F)</f>
        <v>0</v>
      </c>
      <c r="G95" s="2" t="e">
        <f>-SUMIF('[2]1.2 FY2017'!B:B,'2.1 Database'!B95,'[2]1.2 FY2017'!F:F)</f>
        <v>#VALUE!</v>
      </c>
      <c r="H95" s="2">
        <f>-SUMIF('[1]1.3 FY2018'!B:B,'2.1 Database'!B95,'[1]1.3 FY2018'!F:F)</f>
        <v>-13691.949999999999</v>
      </c>
      <c r="J95" s="6" t="s">
        <v>21</v>
      </c>
      <c r="L95" s="2">
        <f>COUNTIF('[1]2.2 P&amp;L statement'!$B$4:$B$24,'2.1 Database'!J95)</f>
        <v>1</v>
      </c>
    </row>
    <row r="96" spans="2:12" x14ac:dyDescent="0.2">
      <c r="B96" s="2" t="s">
        <v>118</v>
      </c>
      <c r="C96" s="2" t="str">
        <f>VLOOKUP($B96,'[1]1.3 FY2018'!B6:E79,2,FALSE)</f>
        <v>R&amp;D expenses</v>
      </c>
      <c r="D96" s="5" t="str">
        <f>VLOOKUP($B96,'[1]1.3 FY2018'!B6:E79,3,FALSE)</f>
        <v>2185</v>
      </c>
      <c r="E96" s="2" t="str">
        <f>VLOOKUP($B96,'[1]1.3 FY2018'!B6:E79,4,FALSE)</f>
        <v>Generco Green Projects GmbH</v>
      </c>
      <c r="F96" s="2">
        <f>-SUMIF('[1]1.1 FY2016'!B:B,'2.1 Database'!B96,'[1]1.1 FY2016'!F:F)</f>
        <v>0</v>
      </c>
      <c r="G96" s="2" t="e">
        <f>-SUMIF('[2]1.2 FY2017'!B:B,'2.1 Database'!B96,'[2]1.2 FY2017'!F:F)</f>
        <v>#VALUE!</v>
      </c>
      <c r="H96" s="2">
        <f>-SUMIF('[1]1.3 FY2018'!B:B,'2.1 Database'!B96,'[1]1.3 FY2018'!F:F)</f>
        <v>-192017.14499999996</v>
      </c>
      <c r="J96" s="6" t="s">
        <v>21</v>
      </c>
      <c r="L96" s="2">
        <f>COUNTIF('[1]2.2 P&amp;L statement'!$B$4:$B$24,'2.1 Database'!J96)</f>
        <v>1</v>
      </c>
    </row>
    <row r="97" spans="2:12" x14ac:dyDescent="0.2">
      <c r="B97" s="2" t="s">
        <v>119</v>
      </c>
      <c r="C97" s="2" t="str">
        <f>VLOOKUP($B97,'[1]1.3 FY2018'!B7:E80,2,FALSE)</f>
        <v>R&amp;D expenses</v>
      </c>
      <c r="D97" s="5" t="str">
        <f>VLOOKUP($B97,'[1]1.3 FY2018'!B7:E80,3,FALSE)</f>
        <v>2240</v>
      </c>
      <c r="E97" s="2" t="str">
        <f>VLOOKUP($B97,'[1]1.3 FY2018'!B7:E80,4,FALSE)</f>
        <v>Greeny Germany GmbH</v>
      </c>
      <c r="F97" s="2">
        <f>-SUMIF('[1]1.1 FY2016'!B:B,'2.1 Database'!B97,'[1]1.1 FY2016'!F:F)</f>
        <v>0</v>
      </c>
      <c r="G97" s="2" t="e">
        <f>-SUMIF('[2]1.2 FY2017'!B:B,'2.1 Database'!B97,'[2]1.2 FY2017'!F:F)</f>
        <v>#VALUE!</v>
      </c>
      <c r="H97" s="2">
        <f>-SUMIF('[1]1.3 FY2018'!B:B,'2.1 Database'!B97,'[1]1.3 FY2018'!F:F)</f>
        <v>-375290.46599999996</v>
      </c>
      <c r="J97" s="6" t="s">
        <v>21</v>
      </c>
      <c r="L97" s="2">
        <f>COUNTIF('[1]2.2 P&amp;L statement'!$B$4:$B$24,'2.1 Database'!J97)</f>
        <v>1</v>
      </c>
    </row>
    <row r="98" spans="2:12" x14ac:dyDescent="0.2">
      <c r="B98" s="2" t="s">
        <v>120</v>
      </c>
      <c r="C98" s="2" t="str">
        <f>VLOOKUP($B98,'[1]1.3 FY2018'!B8:E81,2,FALSE)</f>
        <v>R&amp;D expenses</v>
      </c>
      <c r="D98" s="5">
        <f>VLOOKUP($B98,'[1]1.3 FY2018'!B8:E81,3,FALSE)</f>
        <v>17000</v>
      </c>
      <c r="E98" s="2" t="str">
        <f>VLOOKUP($B98,'[1]1.3 FY2018'!B8:E81,4,FALSE)</f>
        <v>Generco Risk Management Ltd</v>
      </c>
      <c r="F98" s="2">
        <f>-SUMIF('[1]1.1 FY2016'!B:B,'2.1 Database'!B98,'[1]1.1 FY2016'!F:F)</f>
        <v>0</v>
      </c>
      <c r="G98" s="2" t="e">
        <f>-SUMIF('[2]1.2 FY2017'!B:B,'2.1 Database'!B98,'[2]1.2 FY2017'!F:F)</f>
        <v>#VALUE!</v>
      </c>
      <c r="H98" s="2">
        <f>-SUMIF('[1]1.3 FY2018'!B:B,'2.1 Database'!B98,'[1]1.3 FY2018'!F:F)</f>
        <v>-4920</v>
      </c>
      <c r="J98" s="6" t="s">
        <v>21</v>
      </c>
      <c r="L98" s="2">
        <f>COUNTIF('[1]2.2 P&amp;L statement'!$B$4:$B$24,'2.1 Database'!J98)</f>
        <v>1</v>
      </c>
    </row>
    <row r="99" spans="2:12" x14ac:dyDescent="0.2">
      <c r="B99" s="2" t="s">
        <v>121</v>
      </c>
      <c r="C99" s="2" t="str">
        <f>VLOOKUP($B99,'[1]1.3 FY2018'!B9:E82,2,FALSE)</f>
        <v>Other operative currency differences</v>
      </c>
      <c r="D99" s="5" t="str">
        <f>VLOOKUP($B99,'[1]1.3 FY2018'!B9:E82,3,FALSE)</f>
        <v>1118</v>
      </c>
      <c r="E99" s="2" t="str">
        <f>VLOOKUP($B99,'[1]1.3 FY2018'!B9:E82,4,FALSE)</f>
        <v>Gener Green LLC</v>
      </c>
      <c r="F99" s="2">
        <f>-SUMIF('[1]1.1 FY2016'!B:B,'2.1 Database'!B99,'[1]1.1 FY2016'!F:F)</f>
        <v>0</v>
      </c>
      <c r="G99" s="2" t="e">
        <f>-SUMIF('[2]1.2 FY2017'!B:B,'2.1 Database'!B99,'[2]1.2 FY2017'!F:F)</f>
        <v>#VALUE!</v>
      </c>
      <c r="H99" s="2">
        <f>-SUMIF('[1]1.3 FY2018'!B:B,'2.1 Database'!B99,'[1]1.3 FY2018'!F:F)</f>
        <v>0</v>
      </c>
      <c r="J99" s="6" t="s">
        <v>21</v>
      </c>
      <c r="L99" s="2">
        <f>COUNTIF('[1]2.2 P&amp;L statement'!$B$4:$B$24,'2.1 Database'!J99)</f>
        <v>1</v>
      </c>
    </row>
    <row r="100" spans="2:12" x14ac:dyDescent="0.2">
      <c r="B100" s="2" t="s">
        <v>122</v>
      </c>
      <c r="C100" s="2" t="str">
        <f>VLOOKUP($B100,'[1]1.3 FY2018'!B10:E83,2,FALSE)</f>
        <v>Other operative currency differences</v>
      </c>
      <c r="D100" s="5">
        <f>VLOOKUP($B100,'[1]1.3 FY2018'!B10:E83,3,FALSE)</f>
        <v>111111</v>
      </c>
      <c r="E100" s="2" t="str">
        <f>VLOOKUP($B100,'[1]1.3 FY2018'!B10:E83,4,FALSE)</f>
        <v>External</v>
      </c>
      <c r="F100" s="2">
        <f>-SUMIF('[1]1.1 FY2016'!B:B,'2.1 Database'!B100,'[1]1.1 FY2016'!F:F)</f>
        <v>0</v>
      </c>
      <c r="G100" s="2" t="e">
        <f>-SUMIF('[2]1.2 FY2017'!B:B,'2.1 Database'!B100,'[2]1.2 FY2017'!F:F)</f>
        <v>#VALUE!</v>
      </c>
      <c r="H100" s="2">
        <f>-SUMIF('[1]1.3 FY2018'!B:B,'2.1 Database'!B100,'[1]1.3 FY2018'!F:F)</f>
        <v>1252.8369999999998</v>
      </c>
      <c r="J100" s="6" t="s">
        <v>21</v>
      </c>
      <c r="L100" s="2">
        <f>COUNTIF('[1]2.2 P&amp;L statement'!$B$4:$B$24,'2.1 Database'!J100)</f>
        <v>1</v>
      </c>
    </row>
    <row r="101" spans="2:12" x14ac:dyDescent="0.2">
      <c r="B101" s="2" t="s">
        <v>123</v>
      </c>
      <c r="C101" s="2" t="str">
        <f>VLOOKUP($B101,'[1]1.3 FY2018'!B11:E84,2,FALSE)</f>
        <v>Corporate recharges</v>
      </c>
      <c r="D101" s="5">
        <f>VLOOKUP($B101,'[1]1.3 FY2018'!B11:E84,3,FALSE)</f>
        <v>1006</v>
      </c>
      <c r="E101" s="2" t="str">
        <f>VLOOKUP($B101,'[1]1.3 FY2018'!B11:E84,4,FALSE)</f>
        <v>Generco Mining GmbH</v>
      </c>
      <c r="F101" s="2">
        <f>-SUMIF('[1]1.1 FY2016'!B:B,'2.1 Database'!B101,'[1]1.1 FY2016'!F:F)</f>
        <v>0</v>
      </c>
      <c r="G101" s="2" t="e">
        <f>-SUMIF('[2]1.2 FY2017'!B:B,'2.1 Database'!B101,'[2]1.2 FY2017'!F:F)</f>
        <v>#VALUE!</v>
      </c>
      <c r="H101" s="2">
        <f>-SUMIF('[1]1.3 FY2018'!B:B,'2.1 Database'!B101,'[1]1.3 FY2018'!F:F)</f>
        <v>0</v>
      </c>
      <c r="J101" s="6" t="s">
        <v>33</v>
      </c>
      <c r="L101" s="2">
        <f>COUNTIF('[1]2.2 P&amp;L statement'!$B$4:$B$24,'2.1 Database'!J101)</f>
        <v>1</v>
      </c>
    </row>
    <row r="102" spans="2:12" x14ac:dyDescent="0.2">
      <c r="B102" s="2" t="s">
        <v>124</v>
      </c>
      <c r="C102" s="2" t="str">
        <f>VLOOKUP($B102,'[1]1.3 FY2018'!B12:E85,2,FALSE)</f>
        <v>Reimbursements+compensation for damages</v>
      </c>
      <c r="D102" s="5">
        <f>VLOOKUP($B102,'[1]1.3 FY2018'!B12:E85,3,FALSE)</f>
        <v>111111</v>
      </c>
      <c r="E102" s="2" t="str">
        <f>VLOOKUP($B102,'[1]1.3 FY2018'!B12:E85,4,FALSE)</f>
        <v>External</v>
      </c>
      <c r="F102" s="2">
        <f>-SUMIF('[1]1.1 FY2016'!B:B,'2.1 Database'!B102,'[1]1.1 FY2016'!F:F)</f>
        <v>0</v>
      </c>
      <c r="G102" s="2" t="e">
        <f>-SUMIF('[2]1.2 FY2017'!B:B,'2.1 Database'!B102,'[2]1.2 FY2017'!F:F)</f>
        <v>#VALUE!</v>
      </c>
      <c r="H102" s="2">
        <f>-SUMIF('[1]1.3 FY2018'!B:B,'2.1 Database'!B102,'[1]1.3 FY2018'!F:F)</f>
        <v>61499.999999999993</v>
      </c>
      <c r="J102" s="6" t="s">
        <v>21</v>
      </c>
      <c r="L102" s="2">
        <f>COUNTIF('[1]2.2 P&amp;L statement'!$B$4:$B$24,'2.1 Database'!J102)</f>
        <v>1</v>
      </c>
    </row>
    <row r="103" spans="2:12" x14ac:dyDescent="0.2">
      <c r="B103" s="2" t="s">
        <v>125</v>
      </c>
      <c r="C103" s="2" t="str">
        <f>VLOOKUP($B103,'[1]1.3 FY2018'!B13:E86,2,FALSE)</f>
        <v>Other income</v>
      </c>
      <c r="D103" s="5">
        <f>VLOOKUP($B103,'[1]1.3 FY2018'!B13:E86,3,FALSE)</f>
        <v>105</v>
      </c>
      <c r="E103" s="2" t="str">
        <f>VLOOKUP($B103,'[1]1.3 FY2018'!B13:E86,4,FALSE)</f>
        <v>Generco Healthcare Ltd</v>
      </c>
      <c r="F103" s="2">
        <f>-SUMIF('[1]1.1 FY2016'!B:B,'2.1 Database'!B103,'[1]1.1 FY2016'!F:F)</f>
        <v>0</v>
      </c>
      <c r="G103" s="2" t="e">
        <f>-SUMIF('[2]1.2 FY2017'!B:B,'2.1 Database'!B103,'[2]1.2 FY2017'!F:F)</f>
        <v>#VALUE!</v>
      </c>
      <c r="H103" s="2">
        <f>-SUMIF('[1]1.3 FY2018'!B:B,'2.1 Database'!B103,'[1]1.3 FY2018'!F:F)</f>
        <v>30913.425999999996</v>
      </c>
      <c r="J103" s="6" t="s">
        <v>43</v>
      </c>
      <c r="L103" s="2">
        <f>COUNTIF('[1]2.2 P&amp;L statement'!$B$4:$B$24,'2.1 Database'!J103)</f>
        <v>1</v>
      </c>
    </row>
    <row r="104" spans="2:12" x14ac:dyDescent="0.2">
      <c r="B104" s="2" t="s">
        <v>126</v>
      </c>
      <c r="C104" s="2" t="str">
        <f>VLOOKUP($B104,'[1]1.3 FY2018'!B14:E87,2,FALSE)</f>
        <v>Leasings</v>
      </c>
      <c r="D104" s="5">
        <f>VLOOKUP($B104,'[1]1.3 FY2018'!B14:E87,3,FALSE)</f>
        <v>105</v>
      </c>
      <c r="E104" s="2" t="str">
        <f>VLOOKUP($B104,'[1]1.3 FY2018'!B14:E87,4,FALSE)</f>
        <v>Generco Healthcare Ltd</v>
      </c>
      <c r="F104" s="2">
        <f>-SUMIF('[1]1.1 FY2016'!B:B,'2.1 Database'!B104,'[1]1.1 FY2016'!F:F)</f>
        <v>0</v>
      </c>
      <c r="G104" s="2" t="e">
        <f>-SUMIF('[2]1.2 FY2017'!B:B,'2.1 Database'!B104,'[2]1.2 FY2017'!F:F)</f>
        <v>#VALUE!</v>
      </c>
      <c r="H104" s="2">
        <f>-SUMIF('[1]1.3 FY2018'!B:B,'2.1 Database'!B104,'[1]1.3 FY2018'!F:F)</f>
        <v>1423120</v>
      </c>
      <c r="J104" s="6" t="s">
        <v>48</v>
      </c>
      <c r="L104" s="2">
        <f>COUNTIF('[1]2.2 P&amp;L statement'!$B$4:$B$24,'2.1 Database'!J104)</f>
        <v>1</v>
      </c>
    </row>
    <row r="105" spans="2:12" x14ac:dyDescent="0.2">
      <c r="B105" s="2" t="s">
        <v>127</v>
      </c>
      <c r="C105" s="2" t="str">
        <f>VLOOKUP($B105,'[1]1.3 FY2018'!B15:E88,2,FALSE)</f>
        <v>Insurance expenses</v>
      </c>
      <c r="D105" s="5">
        <f>VLOOKUP($B105,'[1]1.3 FY2018'!B15:E88,3,FALSE)</f>
        <v>88</v>
      </c>
      <c r="E105" s="2" t="str">
        <f>VLOOKUP($B105,'[1]1.3 FY2018'!B15:E88,4,FALSE)</f>
        <v>Generco Ltd</v>
      </c>
      <c r="F105" s="2">
        <f>-SUMIF('[1]1.1 FY2016'!B:B,'2.1 Database'!B105,'[1]1.1 FY2016'!F:F)</f>
        <v>0</v>
      </c>
      <c r="G105" s="2" t="e">
        <f>-SUMIF('[2]1.2 FY2017'!B:B,'2.1 Database'!B105,'[2]1.2 FY2017'!F:F)</f>
        <v>#VALUE!</v>
      </c>
      <c r="H105" s="2">
        <f>-SUMIF('[1]1.3 FY2018'!B:B,'2.1 Database'!B105,'[1]1.3 FY2018'!F:F)</f>
        <v>-584.66</v>
      </c>
      <c r="J105" s="6" t="s">
        <v>21</v>
      </c>
      <c r="L105" s="2">
        <f>COUNTIF('[1]2.2 P&amp;L statement'!$B$4:$B$24,'2.1 Database'!J105)</f>
        <v>1</v>
      </c>
    </row>
    <row r="106" spans="2:12" x14ac:dyDescent="0.2">
      <c r="B106" s="2" t="s">
        <v>128</v>
      </c>
      <c r="C106" s="2" t="str">
        <f>VLOOKUP($B106,'[1]1.3 FY2018'!B16:E89,2,FALSE)</f>
        <v>Repairs/Maintenance costs</v>
      </c>
      <c r="D106" s="5">
        <f>VLOOKUP($B106,'[1]1.3 FY2018'!B16:E89,3,FALSE)</f>
        <v>111111</v>
      </c>
      <c r="E106" s="2" t="str">
        <f>VLOOKUP($B106,'[1]1.3 FY2018'!B16:E89,4,FALSE)</f>
        <v>External</v>
      </c>
      <c r="F106" s="2">
        <f>-SUMIF('[1]1.1 FY2016'!B:B,'2.1 Database'!B106,'[1]1.1 FY2016'!F:F)</f>
        <v>0</v>
      </c>
      <c r="G106" s="2" t="e">
        <f>-SUMIF('[2]1.2 FY2017'!B:B,'2.1 Database'!B106,'[2]1.2 FY2017'!F:F)</f>
        <v>#VALUE!</v>
      </c>
      <c r="H106" s="2">
        <f>-SUMIF('[1]1.3 FY2018'!B:B,'2.1 Database'!B106,'[1]1.3 FY2018'!F:F)</f>
        <v>-1352.9999999999998</v>
      </c>
      <c r="J106" s="6" t="s">
        <v>21</v>
      </c>
      <c r="L106" s="2">
        <f>COUNTIF('[1]2.2 P&amp;L statement'!$B$4:$B$24,'2.1 Database'!J106)</f>
        <v>1</v>
      </c>
    </row>
    <row r="107" spans="2:12" x14ac:dyDescent="0.2">
      <c r="B107" s="2" t="s">
        <v>129</v>
      </c>
      <c r="C107" s="2" t="str">
        <f>VLOOKUP($B107,'[1]1.3 FY2018'!B17:E90,2,FALSE)</f>
        <v>Impairment of participation</v>
      </c>
      <c r="D107" s="5">
        <f>VLOOKUP($B107,'[1]1.3 FY2018'!B17:E90,3,FALSE)</f>
        <v>111101</v>
      </c>
      <c r="E107" s="2" t="str">
        <f>VLOOKUP($B107,'[1]1.3 FY2018'!B17:E90,4,FALSE)</f>
        <v>Not assigned</v>
      </c>
      <c r="F107" s="2">
        <f>-SUMIF('[1]1.1 FY2016'!B:B,'2.1 Database'!B107,'[1]1.1 FY2016'!F:F)</f>
        <v>0</v>
      </c>
      <c r="G107" s="2" t="e">
        <f>-SUMIF('[2]1.2 FY2017'!B:B,'2.1 Database'!B107,'[2]1.2 FY2017'!F:F)</f>
        <v>#VALUE!</v>
      </c>
      <c r="H107" s="2">
        <f>-SUMIF('[1]1.3 FY2018'!B:B,'2.1 Database'!B107,'[1]1.3 FY2018'!F:F)</f>
        <v>0</v>
      </c>
      <c r="J107" s="6"/>
      <c r="L107" s="2">
        <f>COUNTIF('[1]2.2 P&amp;L statement'!$B$4:$B$24,'2.1 Database'!J107)</f>
        <v>0</v>
      </c>
    </row>
    <row r="108" spans="2:12" x14ac:dyDescent="0.2">
      <c r="B108" s="2" t="s">
        <v>130</v>
      </c>
      <c r="C108" s="2" t="str">
        <f>VLOOKUP($B108,'[1]1.3 FY2018'!B18:E91,2,FALSE)</f>
        <v>Offset segments (tech.)</v>
      </c>
      <c r="D108" s="5">
        <f>VLOOKUP($B108,'[1]1.3 FY2018'!B18:E91,3,FALSE)</f>
        <v>111101</v>
      </c>
      <c r="E108" s="2" t="str">
        <f>VLOOKUP($B108,'[1]1.3 FY2018'!B18:E91,4,FALSE)</f>
        <v>Not assigned</v>
      </c>
      <c r="F108" s="2">
        <f>-SUMIF('[1]1.1 FY2016'!B:B,'2.1 Database'!B108,'[1]1.1 FY2016'!F:F)</f>
        <v>0</v>
      </c>
      <c r="G108" s="2" t="e">
        <f>-SUMIF('[2]1.2 FY2017'!B:B,'2.1 Database'!B108,'[2]1.2 FY2017'!F:F)</f>
        <v>#VALUE!</v>
      </c>
      <c r="H108" s="2">
        <f>-SUMIF('[1]1.3 FY2018'!B:B,'2.1 Database'!B108,'[1]1.3 FY2018'!F:F)</f>
        <v>0</v>
      </c>
      <c r="J108" s="6"/>
      <c r="L108" s="2">
        <f>COUNTIF('[1]2.2 P&amp;L statement'!$B$4:$B$24,'2.1 Database'!J108)</f>
        <v>0</v>
      </c>
    </row>
    <row r="109" spans="2:12" x14ac:dyDescent="0.2">
      <c r="B109" s="2" t="s">
        <v>131</v>
      </c>
      <c r="C109" s="2" t="s">
        <v>131</v>
      </c>
      <c r="D109" s="2" t="s">
        <v>131</v>
      </c>
      <c r="E109" s="2" t="s">
        <v>131</v>
      </c>
      <c r="F109" s="2" t="s">
        <v>131</v>
      </c>
      <c r="G109" s="2" t="s">
        <v>131</v>
      </c>
      <c r="H109" s="2" t="s">
        <v>131</v>
      </c>
      <c r="J109" s="6" t="s">
        <v>131</v>
      </c>
      <c r="L109" s="2" t="s">
        <v>131</v>
      </c>
    </row>
    <row r="110" spans="2:12" ht="14.4" x14ac:dyDescent="0.3">
      <c r="B110"/>
    </row>
    <row r="111" spans="2:12" ht="14.4" x14ac:dyDescent="0.3">
      <c r="B111"/>
    </row>
    <row r="112" spans="2:12" ht="14.4" x14ac:dyDescent="0.3">
      <c r="B112"/>
    </row>
    <row r="113" spans="2:2" ht="14.4" x14ac:dyDescent="0.3">
      <c r="B113"/>
    </row>
    <row r="114" spans="2:2" ht="14.4" x14ac:dyDescent="0.3">
      <c r="B114"/>
    </row>
    <row r="115" spans="2:2" ht="14.4" x14ac:dyDescent="0.3">
      <c r="B115"/>
    </row>
    <row r="116" spans="2:2" ht="14.4" x14ac:dyDescent="0.3">
      <c r="B116"/>
    </row>
    <row r="117" spans="2:2" ht="14.4" x14ac:dyDescent="0.3">
      <c r="B117"/>
    </row>
    <row r="118" spans="2:2" ht="14.4" x14ac:dyDescent="0.3">
      <c r="B118"/>
    </row>
    <row r="119" spans="2:2" ht="14.4" x14ac:dyDescent="0.3">
      <c r="B119"/>
    </row>
    <row r="120" spans="2:2" ht="14.4" x14ac:dyDescent="0.3">
      <c r="B120"/>
    </row>
    <row r="121" spans="2:2" ht="14.4" x14ac:dyDescent="0.3">
      <c r="B121"/>
    </row>
    <row r="122" spans="2:2" ht="14.4" x14ac:dyDescent="0.3">
      <c r="B122"/>
    </row>
    <row r="123" spans="2:2" ht="14.4" x14ac:dyDescent="0.3">
      <c r="B123"/>
    </row>
    <row r="124" spans="2:2" ht="14.4" x14ac:dyDescent="0.3">
      <c r="B124"/>
    </row>
    <row r="125" spans="2:2" ht="14.4" x14ac:dyDescent="0.3">
      <c r="B125"/>
    </row>
    <row r="126" spans="2:2" ht="14.4" x14ac:dyDescent="0.3">
      <c r="B126"/>
    </row>
    <row r="127" spans="2:2" ht="14.4" x14ac:dyDescent="0.3">
      <c r="B127"/>
    </row>
    <row r="128" spans="2:2" ht="14.4" x14ac:dyDescent="0.3">
      <c r="B128"/>
    </row>
    <row r="129" spans="2:2" ht="14.4" x14ac:dyDescent="0.3">
      <c r="B129"/>
    </row>
    <row r="130" spans="2:2" ht="14.4" x14ac:dyDescent="0.3">
      <c r="B130"/>
    </row>
    <row r="131" spans="2:2" ht="14.4" x14ac:dyDescent="0.3">
      <c r="B131"/>
    </row>
    <row r="132" spans="2:2" ht="14.4" x14ac:dyDescent="0.3">
      <c r="B132"/>
    </row>
    <row r="133" spans="2:2" ht="14.4" x14ac:dyDescent="0.3">
      <c r="B133"/>
    </row>
    <row r="134" spans="2:2" ht="14.4" x14ac:dyDescent="0.3">
      <c r="B134"/>
    </row>
    <row r="135" spans="2:2" ht="14.4" x14ac:dyDescent="0.3">
      <c r="B135"/>
    </row>
    <row r="136" spans="2:2" ht="14.4" x14ac:dyDescent="0.3">
      <c r="B136"/>
    </row>
    <row r="137" spans="2:2" ht="14.4" x14ac:dyDescent="0.3">
      <c r="B137"/>
    </row>
    <row r="138" spans="2:2" ht="14.4" x14ac:dyDescent="0.3">
      <c r="B138"/>
    </row>
    <row r="139" spans="2:2" ht="14.4" x14ac:dyDescent="0.3">
      <c r="B139"/>
    </row>
    <row r="140" spans="2:2" ht="14.4" x14ac:dyDescent="0.3">
      <c r="B140"/>
    </row>
    <row r="141" spans="2:2" ht="14.4" x14ac:dyDescent="0.3">
      <c r="B141"/>
    </row>
    <row r="142" spans="2:2" ht="14.4" x14ac:dyDescent="0.3">
      <c r="B142"/>
    </row>
    <row r="143" spans="2:2" ht="14.4" x14ac:dyDescent="0.3">
      <c r="B143"/>
    </row>
    <row r="144" spans="2:2" ht="14.4" x14ac:dyDescent="0.3">
      <c r="B144"/>
    </row>
    <row r="145" spans="2:2" ht="14.4" x14ac:dyDescent="0.3">
      <c r="B145"/>
    </row>
    <row r="146" spans="2:2" ht="14.4" x14ac:dyDescent="0.3">
      <c r="B146"/>
    </row>
    <row r="147" spans="2:2" ht="14.4" x14ac:dyDescent="0.3">
      <c r="B147"/>
    </row>
    <row r="148" spans="2:2" ht="14.4" x14ac:dyDescent="0.3">
      <c r="B148"/>
    </row>
    <row r="149" spans="2:2" ht="14.4" x14ac:dyDescent="0.3">
      <c r="B149"/>
    </row>
    <row r="150" spans="2:2" ht="14.4" x14ac:dyDescent="0.3">
      <c r="B150"/>
    </row>
    <row r="151" spans="2:2" ht="14.4" x14ac:dyDescent="0.3">
      <c r="B151"/>
    </row>
    <row r="152" spans="2:2" ht="14.4" x14ac:dyDescent="0.3">
      <c r="B152"/>
    </row>
    <row r="153" spans="2:2" ht="14.4" x14ac:dyDescent="0.3">
      <c r="B153"/>
    </row>
    <row r="154" spans="2:2" ht="14.4" x14ac:dyDescent="0.3">
      <c r="B154"/>
    </row>
    <row r="155" spans="2:2" ht="14.4" x14ac:dyDescent="0.3">
      <c r="B155"/>
    </row>
    <row r="156" spans="2:2" ht="14.4" x14ac:dyDescent="0.3">
      <c r="B156"/>
    </row>
    <row r="157" spans="2:2" ht="14.4" x14ac:dyDescent="0.3">
      <c r="B157"/>
    </row>
    <row r="158" spans="2:2" ht="14.4" x14ac:dyDescent="0.3">
      <c r="B158"/>
    </row>
    <row r="159" spans="2:2" ht="14.4" x14ac:dyDescent="0.3">
      <c r="B159"/>
    </row>
    <row r="160" spans="2:2" ht="14.4" x14ac:dyDescent="0.3">
      <c r="B160"/>
    </row>
    <row r="161" spans="2:2" ht="14.4" x14ac:dyDescent="0.3">
      <c r="B161"/>
    </row>
    <row r="162" spans="2:2" ht="14.4" x14ac:dyDescent="0.3">
      <c r="B162"/>
    </row>
    <row r="163" spans="2:2" ht="14.4" x14ac:dyDescent="0.3">
      <c r="B163"/>
    </row>
    <row r="164" spans="2:2" ht="14.4" x14ac:dyDescent="0.3">
      <c r="B164"/>
    </row>
    <row r="165" spans="2:2" ht="14.4" x14ac:dyDescent="0.3">
      <c r="B165"/>
    </row>
    <row r="166" spans="2:2" ht="14.4" x14ac:dyDescent="0.3">
      <c r="B166"/>
    </row>
    <row r="167" spans="2:2" ht="14.4" x14ac:dyDescent="0.3">
      <c r="B167"/>
    </row>
    <row r="168" spans="2:2" ht="14.4" x14ac:dyDescent="0.3">
      <c r="B168"/>
    </row>
    <row r="169" spans="2:2" ht="14.4" x14ac:dyDescent="0.3">
      <c r="B169"/>
    </row>
    <row r="170" spans="2:2" ht="14.4" x14ac:dyDescent="0.3">
      <c r="B170"/>
    </row>
    <row r="171" spans="2:2" ht="14.4" x14ac:dyDescent="0.3">
      <c r="B171"/>
    </row>
    <row r="172" spans="2:2" ht="14.4" x14ac:dyDescent="0.3">
      <c r="B172"/>
    </row>
    <row r="173" spans="2:2" ht="14.4" x14ac:dyDescent="0.3">
      <c r="B173"/>
    </row>
    <row r="174" spans="2:2" ht="14.4" x14ac:dyDescent="0.3">
      <c r="B174"/>
    </row>
    <row r="175" spans="2:2" ht="14.4" x14ac:dyDescent="0.3">
      <c r="B175"/>
    </row>
    <row r="176" spans="2:2" ht="14.4" x14ac:dyDescent="0.3">
      <c r="B176"/>
    </row>
    <row r="177" spans="2:2" ht="14.4" x14ac:dyDescent="0.3">
      <c r="B177"/>
    </row>
    <row r="178" spans="2:2" ht="14.4" x14ac:dyDescent="0.3">
      <c r="B178"/>
    </row>
    <row r="179" spans="2:2" ht="14.4" x14ac:dyDescent="0.3">
      <c r="B179"/>
    </row>
    <row r="180" spans="2:2" ht="14.4" x14ac:dyDescent="0.3">
      <c r="B180"/>
    </row>
    <row r="181" spans="2:2" ht="14.4" x14ac:dyDescent="0.3">
      <c r="B181"/>
    </row>
    <row r="182" spans="2:2" ht="14.4" x14ac:dyDescent="0.3">
      <c r="B182"/>
    </row>
    <row r="183" spans="2:2" ht="14.4" x14ac:dyDescent="0.3">
      <c r="B183"/>
    </row>
    <row r="184" spans="2:2" ht="14.4" x14ac:dyDescent="0.3">
      <c r="B184"/>
    </row>
    <row r="185" spans="2:2" ht="14.4" x14ac:dyDescent="0.3">
      <c r="B185"/>
    </row>
    <row r="186" spans="2:2" ht="14.4" x14ac:dyDescent="0.3">
      <c r="B186"/>
    </row>
    <row r="187" spans="2:2" ht="14.4" x14ac:dyDescent="0.3">
      <c r="B187"/>
    </row>
    <row r="188" spans="2:2" ht="14.4" x14ac:dyDescent="0.3">
      <c r="B188"/>
    </row>
    <row r="189" spans="2:2" ht="14.4" x14ac:dyDescent="0.3">
      <c r="B189"/>
    </row>
    <row r="190" spans="2:2" ht="14.4" x14ac:dyDescent="0.3">
      <c r="B190"/>
    </row>
    <row r="191" spans="2:2" ht="14.4" x14ac:dyDescent="0.3">
      <c r="B191"/>
    </row>
    <row r="192" spans="2:2" ht="14.4" x14ac:dyDescent="0.3">
      <c r="B192"/>
    </row>
    <row r="193" spans="2:2" ht="14.4" x14ac:dyDescent="0.3">
      <c r="B193"/>
    </row>
    <row r="194" spans="2:2" ht="14.4" x14ac:dyDescent="0.3">
      <c r="B194"/>
    </row>
    <row r="195" spans="2:2" ht="14.4" x14ac:dyDescent="0.3">
      <c r="B195"/>
    </row>
    <row r="196" spans="2:2" ht="14.4" x14ac:dyDescent="0.3">
      <c r="B196"/>
    </row>
    <row r="197" spans="2:2" ht="14.4" x14ac:dyDescent="0.3">
      <c r="B197"/>
    </row>
    <row r="198" spans="2:2" ht="14.4" x14ac:dyDescent="0.3">
      <c r="B198"/>
    </row>
    <row r="199" spans="2:2" ht="14.4" x14ac:dyDescent="0.3">
      <c r="B199"/>
    </row>
    <row r="200" spans="2:2" ht="14.4" x14ac:dyDescent="0.3">
      <c r="B200"/>
    </row>
    <row r="201" spans="2:2" ht="14.4" x14ac:dyDescent="0.3">
      <c r="B201"/>
    </row>
    <row r="202" spans="2:2" ht="14.4" x14ac:dyDescent="0.3">
      <c r="B202"/>
    </row>
    <row r="203" spans="2:2" ht="14.4" x14ac:dyDescent="0.3">
      <c r="B203"/>
    </row>
    <row r="204" spans="2:2" ht="14.4" x14ac:dyDescent="0.3">
      <c r="B204"/>
    </row>
    <row r="205" spans="2:2" ht="14.4" x14ac:dyDescent="0.3">
      <c r="B205"/>
    </row>
    <row r="206" spans="2:2" ht="14.4" x14ac:dyDescent="0.3">
      <c r="B206"/>
    </row>
    <row r="207" spans="2:2" ht="14.4" x14ac:dyDescent="0.3">
      <c r="B207"/>
    </row>
    <row r="208" spans="2:2" ht="14.4" x14ac:dyDescent="0.3">
      <c r="B208"/>
    </row>
    <row r="209" spans="2:2" ht="14.4" x14ac:dyDescent="0.3">
      <c r="B209"/>
    </row>
    <row r="210" spans="2:2" ht="14.4" x14ac:dyDescent="0.3">
      <c r="B210"/>
    </row>
    <row r="211" spans="2:2" ht="14.4" x14ac:dyDescent="0.3">
      <c r="B211"/>
    </row>
    <row r="212" spans="2:2" ht="14.4" x14ac:dyDescent="0.3">
      <c r="B212"/>
    </row>
    <row r="213" spans="2:2" ht="14.4" x14ac:dyDescent="0.3">
      <c r="B213"/>
    </row>
    <row r="214" spans="2:2" ht="14.4" x14ac:dyDescent="0.3">
      <c r="B214"/>
    </row>
    <row r="215" spans="2:2" ht="14.4" x14ac:dyDescent="0.3">
      <c r="B215"/>
    </row>
    <row r="216" spans="2:2" ht="14.4" x14ac:dyDescent="0.3">
      <c r="B216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  <row r="220" spans="2:2" x14ac:dyDescent="0.2">
      <c r="B220" s="5"/>
    </row>
    <row r="221" spans="2:2" x14ac:dyDescent="0.2">
      <c r="B221" s="5"/>
    </row>
    <row r="222" spans="2:2" x14ac:dyDescent="0.2">
      <c r="B222" s="5"/>
    </row>
    <row r="223" spans="2:2" x14ac:dyDescent="0.2">
      <c r="B223" s="5"/>
    </row>
    <row r="224" spans="2:2" x14ac:dyDescent="0.2">
      <c r="B224" s="5"/>
    </row>
    <row r="225" spans="2:2" x14ac:dyDescent="0.2">
      <c r="B225" s="5"/>
    </row>
    <row r="226" spans="2:2" x14ac:dyDescent="0.2">
      <c r="B226" s="5"/>
    </row>
    <row r="227" spans="2:2" x14ac:dyDescent="0.2">
      <c r="B227" s="5"/>
    </row>
    <row r="228" spans="2:2" x14ac:dyDescent="0.2">
      <c r="B228" s="5"/>
    </row>
    <row r="229" spans="2:2" x14ac:dyDescent="0.2">
      <c r="B229" s="5"/>
    </row>
    <row r="230" spans="2:2" x14ac:dyDescent="0.2">
      <c r="B230" s="5"/>
    </row>
    <row r="231" spans="2:2" x14ac:dyDescent="0.2">
      <c r="B231" s="5"/>
    </row>
    <row r="232" spans="2:2" x14ac:dyDescent="0.2">
      <c r="B232" s="5"/>
    </row>
    <row r="233" spans="2:2" x14ac:dyDescent="0.2">
      <c r="B233" s="5"/>
    </row>
    <row r="234" spans="2:2" x14ac:dyDescent="0.2">
      <c r="B234" s="5"/>
    </row>
    <row r="235" spans="2:2" x14ac:dyDescent="0.2">
      <c r="B235" s="5"/>
    </row>
    <row r="236" spans="2:2" x14ac:dyDescent="0.2">
      <c r="B236" s="5"/>
    </row>
    <row r="237" spans="2:2" x14ac:dyDescent="0.2">
      <c r="B237" s="5"/>
    </row>
    <row r="238" spans="2:2" x14ac:dyDescent="0.2">
      <c r="B238" s="5"/>
    </row>
    <row r="239" spans="2:2" x14ac:dyDescent="0.2">
      <c r="B239" s="5"/>
    </row>
    <row r="240" spans="2:2" x14ac:dyDescent="0.2">
      <c r="B240" s="5"/>
    </row>
    <row r="241" spans="2:2" x14ac:dyDescent="0.2">
      <c r="B241" s="5"/>
    </row>
    <row r="242" spans="2:2" x14ac:dyDescent="0.2">
      <c r="B242" s="5"/>
    </row>
    <row r="243" spans="2:2" x14ac:dyDescent="0.2">
      <c r="B243" s="5"/>
    </row>
    <row r="244" spans="2:2" x14ac:dyDescent="0.2">
      <c r="B244" s="5"/>
    </row>
    <row r="245" spans="2:2" x14ac:dyDescent="0.2">
      <c r="B245" s="5"/>
    </row>
    <row r="246" spans="2:2" x14ac:dyDescent="0.2">
      <c r="B246" s="5"/>
    </row>
    <row r="247" spans="2:2" x14ac:dyDescent="0.2">
      <c r="B247" s="5"/>
    </row>
    <row r="248" spans="2:2" x14ac:dyDescent="0.2">
      <c r="B248" s="5"/>
    </row>
    <row r="249" spans="2:2" x14ac:dyDescent="0.2">
      <c r="B249" s="5"/>
    </row>
    <row r="250" spans="2:2" x14ac:dyDescent="0.2">
      <c r="B250" s="5"/>
    </row>
    <row r="251" spans="2:2" x14ac:dyDescent="0.2">
      <c r="B251" s="5"/>
    </row>
    <row r="252" spans="2:2" x14ac:dyDescent="0.2">
      <c r="B252" s="5"/>
    </row>
    <row r="253" spans="2:2" x14ac:dyDescent="0.2">
      <c r="B253" s="5"/>
    </row>
    <row r="254" spans="2:2" x14ac:dyDescent="0.2">
      <c r="B254" s="5"/>
    </row>
    <row r="255" spans="2:2" x14ac:dyDescent="0.2">
      <c r="B255" s="5"/>
    </row>
    <row r="256" spans="2:2" x14ac:dyDescent="0.2">
      <c r="B256" s="5"/>
    </row>
    <row r="257" spans="2:2" x14ac:dyDescent="0.2">
      <c r="B257" s="5"/>
    </row>
    <row r="258" spans="2:2" x14ac:dyDescent="0.2">
      <c r="B258" s="5"/>
    </row>
    <row r="259" spans="2:2" x14ac:dyDescent="0.2">
      <c r="B259" s="5"/>
    </row>
    <row r="260" spans="2:2" x14ac:dyDescent="0.2">
      <c r="B260" s="5"/>
    </row>
    <row r="261" spans="2:2" x14ac:dyDescent="0.2">
      <c r="B261" s="5"/>
    </row>
    <row r="262" spans="2:2" x14ac:dyDescent="0.2">
      <c r="B262" s="5"/>
    </row>
    <row r="263" spans="2:2" x14ac:dyDescent="0.2">
      <c r="B263" s="5"/>
    </row>
    <row r="264" spans="2:2" x14ac:dyDescent="0.2">
      <c r="B264" s="5"/>
    </row>
    <row r="265" spans="2:2" x14ac:dyDescent="0.2">
      <c r="B265" s="5"/>
    </row>
    <row r="266" spans="2:2" x14ac:dyDescent="0.2">
      <c r="B266" s="5"/>
    </row>
    <row r="267" spans="2:2" x14ac:dyDescent="0.2">
      <c r="B267" s="5"/>
    </row>
    <row r="268" spans="2:2" x14ac:dyDescent="0.2">
      <c r="B268" s="5"/>
    </row>
    <row r="269" spans="2:2" x14ac:dyDescent="0.2">
      <c r="B269" s="5"/>
    </row>
    <row r="270" spans="2:2" x14ac:dyDescent="0.2">
      <c r="B270" s="5"/>
    </row>
    <row r="271" spans="2:2" x14ac:dyDescent="0.2">
      <c r="B271" s="5"/>
    </row>
    <row r="272" spans="2:2" x14ac:dyDescent="0.2">
      <c r="B272" s="5"/>
    </row>
    <row r="273" spans="2:2" x14ac:dyDescent="0.2">
      <c r="B273" s="5"/>
    </row>
    <row r="274" spans="2:2" x14ac:dyDescent="0.2">
      <c r="B274" s="5"/>
    </row>
    <row r="275" spans="2:2" x14ac:dyDescent="0.2">
      <c r="B275" s="5"/>
    </row>
    <row r="276" spans="2:2" x14ac:dyDescent="0.2">
      <c r="B276" s="5"/>
    </row>
    <row r="277" spans="2:2" x14ac:dyDescent="0.2">
      <c r="B277" s="5"/>
    </row>
    <row r="278" spans="2:2" x14ac:dyDescent="0.2">
      <c r="B278" s="5"/>
    </row>
    <row r="279" spans="2:2" x14ac:dyDescent="0.2">
      <c r="B279" s="5"/>
    </row>
    <row r="280" spans="2:2" x14ac:dyDescent="0.2">
      <c r="B280" s="5"/>
    </row>
    <row r="281" spans="2:2" x14ac:dyDescent="0.2">
      <c r="B281" s="5"/>
    </row>
    <row r="282" spans="2:2" x14ac:dyDescent="0.2">
      <c r="B282" s="5"/>
    </row>
    <row r="283" spans="2:2" x14ac:dyDescent="0.2">
      <c r="B283" s="5"/>
    </row>
    <row r="284" spans="2:2" x14ac:dyDescent="0.2">
      <c r="B284" s="5"/>
    </row>
    <row r="285" spans="2:2" x14ac:dyDescent="0.2">
      <c r="B285" s="5"/>
    </row>
    <row r="286" spans="2:2" x14ac:dyDescent="0.2">
      <c r="B286" s="5"/>
    </row>
    <row r="287" spans="2:2" x14ac:dyDescent="0.2">
      <c r="B287" s="5"/>
    </row>
    <row r="288" spans="2:2" x14ac:dyDescent="0.2">
      <c r="B288" s="5"/>
    </row>
    <row r="289" spans="2:2" x14ac:dyDescent="0.2">
      <c r="B289" s="5"/>
    </row>
    <row r="290" spans="2:2" x14ac:dyDescent="0.2">
      <c r="B290" s="5"/>
    </row>
    <row r="291" spans="2:2" x14ac:dyDescent="0.2">
      <c r="B291" s="5"/>
    </row>
    <row r="292" spans="2:2" x14ac:dyDescent="0.2">
      <c r="B292" s="5"/>
    </row>
    <row r="293" spans="2:2" x14ac:dyDescent="0.2">
      <c r="B293" s="5"/>
    </row>
    <row r="294" spans="2:2" x14ac:dyDescent="0.2">
      <c r="B294" s="7"/>
    </row>
  </sheetData>
  <autoFilter ref="B3:L109" xr:uid="{00000000-0001-0000-07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2.1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J NANAVARE</dc:creator>
  <cp:lastModifiedBy>YASH J NANAVARE</cp:lastModifiedBy>
  <dcterms:created xsi:type="dcterms:W3CDTF">2025-03-30T10:33:16Z</dcterms:created>
  <dcterms:modified xsi:type="dcterms:W3CDTF">2025-03-30T10:33:49Z</dcterms:modified>
</cp:coreProperties>
</file>