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1545" windowWidth="14730" windowHeight="6585" firstSheet="3" activeTab="4"/>
  </bookViews>
  <sheets>
    <sheet name="P&amp;L" sheetId="1" r:id="rId1"/>
    <sheet name="©" sheetId="3" state="hidden" r:id="rId2"/>
    <sheet name="P&amp;L Goal Tracker Roselle FY 15" sheetId="4" r:id="rId3"/>
    <sheet name="P&amp;L Goal Tracker Alg FY15" sheetId="5" r:id="rId4"/>
    <sheet name="LZ FY16" sheetId="15" r:id="rId5"/>
    <sheet name="Hoffman FY16" sheetId="8" r:id="rId6"/>
    <sheet name="Roselle FY16" sheetId="10" r:id="rId7"/>
    <sheet name="ALG-FY16" sheetId="11" r:id="rId8"/>
    <sheet name="FY 16 Commissionable Alfrey" sheetId="12" r:id="rId9"/>
    <sheet name="P&amp;L Goal Tracker Comparison " sheetId="6" r:id="rId10"/>
    <sheet name="FY 16 Commissionable Colletti" sheetId="14" r:id="rId11"/>
    <sheet name="ALG- Commissionable" sheetId="13" r:id="rId12"/>
  </sheets>
  <definedNames>
    <definedName name="_xlnm.Print_Area" localSheetId="4">'LZ FY16'!$A$1:$O$66</definedName>
    <definedName name="_xlnm.Print_Area" localSheetId="0">'P&amp;L'!$A$1:$O$21</definedName>
    <definedName name="_xlnm.Print_Area" localSheetId="2">'P&amp;L Goal Tracker Roselle FY 15'!$A$1:$O$68</definedName>
    <definedName name="valuevx">'P&amp;L'!$A$1</definedName>
  </definedNames>
  <calcPr calcId="145621"/>
</workbook>
</file>

<file path=xl/calcChain.xml><?xml version="1.0" encoding="utf-8"?>
<calcChain xmlns="http://schemas.openxmlformats.org/spreadsheetml/2006/main">
  <c r="G43" i="13" l="1"/>
  <c r="N59" i="15"/>
  <c r="M59" i="15"/>
  <c r="L59" i="15"/>
  <c r="K59" i="15"/>
  <c r="I59" i="15"/>
  <c r="H59" i="15"/>
  <c r="G59" i="15"/>
  <c r="F59" i="15"/>
  <c r="E59" i="15"/>
  <c r="D59" i="15"/>
  <c r="C59" i="15"/>
  <c r="O59" i="15" s="1"/>
  <c r="O58" i="15"/>
  <c r="O57" i="15"/>
  <c r="O56" i="15"/>
  <c r="N53" i="15"/>
  <c r="N61" i="15" s="1"/>
  <c r="M53" i="15"/>
  <c r="M61" i="15" s="1"/>
  <c r="L53" i="15"/>
  <c r="L61" i="15" s="1"/>
  <c r="K53" i="15"/>
  <c r="K61" i="15" s="1"/>
  <c r="I53" i="15"/>
  <c r="I61" i="15" s="1"/>
  <c r="H53" i="15"/>
  <c r="H61" i="15" s="1"/>
  <c r="G53" i="15"/>
  <c r="G61" i="15" s="1"/>
  <c r="F53" i="15"/>
  <c r="F61" i="15" s="1"/>
  <c r="E53" i="15"/>
  <c r="E61" i="15" s="1"/>
  <c r="D53" i="15"/>
  <c r="D61" i="15" s="1"/>
  <c r="C53" i="15"/>
  <c r="C61" i="15" s="1"/>
  <c r="O61" i="15" s="1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N24" i="15"/>
  <c r="M24" i="15"/>
  <c r="L24" i="15"/>
  <c r="K24" i="15"/>
  <c r="I24" i="15"/>
  <c r="H24" i="15"/>
  <c r="G24" i="15"/>
  <c r="F24" i="15"/>
  <c r="E24" i="15"/>
  <c r="D24" i="15"/>
  <c r="C24" i="15"/>
  <c r="O24" i="15" s="1"/>
  <c r="O23" i="15"/>
  <c r="O22" i="15"/>
  <c r="O21" i="15"/>
  <c r="O20" i="15"/>
  <c r="O19" i="15"/>
  <c r="N16" i="15"/>
  <c r="N26" i="15" s="1"/>
  <c r="M16" i="15"/>
  <c r="M26" i="15" s="1"/>
  <c r="L16" i="15"/>
  <c r="L26" i="15" s="1"/>
  <c r="K16" i="15"/>
  <c r="K26" i="15" s="1"/>
  <c r="I16" i="15"/>
  <c r="I26" i="15" s="1"/>
  <c r="H16" i="15"/>
  <c r="H26" i="15" s="1"/>
  <c r="G16" i="15"/>
  <c r="G26" i="15" s="1"/>
  <c r="F16" i="15"/>
  <c r="F26" i="15" s="1"/>
  <c r="E16" i="15"/>
  <c r="E26" i="15" s="1"/>
  <c r="D16" i="15"/>
  <c r="D26" i="15" s="1"/>
  <c r="C16" i="15"/>
  <c r="C26" i="15" s="1"/>
  <c r="O15" i="15"/>
  <c r="O14" i="15"/>
  <c r="O13" i="15"/>
  <c r="O12" i="15"/>
  <c r="O11" i="15"/>
  <c r="O10" i="15"/>
  <c r="O9" i="15"/>
  <c r="O8" i="15"/>
  <c r="N1" i="15"/>
  <c r="M1" i="15"/>
  <c r="L1" i="15"/>
  <c r="K1" i="15"/>
  <c r="H1" i="15"/>
  <c r="F1" i="15"/>
  <c r="F39" i="12"/>
  <c r="O5" i="13"/>
  <c r="F43" i="13"/>
  <c r="I1" i="15" l="1"/>
  <c r="G1" i="15"/>
  <c r="E1" i="15"/>
  <c r="D1" i="15"/>
  <c r="O26" i="15"/>
  <c r="C2" i="15"/>
  <c r="C63" i="15"/>
  <c r="E2" i="15"/>
  <c r="E3" i="15" s="1"/>
  <c r="E63" i="15"/>
  <c r="E66" i="15" s="1"/>
  <c r="G2" i="15"/>
  <c r="G3" i="15" s="1"/>
  <c r="G63" i="15"/>
  <c r="G66" i="15" s="1"/>
  <c r="I2" i="15"/>
  <c r="I3" i="15" s="1"/>
  <c r="I63" i="15"/>
  <c r="I66" i="15" s="1"/>
  <c r="K2" i="15"/>
  <c r="K3" i="15" s="1"/>
  <c r="K63" i="15"/>
  <c r="K66" i="15" s="1"/>
  <c r="M2" i="15"/>
  <c r="M3" i="15" s="1"/>
  <c r="M63" i="15"/>
  <c r="M66" i="15" s="1"/>
  <c r="L4" i="15"/>
  <c r="D63" i="15"/>
  <c r="D66" i="15" s="1"/>
  <c r="D2" i="15"/>
  <c r="D3" i="15" s="1"/>
  <c r="F63" i="15"/>
  <c r="F66" i="15" s="1"/>
  <c r="F2" i="15"/>
  <c r="F3" i="15" s="1"/>
  <c r="H63" i="15"/>
  <c r="H66" i="15" s="1"/>
  <c r="H2" i="15"/>
  <c r="H3" i="15" s="1"/>
  <c r="L63" i="15"/>
  <c r="L66" i="15" s="1"/>
  <c r="L2" i="15"/>
  <c r="L3" i="15" s="1"/>
  <c r="N63" i="15"/>
  <c r="N66" i="15" s="1"/>
  <c r="N2" i="15"/>
  <c r="N3" i="15" s="1"/>
  <c r="O1" i="15"/>
  <c r="O16" i="15"/>
  <c r="O53" i="15"/>
  <c r="E39" i="12"/>
  <c r="H4" i="15" l="1"/>
  <c r="D4" i="15"/>
  <c r="O2" i="15"/>
  <c r="O3" i="15" s="1"/>
  <c r="C3" i="15"/>
  <c r="M4" i="15"/>
  <c r="I4" i="15"/>
  <c r="E4" i="15"/>
  <c r="N4" i="15"/>
  <c r="F4" i="15"/>
  <c r="C66" i="15"/>
  <c r="O66" i="15" s="1"/>
  <c r="O63" i="15"/>
  <c r="K4" i="15"/>
  <c r="G4" i="15"/>
  <c r="C4" i="15"/>
  <c r="B39" i="12"/>
  <c r="D39" i="12"/>
  <c r="C29" i="12"/>
  <c r="G29" i="12"/>
  <c r="H29" i="12"/>
  <c r="I29" i="12"/>
  <c r="J29" i="12"/>
  <c r="K29" i="12"/>
  <c r="L29" i="12"/>
  <c r="M29" i="12"/>
  <c r="G28" i="12"/>
  <c r="H28" i="12"/>
  <c r="I28" i="12"/>
  <c r="J28" i="12"/>
  <c r="K28" i="12"/>
  <c r="L28" i="12"/>
  <c r="M28" i="12"/>
  <c r="E18" i="10"/>
  <c r="E43" i="13"/>
  <c r="D43" i="13"/>
  <c r="D26" i="13"/>
  <c r="O4" i="15" l="1"/>
  <c r="N55" i="10"/>
  <c r="D57" i="11"/>
  <c r="C57" i="11"/>
  <c r="P5" i="10" l="1"/>
  <c r="P6" i="11"/>
  <c r="D18" i="11"/>
  <c r="C18" i="11"/>
  <c r="D18" i="10"/>
  <c r="C18" i="10"/>
  <c r="E55" i="10"/>
  <c r="N39" i="14"/>
  <c r="N32" i="14"/>
  <c r="C39" i="14"/>
  <c r="C20" i="14"/>
  <c r="N38" i="12"/>
  <c r="C39" i="12"/>
  <c r="N37" i="12" l="1"/>
  <c r="N36" i="12"/>
  <c r="B43" i="13" l="1"/>
  <c r="C43" i="13"/>
  <c r="B39" i="14"/>
  <c r="N36" i="14"/>
  <c r="N35" i="14"/>
  <c r="N34" i="14"/>
  <c r="M26" i="14"/>
  <c r="L26" i="14"/>
  <c r="K26" i="14"/>
  <c r="J26" i="14"/>
  <c r="I26" i="14"/>
  <c r="H26" i="14"/>
  <c r="G26" i="14"/>
  <c r="F26" i="14"/>
  <c r="E26" i="14"/>
  <c r="D26" i="14"/>
  <c r="C26" i="14"/>
  <c r="N26" i="14" s="1"/>
  <c r="N25" i="14"/>
  <c r="N24" i="14"/>
  <c r="N23" i="14"/>
  <c r="N22" i="14"/>
  <c r="N21" i="14"/>
  <c r="M20" i="14"/>
  <c r="L20" i="14"/>
  <c r="K20" i="14"/>
  <c r="J20" i="14"/>
  <c r="I20" i="14"/>
  <c r="H20" i="14"/>
  <c r="G20" i="14"/>
  <c r="F20" i="14"/>
  <c r="E20" i="14"/>
  <c r="D20" i="14"/>
  <c r="M18" i="14"/>
  <c r="M28" i="14" s="1"/>
  <c r="M3" i="14" s="1"/>
  <c r="L18" i="14"/>
  <c r="L28" i="14" s="1"/>
  <c r="L3" i="14" s="1"/>
  <c r="K18" i="14"/>
  <c r="K28" i="14" s="1"/>
  <c r="K3" i="14" s="1"/>
  <c r="J18" i="14"/>
  <c r="J28" i="14" s="1"/>
  <c r="J3" i="14" s="1"/>
  <c r="I18" i="14"/>
  <c r="I28" i="14" s="1"/>
  <c r="I3" i="14" s="1"/>
  <c r="H18" i="14"/>
  <c r="H28" i="14" s="1"/>
  <c r="H3" i="14" s="1"/>
  <c r="G18" i="14"/>
  <c r="G28" i="14" s="1"/>
  <c r="G3" i="14" s="1"/>
  <c r="F18" i="14"/>
  <c r="F28" i="14" s="1"/>
  <c r="F3" i="14" s="1"/>
  <c r="E18" i="14"/>
  <c r="E28" i="14" s="1"/>
  <c r="E3" i="14" s="1"/>
  <c r="D18" i="14"/>
  <c r="D28" i="14" s="1"/>
  <c r="D3" i="14" s="1"/>
  <c r="C18" i="14"/>
  <c r="C28" i="14" s="1"/>
  <c r="C3" i="14" s="1"/>
  <c r="B18" i="14"/>
  <c r="N16" i="14"/>
  <c r="N15" i="14"/>
  <c r="N13" i="14"/>
  <c r="N12" i="14"/>
  <c r="N11" i="14"/>
  <c r="N10" i="14"/>
  <c r="N9" i="14"/>
  <c r="N2" i="14"/>
  <c r="N18" i="14" l="1"/>
  <c r="D5" i="14"/>
  <c r="D4" i="14"/>
  <c r="F5" i="14"/>
  <c r="F4" i="14"/>
  <c r="H5" i="14"/>
  <c r="H4" i="14"/>
  <c r="J5" i="14"/>
  <c r="J4" i="14"/>
  <c r="L5" i="14"/>
  <c r="L4" i="14"/>
  <c r="C4" i="14"/>
  <c r="C5" i="14"/>
  <c r="E4" i="14"/>
  <c r="E5" i="14"/>
  <c r="G4" i="14"/>
  <c r="G5" i="14"/>
  <c r="I4" i="14"/>
  <c r="I5" i="14"/>
  <c r="K4" i="14"/>
  <c r="K5" i="14"/>
  <c r="M4" i="14"/>
  <c r="M5" i="14"/>
  <c r="B28" i="14"/>
  <c r="N10" i="13"/>
  <c r="N10" i="12"/>
  <c r="N33" i="13"/>
  <c r="N32" i="13"/>
  <c r="E20" i="13"/>
  <c r="F20" i="13"/>
  <c r="G20" i="13"/>
  <c r="H20" i="13"/>
  <c r="I20" i="13"/>
  <c r="J20" i="13"/>
  <c r="K20" i="13"/>
  <c r="L20" i="13"/>
  <c r="M20" i="13"/>
  <c r="N37" i="13"/>
  <c r="N36" i="13"/>
  <c r="N35" i="13"/>
  <c r="N31" i="13"/>
  <c r="M26" i="13"/>
  <c r="L26" i="13"/>
  <c r="K26" i="13"/>
  <c r="J26" i="13"/>
  <c r="I26" i="13"/>
  <c r="H26" i="13"/>
  <c r="G26" i="13"/>
  <c r="F26" i="13"/>
  <c r="E26" i="13"/>
  <c r="C26" i="13"/>
  <c r="N25" i="13"/>
  <c r="N24" i="13"/>
  <c r="N23" i="13"/>
  <c r="N21" i="13"/>
  <c r="M18" i="13"/>
  <c r="M28" i="13" s="1"/>
  <c r="M3" i="13" s="1"/>
  <c r="L18" i="13"/>
  <c r="L28" i="13" s="1"/>
  <c r="L3" i="13" s="1"/>
  <c r="L4" i="13" s="1"/>
  <c r="K18" i="13"/>
  <c r="K28" i="13" s="1"/>
  <c r="K3" i="13" s="1"/>
  <c r="J18" i="13"/>
  <c r="J28" i="13" s="1"/>
  <c r="J3" i="13" s="1"/>
  <c r="J4" i="13" s="1"/>
  <c r="I18" i="13"/>
  <c r="I28" i="13" s="1"/>
  <c r="I3" i="13" s="1"/>
  <c r="H18" i="13"/>
  <c r="H28" i="13" s="1"/>
  <c r="H3" i="13" s="1"/>
  <c r="H4" i="13" s="1"/>
  <c r="G18" i="13"/>
  <c r="G28" i="13" s="1"/>
  <c r="G3" i="13" s="1"/>
  <c r="F18" i="13"/>
  <c r="F28" i="13" s="1"/>
  <c r="F3" i="13" s="1"/>
  <c r="F4" i="13" s="1"/>
  <c r="E18" i="13"/>
  <c r="E28" i="13" s="1"/>
  <c r="E3" i="13" s="1"/>
  <c r="D18" i="13"/>
  <c r="D28" i="13" s="1"/>
  <c r="D3" i="13" s="1"/>
  <c r="D4" i="13" s="1"/>
  <c r="C18" i="13"/>
  <c r="C28" i="13" s="1"/>
  <c r="C3" i="13" s="1"/>
  <c r="B18" i="13"/>
  <c r="N16" i="13"/>
  <c r="N15" i="13"/>
  <c r="N13" i="13"/>
  <c r="N12" i="13"/>
  <c r="N11" i="13"/>
  <c r="N9" i="13"/>
  <c r="N2" i="13"/>
  <c r="N35" i="12"/>
  <c r="N32" i="12"/>
  <c r="N34" i="12"/>
  <c r="M20" i="12"/>
  <c r="L20" i="12"/>
  <c r="K20" i="12"/>
  <c r="J20" i="12"/>
  <c r="I20" i="12"/>
  <c r="H20" i="12"/>
  <c r="G20" i="12"/>
  <c r="M26" i="12"/>
  <c r="L26" i="12"/>
  <c r="K26" i="12"/>
  <c r="J26" i="12"/>
  <c r="I26" i="12"/>
  <c r="H26" i="12"/>
  <c r="G26" i="12"/>
  <c r="N26" i="12"/>
  <c r="N25" i="12"/>
  <c r="N24" i="12"/>
  <c r="N23" i="12"/>
  <c r="N22" i="12"/>
  <c r="N21" i="12"/>
  <c r="M18" i="12"/>
  <c r="M3" i="12" s="1"/>
  <c r="L18" i="12"/>
  <c r="L3" i="12" s="1"/>
  <c r="K18" i="12"/>
  <c r="K3" i="12" s="1"/>
  <c r="J18" i="12"/>
  <c r="J3" i="12" s="1"/>
  <c r="I18" i="12"/>
  <c r="I3" i="12" s="1"/>
  <c r="H18" i="12"/>
  <c r="H3" i="12" s="1"/>
  <c r="G18" i="12"/>
  <c r="G3" i="12" s="1"/>
  <c r="F18" i="12"/>
  <c r="E18" i="12"/>
  <c r="D18" i="12"/>
  <c r="D28" i="12" s="1"/>
  <c r="D29" i="12" s="1"/>
  <c r="C18" i="12"/>
  <c r="C28" i="12" s="1"/>
  <c r="B18" i="12"/>
  <c r="B28" i="12" s="1"/>
  <c r="B29" i="12" s="1"/>
  <c r="N16" i="12"/>
  <c r="N15" i="12"/>
  <c r="N13" i="12"/>
  <c r="N12" i="12"/>
  <c r="N11" i="12"/>
  <c r="N9" i="12"/>
  <c r="F28" i="12" l="1"/>
  <c r="F29" i="12" s="1"/>
  <c r="E28" i="12"/>
  <c r="E29" i="12" s="1"/>
  <c r="D3" i="12"/>
  <c r="N39" i="12"/>
  <c r="C3" i="12"/>
  <c r="B29" i="14"/>
  <c r="B3" i="14"/>
  <c r="N28" i="14"/>
  <c r="N26" i="13"/>
  <c r="N18" i="13"/>
  <c r="B28" i="13"/>
  <c r="B3" i="13" s="1"/>
  <c r="B4" i="13" s="1"/>
  <c r="C5" i="13"/>
  <c r="C4" i="13"/>
  <c r="E5" i="13"/>
  <c r="E4" i="13"/>
  <c r="G5" i="13"/>
  <c r="G4" i="13"/>
  <c r="I5" i="13"/>
  <c r="I4" i="13"/>
  <c r="K5" i="13"/>
  <c r="K4" i="13"/>
  <c r="M5" i="13"/>
  <c r="M4" i="13"/>
  <c r="N28" i="13"/>
  <c r="B5" i="13"/>
  <c r="D5" i="13"/>
  <c r="F5" i="13"/>
  <c r="H5" i="13"/>
  <c r="J5" i="13"/>
  <c r="L5" i="13"/>
  <c r="L5" i="12"/>
  <c r="J5" i="12"/>
  <c r="H5" i="12"/>
  <c r="D5" i="12"/>
  <c r="H4" i="12"/>
  <c r="J4" i="12"/>
  <c r="L4" i="12"/>
  <c r="M5" i="12"/>
  <c r="K5" i="12"/>
  <c r="I5" i="12"/>
  <c r="G5" i="12"/>
  <c r="C5" i="12"/>
  <c r="N2" i="12"/>
  <c r="C4" i="12"/>
  <c r="B3" i="12"/>
  <c r="B5" i="12"/>
  <c r="N18" i="12"/>
  <c r="P18" i="4"/>
  <c r="N28" i="12" l="1"/>
  <c r="F3" i="12"/>
  <c r="N3" i="12" s="1"/>
  <c r="E3" i="12"/>
  <c r="E5" i="12" s="1"/>
  <c r="B5" i="14"/>
  <c r="N3" i="14"/>
  <c r="B4" i="14"/>
  <c r="N3" i="13"/>
  <c r="N4" i="13" s="1"/>
  <c r="K4" i="12"/>
  <c r="G4" i="12"/>
  <c r="D4" i="12"/>
  <c r="M4" i="12"/>
  <c r="I4" i="12"/>
  <c r="E4" i="12"/>
  <c r="B4" i="12"/>
  <c r="E57" i="11"/>
  <c r="F57" i="11"/>
  <c r="G57" i="11"/>
  <c r="H57" i="11"/>
  <c r="I57" i="11"/>
  <c r="J57" i="11"/>
  <c r="K57" i="11"/>
  <c r="L57" i="11"/>
  <c r="M57" i="11"/>
  <c r="N57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O62" i="11"/>
  <c r="O61" i="11"/>
  <c r="O60" i="11"/>
  <c r="M65" i="11"/>
  <c r="K65" i="11"/>
  <c r="I65" i="11"/>
  <c r="G65" i="11"/>
  <c r="E65" i="11"/>
  <c r="O54" i="11"/>
  <c r="O50" i="11"/>
  <c r="O49" i="11"/>
  <c r="O48" i="11"/>
  <c r="O47" i="11"/>
  <c r="O45" i="11"/>
  <c r="O44" i="11"/>
  <c r="O43" i="11"/>
  <c r="O42" i="11"/>
  <c r="O41" i="11"/>
  <c r="O40" i="11"/>
  <c r="O39" i="11"/>
  <c r="O37" i="11"/>
  <c r="O36" i="11"/>
  <c r="O35" i="11"/>
  <c r="O34" i="11"/>
  <c r="O33" i="11"/>
  <c r="O32" i="11"/>
  <c r="N26" i="11"/>
  <c r="M26" i="11"/>
  <c r="L26" i="11"/>
  <c r="K26" i="11"/>
  <c r="J26" i="11"/>
  <c r="I26" i="11"/>
  <c r="H26" i="11"/>
  <c r="G26" i="11"/>
  <c r="F26" i="11"/>
  <c r="E26" i="11"/>
  <c r="D26" i="11"/>
  <c r="O25" i="11"/>
  <c r="O24" i="11"/>
  <c r="O23" i="11"/>
  <c r="O22" i="11"/>
  <c r="O21" i="11"/>
  <c r="F28" i="11"/>
  <c r="E28" i="11"/>
  <c r="D28" i="11"/>
  <c r="C28" i="11"/>
  <c r="O16" i="11"/>
  <c r="O15" i="11"/>
  <c r="O13" i="11"/>
  <c r="O12" i="11"/>
  <c r="O11" i="11"/>
  <c r="O10" i="11"/>
  <c r="O15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O61" i="10" s="1"/>
  <c r="O60" i="10"/>
  <c r="O59" i="10"/>
  <c r="O58" i="10"/>
  <c r="N63" i="10"/>
  <c r="M55" i="10"/>
  <c r="M63" i="10" s="1"/>
  <c r="L55" i="10"/>
  <c r="L63" i="10" s="1"/>
  <c r="K55" i="10"/>
  <c r="K63" i="10" s="1"/>
  <c r="J55" i="10"/>
  <c r="J63" i="10" s="1"/>
  <c r="I55" i="10"/>
  <c r="I63" i="10" s="1"/>
  <c r="H55" i="10"/>
  <c r="H63" i="10" s="1"/>
  <c r="G55" i="10"/>
  <c r="G63" i="10" s="1"/>
  <c r="F55" i="10"/>
  <c r="F63" i="10" s="1"/>
  <c r="E63" i="10"/>
  <c r="D55" i="10"/>
  <c r="D63" i="10" s="1"/>
  <c r="C55" i="10"/>
  <c r="C63" i="10" s="1"/>
  <c r="O54" i="10"/>
  <c r="O53" i="10"/>
  <c r="O51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O26" i="10" s="1"/>
  <c r="O25" i="10"/>
  <c r="O24" i="10"/>
  <c r="O23" i="10"/>
  <c r="O22" i="10"/>
  <c r="O21" i="10"/>
  <c r="N18" i="10"/>
  <c r="N28" i="10" s="1"/>
  <c r="M18" i="10"/>
  <c r="M28" i="10" s="1"/>
  <c r="L18" i="10"/>
  <c r="L28" i="10" s="1"/>
  <c r="K18" i="10"/>
  <c r="K28" i="10" s="1"/>
  <c r="J18" i="10"/>
  <c r="J28" i="10" s="1"/>
  <c r="I18" i="10"/>
  <c r="I28" i="10" s="1"/>
  <c r="H18" i="10"/>
  <c r="H28" i="10" s="1"/>
  <c r="G18" i="10"/>
  <c r="G28" i="10" s="1"/>
  <c r="F18" i="10"/>
  <c r="F28" i="10" s="1"/>
  <c r="E28" i="10"/>
  <c r="D28" i="10"/>
  <c r="O17" i="10"/>
  <c r="O16" i="10"/>
  <c r="O14" i="10"/>
  <c r="O13" i="10"/>
  <c r="O12" i="10"/>
  <c r="O11" i="10"/>
  <c r="O10" i="10"/>
  <c r="O9" i="10"/>
  <c r="N59" i="8"/>
  <c r="M59" i="8"/>
  <c r="L59" i="8"/>
  <c r="K59" i="8"/>
  <c r="J59" i="8"/>
  <c r="I59" i="8"/>
  <c r="H59" i="8"/>
  <c r="G59" i="8"/>
  <c r="F59" i="8"/>
  <c r="E59" i="8"/>
  <c r="D59" i="8"/>
  <c r="C59" i="8"/>
  <c r="O59" i="8" s="1"/>
  <c r="O58" i="8"/>
  <c r="O57" i="8"/>
  <c r="O56" i="8"/>
  <c r="N53" i="8"/>
  <c r="N61" i="8" s="1"/>
  <c r="M53" i="8"/>
  <c r="M61" i="8" s="1"/>
  <c r="L53" i="8"/>
  <c r="L61" i="8" s="1"/>
  <c r="K53" i="8"/>
  <c r="K61" i="8" s="1"/>
  <c r="J53" i="8"/>
  <c r="J61" i="8" s="1"/>
  <c r="I53" i="8"/>
  <c r="I61" i="8" s="1"/>
  <c r="H53" i="8"/>
  <c r="H61" i="8" s="1"/>
  <c r="G53" i="8"/>
  <c r="G61" i="8" s="1"/>
  <c r="F53" i="8"/>
  <c r="F61" i="8" s="1"/>
  <c r="E53" i="8"/>
  <c r="E61" i="8" s="1"/>
  <c r="D53" i="8"/>
  <c r="D61" i="8" s="1"/>
  <c r="C53" i="8"/>
  <c r="C61" i="8" s="1"/>
  <c r="O61" i="8" s="1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N24" i="8"/>
  <c r="M24" i="8"/>
  <c r="L24" i="8"/>
  <c r="K24" i="8"/>
  <c r="J24" i="8"/>
  <c r="I24" i="8"/>
  <c r="H24" i="8"/>
  <c r="G24" i="8"/>
  <c r="F24" i="8"/>
  <c r="E24" i="8"/>
  <c r="D24" i="8"/>
  <c r="C24" i="8"/>
  <c r="O24" i="8" s="1"/>
  <c r="O23" i="8"/>
  <c r="O22" i="8"/>
  <c r="O21" i="8"/>
  <c r="O20" i="8"/>
  <c r="O19" i="8"/>
  <c r="N16" i="8"/>
  <c r="N26" i="8" s="1"/>
  <c r="M16" i="8"/>
  <c r="M26" i="8" s="1"/>
  <c r="L16" i="8"/>
  <c r="L26" i="8" s="1"/>
  <c r="K16" i="8"/>
  <c r="K26" i="8" s="1"/>
  <c r="J16" i="8"/>
  <c r="J26" i="8" s="1"/>
  <c r="I16" i="8"/>
  <c r="I26" i="8" s="1"/>
  <c r="H16" i="8"/>
  <c r="H26" i="8" s="1"/>
  <c r="G16" i="8"/>
  <c r="G26" i="8" s="1"/>
  <c r="F16" i="8"/>
  <c r="F26" i="8" s="1"/>
  <c r="E16" i="8"/>
  <c r="E26" i="8" s="1"/>
  <c r="D16" i="8"/>
  <c r="D26" i="8" s="1"/>
  <c r="C16" i="8"/>
  <c r="C26" i="8" s="1"/>
  <c r="O15" i="8"/>
  <c r="O14" i="8"/>
  <c r="O13" i="8"/>
  <c r="O12" i="8"/>
  <c r="O11" i="8"/>
  <c r="O10" i="8"/>
  <c r="O9" i="8"/>
  <c r="O8" i="8"/>
  <c r="N1" i="8"/>
  <c r="M1" i="8"/>
  <c r="L1" i="8"/>
  <c r="K1" i="8"/>
  <c r="J1" i="8"/>
  <c r="I1" i="8"/>
  <c r="H1" i="8"/>
  <c r="G1" i="8"/>
  <c r="F1" i="8"/>
  <c r="E1" i="8"/>
  <c r="D1" i="8"/>
  <c r="C1" i="8"/>
  <c r="F5" i="12" l="1"/>
  <c r="O5" i="12" s="1"/>
  <c r="F4" i="12"/>
  <c r="N4" i="14"/>
  <c r="N5" i="14"/>
  <c r="N5" i="13"/>
  <c r="N4" i="12"/>
  <c r="N5" i="12"/>
  <c r="L65" i="11"/>
  <c r="O26" i="11"/>
  <c r="C65" i="11"/>
  <c r="C67" i="11" s="1"/>
  <c r="N65" i="11"/>
  <c r="J65" i="11"/>
  <c r="H65" i="11"/>
  <c r="F65" i="11"/>
  <c r="D65" i="11"/>
  <c r="D67" i="11" s="1"/>
  <c r="D70" i="11" s="1"/>
  <c r="O63" i="11"/>
  <c r="M28" i="11"/>
  <c r="M4" i="11" s="1"/>
  <c r="M5" i="11" s="1"/>
  <c r="K28" i="11"/>
  <c r="K67" i="11" s="1"/>
  <c r="K70" i="11" s="1"/>
  <c r="I28" i="11"/>
  <c r="I67" i="11" s="1"/>
  <c r="I70" i="11" s="1"/>
  <c r="H28" i="11"/>
  <c r="L28" i="11"/>
  <c r="J28" i="11"/>
  <c r="N28" i="11"/>
  <c r="D4" i="11"/>
  <c r="F4" i="11"/>
  <c r="F5" i="11" s="1"/>
  <c r="C4" i="11"/>
  <c r="E4" i="11"/>
  <c r="E5" i="11" s="1"/>
  <c r="E67" i="11"/>
  <c r="E70" i="11" s="1"/>
  <c r="I4" i="11"/>
  <c r="I5" i="11" s="1"/>
  <c r="O57" i="11"/>
  <c r="O55" i="10"/>
  <c r="F4" i="10"/>
  <c r="J4" i="10"/>
  <c r="N4" i="10"/>
  <c r="D65" i="10"/>
  <c r="D68" i="10" s="1"/>
  <c r="D4" i="10"/>
  <c r="H65" i="10"/>
  <c r="H68" i="10" s="1"/>
  <c r="H4" i="10"/>
  <c r="L65" i="10"/>
  <c r="L68" i="10" s="1"/>
  <c r="L4" i="10"/>
  <c r="C65" i="10"/>
  <c r="O28" i="10"/>
  <c r="E65" i="10"/>
  <c r="E68" i="10" s="1"/>
  <c r="E4" i="10"/>
  <c r="G65" i="10"/>
  <c r="G68" i="10" s="1"/>
  <c r="G4" i="10"/>
  <c r="I65" i="10"/>
  <c r="I68" i="10" s="1"/>
  <c r="I4" i="10"/>
  <c r="K65" i="10"/>
  <c r="K68" i="10" s="1"/>
  <c r="K4" i="10"/>
  <c r="O63" i="10"/>
  <c r="G5" i="10"/>
  <c r="M65" i="10"/>
  <c r="M68" i="10" s="1"/>
  <c r="M4" i="10"/>
  <c r="F65" i="10"/>
  <c r="F68" i="10" s="1"/>
  <c r="J65" i="10"/>
  <c r="J68" i="10" s="1"/>
  <c r="N65" i="10"/>
  <c r="N68" i="10" s="1"/>
  <c r="O2" i="10"/>
  <c r="D5" i="10"/>
  <c r="F5" i="10"/>
  <c r="H5" i="10"/>
  <c r="J5" i="10"/>
  <c r="L5" i="10"/>
  <c r="N5" i="10"/>
  <c r="O18" i="10"/>
  <c r="O26" i="8"/>
  <c r="C2" i="8"/>
  <c r="C4" i="8" s="1"/>
  <c r="C63" i="8"/>
  <c r="E2" i="8"/>
  <c r="E3" i="8" s="1"/>
  <c r="E63" i="8"/>
  <c r="E66" i="8" s="1"/>
  <c r="G2" i="8"/>
  <c r="G3" i="8" s="1"/>
  <c r="G63" i="8"/>
  <c r="G66" i="8" s="1"/>
  <c r="I2" i="8"/>
  <c r="I3" i="8" s="1"/>
  <c r="I63" i="8"/>
  <c r="I66" i="8" s="1"/>
  <c r="K2" i="8"/>
  <c r="K3" i="8" s="1"/>
  <c r="K63" i="8"/>
  <c r="K66" i="8" s="1"/>
  <c r="M2" i="8"/>
  <c r="M3" i="8" s="1"/>
  <c r="M63" i="8"/>
  <c r="M66" i="8" s="1"/>
  <c r="D63" i="8"/>
  <c r="D66" i="8" s="1"/>
  <c r="D2" i="8"/>
  <c r="D3" i="8" s="1"/>
  <c r="F63" i="8"/>
  <c r="F66" i="8" s="1"/>
  <c r="F2" i="8"/>
  <c r="F3" i="8" s="1"/>
  <c r="H63" i="8"/>
  <c r="H66" i="8" s="1"/>
  <c r="H2" i="8"/>
  <c r="H3" i="8" s="1"/>
  <c r="J63" i="8"/>
  <c r="J66" i="8" s="1"/>
  <c r="J2" i="8"/>
  <c r="J3" i="8" s="1"/>
  <c r="L63" i="8"/>
  <c r="L66" i="8" s="1"/>
  <c r="L2" i="8"/>
  <c r="L3" i="8" s="1"/>
  <c r="N63" i="8"/>
  <c r="N66" i="8" s="1"/>
  <c r="N2" i="8"/>
  <c r="N3" i="8" s="1"/>
  <c r="O1" i="8"/>
  <c r="O16" i="8"/>
  <c r="O53" i="8"/>
  <c r="K4" i="11" l="1"/>
  <c r="K5" i="11" s="1"/>
  <c r="D5" i="11"/>
  <c r="M67" i="11"/>
  <c r="M70" i="11" s="1"/>
  <c r="O65" i="11"/>
  <c r="F67" i="11"/>
  <c r="F70" i="11" s="1"/>
  <c r="H67" i="11"/>
  <c r="H70" i="11" s="1"/>
  <c r="H4" i="11"/>
  <c r="H5" i="11" s="1"/>
  <c r="L67" i="11"/>
  <c r="L70" i="11" s="1"/>
  <c r="L4" i="11"/>
  <c r="L5" i="11" s="1"/>
  <c r="N67" i="11"/>
  <c r="N70" i="11" s="1"/>
  <c r="N4" i="11"/>
  <c r="N5" i="11" s="1"/>
  <c r="J67" i="11"/>
  <c r="J70" i="11" s="1"/>
  <c r="J4" i="11"/>
  <c r="J5" i="11" s="1"/>
  <c r="C70" i="11"/>
  <c r="M6" i="11"/>
  <c r="K6" i="11"/>
  <c r="I6" i="11"/>
  <c r="E6" i="11"/>
  <c r="C6" i="11"/>
  <c r="C5" i="11"/>
  <c r="F6" i="11"/>
  <c r="D6" i="11"/>
  <c r="O3" i="10"/>
  <c r="O4" i="10" s="1"/>
  <c r="C4" i="10"/>
  <c r="O65" i="10"/>
  <c r="C68" i="10"/>
  <c r="O68" i="10" s="1"/>
  <c r="K5" i="10"/>
  <c r="E5" i="10"/>
  <c r="M5" i="10"/>
  <c r="I5" i="10"/>
  <c r="C5" i="10"/>
  <c r="L4" i="8"/>
  <c r="H4" i="8"/>
  <c r="C66" i="8"/>
  <c r="O66" i="8" s="1"/>
  <c r="O63" i="8"/>
  <c r="K4" i="8"/>
  <c r="G4" i="8"/>
  <c r="N4" i="8"/>
  <c r="J4" i="8"/>
  <c r="D4" i="8"/>
  <c r="O2" i="8"/>
  <c r="O3" i="8" s="1"/>
  <c r="C3" i="8"/>
  <c r="M4" i="8"/>
  <c r="I4" i="8"/>
  <c r="E4" i="8"/>
  <c r="F4" i="8"/>
  <c r="W127" i="6"/>
  <c r="U127" i="6"/>
  <c r="AF126" i="6"/>
  <c r="T127" i="6"/>
  <c r="AF50" i="6"/>
  <c r="N60" i="6"/>
  <c r="M60" i="6"/>
  <c r="L60" i="6"/>
  <c r="K60" i="6"/>
  <c r="J60" i="6"/>
  <c r="I60" i="6"/>
  <c r="H60" i="6"/>
  <c r="G60" i="6"/>
  <c r="F60" i="6"/>
  <c r="E60" i="6"/>
  <c r="D60" i="6"/>
  <c r="C60" i="6"/>
  <c r="O59" i="6"/>
  <c r="O58" i="6"/>
  <c r="O57" i="6"/>
  <c r="N54" i="6"/>
  <c r="M54" i="6"/>
  <c r="L54" i="6"/>
  <c r="K54" i="6"/>
  <c r="J54" i="6"/>
  <c r="I54" i="6"/>
  <c r="H54" i="6"/>
  <c r="G54" i="6"/>
  <c r="F54" i="6"/>
  <c r="E54" i="6"/>
  <c r="D54" i="6"/>
  <c r="C54" i="6"/>
  <c r="O53" i="6"/>
  <c r="O49" i="6"/>
  <c r="O48" i="6"/>
  <c r="O47" i="6"/>
  <c r="O46" i="6"/>
  <c r="O45" i="6"/>
  <c r="O44" i="6"/>
  <c r="O43" i="6"/>
  <c r="O42" i="6"/>
  <c r="O41" i="6"/>
  <c r="O40" i="6"/>
  <c r="O39" i="6"/>
  <c r="O37" i="6"/>
  <c r="O36" i="6"/>
  <c r="O35" i="6"/>
  <c r="O34" i="6"/>
  <c r="O33" i="6"/>
  <c r="O32" i="6"/>
  <c r="N26" i="6"/>
  <c r="M26" i="6"/>
  <c r="L26" i="6"/>
  <c r="K26" i="6"/>
  <c r="J26" i="6"/>
  <c r="I26" i="6"/>
  <c r="H26" i="6"/>
  <c r="G26" i="6"/>
  <c r="F26" i="6"/>
  <c r="E26" i="6"/>
  <c r="D26" i="6"/>
  <c r="O25" i="6"/>
  <c r="O24" i="6"/>
  <c r="O23" i="6"/>
  <c r="O22" i="6"/>
  <c r="O21" i="6"/>
  <c r="N18" i="6"/>
  <c r="N28" i="6" s="1"/>
  <c r="M18" i="6"/>
  <c r="M28" i="6" s="1"/>
  <c r="L18" i="6"/>
  <c r="L28" i="6" s="1"/>
  <c r="K18" i="6"/>
  <c r="K28" i="6" s="1"/>
  <c r="J18" i="6"/>
  <c r="J28" i="6" s="1"/>
  <c r="I18" i="6"/>
  <c r="I28" i="6" s="1"/>
  <c r="H18" i="6"/>
  <c r="H28" i="6" s="1"/>
  <c r="G18" i="6"/>
  <c r="G28" i="6" s="1"/>
  <c r="F18" i="6"/>
  <c r="F28" i="6" s="1"/>
  <c r="E18" i="6"/>
  <c r="E28" i="6" s="1"/>
  <c r="D18" i="6"/>
  <c r="D28" i="6" s="1"/>
  <c r="C18" i="6"/>
  <c r="C28" i="6" s="1"/>
  <c r="O16" i="6"/>
  <c r="O15" i="6"/>
  <c r="O13" i="6"/>
  <c r="O12" i="6"/>
  <c r="O11" i="6"/>
  <c r="O10" i="6"/>
  <c r="C6" i="6"/>
  <c r="C5" i="6"/>
  <c r="O3" i="6"/>
  <c r="AE133" i="6"/>
  <c r="AC133" i="6"/>
  <c r="AB133" i="6"/>
  <c r="AA133" i="6"/>
  <c r="Z133" i="6"/>
  <c r="Y133" i="6"/>
  <c r="X133" i="6"/>
  <c r="W133" i="6"/>
  <c r="V133" i="6"/>
  <c r="U133" i="6"/>
  <c r="T133" i="6"/>
  <c r="AF131" i="6"/>
  <c r="AF130" i="6"/>
  <c r="AE127" i="6"/>
  <c r="AD127" i="6"/>
  <c r="AC127" i="6"/>
  <c r="AB127" i="6"/>
  <c r="AB135" i="6" s="1"/>
  <c r="AA127" i="6"/>
  <c r="Z127" i="6"/>
  <c r="Z135" i="6" s="1"/>
  <c r="Y127" i="6"/>
  <c r="X127" i="6"/>
  <c r="X135" i="6" s="1"/>
  <c r="V127" i="6"/>
  <c r="T135" i="6"/>
  <c r="AF125" i="6"/>
  <c r="AF123" i="6"/>
  <c r="AF121" i="6"/>
  <c r="AF120" i="6"/>
  <c r="AF119" i="6"/>
  <c r="AF118" i="6"/>
  <c r="AF117" i="6"/>
  <c r="AF116" i="6"/>
  <c r="AF115" i="6"/>
  <c r="AF114" i="6"/>
  <c r="AF113" i="6"/>
  <c r="AF112" i="6"/>
  <c r="AF111" i="6"/>
  <c r="AF110" i="6"/>
  <c r="AF109" i="6"/>
  <c r="AF108" i="6"/>
  <c r="AF107" i="6"/>
  <c r="AF106" i="6"/>
  <c r="AF105" i="6"/>
  <c r="AF104" i="6"/>
  <c r="AE98" i="6"/>
  <c r="AD98" i="6"/>
  <c r="AC98" i="6"/>
  <c r="AB98" i="6"/>
  <c r="AA98" i="6"/>
  <c r="Z98" i="6"/>
  <c r="Y98" i="6"/>
  <c r="X98" i="6"/>
  <c r="W98" i="6"/>
  <c r="V98" i="6"/>
  <c r="U98" i="6"/>
  <c r="T98" i="6"/>
  <c r="AF97" i="6"/>
  <c r="AF96" i="6"/>
  <c r="AF95" i="6"/>
  <c r="AF94" i="6"/>
  <c r="AF93" i="6"/>
  <c r="AE90" i="6"/>
  <c r="AD90" i="6"/>
  <c r="AC90" i="6"/>
  <c r="AB90" i="6"/>
  <c r="AA90" i="6"/>
  <c r="Z90" i="6"/>
  <c r="Y90" i="6"/>
  <c r="X90" i="6"/>
  <c r="W90" i="6"/>
  <c r="V90" i="6"/>
  <c r="U90" i="6"/>
  <c r="T90" i="6"/>
  <c r="AF89" i="6"/>
  <c r="AF88" i="6"/>
  <c r="AF87" i="6"/>
  <c r="AF86" i="6"/>
  <c r="AF85" i="6"/>
  <c r="AF84" i="6"/>
  <c r="AF83" i="6"/>
  <c r="AF82" i="6"/>
  <c r="AE75" i="6"/>
  <c r="AD75" i="6"/>
  <c r="AC75" i="6"/>
  <c r="AB75" i="6"/>
  <c r="AA75" i="6"/>
  <c r="Z75" i="6"/>
  <c r="Y75" i="6"/>
  <c r="X75" i="6"/>
  <c r="W75" i="6"/>
  <c r="V75" i="6"/>
  <c r="U75" i="6"/>
  <c r="T75" i="6"/>
  <c r="AE61" i="6"/>
  <c r="AD61" i="6"/>
  <c r="AC61" i="6"/>
  <c r="AB61" i="6"/>
  <c r="AA61" i="6"/>
  <c r="Z61" i="6"/>
  <c r="Y61" i="6"/>
  <c r="X61" i="6"/>
  <c r="W61" i="6"/>
  <c r="V61" i="6"/>
  <c r="U61" i="6"/>
  <c r="T61" i="6"/>
  <c r="AF60" i="6"/>
  <c r="AF59" i="6"/>
  <c r="AF58" i="6"/>
  <c r="AE55" i="6"/>
  <c r="AD55" i="6"/>
  <c r="AC55" i="6"/>
  <c r="AB55" i="6"/>
  <c r="AA55" i="6"/>
  <c r="Z55" i="6"/>
  <c r="Y55" i="6"/>
  <c r="X55" i="6"/>
  <c r="W55" i="6"/>
  <c r="V55" i="6"/>
  <c r="U55" i="6"/>
  <c r="T55" i="6"/>
  <c r="AF53" i="6"/>
  <c r="AF52" i="6"/>
  <c r="AF51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E26" i="6"/>
  <c r="AD26" i="6"/>
  <c r="AC26" i="6"/>
  <c r="AB26" i="6"/>
  <c r="AA26" i="6"/>
  <c r="Z26" i="6"/>
  <c r="Y26" i="6"/>
  <c r="X26" i="6"/>
  <c r="W26" i="6"/>
  <c r="V26" i="6"/>
  <c r="U26" i="6"/>
  <c r="T26" i="6"/>
  <c r="AF25" i="6"/>
  <c r="AF24" i="6"/>
  <c r="AF23" i="6"/>
  <c r="AF22" i="6"/>
  <c r="AF21" i="6"/>
  <c r="AE18" i="6"/>
  <c r="AD18" i="6"/>
  <c r="AC18" i="6"/>
  <c r="AB18" i="6"/>
  <c r="AA18" i="6"/>
  <c r="Z18" i="6"/>
  <c r="Y18" i="6"/>
  <c r="X18" i="6"/>
  <c r="W18" i="6"/>
  <c r="V18" i="6"/>
  <c r="U18" i="6"/>
  <c r="T18" i="6"/>
  <c r="AF17" i="6"/>
  <c r="AF16" i="6"/>
  <c r="AF15" i="6"/>
  <c r="AF14" i="6"/>
  <c r="AF13" i="6"/>
  <c r="AF12" i="6"/>
  <c r="AF11" i="6"/>
  <c r="AF10" i="6"/>
  <c r="AE3" i="6"/>
  <c r="AD3" i="6"/>
  <c r="AC3" i="6"/>
  <c r="AB3" i="6"/>
  <c r="AA3" i="6"/>
  <c r="Z3" i="6"/>
  <c r="Y3" i="6"/>
  <c r="X3" i="6"/>
  <c r="W3" i="6"/>
  <c r="V3" i="6"/>
  <c r="U3" i="6"/>
  <c r="T3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O131" i="6"/>
  <c r="O130" i="6"/>
  <c r="O129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O124" i="6"/>
  <c r="O122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N97" i="6"/>
  <c r="M97" i="6"/>
  <c r="L97" i="6"/>
  <c r="K97" i="6"/>
  <c r="J97" i="6"/>
  <c r="I97" i="6"/>
  <c r="H97" i="6"/>
  <c r="G97" i="6"/>
  <c r="F97" i="6"/>
  <c r="E97" i="6"/>
  <c r="D97" i="6"/>
  <c r="C97" i="6"/>
  <c r="O96" i="6"/>
  <c r="O95" i="6"/>
  <c r="O94" i="6"/>
  <c r="O93" i="6"/>
  <c r="O92" i="6"/>
  <c r="N89" i="6"/>
  <c r="M89" i="6"/>
  <c r="L89" i="6"/>
  <c r="K89" i="6"/>
  <c r="J89" i="6"/>
  <c r="I89" i="6"/>
  <c r="H89" i="6"/>
  <c r="G89" i="6"/>
  <c r="F89" i="6"/>
  <c r="E89" i="6"/>
  <c r="D89" i="6"/>
  <c r="C89" i="6"/>
  <c r="O88" i="6"/>
  <c r="O87" i="6"/>
  <c r="O86" i="6"/>
  <c r="O85" i="6"/>
  <c r="O84" i="6"/>
  <c r="O83" i="6"/>
  <c r="O82" i="6"/>
  <c r="O81" i="6"/>
  <c r="N74" i="6"/>
  <c r="M74" i="6"/>
  <c r="L74" i="6"/>
  <c r="K74" i="6"/>
  <c r="J74" i="6"/>
  <c r="I74" i="6"/>
  <c r="H74" i="6"/>
  <c r="G74" i="6"/>
  <c r="F74" i="6"/>
  <c r="E74" i="6"/>
  <c r="D74" i="6"/>
  <c r="C74" i="6"/>
  <c r="H6" i="11" l="1"/>
  <c r="L6" i="11"/>
  <c r="J6" i="11"/>
  <c r="N6" i="11"/>
  <c r="O5" i="10"/>
  <c r="O4" i="8"/>
  <c r="P126" i="6"/>
  <c r="U28" i="6"/>
  <c r="Y28" i="6"/>
  <c r="AC28" i="6"/>
  <c r="AG55" i="6"/>
  <c r="AG90" i="6"/>
  <c r="V135" i="6"/>
  <c r="O26" i="6"/>
  <c r="D62" i="6"/>
  <c r="F62" i="6"/>
  <c r="H62" i="6"/>
  <c r="J62" i="6"/>
  <c r="L62" i="6"/>
  <c r="N62" i="6"/>
  <c r="O60" i="6"/>
  <c r="O18" i="6"/>
  <c r="AG127" i="6"/>
  <c r="C99" i="6"/>
  <c r="E99" i="6"/>
  <c r="O99" i="6" s="1"/>
  <c r="G99" i="6"/>
  <c r="I99" i="6"/>
  <c r="K99" i="6"/>
  <c r="M99" i="6"/>
  <c r="D134" i="6"/>
  <c r="D136" i="6" s="1"/>
  <c r="D139" i="6" s="1"/>
  <c r="F134" i="6"/>
  <c r="H134" i="6"/>
  <c r="J134" i="6"/>
  <c r="L134" i="6"/>
  <c r="L136" i="6" s="1"/>
  <c r="L139" i="6" s="1"/>
  <c r="N134" i="6"/>
  <c r="O132" i="6"/>
  <c r="V28" i="6"/>
  <c r="V4" i="6" s="1"/>
  <c r="V5" i="6" s="1"/>
  <c r="X28" i="6"/>
  <c r="Z28" i="6"/>
  <c r="Z4" i="6" s="1"/>
  <c r="Z5" i="6" s="1"/>
  <c r="AB28" i="6"/>
  <c r="AD28" i="6"/>
  <c r="AD4" i="6" s="1"/>
  <c r="AD5" i="6" s="1"/>
  <c r="T63" i="6"/>
  <c r="V63" i="6"/>
  <c r="X63" i="6"/>
  <c r="Z63" i="6"/>
  <c r="AB63" i="6"/>
  <c r="AD63" i="6"/>
  <c r="C62" i="6"/>
  <c r="E62" i="6"/>
  <c r="E64" i="6" s="1"/>
  <c r="E67" i="6" s="1"/>
  <c r="G62" i="6"/>
  <c r="I62" i="6"/>
  <c r="I64" i="6" s="1"/>
  <c r="I67" i="6" s="1"/>
  <c r="K62" i="6"/>
  <c r="M62" i="6"/>
  <c r="M64" i="6" s="1"/>
  <c r="M67" i="6" s="1"/>
  <c r="P18" i="6"/>
  <c r="P89" i="6"/>
  <c r="AG18" i="6"/>
  <c r="AF127" i="6"/>
  <c r="U100" i="6"/>
  <c r="U76" i="6" s="1"/>
  <c r="U77" i="6" s="1"/>
  <c r="W100" i="6"/>
  <c r="W76" i="6" s="1"/>
  <c r="W77" i="6" s="1"/>
  <c r="Y100" i="6"/>
  <c r="Y76" i="6" s="1"/>
  <c r="Y77" i="6" s="1"/>
  <c r="AA100" i="6"/>
  <c r="AC100" i="6"/>
  <c r="AC76" i="6" s="1"/>
  <c r="AC77" i="6" s="1"/>
  <c r="AE100" i="6"/>
  <c r="AE76" i="6" s="1"/>
  <c r="AE77" i="6" s="1"/>
  <c r="AF98" i="6"/>
  <c r="AF18" i="6"/>
  <c r="AF3" i="6"/>
  <c r="D64" i="6"/>
  <c r="D67" i="6" s="1"/>
  <c r="D4" i="6"/>
  <c r="F64" i="6"/>
  <c r="F67" i="6" s="1"/>
  <c r="F4" i="6"/>
  <c r="H64" i="6"/>
  <c r="H67" i="6" s="1"/>
  <c r="H4" i="6"/>
  <c r="J64" i="6"/>
  <c r="J67" i="6" s="1"/>
  <c r="J4" i="6"/>
  <c r="L64" i="6"/>
  <c r="L67" i="6" s="1"/>
  <c r="L4" i="6"/>
  <c r="N64" i="6"/>
  <c r="N67" i="6" s="1"/>
  <c r="N4" i="6"/>
  <c r="O28" i="6"/>
  <c r="E4" i="6"/>
  <c r="G64" i="6"/>
  <c r="G67" i="6" s="1"/>
  <c r="G4" i="6"/>
  <c r="I4" i="6"/>
  <c r="K64" i="6"/>
  <c r="K67" i="6" s="1"/>
  <c r="K4" i="6"/>
  <c r="M4" i="6"/>
  <c r="O54" i="6"/>
  <c r="W28" i="6"/>
  <c r="AA28" i="6"/>
  <c r="AE28" i="6"/>
  <c r="U4" i="6"/>
  <c r="U5" i="6" s="1"/>
  <c r="Y4" i="6"/>
  <c r="Y5" i="6" s="1"/>
  <c r="AC4" i="6"/>
  <c r="AC5" i="6" s="1"/>
  <c r="W4" i="6"/>
  <c r="W5" i="6" s="1"/>
  <c r="AA4" i="6"/>
  <c r="AA5" i="6" s="1"/>
  <c r="AE4" i="6"/>
  <c r="AE5" i="6" s="1"/>
  <c r="D99" i="6"/>
  <c r="F99" i="6"/>
  <c r="F75" i="6" s="1"/>
  <c r="F76" i="6" s="1"/>
  <c r="H99" i="6"/>
  <c r="J99" i="6"/>
  <c r="J75" i="6" s="1"/>
  <c r="J76" i="6" s="1"/>
  <c r="L99" i="6"/>
  <c r="N99" i="6"/>
  <c r="N75" i="6" s="1"/>
  <c r="N76" i="6" s="1"/>
  <c r="O97" i="6"/>
  <c r="C134" i="6"/>
  <c r="C136" i="6" s="1"/>
  <c r="E134" i="6"/>
  <c r="G134" i="6"/>
  <c r="G136" i="6" s="1"/>
  <c r="G139" i="6" s="1"/>
  <c r="I134" i="6"/>
  <c r="K134" i="6"/>
  <c r="K136" i="6" s="1"/>
  <c r="K139" i="6" s="1"/>
  <c r="M134" i="6"/>
  <c r="Y6" i="6"/>
  <c r="AF26" i="6"/>
  <c r="U63" i="6"/>
  <c r="U65" i="6" s="1"/>
  <c r="U68" i="6" s="1"/>
  <c r="W63" i="6"/>
  <c r="W65" i="6" s="1"/>
  <c r="W68" i="6" s="1"/>
  <c r="Y63" i="6"/>
  <c r="AA63" i="6"/>
  <c r="AC63" i="6"/>
  <c r="AC65" i="6" s="1"/>
  <c r="AC68" i="6" s="1"/>
  <c r="AE63" i="6"/>
  <c r="AE65" i="6" s="1"/>
  <c r="AE68" i="6" s="1"/>
  <c r="AF61" i="6"/>
  <c r="T100" i="6"/>
  <c r="T137" i="6" s="1"/>
  <c r="V100" i="6"/>
  <c r="X100" i="6"/>
  <c r="X137" i="6" s="1"/>
  <c r="X140" i="6" s="1"/>
  <c r="Z100" i="6"/>
  <c r="Z137" i="6" s="1"/>
  <c r="Z140" i="6" s="1"/>
  <c r="AB100" i="6"/>
  <c r="AB137" i="6" s="1"/>
  <c r="AB140" i="6" s="1"/>
  <c r="AD100" i="6"/>
  <c r="U135" i="6"/>
  <c r="U137" i="6" s="1"/>
  <c r="U140" i="6" s="1"/>
  <c r="W135" i="6"/>
  <c r="Y135" i="6"/>
  <c r="Y137" i="6" s="1"/>
  <c r="Y140" i="6" s="1"/>
  <c r="AA135" i="6"/>
  <c r="AC135" i="6"/>
  <c r="AC137" i="6" s="1"/>
  <c r="AC140" i="6" s="1"/>
  <c r="AE135" i="6"/>
  <c r="T76" i="6"/>
  <c r="X76" i="6"/>
  <c r="X77" i="6" s="1"/>
  <c r="AB76" i="6"/>
  <c r="AB77" i="6" s="1"/>
  <c r="AD76" i="6"/>
  <c r="AD77" i="6" s="1"/>
  <c r="AA76" i="6"/>
  <c r="AA77" i="6" s="1"/>
  <c r="AE137" i="6"/>
  <c r="AE140" i="6" s="1"/>
  <c r="AF75" i="6"/>
  <c r="AF90" i="6"/>
  <c r="V65" i="6"/>
  <c r="V68" i="6" s="1"/>
  <c r="X65" i="6"/>
  <c r="X68" i="6" s="1"/>
  <c r="X4" i="6"/>
  <c r="X5" i="6" s="1"/>
  <c r="Z65" i="6"/>
  <c r="Z68" i="6" s="1"/>
  <c r="AB65" i="6"/>
  <c r="AB68" i="6" s="1"/>
  <c r="AB4" i="6"/>
  <c r="AB5" i="6" s="1"/>
  <c r="AD65" i="6"/>
  <c r="AD68" i="6" s="1"/>
  <c r="AF63" i="6"/>
  <c r="T28" i="6"/>
  <c r="AF55" i="6"/>
  <c r="C75" i="6"/>
  <c r="C77" i="6" s="1"/>
  <c r="E75" i="6"/>
  <c r="E76" i="6" s="1"/>
  <c r="G75" i="6"/>
  <c r="G76" i="6" s="1"/>
  <c r="I75" i="6"/>
  <c r="I76" i="6" s="1"/>
  <c r="K75" i="6"/>
  <c r="K76" i="6" s="1"/>
  <c r="M75" i="6"/>
  <c r="M76" i="6" s="1"/>
  <c r="D75" i="6"/>
  <c r="D76" i="6" s="1"/>
  <c r="F136" i="6"/>
  <c r="F139" i="6" s="1"/>
  <c r="H136" i="6"/>
  <c r="H139" i="6" s="1"/>
  <c r="H75" i="6"/>
  <c r="H76" i="6" s="1"/>
  <c r="J136" i="6"/>
  <c r="J139" i="6" s="1"/>
  <c r="L75" i="6"/>
  <c r="L76" i="6" s="1"/>
  <c r="N136" i="6"/>
  <c r="N139" i="6" s="1"/>
  <c r="O134" i="6"/>
  <c r="O74" i="6"/>
  <c r="O89" i="6"/>
  <c r="O126" i="6"/>
  <c r="M136" i="6" l="1"/>
  <c r="M139" i="6" s="1"/>
  <c r="I136" i="6"/>
  <c r="I139" i="6" s="1"/>
  <c r="E136" i="6"/>
  <c r="E139" i="6" s="1"/>
  <c r="AA137" i="6"/>
  <c r="AA140" i="6" s="1"/>
  <c r="W137" i="6"/>
  <c r="W140" i="6" s="1"/>
  <c r="V137" i="6"/>
  <c r="V140" i="6" s="1"/>
  <c r="Y65" i="6"/>
  <c r="Y68" i="6" s="1"/>
  <c r="AE6" i="6"/>
  <c r="O62" i="6"/>
  <c r="V76" i="6"/>
  <c r="V77" i="6" s="1"/>
  <c r="AC6" i="6"/>
  <c r="U6" i="6"/>
  <c r="C64" i="6"/>
  <c r="O64" i="6" s="1"/>
  <c r="P62" i="6"/>
  <c r="AG63" i="6"/>
  <c r="AA65" i="6"/>
  <c r="AA68" i="6" s="1"/>
  <c r="AA6" i="6"/>
  <c r="Z76" i="6"/>
  <c r="Z77" i="6" s="1"/>
  <c r="AF100" i="6"/>
  <c r="W6" i="6"/>
  <c r="M5" i="6"/>
  <c r="M6" i="6"/>
  <c r="K5" i="6"/>
  <c r="K6" i="6"/>
  <c r="I5" i="6"/>
  <c r="I6" i="6"/>
  <c r="G5" i="6"/>
  <c r="G6" i="6"/>
  <c r="E5" i="6"/>
  <c r="E6" i="6"/>
  <c r="C67" i="6"/>
  <c r="O67" i="6" s="1"/>
  <c r="N6" i="6"/>
  <c r="N5" i="6"/>
  <c r="L6" i="6"/>
  <c r="L5" i="6"/>
  <c r="J6" i="6"/>
  <c r="J5" i="6"/>
  <c r="H6" i="6"/>
  <c r="H5" i="6"/>
  <c r="F6" i="6"/>
  <c r="F5" i="6"/>
  <c r="D6" i="6"/>
  <c r="D5" i="6"/>
  <c r="O4" i="6"/>
  <c r="AC78" i="6"/>
  <c r="Y78" i="6"/>
  <c r="U78" i="6"/>
  <c r="AF76" i="6"/>
  <c r="AF77" i="6" s="1"/>
  <c r="T77" i="6"/>
  <c r="AD78" i="6"/>
  <c r="Z78" i="6"/>
  <c r="V78" i="6"/>
  <c r="AE78" i="6"/>
  <c r="AA78" i="6"/>
  <c r="W78" i="6"/>
  <c r="T140" i="6"/>
  <c r="AB78" i="6"/>
  <c r="X78" i="6"/>
  <c r="T78" i="6"/>
  <c r="AD6" i="6"/>
  <c r="Z6" i="6"/>
  <c r="V6" i="6"/>
  <c r="T65" i="6"/>
  <c r="AF28" i="6"/>
  <c r="T4" i="6"/>
  <c r="AB6" i="6"/>
  <c r="X6" i="6"/>
  <c r="L77" i="6"/>
  <c r="H77" i="6"/>
  <c r="C139" i="6"/>
  <c r="O139" i="6" s="1"/>
  <c r="K77" i="6"/>
  <c r="G77" i="6"/>
  <c r="N77" i="6"/>
  <c r="J77" i="6"/>
  <c r="F77" i="6"/>
  <c r="O75" i="6"/>
  <c r="O76" i="6" s="1"/>
  <c r="C76" i="6"/>
  <c r="M77" i="6"/>
  <c r="I77" i="6"/>
  <c r="E77" i="6"/>
  <c r="D77" i="6"/>
  <c r="O136" i="6" l="1"/>
  <c r="AF78" i="6"/>
  <c r="O5" i="6"/>
  <c r="O6" i="6"/>
  <c r="T5" i="6"/>
  <c r="AF4" i="6"/>
  <c r="T6" i="6"/>
  <c r="T68" i="6"/>
  <c r="AF68" i="6" s="1"/>
  <c r="AF65" i="6"/>
  <c r="O77" i="6"/>
  <c r="AF5" i="6" l="1"/>
  <c r="AF6" i="6"/>
  <c r="N60" i="5" l="1"/>
  <c r="M60" i="5"/>
  <c r="L60" i="5"/>
  <c r="K60" i="5"/>
  <c r="J60" i="5"/>
  <c r="I60" i="5"/>
  <c r="H60" i="5"/>
  <c r="G60" i="5"/>
  <c r="F60" i="5"/>
  <c r="E60" i="5"/>
  <c r="D60" i="5"/>
  <c r="C60" i="5"/>
  <c r="O60" i="5" s="1"/>
  <c r="O59" i="5"/>
  <c r="O58" i="5"/>
  <c r="O57" i="5"/>
  <c r="N54" i="5"/>
  <c r="N62" i="5" s="1"/>
  <c r="M54" i="5"/>
  <c r="M62" i="5" s="1"/>
  <c r="L54" i="5"/>
  <c r="L62" i="5" s="1"/>
  <c r="K54" i="5"/>
  <c r="K62" i="5" s="1"/>
  <c r="J54" i="5"/>
  <c r="J62" i="5" s="1"/>
  <c r="I54" i="5"/>
  <c r="I62" i="5" s="1"/>
  <c r="H54" i="5"/>
  <c r="H62" i="5" s="1"/>
  <c r="G54" i="5"/>
  <c r="G62" i="5" s="1"/>
  <c r="F54" i="5"/>
  <c r="F62" i="5" s="1"/>
  <c r="E54" i="5"/>
  <c r="E62" i="5" s="1"/>
  <c r="D54" i="5"/>
  <c r="D62" i="5" s="1"/>
  <c r="C54" i="5"/>
  <c r="C62" i="5" s="1"/>
  <c r="O53" i="5"/>
  <c r="O49" i="5"/>
  <c r="O48" i="5"/>
  <c r="O47" i="5"/>
  <c r="O46" i="5"/>
  <c r="O45" i="5"/>
  <c r="O44" i="5"/>
  <c r="O43" i="5"/>
  <c r="O42" i="5"/>
  <c r="O41" i="5"/>
  <c r="O40" i="5"/>
  <c r="O39" i="5"/>
  <c r="O37" i="5"/>
  <c r="O36" i="5"/>
  <c r="O35" i="5"/>
  <c r="O34" i="5"/>
  <c r="O33" i="5"/>
  <c r="O32" i="5"/>
  <c r="N26" i="5"/>
  <c r="N28" i="5" s="1"/>
  <c r="M26" i="5"/>
  <c r="M28" i="5" s="1"/>
  <c r="M4" i="5" s="1"/>
  <c r="L26" i="5"/>
  <c r="L28" i="5" s="1"/>
  <c r="L4" i="5" s="1"/>
  <c r="K26" i="5"/>
  <c r="K28" i="5" s="1"/>
  <c r="K4" i="5" s="1"/>
  <c r="J26" i="5"/>
  <c r="J28" i="5" s="1"/>
  <c r="J4" i="5" s="1"/>
  <c r="I26" i="5"/>
  <c r="I28" i="5" s="1"/>
  <c r="I4" i="5" s="1"/>
  <c r="H26" i="5"/>
  <c r="H28" i="5" s="1"/>
  <c r="H4" i="5" s="1"/>
  <c r="G26" i="5"/>
  <c r="G28" i="5" s="1"/>
  <c r="G4" i="5" s="1"/>
  <c r="F26" i="5"/>
  <c r="E26" i="5"/>
  <c r="D26" i="5"/>
  <c r="O26" i="5" s="1"/>
  <c r="O25" i="5"/>
  <c r="O24" i="5"/>
  <c r="O23" i="5"/>
  <c r="O22" i="5"/>
  <c r="O21" i="5"/>
  <c r="F18" i="5"/>
  <c r="E18" i="5"/>
  <c r="E28" i="5" s="1"/>
  <c r="D18" i="5"/>
  <c r="D28" i="5" s="1"/>
  <c r="C18" i="5"/>
  <c r="C28" i="5" s="1"/>
  <c r="C4" i="5" s="1"/>
  <c r="O16" i="5"/>
  <c r="O15" i="5"/>
  <c r="O13" i="5"/>
  <c r="O12" i="5"/>
  <c r="O11" i="5"/>
  <c r="O10" i="5"/>
  <c r="C6" i="5"/>
  <c r="C5" i="5"/>
  <c r="O3" i="5"/>
  <c r="F28" i="5" l="1"/>
  <c r="O18" i="5"/>
  <c r="D64" i="5"/>
  <c r="D67" i="5" s="1"/>
  <c r="D4" i="5"/>
  <c r="F64" i="5"/>
  <c r="F67" i="5" s="1"/>
  <c r="F4" i="5"/>
  <c r="E64" i="5"/>
  <c r="E67" i="5" s="1"/>
  <c r="E4" i="5"/>
  <c r="H64" i="5"/>
  <c r="H67" i="5" s="1"/>
  <c r="J64" i="5"/>
  <c r="J67" i="5" s="1"/>
  <c r="L64" i="5"/>
  <c r="L67" i="5" s="1"/>
  <c r="N64" i="5"/>
  <c r="N67" i="5" s="1"/>
  <c r="N4" i="5"/>
  <c r="O28" i="5"/>
  <c r="C64" i="5"/>
  <c r="G64" i="5"/>
  <c r="G67" i="5" s="1"/>
  <c r="I64" i="5"/>
  <c r="I67" i="5" s="1"/>
  <c r="K64" i="5"/>
  <c r="K67" i="5" s="1"/>
  <c r="M64" i="5"/>
  <c r="M67" i="5" s="1"/>
  <c r="O62" i="5"/>
  <c r="O54" i="5"/>
  <c r="N18" i="4"/>
  <c r="L18" i="4"/>
  <c r="M18" i="4"/>
  <c r="K18" i="4"/>
  <c r="G18" i="4"/>
  <c r="H18" i="4"/>
  <c r="I18" i="4"/>
  <c r="D18" i="4"/>
  <c r="E18" i="4"/>
  <c r="F18" i="4"/>
  <c r="C18" i="4"/>
  <c r="E6" i="5" l="1"/>
  <c r="E5" i="5"/>
  <c r="F6" i="5"/>
  <c r="F5" i="5"/>
  <c r="D6" i="5"/>
  <c r="D5" i="5"/>
  <c r="M5" i="5"/>
  <c r="M6" i="5"/>
  <c r="K5" i="5"/>
  <c r="K6" i="5"/>
  <c r="I5" i="5"/>
  <c r="I6" i="5"/>
  <c r="G5" i="5"/>
  <c r="G6" i="5"/>
  <c r="O4" i="5"/>
  <c r="C67" i="5"/>
  <c r="O67" i="5" s="1"/>
  <c r="O64" i="5"/>
  <c r="N6" i="5"/>
  <c r="N5" i="5"/>
  <c r="L6" i="5"/>
  <c r="L5" i="5"/>
  <c r="J6" i="5"/>
  <c r="J5" i="5"/>
  <c r="H6" i="5"/>
  <c r="H5" i="5"/>
  <c r="E3" i="1"/>
  <c r="F3" i="1"/>
  <c r="G3" i="1"/>
  <c r="H3" i="1"/>
  <c r="I3" i="1"/>
  <c r="J3" i="1"/>
  <c r="K3" i="1"/>
  <c r="L3" i="1"/>
  <c r="M3" i="1"/>
  <c r="N3" i="1"/>
  <c r="N60" i="1"/>
  <c r="J60" i="1"/>
  <c r="F60" i="1"/>
  <c r="N58" i="1"/>
  <c r="M58" i="1"/>
  <c r="L58" i="1"/>
  <c r="K58" i="1"/>
  <c r="J58" i="1"/>
  <c r="I58" i="1"/>
  <c r="H58" i="1"/>
  <c r="G58" i="1"/>
  <c r="F58" i="1"/>
  <c r="E58" i="1"/>
  <c r="D58" i="1"/>
  <c r="C58" i="1"/>
  <c r="O58" i="1" s="1"/>
  <c r="O57" i="1"/>
  <c r="O56" i="1"/>
  <c r="O55" i="1"/>
  <c r="N52" i="1"/>
  <c r="M52" i="1"/>
  <c r="M60" i="1" s="1"/>
  <c r="L52" i="1"/>
  <c r="L60" i="1" s="1"/>
  <c r="K52" i="1"/>
  <c r="K60" i="1" s="1"/>
  <c r="J52" i="1"/>
  <c r="I52" i="1"/>
  <c r="I60" i="1" s="1"/>
  <c r="H52" i="1"/>
  <c r="H60" i="1" s="1"/>
  <c r="G52" i="1"/>
  <c r="G60" i="1" s="1"/>
  <c r="F52" i="1"/>
  <c r="E52" i="1"/>
  <c r="E60" i="1" s="1"/>
  <c r="D52" i="1"/>
  <c r="D60" i="1" s="1"/>
  <c r="C52" i="1"/>
  <c r="C60" i="1" s="1"/>
  <c r="O51" i="1"/>
  <c r="O47" i="1"/>
  <c r="O46" i="1"/>
  <c r="O45" i="1"/>
  <c r="O44" i="1"/>
  <c r="O43" i="1"/>
  <c r="O42" i="1"/>
  <c r="O41" i="1"/>
  <c r="O40" i="1"/>
  <c r="O39" i="1"/>
  <c r="O38" i="1"/>
  <c r="O37" i="1"/>
  <c r="O35" i="1"/>
  <c r="O34" i="1"/>
  <c r="O33" i="1"/>
  <c r="O32" i="1"/>
  <c r="O31" i="1"/>
  <c r="O30" i="1"/>
  <c r="N26" i="1"/>
  <c r="N62" i="1" s="1"/>
  <c r="N65" i="1" s="1"/>
  <c r="J26" i="1"/>
  <c r="J62" i="1" s="1"/>
  <c r="J65" i="1" s="1"/>
  <c r="F26" i="1"/>
  <c r="F62" i="1" s="1"/>
  <c r="F65" i="1" s="1"/>
  <c r="N24" i="1"/>
  <c r="M24" i="1"/>
  <c r="L24" i="1"/>
  <c r="K24" i="1"/>
  <c r="K26" i="1" s="1"/>
  <c r="J24" i="1"/>
  <c r="I24" i="1"/>
  <c r="H24" i="1"/>
  <c r="G24" i="1"/>
  <c r="G26" i="1" s="1"/>
  <c r="F24" i="1"/>
  <c r="E24" i="1"/>
  <c r="D24" i="1"/>
  <c r="C24" i="1"/>
  <c r="C26" i="1" s="1"/>
  <c r="O23" i="1"/>
  <c r="O22" i="1"/>
  <c r="O21" i="1"/>
  <c r="O20" i="1"/>
  <c r="O19" i="1"/>
  <c r="N16" i="1"/>
  <c r="M16" i="1"/>
  <c r="M26" i="1" s="1"/>
  <c r="L16" i="1"/>
  <c r="L26" i="1" s="1"/>
  <c r="K16" i="1"/>
  <c r="J16" i="1"/>
  <c r="I16" i="1"/>
  <c r="I26" i="1" s="1"/>
  <c r="H16" i="1"/>
  <c r="H26" i="1" s="1"/>
  <c r="G16" i="1"/>
  <c r="F16" i="1"/>
  <c r="E16" i="1"/>
  <c r="E26" i="1" s="1"/>
  <c r="D16" i="1"/>
  <c r="D26" i="1" s="1"/>
  <c r="C16" i="1"/>
  <c r="O15" i="1"/>
  <c r="O14" i="1"/>
  <c r="O13" i="1"/>
  <c r="O12" i="1"/>
  <c r="O11" i="1"/>
  <c r="O10" i="1"/>
  <c r="N4" i="1"/>
  <c r="N5" i="1" s="1"/>
  <c r="J4" i="1"/>
  <c r="F4" i="1"/>
  <c r="O5" i="5" l="1"/>
  <c r="O6" i="5"/>
  <c r="O16" i="1"/>
  <c r="C3" i="1"/>
  <c r="C6" i="1" s="1"/>
  <c r="D3" i="1"/>
  <c r="F6" i="1"/>
  <c r="J5" i="1"/>
  <c r="H62" i="1"/>
  <c r="H65" i="1" s="1"/>
  <c r="H4" i="1"/>
  <c r="C62" i="1"/>
  <c r="O26" i="1"/>
  <c r="K62" i="1"/>
  <c r="K65" i="1" s="1"/>
  <c r="K4" i="1"/>
  <c r="I4" i="1"/>
  <c r="I62" i="1"/>
  <c r="I65" i="1" s="1"/>
  <c r="M4" i="1"/>
  <c r="M62" i="1"/>
  <c r="M65" i="1" s="1"/>
  <c r="O60" i="1"/>
  <c r="D62" i="1"/>
  <c r="D65" i="1" s="1"/>
  <c r="D4" i="1"/>
  <c r="L62" i="1"/>
  <c r="L65" i="1" s="1"/>
  <c r="L4" i="1"/>
  <c r="G62" i="1"/>
  <c r="G65" i="1" s="1"/>
  <c r="G4" i="1"/>
  <c r="E4" i="1"/>
  <c r="E62" i="1"/>
  <c r="E65" i="1" s="1"/>
  <c r="O24" i="1"/>
  <c r="O52" i="1"/>
  <c r="F5" i="1"/>
  <c r="J6" i="1"/>
  <c r="N6" i="1"/>
  <c r="C5" i="1" l="1"/>
  <c r="O3" i="1"/>
  <c r="I6" i="1"/>
  <c r="I5" i="1"/>
  <c r="C65" i="1"/>
  <c r="O65" i="1" s="1"/>
  <c r="O62" i="1"/>
  <c r="E6" i="1"/>
  <c r="E5" i="1"/>
  <c r="K6" i="1"/>
  <c r="K5" i="1"/>
  <c r="H5" i="1"/>
  <c r="H6" i="1"/>
  <c r="G6" i="1"/>
  <c r="G5" i="1"/>
  <c r="D5" i="1"/>
  <c r="O4" i="1"/>
  <c r="D6" i="1"/>
  <c r="M6" i="1"/>
  <c r="M5" i="1"/>
  <c r="L5" i="1"/>
  <c r="L6" i="1"/>
  <c r="O5" i="1" l="1"/>
  <c r="O6" i="1"/>
  <c r="C6" i="4" l="1"/>
  <c r="O3" i="4" l="1"/>
  <c r="O33" i="4"/>
  <c r="N26" i="4"/>
  <c r="M26" i="4"/>
  <c r="L26" i="4"/>
  <c r="J26" i="4"/>
  <c r="I26" i="4"/>
  <c r="H26" i="4"/>
  <c r="F26" i="4"/>
  <c r="E26" i="4"/>
  <c r="O21" i="4"/>
  <c r="N60" i="4"/>
  <c r="M60" i="4"/>
  <c r="L60" i="4"/>
  <c r="K60" i="4"/>
  <c r="J60" i="4"/>
  <c r="I60" i="4"/>
  <c r="H60" i="4"/>
  <c r="G60" i="4"/>
  <c r="F60" i="4"/>
  <c r="E60" i="4"/>
  <c r="D60" i="4"/>
  <c r="C60" i="4"/>
  <c r="O59" i="4"/>
  <c r="O58" i="4"/>
  <c r="O57" i="4"/>
  <c r="N54" i="4"/>
  <c r="M54" i="4"/>
  <c r="L54" i="4"/>
  <c r="K54" i="4"/>
  <c r="J54" i="4"/>
  <c r="I54" i="4"/>
  <c r="H54" i="4"/>
  <c r="G54" i="4"/>
  <c r="F54" i="4"/>
  <c r="E54" i="4"/>
  <c r="D54" i="4"/>
  <c r="C54" i="4"/>
  <c r="O53" i="4"/>
  <c r="O49" i="4"/>
  <c r="O48" i="4"/>
  <c r="O47" i="4"/>
  <c r="O46" i="4"/>
  <c r="O45" i="4"/>
  <c r="O44" i="4"/>
  <c r="O43" i="4"/>
  <c r="O42" i="4"/>
  <c r="O41" i="4"/>
  <c r="O40" i="4"/>
  <c r="O39" i="4"/>
  <c r="O37" i="4"/>
  <c r="O36" i="4"/>
  <c r="O35" i="4"/>
  <c r="O34" i="4"/>
  <c r="O32" i="4"/>
  <c r="K26" i="4"/>
  <c r="K28" i="4" s="1"/>
  <c r="K4" i="4" s="1"/>
  <c r="G26" i="4"/>
  <c r="O25" i="4"/>
  <c r="O24" i="4"/>
  <c r="O23" i="4"/>
  <c r="O22" i="4"/>
  <c r="O16" i="4"/>
  <c r="O15" i="4"/>
  <c r="O12" i="4"/>
  <c r="O11" i="4"/>
  <c r="O10" i="4"/>
  <c r="K6" i="4" l="1"/>
  <c r="K5" i="4"/>
  <c r="D62" i="4"/>
  <c r="H62" i="4"/>
  <c r="J62" i="4"/>
  <c r="L62" i="4"/>
  <c r="F28" i="4"/>
  <c r="F4" i="4" s="1"/>
  <c r="F62" i="4"/>
  <c r="N62" i="4"/>
  <c r="G62" i="4"/>
  <c r="K62" i="4"/>
  <c r="K64" i="4" s="1"/>
  <c r="K67" i="4" s="1"/>
  <c r="E62" i="4"/>
  <c r="I62" i="4"/>
  <c r="M62" i="4"/>
  <c r="O60" i="4"/>
  <c r="O54" i="4"/>
  <c r="N28" i="4"/>
  <c r="H28" i="4"/>
  <c r="E28" i="4"/>
  <c r="E4" i="4" s="1"/>
  <c r="I28" i="4"/>
  <c r="I4" i="4" s="1"/>
  <c r="M28" i="4"/>
  <c r="M4" i="4" s="1"/>
  <c r="D26" i="4"/>
  <c r="D28" i="4" s="1"/>
  <c r="D4" i="4" s="1"/>
  <c r="D5" i="4" s="1"/>
  <c r="L28" i="4"/>
  <c r="C62" i="4"/>
  <c r="C28" i="4"/>
  <c r="O26" i="4"/>
  <c r="I5" i="4" l="1"/>
  <c r="I6" i="4"/>
  <c r="F5" i="4"/>
  <c r="F6" i="4"/>
  <c r="L64" i="4"/>
  <c r="L67" i="4" s="1"/>
  <c r="L4" i="4"/>
  <c r="E5" i="4"/>
  <c r="E6" i="4"/>
  <c r="H64" i="4"/>
  <c r="H67" i="4" s="1"/>
  <c r="H4" i="4"/>
  <c r="M5" i="4"/>
  <c r="M6" i="4"/>
  <c r="N64" i="4"/>
  <c r="N67" i="4" s="1"/>
  <c r="N4" i="4"/>
  <c r="F64" i="4"/>
  <c r="F67" i="4" s="1"/>
  <c r="D64" i="4"/>
  <c r="D67" i="4" s="1"/>
  <c r="D6" i="4"/>
  <c r="E64" i="4"/>
  <c r="E67" i="4" s="1"/>
  <c r="M64" i="4"/>
  <c r="M67" i="4" s="1"/>
  <c r="O62" i="4"/>
  <c r="I64" i="4"/>
  <c r="I67" i="4" s="1"/>
  <c r="C64" i="4"/>
  <c r="C67" i="4" s="1"/>
  <c r="H5" i="4" l="1"/>
  <c r="H6" i="4"/>
  <c r="L5" i="4"/>
  <c r="L6" i="4"/>
  <c r="N6" i="4"/>
  <c r="N5" i="4"/>
  <c r="A2" i="3"/>
  <c r="C5" i="4" l="1"/>
  <c r="G28" i="4"/>
  <c r="G64" i="4" l="1"/>
  <c r="G4" i="4"/>
  <c r="G5" i="4" l="1"/>
  <c r="G6" i="4"/>
  <c r="G67" i="4"/>
  <c r="O13" i="4" l="1"/>
  <c r="J18" i="4"/>
  <c r="J28" i="4" l="1"/>
  <c r="O28" i="4" s="1"/>
  <c r="O18" i="4"/>
  <c r="J4" i="4" l="1"/>
  <c r="J6" i="4" s="1"/>
  <c r="J64" i="4"/>
  <c r="J5" i="4"/>
  <c r="O4" i="4"/>
  <c r="J67" i="4"/>
  <c r="O67" i="4" s="1"/>
  <c r="O64" i="4"/>
  <c r="O5" i="4" l="1"/>
  <c r="O6" i="4"/>
  <c r="AF132" i="6"/>
  <c r="AD133" i="6"/>
  <c r="AF133" i="6" s="1"/>
  <c r="AD135" i="6" l="1"/>
  <c r="AF135" i="6" l="1"/>
  <c r="AD137" i="6"/>
  <c r="AF137" i="6" l="1"/>
  <c r="AD140" i="6"/>
  <c r="AF140" i="6" s="1"/>
  <c r="G28" i="11"/>
  <c r="O28" i="11" s="1"/>
  <c r="O18" i="11"/>
  <c r="O3" i="11"/>
  <c r="G67" i="11" l="1"/>
  <c r="G4" i="11"/>
  <c r="G5" i="11" s="1"/>
  <c r="O4" i="11" l="1"/>
  <c r="G6" i="11"/>
  <c r="G70" i="11"/>
  <c r="O70" i="11" s="1"/>
  <c r="O67" i="11"/>
  <c r="O5" i="11" l="1"/>
  <c r="O6" i="11"/>
  <c r="N43" i="13"/>
  <c r="N40" i="13"/>
</calcChain>
</file>

<file path=xl/sharedStrings.xml><?xml version="1.0" encoding="utf-8"?>
<sst xmlns="http://schemas.openxmlformats.org/spreadsheetml/2006/main" count="878" uniqueCount="144">
  <si>
    <t>2013 Budget</t>
  </si>
  <si>
    <t>INCOME</t>
  </si>
  <si>
    <t>April</t>
  </si>
  <si>
    <t>May</t>
  </si>
  <si>
    <t>June</t>
  </si>
  <si>
    <t>July</t>
  </si>
  <si>
    <t>August</t>
  </si>
  <si>
    <t>September</t>
  </si>
  <si>
    <t>October</t>
  </si>
  <si>
    <t>Novemeber</t>
  </si>
  <si>
    <t>December</t>
  </si>
  <si>
    <t>January</t>
  </si>
  <si>
    <t>Febuary</t>
  </si>
  <si>
    <t>March</t>
  </si>
  <si>
    <t>Total</t>
  </si>
  <si>
    <t>Operating Income</t>
  </si>
  <si>
    <t>Supplements/Apperal/Refreshmnets</t>
  </si>
  <si>
    <t>Other</t>
  </si>
  <si>
    <t>Total Operating Income</t>
  </si>
  <si>
    <t>Total Non-Operating Income</t>
  </si>
  <si>
    <t>Total INCOME</t>
  </si>
  <si>
    <t>EXPENSES</t>
  </si>
  <si>
    <t>Operating Expenses</t>
  </si>
  <si>
    <t>Accounting and Legal</t>
  </si>
  <si>
    <t>Advertising</t>
  </si>
  <si>
    <t>Rent</t>
  </si>
  <si>
    <t>Dues and Subscriptions</t>
  </si>
  <si>
    <t>Insurance</t>
  </si>
  <si>
    <t>Office Supplies</t>
  </si>
  <si>
    <t>Payroll Expenses</t>
  </si>
  <si>
    <t>Salaries and Wages</t>
  </si>
  <si>
    <t>Payroll Taxes</t>
  </si>
  <si>
    <t>Telephone/internet/cable</t>
  </si>
  <si>
    <t>Travel (gas/air fare)</t>
  </si>
  <si>
    <t>Utilities</t>
  </si>
  <si>
    <t>POS Software (payment processing)</t>
  </si>
  <si>
    <t>Misc-(Petty Cash)</t>
  </si>
  <si>
    <t>Total Operating Expenses</t>
  </si>
  <si>
    <t>Non-Recurring Expenses</t>
  </si>
  <si>
    <t>Furniture, Equipment and Software</t>
  </si>
  <si>
    <t>Gifts Given</t>
  </si>
  <si>
    <t>Total Non-Recurring Expenses</t>
  </si>
  <si>
    <t>Total EXPENSES</t>
  </si>
  <si>
    <t>Net Income Before Taxes</t>
  </si>
  <si>
    <t>Income Tax Expense</t>
  </si>
  <si>
    <t>NET INCOME</t>
  </si>
  <si>
    <t>12-Month Business Budget Template</t>
  </si>
  <si>
    <t>© 2009 Vertex42 LLC. All Rights Reserved.</t>
  </si>
  <si>
    <t>Punch Card Option</t>
  </si>
  <si>
    <t>Training/Fit Challnges/Classes</t>
  </si>
  <si>
    <t>Enrollment Fees $199</t>
  </si>
  <si>
    <t>Cross Kicks Fitness</t>
  </si>
  <si>
    <t xml:space="preserve">Commissions </t>
  </si>
  <si>
    <t>Personal Training Commission</t>
  </si>
  <si>
    <t xml:space="preserve"> </t>
  </si>
  <si>
    <t xml:space="preserve">  </t>
  </si>
  <si>
    <t>Commissions (others)</t>
  </si>
  <si>
    <t>Build Out</t>
  </si>
  <si>
    <t>Job Materials</t>
  </si>
  <si>
    <t>Meals &amp; Entertainment</t>
  </si>
  <si>
    <t xml:space="preserve">Monthly Subscription Fees </t>
  </si>
  <si>
    <t>Goal</t>
  </si>
  <si>
    <t>Sales Goal</t>
  </si>
  <si>
    <t>Actual</t>
  </si>
  <si>
    <t>Gap to goal</t>
  </si>
  <si>
    <t>Goal Tracking %</t>
  </si>
  <si>
    <t>Executive Salaries</t>
  </si>
  <si>
    <t>Bank Charges</t>
  </si>
  <si>
    <t>Operating Expense</t>
  </si>
  <si>
    <t>Equiptment and Furniture</t>
  </si>
  <si>
    <t>Subcontractors</t>
  </si>
  <si>
    <t xml:space="preserve">Enrollment Fees </t>
  </si>
  <si>
    <t>Adjustments</t>
  </si>
  <si>
    <t>Dec</t>
  </si>
  <si>
    <t>promotional</t>
  </si>
  <si>
    <t>Credit Card</t>
  </si>
  <si>
    <t>Jan</t>
  </si>
  <si>
    <t>Feb</t>
  </si>
  <si>
    <t>Mar</t>
  </si>
  <si>
    <t>Training</t>
  </si>
  <si>
    <t>Cross Kicks Fitness-ALG</t>
  </si>
  <si>
    <t>Maintence Fees</t>
  </si>
  <si>
    <t>Enrollment Fees $149</t>
  </si>
  <si>
    <t>Goal Adjustments</t>
  </si>
  <si>
    <t>Legal &amp; Accounting</t>
  </si>
  <si>
    <t>Project Ratchet</t>
  </si>
  <si>
    <t>Task Goal Reassignment</t>
  </si>
  <si>
    <t>Credit Cards</t>
  </si>
  <si>
    <t>Monthly Subscription Fees -memberships</t>
  </si>
  <si>
    <t>Training/Fit Challnges/Classes-services</t>
  </si>
  <si>
    <t>45/90 Day Challenge-membership</t>
  </si>
  <si>
    <t>Supplements/Apperal/Refreshmnets-Merchandise</t>
  </si>
  <si>
    <t>Punch Card Option-services</t>
  </si>
  <si>
    <t xml:space="preserve">Task Goal </t>
  </si>
  <si>
    <t>Cross Kicks Fitness-Roselle FY16</t>
  </si>
  <si>
    <t>Cross Kicks Fitness-Roselle FY16 Expansion</t>
  </si>
  <si>
    <t>Additional Cams</t>
  </si>
  <si>
    <t>Cross Kicks Fitness-FY15</t>
  </si>
  <si>
    <t>additional rent</t>
  </si>
  <si>
    <t>Equiptment and Furniture (build out)</t>
  </si>
  <si>
    <t>Promotional</t>
  </si>
  <si>
    <t>Octopber</t>
  </si>
  <si>
    <t>November</t>
  </si>
  <si>
    <t>Cross Kicks Fitness-#3 Hoffman Estates</t>
  </si>
  <si>
    <t>Est Rev</t>
  </si>
  <si>
    <t>Current fy15 run rate</t>
  </si>
  <si>
    <t>$211,140 73.5%</t>
  </si>
  <si>
    <t>Maintnece</t>
  </si>
  <si>
    <t>45/90 Day Challenge/training/punch cards</t>
  </si>
  <si>
    <t>Royalty from ALG</t>
  </si>
  <si>
    <t>Adjustments (N.colletti)</t>
  </si>
  <si>
    <t>Apr</t>
  </si>
  <si>
    <t>Sept</t>
  </si>
  <si>
    <t>Nov</t>
  </si>
  <si>
    <t>Oct</t>
  </si>
  <si>
    <t>Growth Task</t>
  </si>
  <si>
    <t>Marketing services</t>
  </si>
  <si>
    <t>Money  Due from Stockholder</t>
  </si>
  <si>
    <t>Fy15 growth rate.45</t>
  </si>
  <si>
    <t>Trending into Fy16 267,994</t>
  </si>
  <si>
    <t>Stretch goal 287,966</t>
  </si>
  <si>
    <t>Expected Growth rate for Fy16 55.80%</t>
  </si>
  <si>
    <t>Expected Growth Rate fy 16 52.64%</t>
  </si>
  <si>
    <t>Trending-$253,164</t>
  </si>
  <si>
    <t>Stretch Goal-$289,039</t>
  </si>
  <si>
    <t>Growth Rate in Fy16 -421.66%</t>
  </si>
  <si>
    <t>Exit-$161735</t>
  </si>
  <si>
    <t>Commissions:</t>
  </si>
  <si>
    <t>Salary</t>
  </si>
  <si>
    <t>80.00&lt;</t>
  </si>
  <si>
    <t>80.01&gt;</t>
  </si>
  <si>
    <t>100.01&gt;</t>
  </si>
  <si>
    <t>FY 15</t>
  </si>
  <si>
    <t>AJ.Alfrey-</t>
  </si>
  <si>
    <t>CKF Roselle</t>
  </si>
  <si>
    <t>T.Wuebker</t>
  </si>
  <si>
    <t>Disbursement</t>
  </si>
  <si>
    <t>Service Recovery Royalty</t>
  </si>
  <si>
    <t>Service Recovery Royalty Fee</t>
  </si>
  <si>
    <t>Net Sales</t>
  </si>
  <si>
    <t>Revocerable Draw</t>
  </si>
  <si>
    <t>Roselle</t>
  </si>
  <si>
    <t>Adjustments over budget</t>
  </si>
  <si>
    <t>Stock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</si>
</sst>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&quot;$&quot;#,##0.00"/>
  </numFmts>
  <fonts count="39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b/>
      <sz val="9"/>
      <color rgb="FFFFFFFF"/>
      <name val="Arial"/>
      <family val="2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u/>
      <sz val="9"/>
      <color rgb="FF0000FF"/>
      <name val="Verdana"/>
      <family val="2"/>
    </font>
    <font>
      <b/>
      <u/>
      <sz val="9"/>
      <color rgb="FFFFFFFF"/>
      <name val="Arial"/>
      <family val="2"/>
    </font>
    <font>
      <b/>
      <u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Arial"/>
      <family val="2"/>
    </font>
    <font>
      <b/>
      <u/>
      <sz val="9"/>
      <color rgb="FFFF0000"/>
      <name val="Arial"/>
      <family val="2"/>
    </font>
    <font>
      <sz val="9"/>
      <color rgb="FF969696"/>
      <name val="Arial"/>
      <family val="2"/>
    </font>
    <font>
      <sz val="9"/>
      <name val="Arial"/>
      <family val="2"/>
    </font>
    <font>
      <b/>
      <u/>
      <sz val="11"/>
      <color rgb="FF7030A0"/>
      <name val="Arial"/>
      <family val="2"/>
    </font>
    <font>
      <u/>
      <sz val="11"/>
      <color rgb="FF7030A0"/>
      <name val="Arial"/>
      <family val="2"/>
    </font>
    <font>
      <b/>
      <u/>
      <sz val="9"/>
      <color rgb="FF7030A0"/>
      <name val="Arial"/>
      <family val="2"/>
    </font>
    <font>
      <u/>
      <sz val="9"/>
      <color rgb="FF7030A0"/>
      <name val="Arial"/>
      <family val="2"/>
    </font>
    <font>
      <sz val="9"/>
      <color rgb="FF0000FF"/>
      <name val="Verdana"/>
      <family val="2"/>
    </font>
    <font>
      <b/>
      <u/>
      <sz val="9"/>
      <name val="Arial"/>
      <family val="2"/>
    </font>
    <font>
      <sz val="9"/>
      <color rgb="FFFF0000"/>
      <name val="Arial"/>
      <family val="2"/>
    </font>
    <font>
      <u/>
      <sz val="9"/>
      <name val="Verdana"/>
      <family val="2"/>
    </font>
    <font>
      <sz val="10"/>
      <color rgb="FFFF0000"/>
      <name val="Arial"/>
      <family val="2"/>
    </font>
    <font>
      <u/>
      <sz val="10"/>
      <name val="Verdana"/>
      <family val="2"/>
    </font>
    <font>
      <b/>
      <u/>
      <sz val="9"/>
      <name val="Verdana"/>
      <family val="2"/>
    </font>
    <font>
      <u/>
      <sz val="8"/>
      <color rgb="FF000000"/>
      <name val="Arial"/>
      <family val="2"/>
    </font>
    <font>
      <sz val="9"/>
      <color rgb="FF000000"/>
      <name val="Calibri"/>
      <family val="2"/>
      <scheme val="minor"/>
    </font>
    <font>
      <b/>
      <u/>
      <sz val="9"/>
      <color rgb="FF000000"/>
      <name val="Calibri"/>
      <family val="2"/>
      <scheme val="minor"/>
    </font>
    <font>
      <b/>
      <u/>
      <sz val="9"/>
      <name val="Calibri"/>
      <family val="2"/>
      <scheme val="minor"/>
    </font>
    <font>
      <u/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9"/>
      <color rgb="FF0070C0"/>
      <name val="Arial"/>
      <family val="2"/>
    </font>
    <font>
      <b/>
      <u/>
      <sz val="8"/>
      <color rgb="FF7030A0"/>
      <name val="Calibri"/>
      <family val="2"/>
      <scheme val="minor"/>
    </font>
    <font>
      <b/>
      <sz val="9"/>
      <color rgb="FF0070C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3B4E8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4E8F3"/>
        <bgColor indexed="64"/>
      </patternFill>
    </fill>
    <fill>
      <patternFill patternType="solid">
        <fgColor rgb="FF3B4E87"/>
        <bgColor indexed="64"/>
      </patternFill>
    </fill>
    <fill>
      <patternFill patternType="solid">
        <fgColor rgb="FF3B4E87"/>
        <bgColor indexed="64"/>
      </patternFill>
    </fill>
    <fill>
      <patternFill patternType="solid">
        <fgColor rgb="FF3B4E8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3B4E87"/>
        <bgColor indexed="64"/>
      </patternFill>
    </fill>
    <fill>
      <patternFill patternType="solid">
        <fgColor rgb="FF3B4E87"/>
        <bgColor indexed="64"/>
      </patternFill>
    </fill>
    <fill>
      <patternFill patternType="solid">
        <fgColor rgb="FFE4E8F3"/>
        <bgColor indexed="64"/>
      </patternFill>
    </fill>
    <fill>
      <patternFill patternType="solid">
        <fgColor rgb="FFE4E8F3"/>
        <bgColor indexed="64"/>
      </patternFill>
    </fill>
    <fill>
      <patternFill patternType="solid">
        <fgColor rgb="FF3B4E8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3B4E87"/>
        <bgColor indexed="64"/>
      </patternFill>
    </fill>
    <fill>
      <patternFill patternType="solid">
        <fgColor rgb="FFE4E8F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9"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Border="1" applyAlignment="1">
      <alignment wrapText="1"/>
    </xf>
    <xf numFmtId="0" fontId="4" fillId="8" borderId="0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9" fillId="0" borderId="0" xfId="0" applyFont="1" applyBorder="1"/>
    <xf numFmtId="0" fontId="10" fillId="0" borderId="0" xfId="0" applyFont="1" applyBorder="1"/>
    <xf numFmtId="41" fontId="6" fillId="0" borderId="0" xfId="0" applyNumberFormat="1" applyFont="1" applyBorder="1"/>
    <xf numFmtId="41" fontId="6" fillId="9" borderId="0" xfId="0" applyNumberFormat="1" applyFont="1" applyFill="1" applyBorder="1"/>
    <xf numFmtId="41" fontId="6" fillId="4" borderId="0" xfId="0" applyNumberFormat="1" applyFont="1" applyFill="1" applyBorder="1"/>
    <xf numFmtId="0" fontId="11" fillId="0" borderId="0" xfId="0" applyFont="1" applyBorder="1" applyAlignment="1">
      <alignment horizontal="right"/>
    </xf>
    <xf numFmtId="41" fontId="9" fillId="0" borderId="0" xfId="0" applyNumberFormat="1" applyFont="1" applyBorder="1"/>
    <xf numFmtId="41" fontId="9" fillId="3" borderId="0" xfId="0" applyNumberFormat="1" applyFont="1" applyFill="1" applyBorder="1"/>
    <xf numFmtId="0" fontId="6" fillId="0" borderId="0" xfId="0" applyFont="1" applyBorder="1"/>
    <xf numFmtId="41" fontId="11" fillId="0" borderId="0" xfId="0" applyNumberFormat="1" applyFont="1" applyBorder="1"/>
    <xf numFmtId="41" fontId="11" fillId="16" borderId="0" xfId="0" applyNumberFormat="1" applyFont="1" applyFill="1" applyBorder="1"/>
    <xf numFmtId="41" fontId="9" fillId="12" borderId="0" xfId="0" applyNumberFormat="1" applyFont="1" applyFill="1" applyBorder="1"/>
    <xf numFmtId="0" fontId="4" fillId="10" borderId="0" xfId="0" applyFont="1" applyFill="1" applyBorder="1"/>
    <xf numFmtId="0" fontId="4" fillId="14" borderId="0" xfId="0" applyFont="1" applyFill="1" applyBorder="1"/>
    <xf numFmtId="41" fontId="11" fillId="15" borderId="0" xfId="0" applyNumberFormat="1" applyFont="1" applyFill="1" applyBorder="1"/>
    <xf numFmtId="41" fontId="12" fillId="0" borderId="0" xfId="0" applyNumberFormat="1" applyFont="1" applyBorder="1"/>
    <xf numFmtId="0" fontId="11" fillId="0" borderId="0" xfId="0" applyFont="1" applyBorder="1"/>
    <xf numFmtId="41" fontId="12" fillId="18" borderId="0" xfId="0" applyNumberFormat="1" applyFont="1" applyFill="1" applyBorder="1"/>
    <xf numFmtId="0" fontId="10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6" fillId="19" borderId="2" xfId="0" applyFont="1" applyFill="1" applyBorder="1" applyAlignment="1">
      <alignment wrapText="1"/>
    </xf>
    <xf numFmtId="0" fontId="6" fillId="19" borderId="1" xfId="0" applyFont="1" applyFill="1" applyBorder="1" applyAlignment="1">
      <alignment wrapText="1"/>
    </xf>
    <xf numFmtId="0" fontId="7" fillId="19" borderId="3" xfId="0" applyFont="1" applyFill="1" applyBorder="1" applyAlignment="1">
      <alignment horizontal="right"/>
    </xf>
    <xf numFmtId="0" fontId="6" fillId="19" borderId="4" xfId="0" applyFont="1" applyFill="1" applyBorder="1" applyAlignment="1">
      <alignment wrapText="1"/>
    </xf>
    <xf numFmtId="0" fontId="14" fillId="19" borderId="4" xfId="0" applyFont="1" applyFill="1" applyBorder="1" applyAlignment="1">
      <alignment wrapText="1"/>
    </xf>
    <xf numFmtId="10" fontId="6" fillId="19" borderId="0" xfId="0" applyNumberFormat="1" applyFont="1" applyFill="1" applyBorder="1" applyAlignment="1">
      <alignment wrapText="1"/>
    </xf>
    <xf numFmtId="10" fontId="6" fillId="19" borderId="5" xfId="0" applyNumberFormat="1" applyFont="1" applyFill="1" applyBorder="1" applyAlignment="1">
      <alignment wrapText="1"/>
    </xf>
    <xf numFmtId="0" fontId="6" fillId="19" borderId="6" xfId="0" applyFont="1" applyFill="1" applyBorder="1" applyAlignment="1">
      <alignment wrapText="1"/>
    </xf>
    <xf numFmtId="0" fontId="6" fillId="19" borderId="7" xfId="0" applyFont="1" applyFill="1" applyBorder="1" applyAlignment="1">
      <alignment wrapText="1"/>
    </xf>
    <xf numFmtId="0" fontId="6" fillId="19" borderId="8" xfId="0" applyFont="1" applyFill="1" applyBorder="1" applyAlignment="1">
      <alignment wrapText="1"/>
    </xf>
    <xf numFmtId="0" fontId="9" fillId="19" borderId="4" xfId="0" applyFont="1" applyFill="1" applyBorder="1" applyAlignment="1">
      <alignment wrapText="1"/>
    </xf>
    <xf numFmtId="164" fontId="6" fillId="19" borderId="0" xfId="0" applyNumberFormat="1" applyFont="1" applyFill="1" applyBorder="1" applyAlignment="1">
      <alignment wrapText="1"/>
    </xf>
    <xf numFmtId="164" fontId="19" fillId="19" borderId="5" xfId="0" applyNumberFormat="1" applyFont="1" applyFill="1" applyBorder="1" applyAlignment="1">
      <alignment horizontal="right"/>
    </xf>
    <xf numFmtId="0" fontId="20" fillId="19" borderId="4" xfId="0" applyFont="1" applyFill="1" applyBorder="1" applyAlignment="1">
      <alignment wrapText="1"/>
    </xf>
    <xf numFmtId="164" fontId="21" fillId="19" borderId="0" xfId="0" applyNumberFormat="1" applyFont="1" applyFill="1" applyBorder="1" applyAlignment="1">
      <alignment wrapText="1"/>
    </xf>
    <xf numFmtId="164" fontId="22" fillId="19" borderId="5" xfId="0" applyNumberFormat="1" applyFont="1" applyFill="1" applyBorder="1" applyAlignment="1">
      <alignment horizontal="right"/>
    </xf>
    <xf numFmtId="164" fontId="1" fillId="19" borderId="0" xfId="0" applyNumberFormat="1" applyFont="1" applyFill="1" applyBorder="1" applyAlignment="1">
      <alignment wrapText="1"/>
    </xf>
    <xf numFmtId="164" fontId="23" fillId="19" borderId="0" xfId="0" applyNumberFormat="1" applyFont="1" applyFill="1" applyBorder="1" applyAlignment="1">
      <alignment wrapText="1"/>
    </xf>
    <xf numFmtId="164" fontId="24" fillId="19" borderId="5" xfId="0" applyNumberFormat="1" applyFont="1" applyFill="1" applyBorder="1" applyAlignment="1">
      <alignment horizontal="right"/>
    </xf>
    <xf numFmtId="10" fontId="1" fillId="19" borderId="0" xfId="0" applyNumberFormat="1" applyFont="1" applyFill="1" applyBorder="1" applyAlignment="1">
      <alignment wrapText="1"/>
    </xf>
    <xf numFmtId="10" fontId="1" fillId="19" borderId="5" xfId="0" applyNumberFormat="1" applyFont="1" applyFill="1" applyBorder="1" applyAlignment="1">
      <alignment wrapText="1"/>
    </xf>
    <xf numFmtId="0" fontId="1" fillId="19" borderId="7" xfId="0" applyFont="1" applyFill="1" applyBorder="1" applyAlignment="1">
      <alignment wrapText="1"/>
    </xf>
    <xf numFmtId="0" fontId="1" fillId="19" borderId="8" xfId="0" applyFont="1" applyFill="1" applyBorder="1" applyAlignment="1">
      <alignment wrapText="1"/>
    </xf>
    <xf numFmtId="164" fontId="9" fillId="19" borderId="0" xfId="0" applyNumberFormat="1" applyFont="1" applyFill="1" applyBorder="1" applyAlignment="1">
      <alignment wrapText="1"/>
    </xf>
    <xf numFmtId="164" fontId="10" fillId="19" borderId="5" xfId="0" applyNumberFormat="1" applyFont="1" applyFill="1" applyBorder="1" applyAlignment="1">
      <alignment wrapText="1"/>
    </xf>
    <xf numFmtId="164" fontId="12" fillId="19" borderId="5" xfId="0" applyNumberFormat="1" applyFont="1" applyFill="1" applyBorder="1" applyAlignment="1">
      <alignment wrapText="1"/>
    </xf>
    <xf numFmtId="164" fontId="25" fillId="19" borderId="5" xfId="0" applyNumberFormat="1" applyFont="1" applyFill="1" applyBorder="1" applyAlignment="1">
      <alignment horizontal="right"/>
    </xf>
    <xf numFmtId="0" fontId="6" fillId="0" borderId="9" xfId="0" applyFont="1" applyBorder="1" applyAlignment="1">
      <alignment wrapText="1"/>
    </xf>
    <xf numFmtId="0" fontId="26" fillId="0" borderId="0" xfId="0" applyFont="1" applyBorder="1"/>
    <xf numFmtId="0" fontId="4" fillId="17" borderId="0" xfId="0" applyFont="1" applyFill="1" applyBorder="1" applyAlignment="1">
      <alignment horizontal="center"/>
    </xf>
    <xf numFmtId="41" fontId="9" fillId="18" borderId="0" xfId="0" applyNumberFormat="1" applyFont="1" applyFill="1" applyBorder="1"/>
    <xf numFmtId="0" fontId="4" fillId="17" borderId="0" xfId="0" applyFont="1" applyFill="1" applyBorder="1"/>
    <xf numFmtId="0" fontId="6" fillId="0" borderId="4" xfId="0" applyFont="1" applyBorder="1" applyAlignment="1">
      <alignment wrapText="1"/>
    </xf>
    <xf numFmtId="0" fontId="6" fillId="0" borderId="4" xfId="0" applyFont="1" applyBorder="1"/>
    <xf numFmtId="0" fontId="6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5" xfId="0" applyFont="1" applyBorder="1" applyAlignment="1">
      <alignment wrapText="1"/>
    </xf>
    <xf numFmtId="41" fontId="11" fillId="16" borderId="5" xfId="0" applyNumberFormat="1" applyFont="1" applyFill="1" applyBorder="1"/>
    <xf numFmtId="0" fontId="6" fillId="0" borderId="5" xfId="0" applyFont="1" applyBorder="1"/>
    <xf numFmtId="0" fontId="6" fillId="0" borderId="8" xfId="0" applyFont="1" applyBorder="1" applyAlignment="1">
      <alignment wrapText="1"/>
    </xf>
    <xf numFmtId="0" fontId="4" fillId="17" borderId="5" xfId="0" applyFont="1" applyFill="1" applyBorder="1" applyAlignment="1">
      <alignment horizontal="center"/>
    </xf>
    <xf numFmtId="41" fontId="6" fillId="16" borderId="5" xfId="0" applyNumberFormat="1" applyFont="1" applyFill="1" applyBorder="1"/>
    <xf numFmtId="41" fontId="9" fillId="16" borderId="5" xfId="0" applyNumberFormat="1" applyFont="1" applyFill="1" applyBorder="1"/>
    <xf numFmtId="0" fontId="4" fillId="17" borderId="5" xfId="0" applyFont="1" applyFill="1" applyBorder="1"/>
    <xf numFmtId="0" fontId="9" fillId="5" borderId="0" xfId="0" applyFont="1" applyFill="1" applyBorder="1" applyAlignment="1">
      <alignment horizontal="left"/>
    </xf>
    <xf numFmtId="0" fontId="9" fillId="13" borderId="0" xfId="0" applyFont="1" applyFill="1" applyBorder="1" applyAlignment="1">
      <alignment horizontal="left"/>
    </xf>
    <xf numFmtId="41" fontId="6" fillId="0" borderId="0" xfId="0" applyNumberFormat="1" applyFont="1" applyBorder="1" applyAlignment="1">
      <alignment wrapText="1"/>
    </xf>
    <xf numFmtId="41" fontId="9" fillId="18" borderId="7" xfId="0" applyNumberFormat="1" applyFont="1" applyFill="1" applyBorder="1"/>
    <xf numFmtId="41" fontId="9" fillId="16" borderId="8" xfId="0" applyNumberFormat="1" applyFont="1" applyFill="1" applyBorder="1"/>
    <xf numFmtId="164" fontId="6" fillId="0" borderId="0" xfId="0" applyNumberFormat="1" applyFont="1" applyBorder="1" applyAlignment="1">
      <alignment wrapText="1"/>
    </xf>
    <xf numFmtId="10" fontId="6" fillId="0" borderId="0" xfId="0" applyNumberFormat="1" applyFont="1" applyBorder="1" applyAlignment="1">
      <alignment wrapText="1"/>
    </xf>
    <xf numFmtId="164" fontId="14" fillId="0" borderId="0" xfId="0" applyNumberFormat="1" applyFont="1" applyBorder="1" applyAlignment="1">
      <alignment wrapText="1"/>
    </xf>
    <xf numFmtId="0" fontId="28" fillId="19" borderId="4" xfId="0" applyFont="1" applyFill="1" applyBorder="1" applyAlignment="1">
      <alignment wrapText="1"/>
    </xf>
    <xf numFmtId="0" fontId="29" fillId="19" borderId="4" xfId="0" applyFont="1" applyFill="1" applyBorder="1" applyAlignment="1">
      <alignment wrapText="1"/>
    </xf>
    <xf numFmtId="0" fontId="27" fillId="19" borderId="6" xfId="0" applyFont="1" applyFill="1" applyBorder="1" applyAlignment="1">
      <alignment wrapText="1"/>
    </xf>
    <xf numFmtId="0" fontId="28" fillId="0" borderId="0" xfId="0" applyFont="1" applyBorder="1"/>
    <xf numFmtId="0" fontId="30" fillId="0" borderId="0" xfId="0" applyFont="1" applyBorder="1"/>
    <xf numFmtId="0" fontId="31" fillId="0" borderId="0" xfId="0" applyFont="1" applyBorder="1" applyAlignment="1">
      <alignment horizontal="right"/>
    </xf>
    <xf numFmtId="0" fontId="27" fillId="0" borderId="0" xfId="0" applyFont="1" applyBorder="1" applyAlignment="1">
      <alignment wrapText="1"/>
    </xf>
    <xf numFmtId="0" fontId="27" fillId="0" borderId="0" xfId="0" applyFont="1" applyBorder="1"/>
    <xf numFmtId="0" fontId="31" fillId="0" borderId="0" xfId="0" applyFont="1" applyBorder="1"/>
    <xf numFmtId="0" fontId="32" fillId="0" borderId="0" xfId="0" applyFont="1" applyAlignment="1">
      <alignment wrapText="1"/>
    </xf>
    <xf numFmtId="0" fontId="9" fillId="13" borderId="0" xfId="0" applyFont="1" applyFill="1" applyBorder="1" applyAlignment="1">
      <alignment horizontal="left"/>
    </xf>
    <xf numFmtId="0" fontId="8" fillId="17" borderId="0" xfId="0" applyNumberFormat="1" applyFont="1" applyFill="1" applyBorder="1" applyAlignment="1">
      <alignment horizontal="left"/>
    </xf>
    <xf numFmtId="0" fontId="1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9" fillId="13" borderId="0" xfId="0" applyFont="1" applyFill="1" applyBorder="1" applyAlignment="1">
      <alignment horizontal="left"/>
    </xf>
    <xf numFmtId="0" fontId="8" fillId="17" borderId="0" xfId="0" applyNumberFormat="1" applyFont="1" applyFill="1" applyBorder="1" applyAlignment="1">
      <alignment horizontal="left"/>
    </xf>
    <xf numFmtId="0" fontId="33" fillId="0" borderId="0" xfId="0" applyFont="1" applyAlignment="1">
      <alignment wrapText="1"/>
    </xf>
    <xf numFmtId="0" fontId="34" fillId="21" borderId="0" xfId="0" applyFont="1" applyFill="1" applyAlignment="1">
      <alignment wrapText="1"/>
    </xf>
    <xf numFmtId="0" fontId="0" fillId="21" borderId="0" xfId="0" applyFill="1" applyAlignment="1">
      <alignment wrapText="1"/>
    </xf>
    <xf numFmtId="164" fontId="0" fillId="0" borderId="0" xfId="0" applyNumberFormat="1" applyAlignment="1">
      <alignment wrapText="1"/>
    </xf>
    <xf numFmtId="164" fontId="35" fillId="0" borderId="0" xfId="0" applyNumberFormat="1" applyFont="1" applyAlignment="1">
      <alignment wrapText="1"/>
    </xf>
    <xf numFmtId="164" fontId="34" fillId="0" borderId="0" xfId="0" applyNumberFormat="1" applyFont="1" applyAlignment="1">
      <alignment wrapText="1"/>
    </xf>
    <xf numFmtId="164" fontId="0" fillId="21" borderId="0" xfId="0" applyNumberFormat="1" applyFill="1" applyAlignment="1">
      <alignment wrapText="1"/>
    </xf>
    <xf numFmtId="164" fontId="34" fillId="21" borderId="0" xfId="0" applyNumberFormat="1" applyFont="1" applyFill="1" applyAlignment="1">
      <alignment wrapText="1"/>
    </xf>
    <xf numFmtId="164" fontId="1" fillId="0" borderId="0" xfId="0" applyNumberFormat="1" applyFont="1" applyAlignment="1">
      <alignment wrapText="1"/>
    </xf>
    <xf numFmtId="164" fontId="1" fillId="21" borderId="0" xfId="0" applyNumberFormat="1" applyFont="1" applyFill="1" applyAlignment="1">
      <alignment wrapText="1"/>
    </xf>
    <xf numFmtId="0" fontId="33" fillId="21" borderId="0" xfId="0" applyFont="1" applyFill="1" applyAlignment="1">
      <alignment wrapText="1"/>
    </xf>
    <xf numFmtId="41" fontId="33" fillId="21" borderId="0" xfId="0" applyNumberFormat="1" applyFont="1" applyFill="1" applyAlignment="1">
      <alignment wrapText="1"/>
    </xf>
    <xf numFmtId="164" fontId="1" fillId="22" borderId="0" xfId="0" applyNumberFormat="1" applyFont="1" applyFill="1" applyAlignment="1">
      <alignment wrapText="1"/>
    </xf>
    <xf numFmtId="164" fontId="0" fillId="22" borderId="0" xfId="0" applyNumberFormat="1" applyFill="1" applyAlignment="1">
      <alignment wrapText="1"/>
    </xf>
    <xf numFmtId="164" fontId="0" fillId="23" borderId="0" xfId="0" applyNumberFormat="1" applyFill="1" applyAlignment="1">
      <alignment wrapText="1"/>
    </xf>
    <xf numFmtId="164" fontId="0" fillId="24" borderId="0" xfId="0" applyNumberFormat="1" applyFill="1" applyAlignment="1">
      <alignment wrapText="1"/>
    </xf>
    <xf numFmtId="0" fontId="1" fillId="23" borderId="0" xfId="0" applyFont="1" applyFill="1" applyAlignment="1">
      <alignment wrapText="1"/>
    </xf>
    <xf numFmtId="0" fontId="1" fillId="22" borderId="0" xfId="0" applyFont="1" applyFill="1" applyAlignment="1">
      <alignment wrapText="1"/>
    </xf>
    <xf numFmtId="0" fontId="0" fillId="19" borderId="0" xfId="0" applyFill="1" applyAlignment="1">
      <alignment wrapText="1"/>
    </xf>
    <xf numFmtId="164" fontId="34" fillId="19" borderId="0" xfId="0" applyNumberFormat="1" applyFont="1" applyFill="1" applyAlignment="1">
      <alignment wrapText="1"/>
    </xf>
    <xf numFmtId="0" fontId="34" fillId="21" borderId="10" xfId="0" applyFont="1" applyFill="1" applyBorder="1" applyAlignment="1">
      <alignment wrapText="1"/>
    </xf>
    <xf numFmtId="164" fontId="34" fillId="21" borderId="11" xfId="0" applyNumberFormat="1" applyFont="1" applyFill="1" applyBorder="1" applyAlignment="1">
      <alignment wrapText="1"/>
    </xf>
    <xf numFmtId="0" fontId="0" fillId="21" borderId="11" xfId="0" applyFill="1" applyBorder="1" applyAlignment="1">
      <alignment wrapText="1"/>
    </xf>
    <xf numFmtId="164" fontId="34" fillId="21" borderId="12" xfId="0" applyNumberFormat="1" applyFont="1" applyFill="1" applyBorder="1" applyAlignment="1">
      <alignment wrapText="1"/>
    </xf>
    <xf numFmtId="0" fontId="1" fillId="21" borderId="0" xfId="0" applyFont="1" applyFill="1" applyAlignment="1">
      <alignment wrapText="1"/>
    </xf>
    <xf numFmtId="4" fontId="0" fillId="19" borderId="0" xfId="0" applyNumberFormat="1" applyFill="1" applyAlignment="1">
      <alignment wrapText="1"/>
    </xf>
    <xf numFmtId="4" fontId="0" fillId="21" borderId="0" xfId="0" applyNumberFormat="1" applyFill="1" applyAlignment="1">
      <alignment wrapText="1"/>
    </xf>
    <xf numFmtId="164" fontId="10" fillId="19" borderId="0" xfId="0" applyNumberFormat="1" applyFont="1" applyFill="1" applyBorder="1" applyAlignment="1">
      <alignment wrapText="1"/>
    </xf>
    <xf numFmtId="164" fontId="36" fillId="19" borderId="0" xfId="0" applyNumberFormat="1" applyFont="1" applyFill="1" applyBorder="1" applyAlignment="1">
      <alignment wrapText="1"/>
    </xf>
    <xf numFmtId="10" fontId="0" fillId="0" borderId="0" xfId="0" applyNumberFormat="1" applyAlignment="1">
      <alignment wrapText="1"/>
    </xf>
    <xf numFmtId="37" fontId="6" fillId="0" borderId="0" xfId="0" applyNumberFormat="1" applyFont="1" applyBorder="1"/>
    <xf numFmtId="37" fontId="6" fillId="9" borderId="0" xfId="0" applyNumberFormat="1" applyFont="1" applyFill="1" applyBorder="1"/>
    <xf numFmtId="37" fontId="6" fillId="4" borderId="0" xfId="0" applyNumberFormat="1" applyFont="1" applyFill="1" applyBorder="1"/>
    <xf numFmtId="37" fontId="9" fillId="0" borderId="0" xfId="0" applyNumberFormat="1" applyFont="1" applyBorder="1"/>
    <xf numFmtId="37" fontId="9" fillId="3" borderId="0" xfId="0" applyNumberFormat="1" applyFont="1" applyFill="1" applyBorder="1"/>
    <xf numFmtId="0" fontId="37" fillId="19" borderId="2" xfId="0" applyFont="1" applyFill="1" applyBorder="1" applyAlignment="1">
      <alignment wrapText="1"/>
    </xf>
    <xf numFmtId="0" fontId="30" fillId="0" borderId="0" xfId="0" applyFont="1" applyBorder="1" applyAlignment="1">
      <alignment wrapText="1"/>
    </xf>
    <xf numFmtId="164" fontId="33" fillId="21" borderId="0" xfId="0" applyNumberFormat="1" applyFont="1" applyFill="1" applyAlignment="1">
      <alignment wrapText="1"/>
    </xf>
    <xf numFmtId="164" fontId="38" fillId="19" borderId="0" xfId="0" applyNumberFormat="1" applyFont="1" applyFill="1" applyBorder="1" applyAlignment="1">
      <alignment wrapText="1"/>
    </xf>
    <xf numFmtId="0" fontId="33" fillId="19" borderId="0" xfId="0" applyFont="1" applyFill="1" applyAlignment="1">
      <alignment wrapText="1"/>
    </xf>
    <xf numFmtId="164" fontId="1" fillId="23" borderId="0" xfId="0" applyNumberFormat="1" applyFont="1" applyFill="1" applyAlignment="1">
      <alignment wrapText="1"/>
    </xf>
    <xf numFmtId="164" fontId="1" fillId="0" borderId="0" xfId="0" applyNumberFormat="1" applyFont="1" applyFill="1" applyAlignment="1">
      <alignment wrapText="1"/>
    </xf>
    <xf numFmtId="41" fontId="11" fillId="9" borderId="0" xfId="0" applyNumberFormat="1" applyFont="1" applyFill="1" applyBorder="1"/>
    <xf numFmtId="0" fontId="9" fillId="5" borderId="0" xfId="0" applyFont="1" applyFill="1" applyBorder="1" applyAlignment="1">
      <alignment horizontal="left"/>
    </xf>
    <xf numFmtId="0" fontId="9" fillId="13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wrapText="1"/>
    </xf>
    <xf numFmtId="0" fontId="17" fillId="0" borderId="0" xfId="0" applyNumberFormat="1" applyFont="1" applyBorder="1" applyAlignment="1">
      <alignment horizontal="right" vertical="center"/>
    </xf>
    <xf numFmtId="0" fontId="18" fillId="0" borderId="0" xfId="0" applyFont="1" applyBorder="1" applyAlignment="1">
      <alignment horizontal="right" wrapText="1"/>
    </xf>
    <xf numFmtId="0" fontId="8" fillId="7" borderId="0" xfId="0" applyNumberFormat="1" applyFont="1" applyFill="1" applyBorder="1" applyAlignment="1">
      <alignment horizontal="left"/>
    </xf>
    <xf numFmtId="0" fontId="8" fillId="17" borderId="0" xfId="0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8" fillId="6" borderId="0" xfId="0" applyFont="1" applyFill="1" applyBorder="1" applyAlignment="1">
      <alignment horizontal="left"/>
    </xf>
    <xf numFmtId="0" fontId="8" fillId="17" borderId="4" xfId="0" applyNumberFormat="1" applyFont="1" applyFill="1" applyBorder="1" applyAlignment="1">
      <alignment horizontal="left"/>
    </xf>
    <xf numFmtId="0" fontId="9" fillId="18" borderId="4" xfId="0" applyFont="1" applyFill="1" applyBorder="1" applyAlignment="1">
      <alignment horizontal="left"/>
    </xf>
    <xf numFmtId="0" fontId="9" fillId="18" borderId="0" xfId="0" applyFont="1" applyFill="1" applyBorder="1" applyAlignment="1">
      <alignment horizontal="left"/>
    </xf>
    <xf numFmtId="0" fontId="8" fillId="17" borderId="4" xfId="0" applyFont="1" applyFill="1" applyBorder="1" applyAlignment="1">
      <alignment horizontal="left"/>
    </xf>
    <xf numFmtId="0" fontId="8" fillId="17" borderId="0" xfId="0" applyFont="1" applyFill="1" applyBorder="1" applyAlignment="1">
      <alignment horizontal="left"/>
    </xf>
    <xf numFmtId="0" fontId="9" fillId="18" borderId="6" xfId="0" applyFont="1" applyFill="1" applyBorder="1" applyAlignment="1">
      <alignment horizontal="left"/>
    </xf>
    <xf numFmtId="0" fontId="9" fillId="18" borderId="7" xfId="0" applyFont="1" applyFill="1" applyBorder="1" applyAlignment="1">
      <alignment horizontal="left"/>
    </xf>
    <xf numFmtId="0" fontId="15" fillId="20" borderId="0" xfId="0" applyFont="1" applyFill="1" applyBorder="1" applyAlignment="1">
      <alignment vertical="center"/>
    </xf>
    <xf numFmtId="0" fontId="16" fillId="20" borderId="0" xfId="0" applyFont="1" applyFill="1" applyBorder="1" applyAlignment="1">
      <alignment wrapText="1"/>
    </xf>
    <xf numFmtId="0" fontId="13" fillId="0" borderId="1" xfId="0" applyFont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8"/>
  <sheetViews>
    <sheetView showGridLines="0" zoomScale="85" zoomScaleNormal="85" workbookViewId="0">
      <selection activeCell="B35" sqref="B35"/>
    </sheetView>
  </sheetViews>
  <sheetFormatPr defaultColWidth="9.140625" defaultRowHeight="12.75" customHeight="1" x14ac:dyDescent="0.2"/>
  <cols>
    <col min="1" max="1" width="1.85546875" style="4" customWidth="1"/>
    <col min="2" max="2" width="35.140625" style="4" customWidth="1"/>
    <col min="3" max="4" width="11" style="4" bestFit="1" customWidth="1"/>
    <col min="5" max="5" width="11.5703125" style="4" bestFit="1" customWidth="1"/>
    <col min="6" max="9" width="11.85546875" style="4" bestFit="1" customWidth="1"/>
    <col min="10" max="10" width="12.28515625" style="4" bestFit="1" customWidth="1"/>
    <col min="11" max="11" width="11.85546875" style="4" bestFit="1" customWidth="1"/>
    <col min="12" max="12" width="12.28515625" style="4" bestFit="1" customWidth="1"/>
    <col min="13" max="13" width="11.85546875" style="4" bestFit="1" customWidth="1"/>
    <col min="14" max="14" width="12.28515625" style="4" bestFit="1" customWidth="1"/>
    <col min="15" max="15" width="14.7109375" style="4" bestFit="1" customWidth="1"/>
    <col min="16" max="16384" width="9.140625" style="4"/>
  </cols>
  <sheetData>
    <row r="1" spans="1:15" ht="21" customHeight="1" x14ac:dyDescent="0.2">
      <c r="A1" s="141" t="s">
        <v>51</v>
      </c>
      <c r="B1" s="142"/>
      <c r="C1" s="142"/>
      <c r="D1" s="142"/>
      <c r="E1" s="142"/>
      <c r="F1" s="142"/>
      <c r="G1" s="142"/>
      <c r="H1" s="25"/>
      <c r="I1" s="25"/>
      <c r="J1" s="25"/>
      <c r="K1" s="25"/>
      <c r="L1" s="25"/>
      <c r="M1" s="143" t="s">
        <v>0</v>
      </c>
      <c r="N1" s="144"/>
      <c r="O1" s="144"/>
    </row>
    <row r="2" spans="1:15" ht="12" x14ac:dyDescent="0.2">
      <c r="A2" s="27"/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1:15" ht="12" x14ac:dyDescent="0.2">
      <c r="A3" s="30"/>
      <c r="B3" s="37" t="s">
        <v>68</v>
      </c>
      <c r="C3" s="50">
        <f>SUM(C52)</f>
        <v>9186.2799999999988</v>
      </c>
      <c r="D3" s="50">
        <f t="shared" ref="D3:N3" si="0">SUM(D52)</f>
        <v>3943</v>
      </c>
      <c r="E3" s="50">
        <f t="shared" si="0"/>
        <v>4618</v>
      </c>
      <c r="F3" s="50">
        <f t="shared" si="0"/>
        <v>7168</v>
      </c>
      <c r="G3" s="50">
        <f t="shared" si="0"/>
        <v>8066</v>
      </c>
      <c r="H3" s="50">
        <f t="shared" si="0"/>
        <v>8486</v>
      </c>
      <c r="I3" s="50">
        <f t="shared" si="0"/>
        <v>8786</v>
      </c>
      <c r="J3" s="50">
        <f t="shared" si="0"/>
        <v>8786</v>
      </c>
      <c r="K3" s="50">
        <f t="shared" si="0"/>
        <v>9386</v>
      </c>
      <c r="L3" s="50">
        <f t="shared" si="0"/>
        <v>9386</v>
      </c>
      <c r="M3" s="50">
        <f t="shared" si="0"/>
        <v>9686</v>
      </c>
      <c r="N3" s="50">
        <f t="shared" si="0"/>
        <v>9654</v>
      </c>
      <c r="O3" s="52">
        <f>SUM(C3:N3)</f>
        <v>97151.28</v>
      </c>
    </row>
    <row r="4" spans="1:15" x14ac:dyDescent="0.2">
      <c r="A4" s="30"/>
      <c r="B4" s="37" t="s">
        <v>63</v>
      </c>
      <c r="C4" s="43">
        <v>3357</v>
      </c>
      <c r="D4" s="43">
        <f t="shared" ref="D4:N4" si="1">SUM(D26)</f>
        <v>5352</v>
      </c>
      <c r="E4" s="43">
        <f t="shared" si="1"/>
        <v>2696</v>
      </c>
      <c r="F4" s="43">
        <f t="shared" si="1"/>
        <v>13930</v>
      </c>
      <c r="G4" s="43">
        <f t="shared" si="1"/>
        <v>16650</v>
      </c>
      <c r="H4" s="43">
        <f t="shared" si="1"/>
        <v>19420</v>
      </c>
      <c r="I4" s="43">
        <f t="shared" si="1"/>
        <v>21990</v>
      </c>
      <c r="J4" s="43">
        <f t="shared" si="1"/>
        <v>24060</v>
      </c>
      <c r="K4" s="43">
        <f t="shared" si="1"/>
        <v>27130</v>
      </c>
      <c r="L4" s="43">
        <f t="shared" si="1"/>
        <v>29200</v>
      </c>
      <c r="M4" s="43">
        <f t="shared" si="1"/>
        <v>31770</v>
      </c>
      <c r="N4" s="43">
        <f t="shared" si="1"/>
        <v>33840</v>
      </c>
      <c r="O4" s="53">
        <f>SUM(C4:N4)</f>
        <v>229395</v>
      </c>
    </row>
    <row r="5" spans="1:15" s="26" customFormat="1" x14ac:dyDescent="0.2">
      <c r="A5" s="31"/>
      <c r="B5" s="40" t="s">
        <v>64</v>
      </c>
      <c r="C5" s="44">
        <f t="shared" ref="C5:O5" si="2">C4-C3</f>
        <v>-5829.2799999999988</v>
      </c>
      <c r="D5" s="44">
        <f t="shared" si="2"/>
        <v>1409</v>
      </c>
      <c r="E5" s="44">
        <f t="shared" si="2"/>
        <v>-1922</v>
      </c>
      <c r="F5" s="44">
        <f t="shared" si="2"/>
        <v>6762</v>
      </c>
      <c r="G5" s="44">
        <f t="shared" si="2"/>
        <v>8584</v>
      </c>
      <c r="H5" s="44">
        <f t="shared" si="2"/>
        <v>10934</v>
      </c>
      <c r="I5" s="44">
        <f t="shared" si="2"/>
        <v>13204</v>
      </c>
      <c r="J5" s="44">
        <f t="shared" si="2"/>
        <v>15274</v>
      </c>
      <c r="K5" s="44">
        <f t="shared" si="2"/>
        <v>17744</v>
      </c>
      <c r="L5" s="44">
        <f t="shared" si="2"/>
        <v>19814</v>
      </c>
      <c r="M5" s="44">
        <f t="shared" si="2"/>
        <v>22084</v>
      </c>
      <c r="N5" s="44">
        <f t="shared" si="2"/>
        <v>24186</v>
      </c>
      <c r="O5" s="45">
        <f t="shared" si="2"/>
        <v>132243.72</v>
      </c>
    </row>
    <row r="6" spans="1:15" x14ac:dyDescent="0.2">
      <c r="A6" s="30"/>
      <c r="B6" s="37" t="s">
        <v>65</v>
      </c>
      <c r="C6" s="46">
        <f>IF(ISERR(ROUND(C3/C4,3)),0,ROUND(C4/C3,3))</f>
        <v>0.36499999999999999</v>
      </c>
      <c r="D6" s="46">
        <f>IF(ISERR(ROUND(D3/D4,3)),0,ROUND(D4/D3,3))</f>
        <v>1.357</v>
      </c>
      <c r="E6" s="46">
        <f t="shared" ref="E6:O6" si="3">IF(ISERR(ROUND(E3/E4,3)),0,ROUND(E4/E3,3))</f>
        <v>0.58399999999999996</v>
      </c>
      <c r="F6" s="46">
        <f t="shared" si="3"/>
        <v>1.9430000000000001</v>
      </c>
      <c r="G6" s="46">
        <f t="shared" si="3"/>
        <v>2.0640000000000001</v>
      </c>
      <c r="H6" s="46">
        <f t="shared" si="3"/>
        <v>2.2879999999999998</v>
      </c>
      <c r="I6" s="46">
        <f t="shared" si="3"/>
        <v>2.5030000000000001</v>
      </c>
      <c r="J6" s="46">
        <f t="shared" si="3"/>
        <v>2.738</v>
      </c>
      <c r="K6" s="46">
        <f t="shared" si="3"/>
        <v>2.89</v>
      </c>
      <c r="L6" s="46">
        <f t="shared" si="3"/>
        <v>3.1110000000000002</v>
      </c>
      <c r="M6" s="46">
        <f t="shared" si="3"/>
        <v>3.28</v>
      </c>
      <c r="N6" s="46">
        <f t="shared" si="3"/>
        <v>3.5049999999999999</v>
      </c>
      <c r="O6" s="47">
        <f t="shared" si="3"/>
        <v>2.3610000000000002</v>
      </c>
    </row>
    <row r="7" spans="1:15" x14ac:dyDescent="0.2">
      <c r="A7" s="34"/>
      <c r="B7" s="34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9"/>
    </row>
    <row r="8" spans="1:15" ht="15.75" customHeight="1" x14ac:dyDescent="0.2">
      <c r="A8" s="145" t="s">
        <v>1</v>
      </c>
      <c r="B8" s="146"/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 t="s">
        <v>10</v>
      </c>
      <c r="L8" s="5" t="s">
        <v>11</v>
      </c>
      <c r="M8" s="5" t="s">
        <v>12</v>
      </c>
      <c r="N8" s="5" t="s">
        <v>13</v>
      </c>
      <c r="O8" s="6" t="s">
        <v>14</v>
      </c>
    </row>
    <row r="9" spans="1:15" ht="12" x14ac:dyDescent="0.2">
      <c r="B9" s="7" t="s">
        <v>15</v>
      </c>
    </row>
    <row r="10" spans="1:15" ht="12" x14ac:dyDescent="0.2">
      <c r="B10" s="8" t="s">
        <v>50</v>
      </c>
      <c r="C10" s="9"/>
      <c r="D10" s="9">
        <v>2797</v>
      </c>
      <c r="E10" s="9"/>
      <c r="F10" s="9">
        <v>5970</v>
      </c>
      <c r="G10" s="9">
        <v>5970</v>
      </c>
      <c r="H10" s="9">
        <v>5970</v>
      </c>
      <c r="I10" s="9">
        <v>5970</v>
      </c>
      <c r="J10" s="9">
        <v>5970</v>
      </c>
      <c r="K10" s="9">
        <v>5970</v>
      </c>
      <c r="L10" s="9">
        <v>5970</v>
      </c>
      <c r="M10" s="9">
        <v>5970</v>
      </c>
      <c r="N10" s="9">
        <v>5970</v>
      </c>
      <c r="O10" s="10">
        <f t="shared" ref="O10:O16" si="4">SUM(C10:N10)</f>
        <v>56527</v>
      </c>
    </row>
    <row r="11" spans="1:15" ht="12" x14ac:dyDescent="0.2">
      <c r="B11" s="8" t="s">
        <v>60</v>
      </c>
      <c r="C11" s="9"/>
      <c r="D11" s="9">
        <v>2555</v>
      </c>
      <c r="E11" s="9">
        <v>2696</v>
      </c>
      <c r="F11" s="9">
        <v>6210</v>
      </c>
      <c r="G11" s="9">
        <v>8280</v>
      </c>
      <c r="H11" s="9">
        <v>10350</v>
      </c>
      <c r="I11" s="9">
        <v>12420</v>
      </c>
      <c r="J11" s="9">
        <v>14490</v>
      </c>
      <c r="K11" s="9">
        <v>16560</v>
      </c>
      <c r="L11" s="9">
        <v>18630</v>
      </c>
      <c r="M11" s="9">
        <v>20700</v>
      </c>
      <c r="N11" s="9">
        <v>22770</v>
      </c>
      <c r="O11" s="10">
        <f t="shared" si="4"/>
        <v>135661</v>
      </c>
    </row>
    <row r="12" spans="1:15" ht="12" x14ac:dyDescent="0.2">
      <c r="B12" s="8" t="s">
        <v>18</v>
      </c>
      <c r="C12" s="9">
        <v>2770.83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>
        <f t="shared" si="4"/>
        <v>2770.83</v>
      </c>
    </row>
    <row r="13" spans="1:15" ht="12" x14ac:dyDescent="0.2">
      <c r="B13" s="8" t="s">
        <v>49</v>
      </c>
      <c r="C13" s="9">
        <v>585.96</v>
      </c>
      <c r="D13" s="9"/>
      <c r="E13" s="9"/>
      <c r="F13" s="9">
        <v>1000</v>
      </c>
      <c r="G13" s="9">
        <v>1650</v>
      </c>
      <c r="H13" s="9">
        <v>2350</v>
      </c>
      <c r="I13" s="9">
        <v>2850</v>
      </c>
      <c r="J13" s="9">
        <v>2850</v>
      </c>
      <c r="K13" s="9">
        <v>3850</v>
      </c>
      <c r="L13" s="9">
        <v>3850</v>
      </c>
      <c r="M13" s="9">
        <v>4350</v>
      </c>
      <c r="N13" s="9">
        <v>4350</v>
      </c>
      <c r="O13" s="10">
        <f>SUM(C13:N13)</f>
        <v>27685.96</v>
      </c>
    </row>
    <row r="14" spans="1:15" ht="12" x14ac:dyDescent="0.2">
      <c r="B14" s="8" t="s">
        <v>16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>
        <f>SUM(C14:N14)</f>
        <v>0</v>
      </c>
    </row>
    <row r="15" spans="1:15" ht="12" x14ac:dyDescent="0.2">
      <c r="B15" s="8" t="s">
        <v>48</v>
      </c>
      <c r="C15" s="9"/>
      <c r="D15" s="9"/>
      <c r="E15" s="9"/>
      <c r="F15" s="9">
        <v>750</v>
      </c>
      <c r="G15" s="9">
        <v>750</v>
      </c>
      <c r="H15" s="9">
        <v>750</v>
      </c>
      <c r="I15" s="9">
        <v>750</v>
      </c>
      <c r="J15" s="9">
        <v>750</v>
      </c>
      <c r="K15" s="9">
        <v>750</v>
      </c>
      <c r="L15" s="9">
        <v>750</v>
      </c>
      <c r="M15" s="9">
        <v>750</v>
      </c>
      <c r="N15" s="9">
        <v>750</v>
      </c>
      <c r="O15" s="11">
        <f t="shared" si="4"/>
        <v>6750</v>
      </c>
    </row>
    <row r="16" spans="1:15" ht="12" x14ac:dyDescent="0.2">
      <c r="B16" s="12" t="s">
        <v>18</v>
      </c>
      <c r="C16" s="13">
        <f t="shared" ref="C16:N16" si="5">SUM(C10:C15)</f>
        <v>3356.79</v>
      </c>
      <c r="D16" s="13">
        <f t="shared" si="5"/>
        <v>5352</v>
      </c>
      <c r="E16" s="13">
        <f t="shared" si="5"/>
        <v>2696</v>
      </c>
      <c r="F16" s="13">
        <f t="shared" si="5"/>
        <v>13930</v>
      </c>
      <c r="G16" s="13">
        <f t="shared" si="5"/>
        <v>16650</v>
      </c>
      <c r="H16" s="13">
        <f t="shared" si="5"/>
        <v>19420</v>
      </c>
      <c r="I16" s="13">
        <f t="shared" si="5"/>
        <v>21990</v>
      </c>
      <c r="J16" s="13">
        <f t="shared" si="5"/>
        <v>24060</v>
      </c>
      <c r="K16" s="13">
        <f t="shared" si="5"/>
        <v>27130</v>
      </c>
      <c r="L16" s="13">
        <f t="shared" si="5"/>
        <v>29200</v>
      </c>
      <c r="M16" s="13">
        <f t="shared" si="5"/>
        <v>31770</v>
      </c>
      <c r="N16" s="13">
        <f t="shared" si="5"/>
        <v>33840</v>
      </c>
      <c r="O16" s="14">
        <f t="shared" si="4"/>
        <v>229394.79</v>
      </c>
    </row>
    <row r="17" spans="1:15" ht="12" x14ac:dyDescent="0.2"/>
    <row r="18" spans="1:15" ht="12" x14ac:dyDescent="0.2">
      <c r="B18" s="7" t="s">
        <v>61</v>
      </c>
    </row>
    <row r="19" spans="1:15" ht="12" x14ac:dyDescent="0.2">
      <c r="B19" s="15"/>
      <c r="C19" s="9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0">
        <f t="shared" ref="O19:O24" si="6">SUM(C19:N19)</f>
        <v>0</v>
      </c>
    </row>
    <row r="20" spans="1:15" ht="12" x14ac:dyDescent="0.2">
      <c r="B20" s="15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>
        <f t="shared" si="6"/>
        <v>0</v>
      </c>
    </row>
    <row r="21" spans="1:15" ht="12" x14ac:dyDescent="0.2">
      <c r="B21" s="15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>
        <f t="shared" si="6"/>
        <v>0</v>
      </c>
    </row>
    <row r="22" spans="1:15" ht="12" x14ac:dyDescent="0.2">
      <c r="B22" s="15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>
        <f t="shared" si="6"/>
        <v>0</v>
      </c>
    </row>
    <row r="23" spans="1:15" ht="12" x14ac:dyDescent="0.2">
      <c r="B23" s="15" t="s">
        <v>17</v>
      </c>
      <c r="C23" s="9"/>
      <c r="D23" s="9"/>
      <c r="E23" s="9"/>
      <c r="F23" s="9"/>
      <c r="G23" s="9"/>
      <c r="H23" s="9"/>
      <c r="I23" s="9" t="s">
        <v>54</v>
      </c>
      <c r="J23" s="9"/>
      <c r="K23" s="9"/>
      <c r="L23" s="9"/>
      <c r="M23" s="9"/>
      <c r="N23" s="9"/>
      <c r="O23" s="11">
        <f t="shared" si="6"/>
        <v>0</v>
      </c>
    </row>
    <row r="24" spans="1:15" ht="12" x14ac:dyDescent="0.2">
      <c r="B24" s="12" t="s">
        <v>19</v>
      </c>
      <c r="C24" s="16">
        <f t="shared" ref="C24:N24" si="7">SUM(C19:C23)</f>
        <v>0</v>
      </c>
      <c r="D24" s="16">
        <f t="shared" si="7"/>
        <v>0</v>
      </c>
      <c r="E24" s="16">
        <f t="shared" si="7"/>
        <v>0</v>
      </c>
      <c r="F24" s="16">
        <f t="shared" si="7"/>
        <v>0</v>
      </c>
      <c r="G24" s="16">
        <f t="shared" si="7"/>
        <v>0</v>
      </c>
      <c r="H24" s="16">
        <f t="shared" si="7"/>
        <v>0</v>
      </c>
      <c r="I24" s="16">
        <f t="shared" si="7"/>
        <v>0</v>
      </c>
      <c r="J24" s="16">
        <f t="shared" si="7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7">
        <f t="shared" si="6"/>
        <v>0</v>
      </c>
    </row>
    <row r="25" spans="1:15" ht="12" x14ac:dyDescent="0.2">
      <c r="A25" s="15"/>
      <c r="B25" s="15"/>
      <c r="O25" s="15"/>
    </row>
    <row r="26" spans="1:15" ht="15.75" customHeight="1" x14ac:dyDescent="0.2">
      <c r="A26" s="138" t="s">
        <v>20</v>
      </c>
      <c r="B26" s="139"/>
      <c r="C26" s="18">
        <f t="shared" ref="C26:N26" si="8">C16+C24</f>
        <v>3356.79</v>
      </c>
      <c r="D26" s="18">
        <f t="shared" si="8"/>
        <v>5352</v>
      </c>
      <c r="E26" s="18">
        <f t="shared" si="8"/>
        <v>2696</v>
      </c>
      <c r="F26" s="18">
        <f t="shared" si="8"/>
        <v>13930</v>
      </c>
      <c r="G26" s="18">
        <f t="shared" si="8"/>
        <v>16650</v>
      </c>
      <c r="H26" s="18">
        <f t="shared" si="8"/>
        <v>19420</v>
      </c>
      <c r="I26" s="18">
        <f t="shared" si="8"/>
        <v>21990</v>
      </c>
      <c r="J26" s="18">
        <f t="shared" si="8"/>
        <v>24060</v>
      </c>
      <c r="K26" s="18">
        <f t="shared" si="8"/>
        <v>27130</v>
      </c>
      <c r="L26" s="18">
        <f t="shared" si="8"/>
        <v>29200</v>
      </c>
      <c r="M26" s="18">
        <f t="shared" si="8"/>
        <v>31770</v>
      </c>
      <c r="N26" s="18">
        <f t="shared" si="8"/>
        <v>33840</v>
      </c>
      <c r="O26" s="14">
        <f>SUM(C26:N26)</f>
        <v>229394.79</v>
      </c>
    </row>
    <row r="27" spans="1:15" ht="12" x14ac:dyDescent="0.2"/>
    <row r="28" spans="1:15" ht="15.75" customHeight="1" x14ac:dyDescent="0.2">
      <c r="A28" s="147" t="s">
        <v>21</v>
      </c>
      <c r="B28" s="14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0"/>
    </row>
    <row r="29" spans="1:15" ht="12" x14ac:dyDescent="0.2">
      <c r="B29" s="7" t="s">
        <v>22</v>
      </c>
    </row>
    <row r="30" spans="1:15" ht="12" x14ac:dyDescent="0.2">
      <c r="B30" s="8" t="s">
        <v>23</v>
      </c>
      <c r="C30" s="9">
        <v>32</v>
      </c>
      <c r="D30" s="9">
        <v>32</v>
      </c>
      <c r="E30" s="9">
        <v>32</v>
      </c>
      <c r="F30" s="9">
        <v>32</v>
      </c>
      <c r="G30" s="9">
        <v>32</v>
      </c>
      <c r="H30" s="9">
        <v>32</v>
      </c>
      <c r="I30" s="9">
        <v>32</v>
      </c>
      <c r="J30" s="9">
        <v>32</v>
      </c>
      <c r="K30" s="9">
        <v>32</v>
      </c>
      <c r="L30" s="9">
        <v>32</v>
      </c>
      <c r="M30" s="9">
        <v>32</v>
      </c>
      <c r="N30" s="9"/>
      <c r="O30" s="10">
        <f t="shared" ref="O30:O52" si="9">SUM(C30:N30)</f>
        <v>352</v>
      </c>
    </row>
    <row r="31" spans="1:15" ht="12" x14ac:dyDescent="0.2">
      <c r="B31" s="15" t="s">
        <v>67</v>
      </c>
      <c r="C31" s="9">
        <v>11.66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>
        <f>SUM(C31:N31)</f>
        <v>11.66</v>
      </c>
    </row>
    <row r="32" spans="1:15" ht="12" x14ac:dyDescent="0.2">
      <c r="B32" s="8" t="s">
        <v>24</v>
      </c>
      <c r="C32" s="9">
        <v>3234.28</v>
      </c>
      <c r="D32" s="9">
        <v>300</v>
      </c>
      <c r="E32" s="9">
        <v>350</v>
      </c>
      <c r="F32" s="9">
        <v>150</v>
      </c>
      <c r="G32" s="9">
        <v>150</v>
      </c>
      <c r="H32" s="9">
        <v>150</v>
      </c>
      <c r="I32" s="9">
        <v>150</v>
      </c>
      <c r="J32" s="9">
        <v>150</v>
      </c>
      <c r="K32" s="9">
        <v>150</v>
      </c>
      <c r="L32" s="9">
        <v>150</v>
      </c>
      <c r="M32" s="9">
        <v>150</v>
      </c>
      <c r="N32" s="9">
        <v>150</v>
      </c>
      <c r="O32" s="10">
        <f t="shared" si="9"/>
        <v>5234.2800000000007</v>
      </c>
    </row>
    <row r="33" spans="2:15" ht="12" x14ac:dyDescent="0.2">
      <c r="B33" s="8" t="s">
        <v>25</v>
      </c>
      <c r="C33" s="9">
        <v>122</v>
      </c>
      <c r="D33" s="9"/>
      <c r="E33" s="9"/>
      <c r="F33" s="9">
        <v>2750</v>
      </c>
      <c r="G33" s="9">
        <v>3258</v>
      </c>
      <c r="H33" s="9">
        <v>3258</v>
      </c>
      <c r="I33" s="9">
        <v>3258</v>
      </c>
      <c r="J33" s="9">
        <v>3258</v>
      </c>
      <c r="K33" s="9">
        <v>3258</v>
      </c>
      <c r="L33" s="9">
        <v>3258</v>
      </c>
      <c r="M33" s="9">
        <v>3258</v>
      </c>
      <c r="N33" s="9">
        <v>3258</v>
      </c>
      <c r="O33" s="10">
        <f t="shared" si="9"/>
        <v>28936</v>
      </c>
    </row>
    <row r="34" spans="2:15" ht="12" x14ac:dyDescent="0.2">
      <c r="B34" s="8" t="s">
        <v>26</v>
      </c>
      <c r="C34" s="9">
        <v>759.38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>
        <f t="shared" si="9"/>
        <v>759.38</v>
      </c>
    </row>
    <row r="35" spans="2:15" ht="12" x14ac:dyDescent="0.2">
      <c r="B35" s="8" t="s">
        <v>27</v>
      </c>
      <c r="C35" s="9">
        <v>37</v>
      </c>
      <c r="D35" s="9">
        <v>37</v>
      </c>
      <c r="E35" s="9">
        <v>37</v>
      </c>
      <c r="F35" s="9">
        <v>37</v>
      </c>
      <c r="G35" s="9">
        <v>37</v>
      </c>
      <c r="H35" s="9">
        <v>37</v>
      </c>
      <c r="I35" s="9">
        <v>37</v>
      </c>
      <c r="J35" s="9">
        <v>37</v>
      </c>
      <c r="K35" s="9">
        <v>37</v>
      </c>
      <c r="L35" s="9">
        <v>37</v>
      </c>
      <c r="M35" s="9">
        <v>37</v>
      </c>
      <c r="N35" s="9">
        <v>37</v>
      </c>
      <c r="O35" s="10">
        <f t="shared" si="9"/>
        <v>444</v>
      </c>
    </row>
    <row r="36" spans="2:15" ht="12" x14ac:dyDescent="0.2">
      <c r="B36" s="7" t="s">
        <v>66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</row>
    <row r="37" spans="2:15" ht="12" x14ac:dyDescent="0.2">
      <c r="B37" s="7" t="s">
        <v>53</v>
      </c>
      <c r="C37" s="9">
        <v>250</v>
      </c>
      <c r="D37" s="9">
        <v>600</v>
      </c>
      <c r="E37" s="9">
        <v>600</v>
      </c>
      <c r="F37" s="9">
        <v>600</v>
      </c>
      <c r="G37" s="9">
        <v>990</v>
      </c>
      <c r="H37" s="9">
        <v>1410</v>
      </c>
      <c r="I37" s="9">
        <v>1710</v>
      </c>
      <c r="J37" s="9">
        <v>1710</v>
      </c>
      <c r="K37" s="9">
        <v>2310</v>
      </c>
      <c r="L37" s="9">
        <v>2310</v>
      </c>
      <c r="M37" s="9">
        <v>2610</v>
      </c>
      <c r="N37" s="9">
        <v>2610</v>
      </c>
      <c r="O37" s="10">
        <f t="shared" si="9"/>
        <v>17710</v>
      </c>
    </row>
    <row r="38" spans="2:15" ht="12" x14ac:dyDescent="0.2">
      <c r="B38" s="7" t="s">
        <v>56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>
        <f t="shared" si="9"/>
        <v>0</v>
      </c>
    </row>
    <row r="39" spans="2:15" ht="12" x14ac:dyDescent="0.2">
      <c r="B39" s="8" t="s">
        <v>28</v>
      </c>
      <c r="C39" s="9"/>
      <c r="D39" s="9">
        <v>50</v>
      </c>
      <c r="E39" s="9">
        <v>50</v>
      </c>
      <c r="F39" s="9">
        <v>50</v>
      </c>
      <c r="G39" s="9">
        <v>50</v>
      </c>
      <c r="H39" s="9">
        <v>50</v>
      </c>
      <c r="I39" s="9">
        <v>50</v>
      </c>
      <c r="J39" s="9">
        <v>50</v>
      </c>
      <c r="K39" s="9">
        <v>50</v>
      </c>
      <c r="L39" s="9">
        <v>50</v>
      </c>
      <c r="M39" s="9">
        <v>50</v>
      </c>
      <c r="N39" s="9">
        <v>50</v>
      </c>
      <c r="O39" s="10">
        <f t="shared" si="9"/>
        <v>550</v>
      </c>
    </row>
    <row r="40" spans="2:15" ht="12" x14ac:dyDescent="0.2">
      <c r="B40" s="8" t="s">
        <v>29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>
        <f t="shared" si="9"/>
        <v>0</v>
      </c>
    </row>
    <row r="41" spans="2:15" ht="12" x14ac:dyDescent="0.2">
      <c r="B41" s="7" t="s">
        <v>52</v>
      </c>
      <c r="C41" s="9">
        <v>300</v>
      </c>
      <c r="D41" s="9">
        <v>250</v>
      </c>
      <c r="E41" s="9">
        <v>750</v>
      </c>
      <c r="F41" s="9">
        <v>750</v>
      </c>
      <c r="G41" s="9">
        <v>750</v>
      </c>
      <c r="H41" s="9">
        <v>750</v>
      </c>
      <c r="I41" s="9">
        <v>750</v>
      </c>
      <c r="J41" s="9">
        <v>750</v>
      </c>
      <c r="K41" s="9">
        <v>750</v>
      </c>
      <c r="L41" s="9">
        <v>750</v>
      </c>
      <c r="M41" s="9">
        <v>750</v>
      </c>
      <c r="N41" s="9">
        <v>750</v>
      </c>
      <c r="O41" s="21">
        <f t="shared" si="9"/>
        <v>8050</v>
      </c>
    </row>
    <row r="42" spans="2:15" ht="12" x14ac:dyDescent="0.2">
      <c r="B42" s="7" t="s">
        <v>30</v>
      </c>
      <c r="C42" s="9">
        <v>2250</v>
      </c>
      <c r="D42" s="9">
        <v>2250</v>
      </c>
      <c r="E42" s="9">
        <v>2250</v>
      </c>
      <c r="F42" s="9">
        <v>2250</v>
      </c>
      <c r="G42" s="9">
        <v>2250</v>
      </c>
      <c r="H42" s="9">
        <v>2250</v>
      </c>
      <c r="I42" s="9">
        <v>2250</v>
      </c>
      <c r="J42" s="9">
        <v>2250</v>
      </c>
      <c r="K42" s="9">
        <v>2250</v>
      </c>
      <c r="L42" s="9">
        <v>2250</v>
      </c>
      <c r="M42" s="9">
        <v>2250</v>
      </c>
      <c r="N42" s="9">
        <v>2250</v>
      </c>
      <c r="O42" s="21">
        <f>SUM(C42:N42)</f>
        <v>27000</v>
      </c>
    </row>
    <row r="43" spans="2:15" ht="12" x14ac:dyDescent="0.2">
      <c r="B43" s="7" t="s">
        <v>31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21">
        <f t="shared" si="9"/>
        <v>0</v>
      </c>
    </row>
    <row r="44" spans="2:15" ht="12" x14ac:dyDescent="0.2">
      <c r="B44" s="8" t="s">
        <v>32</v>
      </c>
      <c r="C44" s="9"/>
      <c r="D44" s="9">
        <v>125</v>
      </c>
      <c r="E44" s="9">
        <v>125</v>
      </c>
      <c r="F44" s="9">
        <v>125</v>
      </c>
      <c r="G44" s="9">
        <v>125</v>
      </c>
      <c r="H44" s="9">
        <v>125</v>
      </c>
      <c r="I44" s="9">
        <v>125</v>
      </c>
      <c r="J44" s="9">
        <v>125</v>
      </c>
      <c r="K44" s="9">
        <v>125</v>
      </c>
      <c r="L44" s="9">
        <v>125</v>
      </c>
      <c r="M44" s="9">
        <v>125</v>
      </c>
      <c r="N44" s="9">
        <v>125</v>
      </c>
      <c r="O44" s="10">
        <f t="shared" si="9"/>
        <v>1375</v>
      </c>
    </row>
    <row r="45" spans="2:15" ht="12" x14ac:dyDescent="0.2">
      <c r="B45" s="8" t="s">
        <v>33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>
        <f t="shared" si="9"/>
        <v>0</v>
      </c>
    </row>
    <row r="46" spans="2:15" ht="12" x14ac:dyDescent="0.2">
      <c r="B46" s="8" t="s">
        <v>34</v>
      </c>
      <c r="C46" s="9">
        <v>434.89</v>
      </c>
      <c r="D46" s="9">
        <v>200</v>
      </c>
      <c r="E46" s="9">
        <v>200</v>
      </c>
      <c r="F46" s="9">
        <v>200</v>
      </c>
      <c r="G46" s="9">
        <v>200</v>
      </c>
      <c r="H46" s="9">
        <v>200</v>
      </c>
      <c r="I46" s="9">
        <v>200</v>
      </c>
      <c r="J46" s="9">
        <v>200</v>
      </c>
      <c r="K46" s="9">
        <v>200</v>
      </c>
      <c r="L46" s="9">
        <v>200</v>
      </c>
      <c r="M46" s="9">
        <v>200</v>
      </c>
      <c r="N46" s="9">
        <v>200</v>
      </c>
      <c r="O46" s="10">
        <f t="shared" si="9"/>
        <v>2634.89</v>
      </c>
    </row>
    <row r="47" spans="2:15" ht="12" x14ac:dyDescent="0.2">
      <c r="B47" s="8" t="s">
        <v>35</v>
      </c>
      <c r="C47" s="9">
        <v>99</v>
      </c>
      <c r="D47" s="9">
        <v>99</v>
      </c>
      <c r="E47" s="9">
        <v>149</v>
      </c>
      <c r="F47" s="9">
        <v>149</v>
      </c>
      <c r="G47" s="9">
        <v>149</v>
      </c>
      <c r="H47" s="9">
        <v>149</v>
      </c>
      <c r="I47" s="9">
        <v>149</v>
      </c>
      <c r="J47" s="9">
        <v>149</v>
      </c>
      <c r="K47" s="9">
        <v>149</v>
      </c>
      <c r="L47" s="9">
        <v>149</v>
      </c>
      <c r="M47" s="9">
        <v>149</v>
      </c>
      <c r="N47" s="9">
        <v>149</v>
      </c>
      <c r="O47" s="10">
        <f t="shared" si="9"/>
        <v>1688</v>
      </c>
    </row>
    <row r="48" spans="2:15" ht="12" x14ac:dyDescent="0.2">
      <c r="B48" s="8" t="s">
        <v>58</v>
      </c>
      <c r="C48" s="9">
        <v>103.74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</row>
    <row r="49" spans="1:15" ht="12" x14ac:dyDescent="0.2">
      <c r="B49" s="8" t="s">
        <v>59</v>
      </c>
      <c r="C49" s="9">
        <v>336.33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</row>
    <row r="50" spans="1:15" ht="12" x14ac:dyDescent="0.2">
      <c r="B50" s="8" t="s">
        <v>57</v>
      </c>
      <c r="C50" s="9">
        <v>1186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</row>
    <row r="51" spans="1:15" ht="12" x14ac:dyDescent="0.2">
      <c r="B51" s="8" t="s">
        <v>36</v>
      </c>
      <c r="C51" s="9">
        <v>30</v>
      </c>
      <c r="D51" s="9"/>
      <c r="E51" s="9">
        <v>75</v>
      </c>
      <c r="F51" s="9">
        <v>75</v>
      </c>
      <c r="G51" s="9">
        <v>75</v>
      </c>
      <c r="H51" s="9">
        <v>75</v>
      </c>
      <c r="I51" s="9">
        <v>75</v>
      </c>
      <c r="J51" s="9">
        <v>75</v>
      </c>
      <c r="K51" s="9">
        <v>75</v>
      </c>
      <c r="L51" s="9">
        <v>75</v>
      </c>
      <c r="M51" s="9">
        <v>75</v>
      </c>
      <c r="N51" s="9">
        <v>75</v>
      </c>
      <c r="O51" s="11">
        <f t="shared" si="9"/>
        <v>780</v>
      </c>
    </row>
    <row r="52" spans="1:15" ht="12" x14ac:dyDescent="0.2">
      <c r="B52" s="12" t="s">
        <v>37</v>
      </c>
      <c r="C52" s="22">
        <f t="shared" ref="C52:N52" si="10">SUM(C30:C51)</f>
        <v>9186.2799999999988</v>
      </c>
      <c r="D52" s="22">
        <f t="shared" si="10"/>
        <v>3943</v>
      </c>
      <c r="E52" s="22">
        <f t="shared" si="10"/>
        <v>4618</v>
      </c>
      <c r="F52" s="22">
        <f t="shared" si="10"/>
        <v>7168</v>
      </c>
      <c r="G52" s="22">
        <f t="shared" si="10"/>
        <v>8066</v>
      </c>
      <c r="H52" s="22">
        <f t="shared" si="10"/>
        <v>8486</v>
      </c>
      <c r="I52" s="22">
        <f t="shared" si="10"/>
        <v>8786</v>
      </c>
      <c r="J52" s="22">
        <f t="shared" si="10"/>
        <v>8786</v>
      </c>
      <c r="K52" s="22">
        <f t="shared" si="10"/>
        <v>9386</v>
      </c>
      <c r="L52" s="22">
        <f t="shared" si="10"/>
        <v>9386</v>
      </c>
      <c r="M52" s="22">
        <f t="shared" si="10"/>
        <v>9686</v>
      </c>
      <c r="N52" s="22">
        <f t="shared" si="10"/>
        <v>9654</v>
      </c>
      <c r="O52" s="14">
        <f t="shared" si="9"/>
        <v>97151.28</v>
      </c>
    </row>
    <row r="53" spans="1:15" ht="12" x14ac:dyDescent="0.2"/>
    <row r="54" spans="1:15" ht="12" x14ac:dyDescent="0.2">
      <c r="B54" s="23" t="s">
        <v>38</v>
      </c>
    </row>
    <row r="55" spans="1:15" ht="12" x14ac:dyDescent="0.2">
      <c r="B55" s="15" t="s">
        <v>39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0">
        <f>SUM(C55:N55)</f>
        <v>0</v>
      </c>
    </row>
    <row r="56" spans="1:15" ht="12" x14ac:dyDescent="0.2">
      <c r="B56" s="15" t="s">
        <v>40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>
        <f>SUM(C56:N56)</f>
        <v>0</v>
      </c>
    </row>
    <row r="57" spans="1:15" ht="12" x14ac:dyDescent="0.2">
      <c r="B57" s="15" t="s">
        <v>17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1">
        <f>SUM(C57:N57)</f>
        <v>0</v>
      </c>
    </row>
    <row r="58" spans="1:15" ht="12" x14ac:dyDescent="0.2">
      <c r="B58" s="12" t="s">
        <v>41</v>
      </c>
      <c r="C58" s="16">
        <f t="shared" ref="C58:N58" si="11">SUM(C55:C57)</f>
        <v>0</v>
      </c>
      <c r="D58" s="16">
        <f t="shared" si="11"/>
        <v>0</v>
      </c>
      <c r="E58" s="16">
        <f t="shared" si="11"/>
        <v>0</v>
      </c>
      <c r="F58" s="16">
        <f t="shared" si="11"/>
        <v>0</v>
      </c>
      <c r="G58" s="16">
        <f t="shared" si="11"/>
        <v>0</v>
      </c>
      <c r="H58" s="16">
        <f t="shared" si="11"/>
        <v>0</v>
      </c>
      <c r="I58" s="16">
        <f t="shared" si="11"/>
        <v>0</v>
      </c>
      <c r="J58" s="16">
        <f t="shared" si="11"/>
        <v>0</v>
      </c>
      <c r="K58" s="16">
        <f t="shared" si="11"/>
        <v>0</v>
      </c>
      <c r="L58" s="16">
        <f t="shared" si="11"/>
        <v>0</v>
      </c>
      <c r="M58" s="16">
        <f t="shared" si="11"/>
        <v>0</v>
      </c>
      <c r="N58" s="16">
        <f t="shared" si="11"/>
        <v>0</v>
      </c>
      <c r="O58" s="17">
        <f>SUM(C58:N58)</f>
        <v>0</v>
      </c>
    </row>
    <row r="59" spans="1:15" ht="12" x14ac:dyDescent="0.2"/>
    <row r="60" spans="1:15" ht="15.75" customHeight="1" x14ac:dyDescent="0.2">
      <c r="A60" s="138" t="s">
        <v>42</v>
      </c>
      <c r="B60" s="139"/>
      <c r="C60" s="24">
        <f t="shared" ref="C60:N60" si="12">C52+C58</f>
        <v>9186.2799999999988</v>
      </c>
      <c r="D60" s="24">
        <f t="shared" si="12"/>
        <v>3943</v>
      </c>
      <c r="E60" s="24">
        <f t="shared" si="12"/>
        <v>4618</v>
      </c>
      <c r="F60" s="24">
        <f t="shared" si="12"/>
        <v>7168</v>
      </c>
      <c r="G60" s="24">
        <f t="shared" si="12"/>
        <v>8066</v>
      </c>
      <c r="H60" s="24">
        <f t="shared" si="12"/>
        <v>8486</v>
      </c>
      <c r="I60" s="24">
        <f t="shared" si="12"/>
        <v>8786</v>
      </c>
      <c r="J60" s="24">
        <f t="shared" si="12"/>
        <v>8786</v>
      </c>
      <c r="K60" s="24">
        <f t="shared" si="12"/>
        <v>9386</v>
      </c>
      <c r="L60" s="24">
        <f t="shared" si="12"/>
        <v>9386</v>
      </c>
      <c r="M60" s="24">
        <f t="shared" si="12"/>
        <v>9686</v>
      </c>
      <c r="N60" s="24">
        <f t="shared" si="12"/>
        <v>9654</v>
      </c>
      <c r="O60" s="14">
        <f>SUM(C60:N60)</f>
        <v>97151.28</v>
      </c>
    </row>
    <row r="61" spans="1:15" ht="12" x14ac:dyDescent="0.2">
      <c r="B61" s="15"/>
      <c r="O61" s="15"/>
    </row>
    <row r="62" spans="1:15" ht="12" x14ac:dyDescent="0.2">
      <c r="B62" s="15" t="s">
        <v>43</v>
      </c>
      <c r="C62" s="9">
        <f t="shared" ref="C62:N62" si="13">C26-C60</f>
        <v>-5829.4899999999989</v>
      </c>
      <c r="D62" s="9">
        <f t="shared" si="13"/>
        <v>1409</v>
      </c>
      <c r="E62" s="9">
        <f t="shared" si="13"/>
        <v>-1922</v>
      </c>
      <c r="F62" s="9">
        <f t="shared" si="13"/>
        <v>6762</v>
      </c>
      <c r="G62" s="9">
        <f t="shared" si="13"/>
        <v>8584</v>
      </c>
      <c r="H62" s="9">
        <f t="shared" si="13"/>
        <v>10934</v>
      </c>
      <c r="I62" s="9">
        <f t="shared" si="13"/>
        <v>13204</v>
      </c>
      <c r="J62" s="9">
        <f t="shared" si="13"/>
        <v>15274</v>
      </c>
      <c r="K62" s="9">
        <f t="shared" si="13"/>
        <v>17744</v>
      </c>
      <c r="L62" s="9">
        <f t="shared" si="13"/>
        <v>19814</v>
      </c>
      <c r="M62" s="9">
        <f t="shared" si="13"/>
        <v>22084</v>
      </c>
      <c r="N62" s="9">
        <f t="shared" si="13"/>
        <v>24186</v>
      </c>
      <c r="O62" s="17">
        <f>SUM(C62:N62)</f>
        <v>132243.51</v>
      </c>
    </row>
    <row r="63" spans="1:15" ht="12" x14ac:dyDescent="0.2">
      <c r="B63" s="15" t="s">
        <v>44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0"/>
    </row>
    <row r="64" spans="1:15" ht="12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 spans="1:15" ht="15.75" customHeight="1" x14ac:dyDescent="0.2">
      <c r="A65" s="138" t="s">
        <v>45</v>
      </c>
      <c r="B65" s="139"/>
      <c r="C65" s="18">
        <f t="shared" ref="C65:N65" si="14">C62-C63</f>
        <v>-5829.4899999999989</v>
      </c>
      <c r="D65" s="18">
        <f t="shared" si="14"/>
        <v>1409</v>
      </c>
      <c r="E65" s="18">
        <f t="shared" si="14"/>
        <v>-1922</v>
      </c>
      <c r="F65" s="18">
        <f t="shared" si="14"/>
        <v>6762</v>
      </c>
      <c r="G65" s="18">
        <f t="shared" si="14"/>
        <v>8584</v>
      </c>
      <c r="H65" s="18">
        <f t="shared" si="14"/>
        <v>10934</v>
      </c>
      <c r="I65" s="18">
        <f t="shared" si="14"/>
        <v>13204</v>
      </c>
      <c r="J65" s="18">
        <f t="shared" si="14"/>
        <v>15274</v>
      </c>
      <c r="K65" s="18">
        <f t="shared" si="14"/>
        <v>17744</v>
      </c>
      <c r="L65" s="18">
        <f t="shared" si="14"/>
        <v>19814</v>
      </c>
      <c r="M65" s="18">
        <f t="shared" si="14"/>
        <v>22084</v>
      </c>
      <c r="N65" s="18">
        <f t="shared" si="14"/>
        <v>24186</v>
      </c>
      <c r="O65" s="14">
        <f>SUM(C65:N65)</f>
        <v>132243.51</v>
      </c>
    </row>
    <row r="67" spans="1:15" ht="12" x14ac:dyDescent="0.2">
      <c r="A67" s="140"/>
      <c r="B67" s="140"/>
      <c r="O67" s="4" t="s">
        <v>55</v>
      </c>
    </row>
    <row r="68" spans="1:15" ht="12" x14ac:dyDescent="0.2">
      <c r="A68" s="140"/>
      <c r="B68" s="140"/>
    </row>
  </sheetData>
  <mergeCells count="9">
    <mergeCell ref="A65:B65"/>
    <mergeCell ref="A67:B67"/>
    <mergeCell ref="A68:B68"/>
    <mergeCell ref="A1:G1"/>
    <mergeCell ref="M1:O1"/>
    <mergeCell ref="A8:B8"/>
    <mergeCell ref="A26:B26"/>
    <mergeCell ref="A28:B28"/>
    <mergeCell ref="A60:B60"/>
  </mergeCells>
  <pageMargins left="0.25" right="0.25" top="0.75" bottom="0.75" header="0.3" footer="0.3"/>
  <pageSetup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43"/>
  <sheetViews>
    <sheetView topLeftCell="A104" zoomScale="75" zoomScaleNormal="75" workbookViewId="0">
      <selection activeCell="O142" sqref="O142"/>
    </sheetView>
  </sheetViews>
  <sheetFormatPr defaultColWidth="9.140625" defaultRowHeight="12" x14ac:dyDescent="0.2"/>
  <cols>
    <col min="1" max="1" width="1.85546875" style="4" customWidth="1"/>
    <col min="2" max="2" width="30.7109375" style="4" bestFit="1" customWidth="1"/>
    <col min="3" max="3" width="11.85546875" style="4" bestFit="1" customWidth="1"/>
    <col min="4" max="4" width="12.28515625" style="4" bestFit="1" customWidth="1"/>
    <col min="5" max="5" width="11.85546875" style="4" bestFit="1" customWidth="1"/>
    <col min="6" max="6" width="11.7109375" style="4" customWidth="1"/>
    <col min="7" max="7" width="11.85546875" style="4" bestFit="1" customWidth="1"/>
    <col min="8" max="9" width="12.28515625" style="4" bestFit="1" customWidth="1"/>
    <col min="10" max="10" width="12.28515625" style="4" customWidth="1"/>
    <col min="11" max="12" width="12.28515625" style="4" bestFit="1" customWidth="1"/>
    <col min="13" max="13" width="16.5703125" style="4" bestFit="1" customWidth="1"/>
    <col min="14" max="14" width="12.28515625" style="4" bestFit="1" customWidth="1"/>
    <col min="15" max="15" width="13.42578125" style="4" customWidth="1"/>
    <col min="16" max="16" width="9.140625" style="4"/>
    <col min="17" max="17" width="6.42578125" style="4" customWidth="1"/>
    <col min="18" max="18" width="9" style="4" customWidth="1"/>
    <col min="19" max="19" width="30.7109375" style="4" bestFit="1" customWidth="1"/>
    <col min="20" max="22" width="11.85546875" style="4" bestFit="1" customWidth="1"/>
    <col min="23" max="23" width="11.5703125" style="4" bestFit="1" customWidth="1"/>
    <col min="24" max="24" width="11.85546875" style="4" bestFit="1" customWidth="1"/>
    <col min="25" max="31" width="12.28515625" style="4" bestFit="1" customWidth="1"/>
    <col min="32" max="32" width="12.42578125" style="4" bestFit="1" customWidth="1"/>
    <col min="33" max="16384" width="9.140625" style="4"/>
  </cols>
  <sheetData>
    <row r="1" spans="1:32" ht="15" x14ac:dyDescent="0.2">
      <c r="A1" s="156" t="s">
        <v>97</v>
      </c>
      <c r="B1" s="157"/>
      <c r="C1" s="157"/>
      <c r="D1" s="157"/>
      <c r="E1" s="157"/>
      <c r="F1" s="157"/>
      <c r="G1" s="157"/>
      <c r="H1" s="25"/>
      <c r="I1" s="25"/>
      <c r="J1" s="25"/>
      <c r="K1" s="25"/>
      <c r="L1" s="25"/>
      <c r="M1" s="143"/>
      <c r="N1" s="144"/>
      <c r="O1" s="144"/>
      <c r="R1" s="156" t="s">
        <v>103</v>
      </c>
      <c r="S1" s="157"/>
      <c r="T1" s="157"/>
      <c r="U1" s="157"/>
      <c r="V1" s="157"/>
      <c r="W1" s="157"/>
      <c r="X1" s="157"/>
      <c r="Y1" s="25"/>
      <c r="Z1" s="25"/>
      <c r="AA1" s="25"/>
      <c r="AB1" s="25"/>
      <c r="AC1" s="25"/>
      <c r="AD1" s="143"/>
      <c r="AE1" s="144"/>
      <c r="AF1" s="144"/>
    </row>
    <row r="2" spans="1:32" x14ac:dyDescent="0.2">
      <c r="A2" s="27"/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  <c r="R2" s="27"/>
      <c r="S2" s="27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9"/>
    </row>
    <row r="3" spans="1:32" ht="24" customHeight="1" x14ac:dyDescent="0.2">
      <c r="A3" s="30"/>
      <c r="B3" s="37" t="s">
        <v>62</v>
      </c>
      <c r="C3" s="50">
        <v>6920</v>
      </c>
      <c r="D3" s="50">
        <v>9540</v>
      </c>
      <c r="E3" s="50">
        <v>11860</v>
      </c>
      <c r="F3" s="50">
        <v>13930</v>
      </c>
      <c r="G3" s="50">
        <v>16650</v>
      </c>
      <c r="H3" s="50">
        <v>19420</v>
      </c>
      <c r="I3" s="50">
        <v>21990</v>
      </c>
      <c r="J3" s="50">
        <v>24060</v>
      </c>
      <c r="K3" s="50">
        <v>27130</v>
      </c>
      <c r="L3" s="50">
        <v>29200</v>
      </c>
      <c r="M3" s="50">
        <v>31770</v>
      </c>
      <c r="N3" s="50">
        <v>33840</v>
      </c>
      <c r="O3" s="51">
        <f>SUM(C3:N3)</f>
        <v>246310</v>
      </c>
      <c r="R3" s="30"/>
      <c r="S3" s="37" t="s">
        <v>62</v>
      </c>
      <c r="T3" s="50">
        <f>SUM(T18)</f>
        <v>5370</v>
      </c>
      <c r="U3" s="50">
        <f t="shared" ref="U3:AE3" si="0">SUM(U18)</f>
        <v>7755</v>
      </c>
      <c r="V3" s="50">
        <f t="shared" si="0"/>
        <v>10980</v>
      </c>
      <c r="W3" s="50">
        <f t="shared" si="0"/>
        <v>12620</v>
      </c>
      <c r="X3" s="50">
        <f t="shared" si="0"/>
        <v>14800</v>
      </c>
      <c r="Y3" s="50">
        <f t="shared" si="0"/>
        <v>16835</v>
      </c>
      <c r="Z3" s="50">
        <f t="shared" si="0"/>
        <v>19900</v>
      </c>
      <c r="AA3" s="50">
        <f t="shared" si="0"/>
        <v>23425</v>
      </c>
      <c r="AB3" s="50">
        <f t="shared" si="0"/>
        <v>0</v>
      </c>
      <c r="AC3" s="50">
        <f t="shared" si="0"/>
        <v>0</v>
      </c>
      <c r="AD3" s="50">
        <f t="shared" si="0"/>
        <v>0</v>
      </c>
      <c r="AE3" s="50">
        <f t="shared" si="0"/>
        <v>0</v>
      </c>
      <c r="AF3" s="51">
        <f>SUM(T3:AE3)</f>
        <v>111685</v>
      </c>
    </row>
    <row r="4" spans="1:32" x14ac:dyDescent="0.2">
      <c r="A4" s="30"/>
      <c r="B4" s="37" t="s">
        <v>63</v>
      </c>
      <c r="C4" s="38">
        <v>3357</v>
      </c>
      <c r="D4" s="38">
        <f>SUM(D28)</f>
        <v>5352</v>
      </c>
      <c r="E4" s="38">
        <f t="shared" ref="E4:N4" si="1">SUM(E28)</f>
        <v>8138</v>
      </c>
      <c r="F4" s="38">
        <f t="shared" si="1"/>
        <v>10346.130000000001</v>
      </c>
      <c r="G4" s="38">
        <f t="shared" si="1"/>
        <v>12722.31</v>
      </c>
      <c r="H4" s="38">
        <f t="shared" si="1"/>
        <v>12490.880000000001</v>
      </c>
      <c r="I4" s="38">
        <f t="shared" si="1"/>
        <v>18253.859999999997</v>
      </c>
      <c r="J4" s="38">
        <f t="shared" si="1"/>
        <v>17327.86</v>
      </c>
      <c r="K4" s="38">
        <f t="shared" si="1"/>
        <v>17885.47</v>
      </c>
      <c r="L4" s="38">
        <f t="shared" si="1"/>
        <v>18826.7</v>
      </c>
      <c r="M4" s="38">
        <f t="shared" si="1"/>
        <v>15683</v>
      </c>
      <c r="N4" s="38">
        <f t="shared" si="1"/>
        <v>0</v>
      </c>
      <c r="O4" s="39">
        <f>SUM(C4:N4)</f>
        <v>140383.21000000002</v>
      </c>
      <c r="R4" s="30"/>
      <c r="S4" s="37" t="s">
        <v>63</v>
      </c>
      <c r="T4" s="38">
        <f>SUM(T28)</f>
        <v>5370</v>
      </c>
      <c r="U4" s="38">
        <f>SUM(U28)</f>
        <v>7755</v>
      </c>
      <c r="V4" s="38">
        <f t="shared" ref="V4:AE4" si="2">SUM(V28)</f>
        <v>10980</v>
      </c>
      <c r="W4" s="38">
        <f t="shared" si="2"/>
        <v>12620</v>
      </c>
      <c r="X4" s="38">
        <f t="shared" si="2"/>
        <v>14800</v>
      </c>
      <c r="Y4" s="38">
        <f t="shared" si="2"/>
        <v>16835</v>
      </c>
      <c r="Z4" s="38">
        <f t="shared" si="2"/>
        <v>19900</v>
      </c>
      <c r="AA4" s="38">
        <f t="shared" si="2"/>
        <v>23425</v>
      </c>
      <c r="AB4" s="38">
        <f t="shared" si="2"/>
        <v>0</v>
      </c>
      <c r="AC4" s="38">
        <f t="shared" si="2"/>
        <v>0</v>
      </c>
      <c r="AD4" s="38">
        <f t="shared" si="2"/>
        <v>0</v>
      </c>
      <c r="AE4" s="38">
        <f t="shared" si="2"/>
        <v>0</v>
      </c>
      <c r="AF4" s="39">
        <f>SUM(T4:AE4)</f>
        <v>111685</v>
      </c>
    </row>
    <row r="5" spans="1:32" s="26" customFormat="1" ht="24" customHeight="1" x14ac:dyDescent="0.2">
      <c r="A5" s="31"/>
      <c r="B5" s="40" t="s">
        <v>64</v>
      </c>
      <c r="C5" s="41">
        <f t="shared" ref="C5:O5" si="3">C4-C3</f>
        <v>-3563</v>
      </c>
      <c r="D5" s="41">
        <f>D4-D3</f>
        <v>-4188</v>
      </c>
      <c r="E5" s="41">
        <f t="shared" si="3"/>
        <v>-3722</v>
      </c>
      <c r="F5" s="41">
        <f t="shared" si="3"/>
        <v>-3583.869999999999</v>
      </c>
      <c r="G5" s="41">
        <f t="shared" si="3"/>
        <v>-3927.6900000000005</v>
      </c>
      <c r="H5" s="41">
        <f t="shared" si="3"/>
        <v>-6929.119999999999</v>
      </c>
      <c r="I5" s="41">
        <f t="shared" si="3"/>
        <v>-3736.1400000000031</v>
      </c>
      <c r="J5" s="41">
        <f t="shared" si="3"/>
        <v>-6732.1399999999994</v>
      </c>
      <c r="K5" s="41">
        <f t="shared" si="3"/>
        <v>-9244.5299999999988</v>
      </c>
      <c r="L5" s="41">
        <f t="shared" si="3"/>
        <v>-10373.299999999999</v>
      </c>
      <c r="M5" s="41">
        <f t="shared" si="3"/>
        <v>-16087</v>
      </c>
      <c r="N5" s="41">
        <f t="shared" si="3"/>
        <v>-33840</v>
      </c>
      <c r="O5" s="42">
        <f t="shared" si="3"/>
        <v>-105926.78999999998</v>
      </c>
      <c r="R5" s="31"/>
      <c r="S5" s="40" t="s">
        <v>64</v>
      </c>
      <c r="T5" s="41">
        <f>T4-T3</f>
        <v>0</v>
      </c>
      <c r="U5" s="41">
        <f>U4-U3</f>
        <v>0</v>
      </c>
      <c r="V5" s="41">
        <f t="shared" ref="V5:AF5" si="4">V4-V3</f>
        <v>0</v>
      </c>
      <c r="W5" s="41">
        <f t="shared" si="4"/>
        <v>0</v>
      </c>
      <c r="X5" s="41">
        <f t="shared" si="4"/>
        <v>0</v>
      </c>
      <c r="Y5" s="41">
        <f t="shared" si="4"/>
        <v>0</v>
      </c>
      <c r="Z5" s="41">
        <f t="shared" si="4"/>
        <v>0</v>
      </c>
      <c r="AA5" s="41">
        <f t="shared" si="4"/>
        <v>0</v>
      </c>
      <c r="AB5" s="41">
        <f t="shared" si="4"/>
        <v>0</v>
      </c>
      <c r="AC5" s="41">
        <f t="shared" si="4"/>
        <v>0</v>
      </c>
      <c r="AD5" s="41">
        <f t="shared" si="4"/>
        <v>0</v>
      </c>
      <c r="AE5" s="41">
        <f t="shared" si="4"/>
        <v>0</v>
      </c>
      <c r="AF5" s="42">
        <f t="shared" si="4"/>
        <v>0</v>
      </c>
    </row>
    <row r="6" spans="1:32" ht="36" customHeight="1" x14ac:dyDescent="0.2">
      <c r="A6" s="30"/>
      <c r="B6" s="37" t="s">
        <v>65</v>
      </c>
      <c r="C6" s="32">
        <f>IF(ISERR(ROUND(C3/C4,3)),0,ROUND(C4/C3,3))</f>
        <v>0.48499999999999999</v>
      </c>
      <c r="D6" s="32">
        <f>IF(ISERR(ROUND(D3/D4,3)),0,ROUND(D4/D3,3))</f>
        <v>0.56100000000000005</v>
      </c>
      <c r="E6" s="32">
        <f t="shared" ref="E6:O6" si="5">IF(ISERR(ROUND(E3/E4,3)),0,ROUND(E4/E3,3))</f>
        <v>0.68600000000000005</v>
      </c>
      <c r="F6" s="32">
        <f t="shared" si="5"/>
        <v>0.74299999999999999</v>
      </c>
      <c r="G6" s="32">
        <f t="shared" si="5"/>
        <v>0.76400000000000001</v>
      </c>
      <c r="H6" s="32">
        <f t="shared" si="5"/>
        <v>0.64300000000000002</v>
      </c>
      <c r="I6" s="32">
        <f t="shared" si="5"/>
        <v>0.83</v>
      </c>
      <c r="J6" s="32">
        <f t="shared" si="5"/>
        <v>0.72</v>
      </c>
      <c r="K6" s="32">
        <f t="shared" si="5"/>
        <v>0.65900000000000003</v>
      </c>
      <c r="L6" s="32">
        <f t="shared" si="5"/>
        <v>0.64500000000000002</v>
      </c>
      <c r="M6" s="32">
        <f t="shared" si="5"/>
        <v>0.49399999999999999</v>
      </c>
      <c r="N6" s="32">
        <f t="shared" si="5"/>
        <v>0</v>
      </c>
      <c r="O6" s="33">
        <f t="shared" si="5"/>
        <v>0.56999999999999995</v>
      </c>
      <c r="R6" s="30"/>
      <c r="S6" s="37" t="s">
        <v>65</v>
      </c>
      <c r="T6" s="32">
        <f>IF(ISERR(ROUND(T3/T4,3)),0,ROUND(T4/T3,3))</f>
        <v>1</v>
      </c>
      <c r="U6" s="32">
        <f>IF(ISERR(ROUND(U3/U4,3)),0,ROUND(U4/U3,3))</f>
        <v>1</v>
      </c>
      <c r="V6" s="32">
        <f t="shared" ref="V6:AF6" si="6">IF(ISERR(ROUND(V3/V4,3)),0,ROUND(V4/V3,3))</f>
        <v>1</v>
      </c>
      <c r="W6" s="32">
        <f t="shared" si="6"/>
        <v>1</v>
      </c>
      <c r="X6" s="32">
        <f t="shared" si="6"/>
        <v>1</v>
      </c>
      <c r="Y6" s="32">
        <f t="shared" si="6"/>
        <v>1</v>
      </c>
      <c r="Z6" s="32">
        <f t="shared" si="6"/>
        <v>1</v>
      </c>
      <c r="AA6" s="32">
        <f t="shared" si="6"/>
        <v>1</v>
      </c>
      <c r="AB6" s="32">
        <f t="shared" si="6"/>
        <v>0</v>
      </c>
      <c r="AC6" s="32">
        <f t="shared" si="6"/>
        <v>0</v>
      </c>
      <c r="AD6" s="32">
        <f t="shared" si="6"/>
        <v>0</v>
      </c>
      <c r="AE6" s="32">
        <f t="shared" si="6"/>
        <v>0</v>
      </c>
      <c r="AF6" s="33">
        <f t="shared" si="6"/>
        <v>1</v>
      </c>
    </row>
    <row r="7" spans="1:32" x14ac:dyDescent="0.2">
      <c r="A7" s="34"/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6"/>
      <c r="R7" s="34"/>
      <c r="S7" s="34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6"/>
    </row>
    <row r="8" spans="1:32" x14ac:dyDescent="0.2">
      <c r="A8" s="145" t="s">
        <v>1</v>
      </c>
      <c r="B8" s="146"/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 t="s">
        <v>10</v>
      </c>
      <c r="L8" s="5" t="s">
        <v>11</v>
      </c>
      <c r="M8" s="5" t="s">
        <v>12</v>
      </c>
      <c r="N8" s="5" t="s">
        <v>13</v>
      </c>
      <c r="O8" s="6" t="s">
        <v>14</v>
      </c>
      <c r="R8" s="149" t="s">
        <v>1</v>
      </c>
      <c r="S8" s="146"/>
      <c r="T8" s="56" t="s">
        <v>6</v>
      </c>
      <c r="U8" s="56" t="s">
        <v>7</v>
      </c>
      <c r="V8" s="56" t="s">
        <v>101</v>
      </c>
      <c r="W8" s="56" t="s">
        <v>102</v>
      </c>
      <c r="X8" s="56" t="s">
        <v>10</v>
      </c>
      <c r="Y8" s="56" t="s">
        <v>11</v>
      </c>
      <c r="Z8" s="56" t="s">
        <v>12</v>
      </c>
      <c r="AA8" s="56" t="s">
        <v>13</v>
      </c>
      <c r="AB8" s="56"/>
      <c r="AC8" s="56"/>
      <c r="AD8" s="56"/>
      <c r="AE8" s="56"/>
      <c r="AF8" s="67" t="s">
        <v>14</v>
      </c>
    </row>
    <row r="9" spans="1:32" x14ac:dyDescent="0.2">
      <c r="B9" s="7" t="s">
        <v>15</v>
      </c>
      <c r="R9" s="59"/>
      <c r="S9" s="7" t="s">
        <v>15</v>
      </c>
      <c r="AF9" s="63"/>
    </row>
    <row r="10" spans="1:32" x14ac:dyDescent="0.2">
      <c r="B10" s="8" t="s">
        <v>71</v>
      </c>
      <c r="C10" s="9"/>
      <c r="D10" s="9">
        <v>553</v>
      </c>
      <c r="E10" s="9">
        <v>2973</v>
      </c>
      <c r="F10" s="9">
        <v>2485.8000000000002</v>
      </c>
      <c r="G10" s="9">
        <v>2623.33</v>
      </c>
      <c r="H10" s="9">
        <v>3838.88</v>
      </c>
      <c r="I10" s="9">
        <v>864</v>
      </c>
      <c r="J10" s="9">
        <v>361.28</v>
      </c>
      <c r="K10" s="9">
        <v>39</v>
      </c>
      <c r="L10" s="9">
        <v>1688.5</v>
      </c>
      <c r="M10" s="9"/>
      <c r="N10" s="9"/>
      <c r="O10" s="10">
        <f t="shared" ref="O10:O16" si="7">SUM(C10:N10)</f>
        <v>15426.790000000003</v>
      </c>
      <c r="R10" s="59"/>
      <c r="S10" s="8" t="s">
        <v>82</v>
      </c>
      <c r="T10" s="9">
        <v>1485</v>
      </c>
      <c r="U10" s="9">
        <v>2235</v>
      </c>
      <c r="V10" s="9">
        <v>2980</v>
      </c>
      <c r="W10" s="9">
        <v>2235</v>
      </c>
      <c r="X10" s="9">
        <v>2235</v>
      </c>
      <c r="Y10" s="9">
        <v>2235</v>
      </c>
      <c r="Z10" s="9">
        <v>2235</v>
      </c>
      <c r="AA10" s="9">
        <v>2980</v>
      </c>
      <c r="AB10" s="9"/>
      <c r="AC10" s="9"/>
      <c r="AD10" s="9"/>
      <c r="AE10" s="9"/>
      <c r="AF10" s="68">
        <f t="shared" ref="AF10:AF18" si="8">SUM(T10:AE10)</f>
        <v>18620</v>
      </c>
    </row>
    <row r="11" spans="1:32" x14ac:dyDescent="0.2">
      <c r="B11" s="8" t="s">
        <v>88</v>
      </c>
      <c r="C11" s="9">
        <v>2392</v>
      </c>
      <c r="D11" s="9">
        <v>2055</v>
      </c>
      <c r="E11" s="9">
        <v>2992</v>
      </c>
      <c r="F11" s="9">
        <v>4939.33</v>
      </c>
      <c r="G11" s="9">
        <v>4958.99</v>
      </c>
      <c r="H11" s="9">
        <v>6509</v>
      </c>
      <c r="I11" s="9">
        <v>8123.78</v>
      </c>
      <c r="J11" s="9">
        <v>9080</v>
      </c>
      <c r="K11" s="9">
        <v>10841</v>
      </c>
      <c r="L11" s="9">
        <v>9304.83</v>
      </c>
      <c r="M11" s="9"/>
      <c r="N11" s="9"/>
      <c r="O11" s="10">
        <f>SUM(C11:N11)</f>
        <v>61195.93</v>
      </c>
      <c r="R11" s="59"/>
      <c r="S11" s="8" t="s">
        <v>60</v>
      </c>
      <c r="T11" s="9">
        <v>1485</v>
      </c>
      <c r="U11" s="9">
        <v>2970</v>
      </c>
      <c r="V11" s="9">
        <v>4950</v>
      </c>
      <c r="W11" s="9">
        <v>6435</v>
      </c>
      <c r="X11" s="9">
        <v>7915</v>
      </c>
      <c r="Y11" s="9">
        <v>9400</v>
      </c>
      <c r="Z11" s="9">
        <v>12865</v>
      </c>
      <c r="AA11" s="9">
        <v>14845</v>
      </c>
      <c r="AB11" s="9"/>
      <c r="AC11" s="9"/>
      <c r="AD11" s="9"/>
      <c r="AE11" s="9"/>
      <c r="AF11" s="68">
        <f t="shared" si="8"/>
        <v>60865</v>
      </c>
    </row>
    <row r="12" spans="1:32" x14ac:dyDescent="0.2">
      <c r="B12" s="8" t="s">
        <v>81</v>
      </c>
      <c r="D12" s="9"/>
      <c r="E12" s="9"/>
      <c r="F12" s="9"/>
      <c r="G12" s="9"/>
      <c r="H12" s="9"/>
      <c r="I12" s="9">
        <v>950</v>
      </c>
      <c r="J12" s="9">
        <v>650</v>
      </c>
      <c r="K12" s="9">
        <v>500</v>
      </c>
      <c r="L12" s="9">
        <v>600</v>
      </c>
      <c r="M12" s="9"/>
      <c r="N12" s="9"/>
      <c r="O12" s="10">
        <f t="shared" si="7"/>
        <v>2700</v>
      </c>
      <c r="R12" s="59"/>
      <c r="S12" s="7" t="s">
        <v>86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68">
        <f t="shared" si="8"/>
        <v>0</v>
      </c>
    </row>
    <row r="13" spans="1:32" x14ac:dyDescent="0.2">
      <c r="B13" s="8" t="s">
        <v>89</v>
      </c>
      <c r="C13" s="9">
        <v>585.96</v>
      </c>
      <c r="D13" s="9">
        <v>1695</v>
      </c>
      <c r="E13" s="9">
        <v>399</v>
      </c>
      <c r="F13" s="9">
        <v>2457</v>
      </c>
      <c r="G13" s="9">
        <v>4524</v>
      </c>
      <c r="H13" s="9">
        <v>2074</v>
      </c>
      <c r="I13" s="9">
        <v>5590.67</v>
      </c>
      <c r="J13" s="9">
        <v>3504.17</v>
      </c>
      <c r="K13" s="4">
        <v>2171.75</v>
      </c>
      <c r="L13" s="9">
        <v>3430.37</v>
      </c>
      <c r="M13" s="9"/>
      <c r="N13" s="9"/>
      <c r="O13" s="10">
        <f>SUM(C13:N13)</f>
        <v>26431.919999999995</v>
      </c>
      <c r="R13" s="59"/>
      <c r="S13" s="8" t="s">
        <v>49</v>
      </c>
      <c r="T13" s="9">
        <v>1000</v>
      </c>
      <c r="U13" s="9">
        <v>1000</v>
      </c>
      <c r="V13" s="9">
        <v>1350</v>
      </c>
      <c r="W13" s="9">
        <v>1750</v>
      </c>
      <c r="X13" s="9">
        <v>2200</v>
      </c>
      <c r="Y13" s="9">
        <v>2500</v>
      </c>
      <c r="Z13" s="9">
        <v>1850</v>
      </c>
      <c r="AA13" s="9">
        <v>2250</v>
      </c>
      <c r="AB13" s="9"/>
      <c r="AC13" s="9"/>
      <c r="AD13" s="9"/>
      <c r="AE13" s="9"/>
      <c r="AF13" s="68">
        <f>SUM(T13:AE13)</f>
        <v>13900</v>
      </c>
    </row>
    <row r="14" spans="1:32" x14ac:dyDescent="0.2">
      <c r="A14" s="4">
        <v>3865</v>
      </c>
      <c r="B14" s="8" t="s">
        <v>90</v>
      </c>
      <c r="C14" s="9"/>
      <c r="D14" s="9">
        <v>596</v>
      </c>
      <c r="E14" s="9">
        <v>1135</v>
      </c>
      <c r="F14" s="9"/>
      <c r="G14" s="9"/>
      <c r="H14" s="9"/>
      <c r="I14" s="9">
        <v>3865</v>
      </c>
      <c r="J14" s="9">
        <v>1297</v>
      </c>
      <c r="K14" s="9">
        <v>2073.7399999999998</v>
      </c>
      <c r="L14" s="9">
        <v>1920</v>
      </c>
      <c r="M14" s="9"/>
      <c r="N14" s="9"/>
      <c r="O14" s="10"/>
      <c r="R14" s="59"/>
      <c r="S14" s="7" t="s">
        <v>93</v>
      </c>
      <c r="T14" s="9">
        <v>700</v>
      </c>
      <c r="U14" s="9">
        <v>700</v>
      </c>
      <c r="V14" s="9">
        <v>700</v>
      </c>
      <c r="W14" s="9">
        <v>1200</v>
      </c>
      <c r="X14" s="9">
        <v>1200</v>
      </c>
      <c r="Y14" s="9">
        <v>1200</v>
      </c>
      <c r="Z14" s="9">
        <v>1250</v>
      </c>
      <c r="AA14" s="9">
        <v>1250</v>
      </c>
      <c r="AB14" s="9"/>
      <c r="AC14" s="9"/>
      <c r="AD14" s="9"/>
      <c r="AE14" s="9"/>
      <c r="AF14" s="68">
        <f>SUM(T14:AE14)</f>
        <v>8200</v>
      </c>
    </row>
    <row r="15" spans="1:32" x14ac:dyDescent="0.2">
      <c r="B15" s="8" t="s">
        <v>91</v>
      </c>
      <c r="C15" s="9"/>
      <c r="D15" s="9"/>
      <c r="E15" s="9"/>
      <c r="F15" s="9"/>
      <c r="G15" s="9"/>
      <c r="H15" s="9"/>
      <c r="I15" s="9">
        <v>1436.96</v>
      </c>
      <c r="J15" s="9">
        <v>2435.41</v>
      </c>
      <c r="K15" s="9">
        <v>2259.98</v>
      </c>
      <c r="L15" s="9">
        <v>1883</v>
      </c>
      <c r="M15" s="9"/>
      <c r="N15" s="9"/>
      <c r="O15" s="10">
        <f>SUM(C15:N15)</f>
        <v>8015.35</v>
      </c>
      <c r="R15" s="59"/>
      <c r="S15" s="8" t="s">
        <v>16</v>
      </c>
      <c r="T15" s="9">
        <v>350</v>
      </c>
      <c r="U15" s="9">
        <v>500</v>
      </c>
      <c r="V15" s="9">
        <v>500</v>
      </c>
      <c r="W15" s="9">
        <v>500</v>
      </c>
      <c r="X15" s="9">
        <v>750</v>
      </c>
      <c r="Y15" s="9">
        <v>1000</v>
      </c>
      <c r="Z15" s="9">
        <v>1200</v>
      </c>
      <c r="AA15" s="9">
        <v>1350</v>
      </c>
      <c r="AB15" s="9"/>
      <c r="AC15" s="9"/>
      <c r="AD15" s="9"/>
      <c r="AE15" s="9"/>
      <c r="AF15" s="68">
        <f>SUM(T15:AE15)</f>
        <v>6150</v>
      </c>
    </row>
    <row r="16" spans="1:32" x14ac:dyDescent="0.2">
      <c r="B16" s="8" t="s">
        <v>92</v>
      </c>
      <c r="C16" s="9">
        <v>379</v>
      </c>
      <c r="D16" s="9">
        <v>550</v>
      </c>
      <c r="E16" s="9">
        <v>594</v>
      </c>
      <c r="F16" s="9">
        <v>464</v>
      </c>
      <c r="G16" s="9">
        <v>615.99</v>
      </c>
      <c r="H16" s="9">
        <v>69</v>
      </c>
      <c r="I16" s="9">
        <v>219</v>
      </c>
      <c r="J16" s="9"/>
      <c r="K16" s="9"/>
      <c r="L16" s="9"/>
      <c r="M16" s="9"/>
      <c r="N16" s="9"/>
      <c r="O16" s="11">
        <f t="shared" si="7"/>
        <v>2890.99</v>
      </c>
      <c r="R16" s="59"/>
      <c r="S16" s="8" t="s">
        <v>83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68">
        <f>SUM(T16:AE16)</f>
        <v>0</v>
      </c>
    </row>
    <row r="17" spans="1:33" x14ac:dyDescent="0.2">
      <c r="B17" s="8" t="s">
        <v>72</v>
      </c>
      <c r="C17" s="9"/>
      <c r="D17" s="9">
        <v>-97</v>
      </c>
      <c r="E17" s="9">
        <v>45</v>
      </c>
      <c r="F17" s="9"/>
      <c r="G17" s="9"/>
      <c r="H17" s="9"/>
      <c r="I17" s="9">
        <v>-2795.55</v>
      </c>
      <c r="K17" s="9"/>
      <c r="L17" s="9"/>
      <c r="M17" s="9">
        <v>15683</v>
      </c>
      <c r="N17" s="9"/>
      <c r="O17" s="11"/>
      <c r="R17" s="59"/>
      <c r="S17" s="8" t="s">
        <v>48</v>
      </c>
      <c r="T17" s="9">
        <v>350</v>
      </c>
      <c r="U17" s="9">
        <v>350</v>
      </c>
      <c r="V17" s="9">
        <v>500</v>
      </c>
      <c r="W17" s="9">
        <v>500</v>
      </c>
      <c r="X17" s="9">
        <v>500</v>
      </c>
      <c r="Y17" s="9">
        <v>500</v>
      </c>
      <c r="Z17" s="9">
        <v>500</v>
      </c>
      <c r="AA17" s="9">
        <v>750</v>
      </c>
      <c r="AB17" s="9"/>
      <c r="AC17" s="9"/>
      <c r="AD17" s="9"/>
      <c r="AE17" s="9"/>
      <c r="AF17" s="68">
        <f t="shared" si="8"/>
        <v>3950</v>
      </c>
    </row>
    <row r="18" spans="1:33" x14ac:dyDescent="0.2">
      <c r="B18" s="12" t="s">
        <v>18</v>
      </c>
      <c r="C18" s="13">
        <f t="shared" ref="C18:N18" si="9">SUM(C10:C17)</f>
        <v>3356.96</v>
      </c>
      <c r="D18" s="13">
        <f t="shared" si="9"/>
        <v>5352</v>
      </c>
      <c r="E18" s="13">
        <f t="shared" si="9"/>
        <v>8138</v>
      </c>
      <c r="F18" s="13">
        <f t="shared" si="9"/>
        <v>10346.130000000001</v>
      </c>
      <c r="G18" s="13">
        <f t="shared" si="9"/>
        <v>12722.31</v>
      </c>
      <c r="H18" s="13">
        <f t="shared" si="9"/>
        <v>12490.880000000001</v>
      </c>
      <c r="I18" s="13">
        <f>SUM(I10:I17)</f>
        <v>18253.859999999997</v>
      </c>
      <c r="J18" s="13">
        <f>SUM(J10:J17)</f>
        <v>17327.86</v>
      </c>
      <c r="K18" s="13">
        <f t="shared" si="9"/>
        <v>17885.47</v>
      </c>
      <c r="L18" s="13">
        <f t="shared" si="9"/>
        <v>18826.7</v>
      </c>
      <c r="M18" s="13">
        <f t="shared" si="9"/>
        <v>15683</v>
      </c>
      <c r="N18" s="13">
        <f t="shared" si="9"/>
        <v>0</v>
      </c>
      <c r="O18" s="14">
        <f>SUM(C18:N18)</f>
        <v>140383.16999999998</v>
      </c>
      <c r="P18" s="73">
        <f>AVERAGE(I18:M18)</f>
        <v>17595.378000000001</v>
      </c>
      <c r="Q18" s="73"/>
      <c r="R18" s="59"/>
      <c r="S18" s="12" t="s">
        <v>18</v>
      </c>
      <c r="T18" s="13">
        <f t="shared" ref="T18:AE18" si="10">SUM(T10:T17)</f>
        <v>5370</v>
      </c>
      <c r="U18" s="13">
        <f t="shared" si="10"/>
        <v>7755</v>
      </c>
      <c r="V18" s="13">
        <f t="shared" si="10"/>
        <v>10980</v>
      </c>
      <c r="W18" s="13">
        <f t="shared" si="10"/>
        <v>12620</v>
      </c>
      <c r="X18" s="13">
        <f t="shared" si="10"/>
        <v>14800</v>
      </c>
      <c r="Y18" s="13">
        <f t="shared" si="10"/>
        <v>16835</v>
      </c>
      <c r="Z18" s="13">
        <f t="shared" si="10"/>
        <v>19900</v>
      </c>
      <c r="AA18" s="13">
        <f t="shared" si="10"/>
        <v>23425</v>
      </c>
      <c r="AB18" s="13">
        <f t="shared" si="10"/>
        <v>0</v>
      </c>
      <c r="AC18" s="13">
        <f t="shared" si="10"/>
        <v>0</v>
      </c>
      <c r="AD18" s="13">
        <f t="shared" si="10"/>
        <v>0</v>
      </c>
      <c r="AE18" s="13">
        <f t="shared" si="10"/>
        <v>0</v>
      </c>
      <c r="AF18" s="69">
        <f t="shared" si="8"/>
        <v>111685</v>
      </c>
      <c r="AG18" s="73">
        <f>AVERAGE(T18:AA18)</f>
        <v>13960.625</v>
      </c>
    </row>
    <row r="19" spans="1:33" x14ac:dyDescent="0.2">
      <c r="R19" s="59"/>
      <c r="T19" s="73"/>
      <c r="U19" s="73"/>
      <c r="V19" s="73"/>
      <c r="W19" s="73"/>
      <c r="X19" s="73"/>
      <c r="Y19" s="73"/>
      <c r="Z19" s="73"/>
      <c r="AA19" s="73"/>
      <c r="AF19" s="63"/>
    </row>
    <row r="20" spans="1:33" x14ac:dyDescent="0.2">
      <c r="B20" s="7" t="s">
        <v>61</v>
      </c>
      <c r="R20" s="59"/>
      <c r="S20" s="7" t="s">
        <v>61</v>
      </c>
      <c r="AF20" s="63"/>
    </row>
    <row r="21" spans="1:33" x14ac:dyDescent="0.2">
      <c r="B21" s="15"/>
      <c r="C21" s="9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0">
        <f t="shared" ref="O21:O26" si="11">SUM(C21:N21)</f>
        <v>0</v>
      </c>
      <c r="R21" s="59"/>
      <c r="S21" s="15"/>
      <c r="T21" s="9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8">
        <f t="shared" ref="AF21:AF26" si="12">SUM(T21:AE21)</f>
        <v>0</v>
      </c>
    </row>
    <row r="22" spans="1:33" x14ac:dyDescent="0.2">
      <c r="B22" s="15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>
        <f t="shared" si="11"/>
        <v>0</v>
      </c>
      <c r="R22" s="59"/>
      <c r="S22" s="15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68">
        <f t="shared" si="12"/>
        <v>0</v>
      </c>
    </row>
    <row r="23" spans="1:33" x14ac:dyDescent="0.2">
      <c r="B23" s="15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>
        <f t="shared" si="11"/>
        <v>0</v>
      </c>
      <c r="R23" s="59"/>
      <c r="S23" s="15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68">
        <f t="shared" si="12"/>
        <v>0</v>
      </c>
    </row>
    <row r="24" spans="1:33" x14ac:dyDescent="0.2">
      <c r="B24" s="15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>
        <f t="shared" si="11"/>
        <v>0</v>
      </c>
      <c r="R24" s="59"/>
      <c r="S24" s="15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68">
        <f t="shared" si="12"/>
        <v>0</v>
      </c>
    </row>
    <row r="25" spans="1:33" x14ac:dyDescent="0.2">
      <c r="B25" s="15" t="s">
        <v>17</v>
      </c>
      <c r="C25" s="9"/>
      <c r="D25" s="9"/>
      <c r="E25" s="9"/>
      <c r="F25" s="9"/>
      <c r="G25" s="9"/>
      <c r="H25" s="9"/>
      <c r="I25" s="9" t="s">
        <v>54</v>
      </c>
      <c r="J25" s="9"/>
      <c r="K25" s="9"/>
      <c r="L25" s="9"/>
      <c r="M25" s="9"/>
      <c r="N25" s="9"/>
      <c r="O25" s="11">
        <f t="shared" si="11"/>
        <v>0</v>
      </c>
      <c r="R25" s="59"/>
      <c r="S25" s="15" t="s">
        <v>17</v>
      </c>
      <c r="T25" s="9"/>
      <c r="U25" s="9"/>
      <c r="V25" s="9"/>
      <c r="W25" s="9"/>
      <c r="X25" s="9"/>
      <c r="Y25" s="9"/>
      <c r="Z25" s="9" t="s">
        <v>54</v>
      </c>
      <c r="AA25" s="9"/>
      <c r="AB25" s="9"/>
      <c r="AC25" s="9"/>
      <c r="AD25" s="9"/>
      <c r="AE25" s="9"/>
      <c r="AF25" s="68">
        <f t="shared" si="12"/>
        <v>0</v>
      </c>
    </row>
    <row r="26" spans="1:33" x14ac:dyDescent="0.2">
      <c r="B26" s="12" t="s">
        <v>19</v>
      </c>
      <c r="C26" s="16"/>
      <c r="D26" s="16">
        <f t="shared" ref="D26:N26" si="13">SUM(D21:D25)</f>
        <v>0</v>
      </c>
      <c r="E26" s="16">
        <f t="shared" si="13"/>
        <v>0</v>
      </c>
      <c r="F26" s="16">
        <f t="shared" si="13"/>
        <v>0</v>
      </c>
      <c r="G26" s="16">
        <f t="shared" si="13"/>
        <v>0</v>
      </c>
      <c r="H26" s="16">
        <f t="shared" si="13"/>
        <v>0</v>
      </c>
      <c r="I26" s="16">
        <f t="shared" si="13"/>
        <v>0</v>
      </c>
      <c r="J26" s="16">
        <f t="shared" si="13"/>
        <v>0</v>
      </c>
      <c r="K26" s="16">
        <f t="shared" si="13"/>
        <v>0</v>
      </c>
      <c r="L26" s="16">
        <f t="shared" si="13"/>
        <v>0</v>
      </c>
      <c r="M26" s="16">
        <f t="shared" si="13"/>
        <v>0</v>
      </c>
      <c r="N26" s="16">
        <f t="shared" si="13"/>
        <v>0</v>
      </c>
      <c r="O26" s="17">
        <f t="shared" si="11"/>
        <v>0</v>
      </c>
      <c r="R26" s="59"/>
      <c r="S26" s="12" t="s">
        <v>19</v>
      </c>
      <c r="T26" s="16">
        <f t="shared" ref="T26:AE26" si="14">SUM(T21:T25)</f>
        <v>0</v>
      </c>
      <c r="U26" s="16">
        <f t="shared" si="14"/>
        <v>0</v>
      </c>
      <c r="V26" s="16">
        <f t="shared" si="14"/>
        <v>0</v>
      </c>
      <c r="W26" s="16">
        <f t="shared" si="14"/>
        <v>0</v>
      </c>
      <c r="X26" s="16">
        <f t="shared" si="14"/>
        <v>0</v>
      </c>
      <c r="Y26" s="16">
        <f t="shared" si="14"/>
        <v>0</v>
      </c>
      <c r="Z26" s="16">
        <f t="shared" si="14"/>
        <v>0</v>
      </c>
      <c r="AA26" s="16">
        <f t="shared" si="14"/>
        <v>0</v>
      </c>
      <c r="AB26" s="16">
        <f t="shared" si="14"/>
        <v>0</v>
      </c>
      <c r="AC26" s="16">
        <f t="shared" si="14"/>
        <v>0</v>
      </c>
      <c r="AD26" s="16">
        <f t="shared" si="14"/>
        <v>0</v>
      </c>
      <c r="AE26" s="16">
        <f t="shared" si="14"/>
        <v>0</v>
      </c>
      <c r="AF26" s="64">
        <f t="shared" si="12"/>
        <v>0</v>
      </c>
    </row>
    <row r="27" spans="1:33" x14ac:dyDescent="0.2">
      <c r="A27" s="15"/>
      <c r="B27" s="15"/>
      <c r="O27" s="15"/>
      <c r="R27" s="60"/>
      <c r="S27" s="15"/>
      <c r="AF27" s="65"/>
    </row>
    <row r="28" spans="1:33" ht="15.75" customHeight="1" x14ac:dyDescent="0.2">
      <c r="A28" s="138" t="s">
        <v>20</v>
      </c>
      <c r="B28" s="139"/>
      <c r="C28" s="18">
        <f t="shared" ref="C28:N28" si="15">C18+C26</f>
        <v>3356.96</v>
      </c>
      <c r="D28" s="18">
        <f t="shared" si="15"/>
        <v>5352</v>
      </c>
      <c r="E28" s="18">
        <f t="shared" si="15"/>
        <v>8138</v>
      </c>
      <c r="F28" s="18">
        <f t="shared" si="15"/>
        <v>10346.130000000001</v>
      </c>
      <c r="G28" s="18">
        <f t="shared" si="15"/>
        <v>12722.31</v>
      </c>
      <c r="H28" s="18">
        <f t="shared" si="15"/>
        <v>12490.880000000001</v>
      </c>
      <c r="I28" s="18">
        <f t="shared" si="15"/>
        <v>18253.859999999997</v>
      </c>
      <c r="J28" s="18">
        <f t="shared" si="15"/>
        <v>17327.86</v>
      </c>
      <c r="K28" s="18">
        <f t="shared" si="15"/>
        <v>17885.47</v>
      </c>
      <c r="L28" s="18">
        <f t="shared" si="15"/>
        <v>18826.7</v>
      </c>
      <c r="M28" s="18">
        <f t="shared" si="15"/>
        <v>15683</v>
      </c>
      <c r="N28" s="18">
        <f t="shared" si="15"/>
        <v>0</v>
      </c>
      <c r="O28" s="14">
        <f>SUM(C28:N28)</f>
        <v>140383.16999999998</v>
      </c>
      <c r="R28" s="150" t="s">
        <v>20</v>
      </c>
      <c r="S28" s="151"/>
      <c r="T28" s="57">
        <f t="shared" ref="T28:AE28" si="16">T18+T26</f>
        <v>5370</v>
      </c>
      <c r="U28" s="57">
        <f t="shared" si="16"/>
        <v>7755</v>
      </c>
      <c r="V28" s="57">
        <f t="shared" si="16"/>
        <v>10980</v>
      </c>
      <c r="W28" s="57">
        <f t="shared" si="16"/>
        <v>12620</v>
      </c>
      <c r="X28" s="57">
        <f t="shared" si="16"/>
        <v>14800</v>
      </c>
      <c r="Y28" s="57">
        <f t="shared" si="16"/>
        <v>16835</v>
      </c>
      <c r="Z28" s="57">
        <f t="shared" si="16"/>
        <v>19900</v>
      </c>
      <c r="AA28" s="57">
        <f t="shared" si="16"/>
        <v>23425</v>
      </c>
      <c r="AB28" s="57">
        <f t="shared" si="16"/>
        <v>0</v>
      </c>
      <c r="AC28" s="57">
        <f t="shared" si="16"/>
        <v>0</v>
      </c>
      <c r="AD28" s="57">
        <f t="shared" si="16"/>
        <v>0</v>
      </c>
      <c r="AE28" s="57">
        <f t="shared" si="16"/>
        <v>0</v>
      </c>
      <c r="AF28" s="69">
        <f>SUM(T28:AE28)</f>
        <v>111685</v>
      </c>
    </row>
    <row r="29" spans="1:33" x14ac:dyDescent="0.2">
      <c r="A29" s="71"/>
      <c r="B29" s="72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4"/>
      <c r="R29" s="59"/>
      <c r="AF29" s="63"/>
    </row>
    <row r="30" spans="1:33" ht="15.75" customHeight="1" x14ac:dyDescent="0.2">
      <c r="A30" s="147" t="s">
        <v>21</v>
      </c>
      <c r="B30" s="14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0"/>
      <c r="R30" s="152" t="s">
        <v>21</v>
      </c>
      <c r="S30" s="153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70"/>
    </row>
    <row r="31" spans="1:33" x14ac:dyDescent="0.2">
      <c r="B31" s="7" t="s">
        <v>22</v>
      </c>
      <c r="R31" s="59"/>
      <c r="S31" s="7" t="s">
        <v>22</v>
      </c>
      <c r="AF31" s="63"/>
    </row>
    <row r="32" spans="1:33" x14ac:dyDescent="0.2">
      <c r="B32" s="8" t="s">
        <v>69</v>
      </c>
      <c r="C32" s="9">
        <v>260.91000000000003</v>
      </c>
      <c r="D32" s="9">
        <v>15.17</v>
      </c>
      <c r="E32" s="9">
        <v>355.62</v>
      </c>
      <c r="F32" s="9">
        <v>8.39</v>
      </c>
      <c r="G32" s="9"/>
      <c r="H32" s="9">
        <v>812.38</v>
      </c>
      <c r="I32" s="9"/>
      <c r="J32" s="9"/>
      <c r="K32" s="9"/>
      <c r="L32" s="9"/>
      <c r="M32" s="9"/>
      <c r="N32" s="9"/>
      <c r="O32" s="10">
        <f t="shared" ref="O32:O54" si="17">SUM(C32:N32)</f>
        <v>1452.47</v>
      </c>
      <c r="R32" s="59"/>
      <c r="S32" s="8" t="s">
        <v>99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64">
        <f t="shared" ref="AF32:AF55" si="18">SUM(T32:AE32)</f>
        <v>0</v>
      </c>
    </row>
    <row r="33" spans="2:32" x14ac:dyDescent="0.2">
      <c r="B33" s="15" t="s">
        <v>67</v>
      </c>
      <c r="C33" s="9">
        <v>11.66</v>
      </c>
      <c r="D33" s="9">
        <v>11.66</v>
      </c>
      <c r="E33" s="9">
        <v>105.56</v>
      </c>
      <c r="F33" s="9"/>
      <c r="G33" s="9">
        <v>81.96</v>
      </c>
      <c r="H33" s="9">
        <v>137.32</v>
      </c>
      <c r="I33" s="9"/>
      <c r="J33" s="9"/>
      <c r="K33" s="9"/>
      <c r="L33" s="9"/>
      <c r="M33" s="9"/>
      <c r="N33" s="9"/>
      <c r="O33" s="10">
        <f>SUM(C33:N33)</f>
        <v>348.15999999999997</v>
      </c>
      <c r="R33" s="59"/>
      <c r="S33" s="15" t="s">
        <v>67</v>
      </c>
      <c r="T33" s="9">
        <v>75</v>
      </c>
      <c r="U33" s="9">
        <v>75</v>
      </c>
      <c r="V33" s="9">
        <v>75</v>
      </c>
      <c r="W33" s="9">
        <v>75</v>
      </c>
      <c r="X33" s="9">
        <v>75</v>
      </c>
      <c r="Y33" s="9">
        <v>75</v>
      </c>
      <c r="Z33" s="9">
        <v>75</v>
      </c>
      <c r="AA33" s="9">
        <v>150</v>
      </c>
      <c r="AB33" s="9"/>
      <c r="AC33" s="9"/>
      <c r="AD33" s="9"/>
      <c r="AE33" s="9"/>
      <c r="AF33" s="68">
        <f>SUM(T33:AE33)</f>
        <v>675</v>
      </c>
    </row>
    <row r="34" spans="2:32" x14ac:dyDescent="0.2">
      <c r="B34" s="8" t="s">
        <v>24</v>
      </c>
      <c r="C34" s="9">
        <v>247</v>
      </c>
      <c r="D34" s="9">
        <v>1825.67</v>
      </c>
      <c r="E34" s="9">
        <v>701.33</v>
      </c>
      <c r="F34" s="9">
        <v>450</v>
      </c>
      <c r="G34" s="9">
        <v>536.34</v>
      </c>
      <c r="H34" s="9">
        <v>1068.97</v>
      </c>
      <c r="I34" s="9">
        <v>3000</v>
      </c>
      <c r="J34" s="9">
        <v>150</v>
      </c>
      <c r="K34" s="9">
        <v>150</v>
      </c>
      <c r="L34" s="9">
        <v>150</v>
      </c>
      <c r="M34" s="9">
        <v>150</v>
      </c>
      <c r="N34" s="9">
        <v>150</v>
      </c>
      <c r="O34" s="10">
        <f t="shared" si="17"/>
        <v>8579.3100000000013</v>
      </c>
      <c r="R34" s="59"/>
      <c r="S34" s="8" t="s">
        <v>24</v>
      </c>
      <c r="T34" s="9">
        <v>1500</v>
      </c>
      <c r="U34" s="9">
        <v>500</v>
      </c>
      <c r="V34" s="9">
        <v>500</v>
      </c>
      <c r="W34" s="9">
        <v>1500</v>
      </c>
      <c r="X34" s="9">
        <v>500</v>
      </c>
      <c r="Y34" s="9">
        <v>500</v>
      </c>
      <c r="Z34" s="9">
        <v>1500</v>
      </c>
      <c r="AA34" s="9">
        <v>500</v>
      </c>
      <c r="AB34" s="9"/>
      <c r="AC34" s="9"/>
      <c r="AD34" s="9"/>
      <c r="AE34" s="9"/>
      <c r="AF34" s="64">
        <f t="shared" si="18"/>
        <v>7000</v>
      </c>
    </row>
    <row r="35" spans="2:32" x14ac:dyDescent="0.2">
      <c r="B35" s="8" t="s">
        <v>25</v>
      </c>
      <c r="C35" s="9">
        <v>122</v>
      </c>
      <c r="D35" s="9"/>
      <c r="E35" s="9">
        <v>2822.16</v>
      </c>
      <c r="F35" s="9">
        <v>100</v>
      </c>
      <c r="G35" s="9">
        <v>1644.2</v>
      </c>
      <c r="H35" s="9">
        <v>2672.16</v>
      </c>
      <c r="I35" s="9">
        <v>2522</v>
      </c>
      <c r="J35" s="9">
        <v>2522</v>
      </c>
      <c r="K35" s="9">
        <v>2522</v>
      </c>
      <c r="L35" s="9">
        <v>3255</v>
      </c>
      <c r="M35" s="9">
        <v>3255</v>
      </c>
      <c r="N35" s="9">
        <v>3255</v>
      </c>
      <c r="O35" s="10">
        <f t="shared" si="17"/>
        <v>24691.52</v>
      </c>
      <c r="R35" s="59"/>
      <c r="S35" s="8" t="s">
        <v>25</v>
      </c>
      <c r="T35" s="9"/>
      <c r="U35" s="9"/>
      <c r="V35" s="9"/>
      <c r="W35" s="9"/>
      <c r="X35" s="9"/>
      <c r="Y35" s="9"/>
      <c r="Z35" s="9">
        <v>3500</v>
      </c>
      <c r="AA35" s="9">
        <v>3500</v>
      </c>
      <c r="AB35" s="9"/>
      <c r="AC35" s="9"/>
      <c r="AD35" s="9"/>
      <c r="AE35" s="9"/>
      <c r="AF35" s="68">
        <f t="shared" si="18"/>
        <v>7000</v>
      </c>
    </row>
    <row r="36" spans="2:32" x14ac:dyDescent="0.2">
      <c r="B36" s="8" t="s">
        <v>26</v>
      </c>
      <c r="C36" s="9">
        <v>153.91999999999999</v>
      </c>
      <c r="D36" s="9">
        <v>456.67</v>
      </c>
      <c r="E36" s="9">
        <v>244.07</v>
      </c>
      <c r="F36" s="9">
        <v>832.97</v>
      </c>
      <c r="G36" s="9">
        <v>1219.77</v>
      </c>
      <c r="H36" s="9">
        <v>727.64</v>
      </c>
      <c r="I36" s="9"/>
      <c r="J36" s="9"/>
      <c r="K36" s="9"/>
      <c r="L36" s="9">
        <v>1192</v>
      </c>
      <c r="M36" s="9">
        <v>739</v>
      </c>
      <c r="N36" s="9"/>
      <c r="O36" s="10">
        <f t="shared" si="17"/>
        <v>5566.04</v>
      </c>
      <c r="R36" s="59"/>
      <c r="S36" s="8" t="s">
        <v>26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68">
        <f t="shared" si="18"/>
        <v>0</v>
      </c>
    </row>
    <row r="37" spans="2:32" x14ac:dyDescent="0.2">
      <c r="B37" s="8" t="s">
        <v>27</v>
      </c>
      <c r="C37" s="9"/>
      <c r="D37" s="9">
        <v>37</v>
      </c>
      <c r="E37" s="9">
        <v>33</v>
      </c>
      <c r="F37" s="9">
        <v>33</v>
      </c>
      <c r="G37" s="9">
        <v>220.2</v>
      </c>
      <c r="H37" s="9">
        <v>33</v>
      </c>
      <c r="I37" s="9">
        <v>37</v>
      </c>
      <c r="J37" s="9">
        <v>37</v>
      </c>
      <c r="K37" s="9">
        <v>37</v>
      </c>
      <c r="L37" s="9">
        <v>37</v>
      </c>
      <c r="M37" s="9">
        <v>37</v>
      </c>
      <c r="N37" s="9">
        <v>37</v>
      </c>
      <c r="O37" s="10">
        <f t="shared" si="17"/>
        <v>578.20000000000005</v>
      </c>
      <c r="R37" s="59"/>
      <c r="S37" s="8" t="s">
        <v>27</v>
      </c>
      <c r="T37" s="9">
        <v>37</v>
      </c>
      <c r="U37" s="9">
        <v>37</v>
      </c>
      <c r="V37" s="9">
        <v>33</v>
      </c>
      <c r="W37" s="9">
        <v>33</v>
      </c>
      <c r="X37" s="9">
        <v>37</v>
      </c>
      <c r="Y37" s="9">
        <v>37</v>
      </c>
      <c r="Z37" s="9">
        <v>37</v>
      </c>
      <c r="AA37" s="9">
        <v>37</v>
      </c>
      <c r="AB37" s="9"/>
      <c r="AC37" s="9"/>
      <c r="AD37" s="9"/>
      <c r="AE37" s="9"/>
      <c r="AF37" s="68">
        <f t="shared" si="18"/>
        <v>288</v>
      </c>
    </row>
    <row r="38" spans="2:32" x14ac:dyDescent="0.2">
      <c r="B38" s="7" t="s">
        <v>70</v>
      </c>
      <c r="C38" s="9"/>
      <c r="D38" s="9">
        <v>100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R38" s="59"/>
      <c r="S38" s="7" t="s">
        <v>84</v>
      </c>
      <c r="T38" s="9">
        <v>1500</v>
      </c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68">
        <f t="shared" si="18"/>
        <v>1500</v>
      </c>
    </row>
    <row r="39" spans="2:32" x14ac:dyDescent="0.2">
      <c r="B39" s="7" t="s">
        <v>53</v>
      </c>
      <c r="C39" s="9">
        <v>250</v>
      </c>
      <c r="D39" s="9">
        <v>250</v>
      </c>
      <c r="E39" s="9">
        <v>0</v>
      </c>
      <c r="F39" s="9"/>
      <c r="G39" s="9">
        <v>2229.21</v>
      </c>
      <c r="H39" s="9">
        <v>1172.5</v>
      </c>
      <c r="I39" s="9">
        <v>1710</v>
      </c>
      <c r="J39" s="9">
        <v>1710</v>
      </c>
      <c r="K39" s="9">
        <v>2310</v>
      </c>
      <c r="L39" s="9">
        <v>2310</v>
      </c>
      <c r="M39" s="9">
        <v>2610</v>
      </c>
      <c r="N39" s="9">
        <v>2610</v>
      </c>
      <c r="O39" s="10">
        <f t="shared" si="17"/>
        <v>17161.71</v>
      </c>
      <c r="R39" s="59"/>
      <c r="S39" s="7" t="s">
        <v>53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68">
        <f t="shared" si="18"/>
        <v>0</v>
      </c>
    </row>
    <row r="40" spans="2:32" x14ac:dyDescent="0.2">
      <c r="B40" s="7" t="s">
        <v>56</v>
      </c>
      <c r="C40" s="9"/>
      <c r="D40" s="9"/>
      <c r="E40" s="9"/>
      <c r="F40" s="16"/>
      <c r="G40" s="9"/>
      <c r="H40" s="9"/>
      <c r="I40" s="9"/>
      <c r="J40" s="9"/>
      <c r="K40" s="9"/>
      <c r="L40" s="9"/>
      <c r="M40" s="9"/>
      <c r="N40" s="9"/>
      <c r="O40" s="10">
        <f t="shared" si="17"/>
        <v>0</v>
      </c>
      <c r="R40" s="59"/>
      <c r="S40" s="7" t="s">
        <v>56</v>
      </c>
      <c r="T40" s="9"/>
      <c r="U40" s="9"/>
      <c r="V40" s="9"/>
      <c r="W40" s="16"/>
      <c r="X40" s="9"/>
      <c r="Y40" s="9"/>
      <c r="Z40" s="9"/>
      <c r="AA40" s="9"/>
      <c r="AB40" s="9"/>
      <c r="AC40" s="9"/>
      <c r="AD40" s="9"/>
      <c r="AE40" s="9"/>
      <c r="AF40" s="68">
        <f t="shared" si="18"/>
        <v>0</v>
      </c>
    </row>
    <row r="41" spans="2:32" x14ac:dyDescent="0.2">
      <c r="B41" s="8" t="s">
        <v>28</v>
      </c>
      <c r="C41" s="9"/>
      <c r="D41" s="9">
        <v>564.83000000000004</v>
      </c>
      <c r="E41" s="9">
        <v>260.55</v>
      </c>
      <c r="F41" s="9">
        <v>579.83000000000004</v>
      </c>
      <c r="G41" s="9">
        <v>181.58</v>
      </c>
      <c r="H41" s="9">
        <v>257.31</v>
      </c>
      <c r="I41" s="9">
        <v>50</v>
      </c>
      <c r="J41" s="9">
        <v>50</v>
      </c>
      <c r="K41" s="9">
        <v>50</v>
      </c>
      <c r="L41" s="9">
        <v>50</v>
      </c>
      <c r="M41" s="9">
        <v>50</v>
      </c>
      <c r="N41" s="9">
        <v>50</v>
      </c>
      <c r="O41" s="10">
        <f t="shared" si="17"/>
        <v>2144.1</v>
      </c>
      <c r="R41" s="59"/>
      <c r="S41" s="8" t="s">
        <v>28</v>
      </c>
      <c r="T41" s="9">
        <v>75</v>
      </c>
      <c r="U41" s="9">
        <v>75</v>
      </c>
      <c r="V41" s="9">
        <v>75</v>
      </c>
      <c r="W41" s="9">
        <v>75</v>
      </c>
      <c r="X41" s="9">
        <v>75</v>
      </c>
      <c r="Y41" s="9">
        <v>75</v>
      </c>
      <c r="Z41" s="9">
        <v>75</v>
      </c>
      <c r="AA41" s="9">
        <v>75</v>
      </c>
      <c r="AB41" s="9"/>
      <c r="AC41" s="9"/>
      <c r="AD41" s="9"/>
      <c r="AE41" s="9"/>
      <c r="AF41" s="68">
        <f t="shared" si="18"/>
        <v>600</v>
      </c>
    </row>
    <row r="42" spans="2:32" x14ac:dyDescent="0.2">
      <c r="B42" s="8" t="s">
        <v>29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>
        <f t="shared" si="17"/>
        <v>0</v>
      </c>
      <c r="R42" s="59"/>
      <c r="S42" s="8" t="s">
        <v>29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68">
        <f t="shared" si="18"/>
        <v>0</v>
      </c>
    </row>
    <row r="43" spans="2:32" x14ac:dyDescent="0.2">
      <c r="B43" s="7" t="s">
        <v>52</v>
      </c>
      <c r="C43" s="9"/>
      <c r="D43" s="9">
        <v>200</v>
      </c>
      <c r="E43" s="9">
        <v>330</v>
      </c>
      <c r="F43" s="9">
        <v>1987.04</v>
      </c>
      <c r="G43" s="9">
        <v>200</v>
      </c>
      <c r="H43" s="9">
        <v>200</v>
      </c>
      <c r="I43" s="9">
        <v>750</v>
      </c>
      <c r="J43" s="9">
        <v>750</v>
      </c>
      <c r="K43" s="9">
        <v>750</v>
      </c>
      <c r="L43" s="9">
        <v>750</v>
      </c>
      <c r="M43" s="9">
        <v>750</v>
      </c>
      <c r="N43" s="9">
        <v>750</v>
      </c>
      <c r="O43" s="21">
        <f t="shared" si="17"/>
        <v>7417.04</v>
      </c>
      <c r="R43" s="59"/>
      <c r="S43" s="7" t="s">
        <v>52</v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64">
        <f t="shared" si="18"/>
        <v>0</v>
      </c>
    </row>
    <row r="44" spans="2:32" x14ac:dyDescent="0.2">
      <c r="B44" s="7" t="s">
        <v>30</v>
      </c>
      <c r="C44" s="9">
        <v>2525</v>
      </c>
      <c r="D44" s="9">
        <v>2250</v>
      </c>
      <c r="E44" s="9">
        <v>2250</v>
      </c>
      <c r="F44" s="9">
        <v>2250</v>
      </c>
      <c r="G44" s="9">
        <v>2450</v>
      </c>
      <c r="H44" s="9">
        <v>3000</v>
      </c>
      <c r="I44" s="9">
        <v>2250</v>
      </c>
      <c r="J44" s="9">
        <v>2250</v>
      </c>
      <c r="K44" s="9">
        <v>2250</v>
      </c>
      <c r="L44" s="9">
        <v>2250</v>
      </c>
      <c r="M44" s="9">
        <v>2250</v>
      </c>
      <c r="N44" s="9">
        <v>2250</v>
      </c>
      <c r="O44" s="21">
        <f>SUM(C44:N44)</f>
        <v>28225</v>
      </c>
      <c r="R44" s="59"/>
      <c r="S44" s="7" t="s">
        <v>30</v>
      </c>
      <c r="T44" s="9">
        <v>2800</v>
      </c>
      <c r="U44" s="9">
        <v>2800</v>
      </c>
      <c r="V44" s="9">
        <v>2800</v>
      </c>
      <c r="W44" s="9">
        <v>2800</v>
      </c>
      <c r="X44" s="9">
        <v>2800</v>
      </c>
      <c r="Y44" s="9">
        <v>2800</v>
      </c>
      <c r="Z44" s="9">
        <v>2800</v>
      </c>
      <c r="AA44" s="9">
        <v>2800</v>
      </c>
      <c r="AB44" s="9"/>
      <c r="AC44" s="9"/>
      <c r="AD44" s="9"/>
      <c r="AE44" s="9"/>
      <c r="AF44" s="64">
        <f>SUM(T44:AE44)</f>
        <v>22400</v>
      </c>
    </row>
    <row r="45" spans="2:32" x14ac:dyDescent="0.2">
      <c r="B45" s="7" t="s">
        <v>31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21">
        <f t="shared" si="17"/>
        <v>0</v>
      </c>
      <c r="R45" s="59"/>
      <c r="S45" s="7" t="s">
        <v>31</v>
      </c>
      <c r="T45" s="9">
        <v>300</v>
      </c>
      <c r="U45" s="9">
        <v>300</v>
      </c>
      <c r="V45" s="9">
        <v>300</v>
      </c>
      <c r="W45" s="9">
        <v>300</v>
      </c>
      <c r="X45" s="9">
        <v>300</v>
      </c>
      <c r="Y45" s="9">
        <v>300</v>
      </c>
      <c r="Z45" s="9">
        <v>300</v>
      </c>
      <c r="AA45" s="9">
        <v>300</v>
      </c>
      <c r="AB45" s="9"/>
      <c r="AC45" s="9"/>
      <c r="AD45" s="9"/>
      <c r="AE45" s="9"/>
      <c r="AF45" s="64">
        <f t="shared" si="18"/>
        <v>2400</v>
      </c>
    </row>
    <row r="46" spans="2:32" x14ac:dyDescent="0.2">
      <c r="B46" s="8" t="s">
        <v>75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>
        <f t="shared" si="17"/>
        <v>0</v>
      </c>
      <c r="R46" s="59"/>
      <c r="S46" s="8" t="s">
        <v>32</v>
      </c>
      <c r="T46" s="9">
        <v>100</v>
      </c>
      <c r="U46" s="9">
        <v>100</v>
      </c>
      <c r="V46" s="9">
        <v>100</v>
      </c>
      <c r="W46" s="9">
        <v>100</v>
      </c>
      <c r="X46" s="9">
        <v>100</v>
      </c>
      <c r="Y46" s="9">
        <v>100</v>
      </c>
      <c r="Z46" s="9">
        <v>100</v>
      </c>
      <c r="AA46" s="9">
        <v>100</v>
      </c>
      <c r="AB46" s="9"/>
      <c r="AC46" s="9"/>
      <c r="AD46" s="9"/>
      <c r="AE46" s="9"/>
      <c r="AF46" s="68">
        <f t="shared" si="18"/>
        <v>800</v>
      </c>
    </row>
    <row r="47" spans="2:32" x14ac:dyDescent="0.2">
      <c r="B47" s="8" t="s">
        <v>33</v>
      </c>
      <c r="C47" s="9"/>
      <c r="D47" s="9"/>
      <c r="E47" s="9"/>
      <c r="F47" s="9"/>
      <c r="G47" s="9"/>
      <c r="H47" s="9">
        <v>250</v>
      </c>
      <c r="I47" s="9"/>
      <c r="J47" s="9"/>
      <c r="K47" s="9"/>
      <c r="L47" s="9"/>
      <c r="M47" s="9"/>
      <c r="N47" s="9"/>
      <c r="O47" s="10">
        <f t="shared" si="17"/>
        <v>250</v>
      </c>
      <c r="R47" s="59"/>
      <c r="S47" s="8" t="s">
        <v>33</v>
      </c>
      <c r="T47" s="9">
        <v>400</v>
      </c>
      <c r="U47" s="9"/>
      <c r="V47" s="9">
        <v>400</v>
      </c>
      <c r="W47" s="9"/>
      <c r="X47" s="9">
        <v>400</v>
      </c>
      <c r="Y47" s="9"/>
      <c r="Z47" s="9"/>
      <c r="AA47" s="9">
        <v>400</v>
      </c>
      <c r="AB47" s="9"/>
      <c r="AC47" s="9"/>
      <c r="AD47" s="9"/>
      <c r="AE47" s="9"/>
      <c r="AF47" s="68">
        <f t="shared" si="18"/>
        <v>1600</v>
      </c>
    </row>
    <row r="48" spans="2:32" x14ac:dyDescent="0.2">
      <c r="B48" s="8" t="s">
        <v>34</v>
      </c>
      <c r="C48" s="9"/>
      <c r="D48" s="9">
        <v>479.61</v>
      </c>
      <c r="E48" s="9">
        <v>334.22</v>
      </c>
      <c r="F48" s="9">
        <v>567</v>
      </c>
      <c r="G48" s="9">
        <v>273.35000000000002</v>
      </c>
      <c r="H48" s="9">
        <v>640.66999999999996</v>
      </c>
      <c r="I48" s="9">
        <v>200</v>
      </c>
      <c r="J48" s="9">
        <v>200</v>
      </c>
      <c r="K48" s="9">
        <v>200</v>
      </c>
      <c r="L48" s="9">
        <v>200</v>
      </c>
      <c r="M48" s="9">
        <v>200</v>
      </c>
      <c r="N48" s="9">
        <v>200</v>
      </c>
      <c r="O48" s="10">
        <f t="shared" si="17"/>
        <v>3494.85</v>
      </c>
      <c r="R48" s="59"/>
      <c r="S48" s="8" t="s">
        <v>34</v>
      </c>
      <c r="T48" s="9">
        <v>375</v>
      </c>
      <c r="U48" s="9">
        <v>375</v>
      </c>
      <c r="V48" s="9">
        <v>375</v>
      </c>
      <c r="W48" s="9">
        <v>375</v>
      </c>
      <c r="X48" s="9">
        <v>375</v>
      </c>
      <c r="Y48" s="9">
        <v>375</v>
      </c>
      <c r="Z48" s="9">
        <v>375</v>
      </c>
      <c r="AA48" s="9">
        <v>375</v>
      </c>
      <c r="AB48" s="9"/>
      <c r="AC48" s="9"/>
      <c r="AD48" s="9"/>
      <c r="AE48" s="9"/>
      <c r="AF48" s="68">
        <f t="shared" si="18"/>
        <v>3000</v>
      </c>
    </row>
    <row r="49" spans="1:33" x14ac:dyDescent="0.2">
      <c r="B49" s="8" t="s">
        <v>35</v>
      </c>
      <c r="C49" s="9">
        <v>99</v>
      </c>
      <c r="D49" s="9"/>
      <c r="E49" s="9"/>
      <c r="F49" s="9"/>
      <c r="G49" s="9"/>
      <c r="H49" s="9">
        <v>149</v>
      </c>
      <c r="I49" s="9">
        <v>149</v>
      </c>
      <c r="J49" s="9">
        <v>149</v>
      </c>
      <c r="K49" s="9">
        <v>149</v>
      </c>
      <c r="L49" s="9">
        <v>149</v>
      </c>
      <c r="M49" s="9">
        <v>149</v>
      </c>
      <c r="N49" s="9">
        <v>149</v>
      </c>
      <c r="O49" s="10">
        <f t="shared" si="17"/>
        <v>1142</v>
      </c>
      <c r="R49" s="59"/>
      <c r="S49" s="8" t="s">
        <v>35</v>
      </c>
      <c r="T49" s="9">
        <v>99</v>
      </c>
      <c r="U49" s="9">
        <v>99</v>
      </c>
      <c r="V49" s="9">
        <v>99</v>
      </c>
      <c r="W49" s="9">
        <v>99</v>
      </c>
      <c r="X49" s="9">
        <v>99</v>
      </c>
      <c r="Y49" s="9">
        <v>99</v>
      </c>
      <c r="Z49" s="9">
        <v>150</v>
      </c>
      <c r="AA49" s="9">
        <v>150</v>
      </c>
      <c r="AB49" s="9"/>
      <c r="AC49" s="9"/>
      <c r="AD49" s="9"/>
      <c r="AE49" s="9"/>
      <c r="AF49" s="68">
        <f t="shared" si="18"/>
        <v>894</v>
      </c>
    </row>
    <row r="50" spans="1:33" x14ac:dyDescent="0.2">
      <c r="B50" s="8" t="s">
        <v>58</v>
      </c>
      <c r="C50" s="9">
        <v>103.74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R50" s="59"/>
      <c r="S50" s="8" t="s">
        <v>100</v>
      </c>
      <c r="T50" s="9">
        <v>750</v>
      </c>
      <c r="U50" s="9">
        <v>750</v>
      </c>
      <c r="V50" s="9">
        <v>750</v>
      </c>
      <c r="W50" s="9">
        <v>750</v>
      </c>
      <c r="X50" s="9">
        <v>750</v>
      </c>
      <c r="Y50" s="9">
        <v>750</v>
      </c>
      <c r="Z50" s="9">
        <v>750</v>
      </c>
      <c r="AA50" s="9">
        <v>750</v>
      </c>
      <c r="AB50" s="9"/>
      <c r="AC50" s="9"/>
      <c r="AD50" s="9"/>
      <c r="AE50" s="9"/>
      <c r="AF50" s="68">
        <f t="shared" si="18"/>
        <v>6000</v>
      </c>
    </row>
    <row r="51" spans="1:33" x14ac:dyDescent="0.2">
      <c r="B51" s="8" t="s">
        <v>59</v>
      </c>
      <c r="C51" s="9">
        <v>92.81</v>
      </c>
      <c r="D51" s="9">
        <v>34.869999999999997</v>
      </c>
      <c r="E51" s="9">
        <v>4.17</v>
      </c>
      <c r="F51" s="9">
        <v>170.99</v>
      </c>
      <c r="G51" s="9"/>
      <c r="H51" s="9">
        <v>242.47</v>
      </c>
      <c r="I51" s="9"/>
      <c r="J51" s="9"/>
      <c r="K51" s="9"/>
      <c r="L51" s="9"/>
      <c r="M51" s="9"/>
      <c r="N51" s="9"/>
      <c r="O51" s="10"/>
      <c r="R51" s="59"/>
      <c r="S51" s="8" t="s">
        <v>59</v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68">
        <f>SUM(T51:AE51)</f>
        <v>0</v>
      </c>
    </row>
    <row r="52" spans="1:33" x14ac:dyDescent="0.2">
      <c r="B52" s="8" t="s">
        <v>57</v>
      </c>
      <c r="C52" s="9">
        <v>1186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R52" s="59"/>
      <c r="S52" s="8" t="s">
        <v>87</v>
      </c>
      <c r="T52" s="9"/>
      <c r="U52" s="9"/>
      <c r="V52" s="9"/>
      <c r="AF52" s="68">
        <f>SUM(T52:AE52)</f>
        <v>0</v>
      </c>
    </row>
    <row r="53" spans="1:33" x14ac:dyDescent="0.2">
      <c r="B53" s="8" t="s">
        <v>74</v>
      </c>
      <c r="C53" s="9">
        <v>30</v>
      </c>
      <c r="D53" s="9"/>
      <c r="E53" s="9"/>
      <c r="F53" s="9"/>
      <c r="G53" s="9">
        <v>220</v>
      </c>
      <c r="H53" s="9">
        <v>75</v>
      </c>
      <c r="I53" s="9">
        <v>75</v>
      </c>
      <c r="J53" s="9">
        <v>75</v>
      </c>
      <c r="K53" s="9">
        <v>75</v>
      </c>
      <c r="L53" s="9">
        <v>75</v>
      </c>
      <c r="M53" s="9">
        <v>75</v>
      </c>
      <c r="N53" s="9">
        <v>75</v>
      </c>
      <c r="O53" s="11">
        <f t="shared" si="17"/>
        <v>775</v>
      </c>
      <c r="R53" s="59"/>
      <c r="S53" s="8" t="s">
        <v>36</v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68">
        <f t="shared" si="18"/>
        <v>0</v>
      </c>
    </row>
    <row r="54" spans="1:33" x14ac:dyDescent="0.2">
      <c r="B54" s="12" t="s">
        <v>37</v>
      </c>
      <c r="C54" s="22">
        <f t="shared" ref="C54:N54" si="19">SUM(C32:C53)</f>
        <v>5082.0399999999991</v>
      </c>
      <c r="D54" s="22">
        <f t="shared" si="19"/>
        <v>6225.48</v>
      </c>
      <c r="E54" s="22">
        <f t="shared" si="19"/>
        <v>7440.68</v>
      </c>
      <c r="F54" s="22">
        <f t="shared" si="19"/>
        <v>6979.2199999999993</v>
      </c>
      <c r="G54" s="22">
        <f t="shared" si="19"/>
        <v>9256.61</v>
      </c>
      <c r="H54" s="22">
        <f t="shared" si="19"/>
        <v>11438.42</v>
      </c>
      <c r="I54" s="22">
        <f t="shared" si="19"/>
        <v>10743</v>
      </c>
      <c r="J54" s="22">
        <f t="shared" si="19"/>
        <v>7893</v>
      </c>
      <c r="K54" s="22">
        <f t="shared" si="19"/>
        <v>8493</v>
      </c>
      <c r="L54" s="22">
        <f t="shared" si="19"/>
        <v>10418</v>
      </c>
      <c r="M54" s="22">
        <f t="shared" si="19"/>
        <v>10265</v>
      </c>
      <c r="N54" s="22">
        <f t="shared" si="19"/>
        <v>9526</v>
      </c>
      <c r="O54" s="14">
        <f t="shared" si="17"/>
        <v>103760.45</v>
      </c>
      <c r="R54" s="59"/>
      <c r="S54" s="8" t="s">
        <v>72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68"/>
    </row>
    <row r="55" spans="1:33" x14ac:dyDescent="0.2">
      <c r="R55" s="59"/>
      <c r="S55" s="12" t="s">
        <v>37</v>
      </c>
      <c r="T55" s="22">
        <f t="shared" ref="T55:AE55" si="20">SUM(T32:T53)</f>
        <v>8011</v>
      </c>
      <c r="U55" s="22">
        <f t="shared" si="20"/>
        <v>5111</v>
      </c>
      <c r="V55" s="22">
        <f t="shared" si="20"/>
        <v>5507</v>
      </c>
      <c r="W55" s="22">
        <f t="shared" si="20"/>
        <v>6107</v>
      </c>
      <c r="X55" s="22">
        <f t="shared" si="20"/>
        <v>5511</v>
      </c>
      <c r="Y55" s="22">
        <f t="shared" si="20"/>
        <v>5111</v>
      </c>
      <c r="Z55" s="22">
        <f t="shared" si="20"/>
        <v>9662</v>
      </c>
      <c r="AA55" s="22">
        <f t="shared" si="20"/>
        <v>9137</v>
      </c>
      <c r="AB55" s="22">
        <f t="shared" si="20"/>
        <v>0</v>
      </c>
      <c r="AC55" s="22">
        <f t="shared" si="20"/>
        <v>0</v>
      </c>
      <c r="AD55" s="22">
        <f t="shared" si="20"/>
        <v>0</v>
      </c>
      <c r="AE55" s="22">
        <f t="shared" si="20"/>
        <v>0</v>
      </c>
      <c r="AF55" s="69">
        <f t="shared" si="18"/>
        <v>54157</v>
      </c>
      <c r="AG55" s="73">
        <f>AVERAGE(T55:AA55)</f>
        <v>6769.625</v>
      </c>
    </row>
    <row r="56" spans="1:33" x14ac:dyDescent="0.2">
      <c r="B56" s="23" t="s">
        <v>38</v>
      </c>
      <c r="R56" s="59"/>
      <c r="AF56" s="63"/>
    </row>
    <row r="57" spans="1:33" x14ac:dyDescent="0.2">
      <c r="B57" s="15" t="s">
        <v>57</v>
      </c>
      <c r="C57" s="9">
        <v>40000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0">
        <f>SUM(C57:N57)</f>
        <v>40000</v>
      </c>
      <c r="R57" s="59"/>
      <c r="S57" s="23" t="s">
        <v>38</v>
      </c>
      <c r="AF57" s="63"/>
    </row>
    <row r="58" spans="1:33" x14ac:dyDescent="0.2">
      <c r="B58" s="15" t="s">
        <v>40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0">
        <f>SUM(C58:N58)</f>
        <v>0</v>
      </c>
      <c r="R58" s="59"/>
      <c r="S58" s="15" t="s">
        <v>57</v>
      </c>
      <c r="T58" s="9">
        <v>40000</v>
      </c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68">
        <f>SUM(T58:AE58)</f>
        <v>40000</v>
      </c>
    </row>
    <row r="59" spans="1:33" x14ac:dyDescent="0.2">
      <c r="B59" s="15" t="s">
        <v>17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1">
        <f>SUM(C59:N59)</f>
        <v>0</v>
      </c>
      <c r="R59" s="59"/>
      <c r="S59" s="15" t="s">
        <v>17</v>
      </c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68">
        <f>SUM(T59:AE59)</f>
        <v>0</v>
      </c>
    </row>
    <row r="60" spans="1:33" x14ac:dyDescent="0.2">
      <c r="B60" s="12" t="s">
        <v>41</v>
      </c>
      <c r="C60" s="16">
        <f t="shared" ref="C60:N60" si="21">SUM(C57:C59)</f>
        <v>40000</v>
      </c>
      <c r="D60" s="16">
        <f t="shared" si="21"/>
        <v>0</v>
      </c>
      <c r="E60" s="16">
        <f t="shared" si="21"/>
        <v>0</v>
      </c>
      <c r="F60" s="16">
        <f t="shared" si="21"/>
        <v>0</v>
      </c>
      <c r="G60" s="16">
        <f t="shared" si="21"/>
        <v>0</v>
      </c>
      <c r="H60" s="16">
        <f t="shared" si="21"/>
        <v>0</v>
      </c>
      <c r="I60" s="16">
        <f t="shared" si="21"/>
        <v>0</v>
      </c>
      <c r="J60" s="16">
        <f t="shared" si="21"/>
        <v>0</v>
      </c>
      <c r="K60" s="16">
        <f t="shared" si="21"/>
        <v>0</v>
      </c>
      <c r="L60" s="16">
        <f t="shared" si="21"/>
        <v>0</v>
      </c>
      <c r="M60" s="16">
        <f t="shared" si="21"/>
        <v>0</v>
      </c>
      <c r="N60" s="16">
        <f t="shared" si="21"/>
        <v>0</v>
      </c>
      <c r="O60" s="17">
        <f>SUM(C60:N60)</f>
        <v>40000</v>
      </c>
      <c r="R60" s="59"/>
      <c r="S60" s="15" t="s">
        <v>17</v>
      </c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68">
        <f>SUM(T60:AE60)</f>
        <v>0</v>
      </c>
    </row>
    <row r="61" spans="1:33" x14ac:dyDescent="0.2">
      <c r="R61" s="59"/>
      <c r="S61" s="12" t="s">
        <v>41</v>
      </c>
      <c r="T61" s="16">
        <f t="shared" ref="T61:AE61" si="22">SUM(T58:T60)</f>
        <v>40000</v>
      </c>
      <c r="U61" s="16">
        <f t="shared" si="22"/>
        <v>0</v>
      </c>
      <c r="V61" s="16">
        <f t="shared" si="22"/>
        <v>0</v>
      </c>
      <c r="W61" s="16">
        <f t="shared" si="22"/>
        <v>0</v>
      </c>
      <c r="X61" s="16">
        <f t="shared" si="22"/>
        <v>0</v>
      </c>
      <c r="Y61" s="16">
        <f t="shared" si="22"/>
        <v>0</v>
      </c>
      <c r="Z61" s="16">
        <f t="shared" si="22"/>
        <v>0</v>
      </c>
      <c r="AA61" s="16">
        <f t="shared" si="22"/>
        <v>0</v>
      </c>
      <c r="AB61" s="16">
        <f t="shared" si="22"/>
        <v>0</v>
      </c>
      <c r="AC61" s="16">
        <f t="shared" si="22"/>
        <v>0</v>
      </c>
      <c r="AD61" s="16">
        <f t="shared" si="22"/>
        <v>0</v>
      </c>
      <c r="AE61" s="16">
        <f t="shared" si="22"/>
        <v>0</v>
      </c>
      <c r="AF61" s="64">
        <f>SUM(T61:AE61)</f>
        <v>40000</v>
      </c>
    </row>
    <row r="62" spans="1:33" x14ac:dyDescent="0.2">
      <c r="A62" s="138" t="s">
        <v>42</v>
      </c>
      <c r="B62" s="139"/>
      <c r="C62" s="24">
        <f t="shared" ref="C62:N62" si="23">C54+C60</f>
        <v>45082.04</v>
      </c>
      <c r="D62" s="24">
        <f t="shared" si="23"/>
        <v>6225.48</v>
      </c>
      <c r="E62" s="24">
        <f t="shared" si="23"/>
        <v>7440.68</v>
      </c>
      <c r="F62" s="24">
        <f t="shared" si="23"/>
        <v>6979.2199999999993</v>
      </c>
      <c r="G62" s="24">
        <f t="shared" si="23"/>
        <v>9256.61</v>
      </c>
      <c r="H62" s="24">
        <f t="shared" si="23"/>
        <v>11438.42</v>
      </c>
      <c r="I62" s="24">
        <f t="shared" si="23"/>
        <v>10743</v>
      </c>
      <c r="J62" s="24">
        <f t="shared" si="23"/>
        <v>7893</v>
      </c>
      <c r="K62" s="24">
        <f t="shared" si="23"/>
        <v>8493</v>
      </c>
      <c r="L62" s="24">
        <f t="shared" si="23"/>
        <v>10418</v>
      </c>
      <c r="M62" s="24">
        <f t="shared" si="23"/>
        <v>10265</v>
      </c>
      <c r="N62" s="24">
        <f t="shared" si="23"/>
        <v>9526</v>
      </c>
      <c r="O62" s="14">
        <f>SUM(C62:N62)</f>
        <v>143760.45000000001</v>
      </c>
      <c r="P62" s="73">
        <f>AVERAGE(C62:N62)</f>
        <v>11980.0375</v>
      </c>
      <c r="R62" s="59"/>
      <c r="AF62" s="63"/>
    </row>
    <row r="63" spans="1:33" x14ac:dyDescent="0.2">
      <c r="B63" s="15"/>
      <c r="O63" s="15"/>
      <c r="R63" s="150" t="s">
        <v>42</v>
      </c>
      <c r="S63" s="151"/>
      <c r="T63" s="24">
        <f t="shared" ref="T63:AE63" si="24">T55+T61</f>
        <v>48011</v>
      </c>
      <c r="U63" s="24">
        <f t="shared" si="24"/>
        <v>5111</v>
      </c>
      <c r="V63" s="24">
        <f t="shared" si="24"/>
        <v>5507</v>
      </c>
      <c r="W63" s="24">
        <f t="shared" si="24"/>
        <v>6107</v>
      </c>
      <c r="X63" s="24">
        <f t="shared" si="24"/>
        <v>5511</v>
      </c>
      <c r="Y63" s="24">
        <f t="shared" si="24"/>
        <v>5111</v>
      </c>
      <c r="Z63" s="24">
        <f t="shared" si="24"/>
        <v>9662</v>
      </c>
      <c r="AA63" s="24">
        <f t="shared" si="24"/>
        <v>9137</v>
      </c>
      <c r="AB63" s="24">
        <f t="shared" si="24"/>
        <v>0</v>
      </c>
      <c r="AC63" s="24">
        <f t="shared" si="24"/>
        <v>0</v>
      </c>
      <c r="AD63" s="24">
        <f t="shared" si="24"/>
        <v>0</v>
      </c>
      <c r="AE63" s="24">
        <f t="shared" si="24"/>
        <v>0</v>
      </c>
      <c r="AF63" s="69">
        <f>SUM(T63:AE63)</f>
        <v>94157</v>
      </c>
      <c r="AG63" s="73">
        <f>AVERAGE(T63:AA63)</f>
        <v>11769.625</v>
      </c>
    </row>
    <row r="64" spans="1:33" x14ac:dyDescent="0.2">
      <c r="B64" s="15" t="s">
        <v>43</v>
      </c>
      <c r="C64" s="9">
        <f t="shared" ref="C64:N64" si="25">C28-C62</f>
        <v>-41725.08</v>
      </c>
      <c r="D64" s="9">
        <f t="shared" si="25"/>
        <v>-873.47999999999956</v>
      </c>
      <c r="E64" s="9">
        <f t="shared" si="25"/>
        <v>697.31999999999971</v>
      </c>
      <c r="F64" s="9">
        <f t="shared" si="25"/>
        <v>3366.9100000000017</v>
      </c>
      <c r="G64" s="9">
        <f t="shared" si="25"/>
        <v>3465.6999999999989</v>
      </c>
      <c r="H64" s="9">
        <f t="shared" si="25"/>
        <v>1052.4600000000009</v>
      </c>
      <c r="I64" s="9">
        <f t="shared" si="25"/>
        <v>7510.8599999999969</v>
      </c>
      <c r="J64" s="9">
        <f t="shared" si="25"/>
        <v>9434.86</v>
      </c>
      <c r="K64" s="9">
        <f t="shared" si="25"/>
        <v>9392.4700000000012</v>
      </c>
      <c r="L64" s="9">
        <f t="shared" si="25"/>
        <v>8408.7000000000007</v>
      </c>
      <c r="M64" s="9">
        <f t="shared" si="25"/>
        <v>5418</v>
      </c>
      <c r="N64" s="9">
        <f t="shared" si="25"/>
        <v>-9526</v>
      </c>
      <c r="O64" s="17">
        <f>SUM(C64:N64)</f>
        <v>-3377.2799999999988</v>
      </c>
      <c r="R64" s="59"/>
      <c r="S64" s="15"/>
      <c r="AF64" s="65"/>
    </row>
    <row r="65" spans="1:32" x14ac:dyDescent="0.2">
      <c r="B65" s="15" t="s">
        <v>44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0"/>
      <c r="R65" s="59"/>
      <c r="S65" s="15" t="s">
        <v>43</v>
      </c>
      <c r="T65" s="9">
        <f t="shared" ref="T65:AE65" si="26">T28-T63</f>
        <v>-42641</v>
      </c>
      <c r="U65" s="9">
        <f t="shared" si="26"/>
        <v>2644</v>
      </c>
      <c r="V65" s="9">
        <f t="shared" si="26"/>
        <v>5473</v>
      </c>
      <c r="W65" s="9">
        <f t="shared" si="26"/>
        <v>6513</v>
      </c>
      <c r="X65" s="9">
        <f t="shared" si="26"/>
        <v>9289</v>
      </c>
      <c r="Y65" s="9">
        <f t="shared" si="26"/>
        <v>11724</v>
      </c>
      <c r="Z65" s="9">
        <f t="shared" si="26"/>
        <v>10238</v>
      </c>
      <c r="AA65" s="9">
        <f t="shared" si="26"/>
        <v>14288</v>
      </c>
      <c r="AB65" s="9">
        <f t="shared" si="26"/>
        <v>0</v>
      </c>
      <c r="AC65" s="9">
        <f t="shared" si="26"/>
        <v>0</v>
      </c>
      <c r="AD65" s="9">
        <f t="shared" si="26"/>
        <v>0</v>
      </c>
      <c r="AE65" s="9">
        <f t="shared" si="26"/>
        <v>0</v>
      </c>
      <c r="AF65" s="64">
        <f>SUM(T65:AE65)</f>
        <v>17528</v>
      </c>
    </row>
    <row r="66" spans="1:32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R66" s="59"/>
      <c r="S66" s="15" t="s">
        <v>44</v>
      </c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68"/>
    </row>
    <row r="67" spans="1:32" x14ac:dyDescent="0.2">
      <c r="A67" s="138" t="s">
        <v>45</v>
      </c>
      <c r="B67" s="139"/>
      <c r="C67" s="18">
        <f t="shared" ref="C67:N67" si="27">C64-C65</f>
        <v>-41725.08</v>
      </c>
      <c r="D67" s="18">
        <f t="shared" si="27"/>
        <v>-873.47999999999956</v>
      </c>
      <c r="E67" s="18">
        <f t="shared" si="27"/>
        <v>697.31999999999971</v>
      </c>
      <c r="F67" s="18">
        <f t="shared" si="27"/>
        <v>3366.9100000000017</v>
      </c>
      <c r="G67" s="18">
        <f t="shared" si="27"/>
        <v>3465.6999999999989</v>
      </c>
      <c r="H67" s="18">
        <f t="shared" si="27"/>
        <v>1052.4600000000009</v>
      </c>
      <c r="I67" s="18">
        <f t="shared" si="27"/>
        <v>7510.8599999999969</v>
      </c>
      <c r="J67" s="18">
        <f t="shared" si="27"/>
        <v>9434.86</v>
      </c>
      <c r="K67" s="18">
        <f t="shared" si="27"/>
        <v>9392.4700000000012</v>
      </c>
      <c r="L67" s="18">
        <f t="shared" si="27"/>
        <v>8408.7000000000007</v>
      </c>
      <c r="M67" s="18">
        <f t="shared" si="27"/>
        <v>5418</v>
      </c>
      <c r="N67" s="18">
        <f t="shared" si="27"/>
        <v>-9526</v>
      </c>
      <c r="O67" s="14">
        <f>SUM(C67:N67)</f>
        <v>-3377.2799999999988</v>
      </c>
      <c r="R67" s="60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65"/>
    </row>
    <row r="68" spans="1:32" x14ac:dyDescent="0.2">
      <c r="A68" s="150"/>
      <c r="B68" s="151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69"/>
      <c r="R68" s="150" t="s">
        <v>45</v>
      </c>
      <c r="S68" s="151"/>
      <c r="T68" s="57">
        <f t="shared" ref="T68:AE68" si="28">T65-T66</f>
        <v>-42641</v>
      </c>
      <c r="U68" s="57">
        <f t="shared" si="28"/>
        <v>2644</v>
      </c>
      <c r="V68" s="57">
        <f t="shared" si="28"/>
        <v>5473</v>
      </c>
      <c r="W68" s="57">
        <f t="shared" si="28"/>
        <v>6513</v>
      </c>
      <c r="X68" s="57">
        <f t="shared" si="28"/>
        <v>9289</v>
      </c>
      <c r="Y68" s="57">
        <f t="shared" si="28"/>
        <v>11724</v>
      </c>
      <c r="Z68" s="57">
        <f t="shared" si="28"/>
        <v>10238</v>
      </c>
      <c r="AA68" s="57">
        <f t="shared" si="28"/>
        <v>14288</v>
      </c>
      <c r="AB68" s="57">
        <f t="shared" si="28"/>
        <v>0</v>
      </c>
      <c r="AC68" s="57">
        <f t="shared" si="28"/>
        <v>0</v>
      </c>
      <c r="AD68" s="57">
        <f t="shared" si="28"/>
        <v>0</v>
      </c>
      <c r="AE68" s="57">
        <f t="shared" si="28"/>
        <v>0</v>
      </c>
      <c r="AF68" s="69">
        <f>SUM(T68:AE68)</f>
        <v>17528</v>
      </c>
    </row>
    <row r="69" spans="1:32" x14ac:dyDescent="0.2">
      <c r="A69" s="61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6"/>
      <c r="R69" s="61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6"/>
    </row>
    <row r="70" spans="1:32" x14ac:dyDescent="0.2">
      <c r="A70" s="158"/>
      <c r="B70" s="158"/>
    </row>
    <row r="71" spans="1:32" x14ac:dyDescent="0.2">
      <c r="A71" s="140"/>
      <c r="B71" s="140"/>
    </row>
    <row r="72" spans="1:32" ht="15" x14ac:dyDescent="0.2">
      <c r="A72" s="156" t="s">
        <v>95</v>
      </c>
      <c r="B72" s="157"/>
      <c r="C72" s="157"/>
      <c r="D72" s="157"/>
      <c r="E72" s="157"/>
      <c r="F72" s="157"/>
      <c r="G72" s="157"/>
      <c r="H72" s="25"/>
      <c r="I72" s="25"/>
      <c r="J72" s="25"/>
      <c r="K72" s="25"/>
      <c r="L72" s="25"/>
      <c r="M72" s="143"/>
      <c r="N72" s="144"/>
      <c r="O72" s="144"/>
    </row>
    <row r="73" spans="1:32" ht="15" x14ac:dyDescent="0.2">
      <c r="A73" s="27"/>
      <c r="B73" s="27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9"/>
      <c r="R73" s="156" t="s">
        <v>94</v>
      </c>
      <c r="S73" s="157"/>
      <c r="T73" s="157"/>
      <c r="U73" s="157"/>
      <c r="V73" s="157"/>
      <c r="W73" s="157"/>
      <c r="X73" s="157"/>
      <c r="Y73" s="25"/>
      <c r="Z73" s="25"/>
      <c r="AA73" s="25"/>
      <c r="AB73" s="25"/>
      <c r="AC73" s="25"/>
      <c r="AD73" s="143"/>
      <c r="AE73" s="144"/>
      <c r="AF73" s="144"/>
    </row>
    <row r="74" spans="1:32" x14ac:dyDescent="0.2">
      <c r="A74" s="30"/>
      <c r="B74" s="37" t="s">
        <v>62</v>
      </c>
      <c r="C74" s="50">
        <f>SUM(C89)</f>
        <v>18785</v>
      </c>
      <c r="D74" s="50">
        <f t="shared" ref="D74:N74" si="29">SUM(D89)</f>
        <v>21995</v>
      </c>
      <c r="E74" s="50">
        <f t="shared" si="29"/>
        <v>21980</v>
      </c>
      <c r="F74" s="50">
        <f t="shared" si="29"/>
        <v>19515</v>
      </c>
      <c r="G74" s="50">
        <f t="shared" si="29"/>
        <v>21605</v>
      </c>
      <c r="H74" s="50">
        <f t="shared" si="29"/>
        <v>22255</v>
      </c>
      <c r="I74" s="50">
        <f t="shared" si="29"/>
        <v>24265</v>
      </c>
      <c r="J74" s="50">
        <f t="shared" si="29"/>
        <v>24745</v>
      </c>
      <c r="K74" s="50">
        <f t="shared" si="29"/>
        <v>25250</v>
      </c>
      <c r="L74" s="50">
        <f t="shared" si="29"/>
        <v>27457</v>
      </c>
      <c r="M74" s="50">
        <f t="shared" si="29"/>
        <v>29883</v>
      </c>
      <c r="N74" s="50">
        <f t="shared" si="29"/>
        <v>29399</v>
      </c>
      <c r="O74" s="51">
        <f>SUM(C74:N74)</f>
        <v>287134</v>
      </c>
      <c r="R74" s="27"/>
      <c r="S74" s="27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9"/>
    </row>
    <row r="75" spans="1:32" x14ac:dyDescent="0.2">
      <c r="A75" s="30"/>
      <c r="B75" s="37" t="s">
        <v>63</v>
      </c>
      <c r="C75" s="38">
        <f>SUM(C99)</f>
        <v>18785</v>
      </c>
      <c r="D75" s="38">
        <f>SUM(D99)</f>
        <v>21995</v>
      </c>
      <c r="E75" s="38">
        <f t="shared" ref="E75:N75" si="30">SUM(E99)</f>
        <v>21980</v>
      </c>
      <c r="F75" s="38">
        <f t="shared" si="30"/>
        <v>19515</v>
      </c>
      <c r="G75" s="38">
        <f t="shared" si="30"/>
        <v>21605</v>
      </c>
      <c r="H75" s="38">
        <f t="shared" si="30"/>
        <v>22255</v>
      </c>
      <c r="I75" s="38">
        <f t="shared" si="30"/>
        <v>24265</v>
      </c>
      <c r="J75" s="38">
        <f t="shared" si="30"/>
        <v>24745</v>
      </c>
      <c r="K75" s="38">
        <f t="shared" si="30"/>
        <v>25250</v>
      </c>
      <c r="L75" s="38">
        <f t="shared" si="30"/>
        <v>27457</v>
      </c>
      <c r="M75" s="38">
        <f t="shared" si="30"/>
        <v>29883</v>
      </c>
      <c r="N75" s="38">
        <f t="shared" si="30"/>
        <v>29399</v>
      </c>
      <c r="O75" s="39">
        <f>SUM(C75:N75)</f>
        <v>287134</v>
      </c>
      <c r="R75" s="30"/>
      <c r="S75" s="37" t="s">
        <v>62</v>
      </c>
      <c r="T75" s="50">
        <f>SUM(T90)</f>
        <v>18785</v>
      </c>
      <c r="U75" s="50">
        <f t="shared" ref="U75:AE75" si="31">SUM(U90)</f>
        <v>21995</v>
      </c>
      <c r="V75" s="50">
        <f t="shared" si="31"/>
        <v>21980</v>
      </c>
      <c r="W75" s="50">
        <f t="shared" si="31"/>
        <v>19515</v>
      </c>
      <c r="X75" s="50">
        <f t="shared" si="31"/>
        <v>21605</v>
      </c>
      <c r="Y75" s="50">
        <f t="shared" si="31"/>
        <v>22255</v>
      </c>
      <c r="Z75" s="50">
        <f t="shared" si="31"/>
        <v>24265</v>
      </c>
      <c r="AA75" s="50">
        <f t="shared" si="31"/>
        <v>24745</v>
      </c>
      <c r="AB75" s="50">
        <f t="shared" si="31"/>
        <v>25250</v>
      </c>
      <c r="AC75" s="50">
        <f t="shared" si="31"/>
        <v>27457</v>
      </c>
      <c r="AD75" s="50">
        <f t="shared" si="31"/>
        <v>29883</v>
      </c>
      <c r="AE75" s="50">
        <f t="shared" si="31"/>
        <v>29399</v>
      </c>
      <c r="AF75" s="51">
        <f>SUM(T75:AE75)</f>
        <v>287134</v>
      </c>
    </row>
    <row r="76" spans="1:32" x14ac:dyDescent="0.2">
      <c r="A76" s="31"/>
      <c r="B76" s="40" t="s">
        <v>64</v>
      </c>
      <c r="C76" s="41">
        <f>C75-C74</f>
        <v>0</v>
      </c>
      <c r="D76" s="41">
        <f>D75-D74</f>
        <v>0</v>
      </c>
      <c r="E76" s="41">
        <f t="shared" ref="E76:O76" si="32">E75-E74</f>
        <v>0</v>
      </c>
      <c r="F76" s="41">
        <f t="shared" si="32"/>
        <v>0</v>
      </c>
      <c r="G76" s="41">
        <f t="shared" si="32"/>
        <v>0</v>
      </c>
      <c r="H76" s="41">
        <f t="shared" si="32"/>
        <v>0</v>
      </c>
      <c r="I76" s="41">
        <f t="shared" si="32"/>
        <v>0</v>
      </c>
      <c r="J76" s="41">
        <f t="shared" si="32"/>
        <v>0</v>
      </c>
      <c r="K76" s="41">
        <f t="shared" si="32"/>
        <v>0</v>
      </c>
      <c r="L76" s="41">
        <f t="shared" si="32"/>
        <v>0</v>
      </c>
      <c r="M76" s="41">
        <f t="shared" si="32"/>
        <v>0</v>
      </c>
      <c r="N76" s="41">
        <f t="shared" si="32"/>
        <v>0</v>
      </c>
      <c r="O76" s="42">
        <f t="shared" si="32"/>
        <v>0</v>
      </c>
      <c r="R76" s="30"/>
      <c r="S76" s="37" t="s">
        <v>63</v>
      </c>
      <c r="T76" s="38">
        <f>SUM(T100)</f>
        <v>18785</v>
      </c>
      <c r="U76" s="38">
        <f>SUM(U100)</f>
        <v>21995</v>
      </c>
      <c r="V76" s="38">
        <f t="shared" ref="V76:AE76" si="33">SUM(V100)</f>
        <v>21980</v>
      </c>
      <c r="W76" s="38">
        <f t="shared" si="33"/>
        <v>19515</v>
      </c>
      <c r="X76" s="38">
        <f t="shared" si="33"/>
        <v>21605</v>
      </c>
      <c r="Y76" s="38">
        <f t="shared" si="33"/>
        <v>22255</v>
      </c>
      <c r="Z76" s="38">
        <f t="shared" si="33"/>
        <v>24265</v>
      </c>
      <c r="AA76" s="38">
        <f t="shared" si="33"/>
        <v>24745</v>
      </c>
      <c r="AB76" s="38">
        <f t="shared" si="33"/>
        <v>25250</v>
      </c>
      <c r="AC76" s="38">
        <f t="shared" si="33"/>
        <v>27457</v>
      </c>
      <c r="AD76" s="38">
        <f t="shared" si="33"/>
        <v>29883</v>
      </c>
      <c r="AE76" s="38">
        <f t="shared" si="33"/>
        <v>29399</v>
      </c>
      <c r="AF76" s="39">
        <f>SUM(T76:AE76)</f>
        <v>287134</v>
      </c>
    </row>
    <row r="77" spans="1:32" x14ac:dyDescent="0.2">
      <c r="A77" s="30"/>
      <c r="B77" s="37" t="s">
        <v>65</v>
      </c>
      <c r="C77" s="32">
        <f>IF(ISERR(ROUND(C74/C75,3)),0,ROUND(C75/C74,3))</f>
        <v>1</v>
      </c>
      <c r="D77" s="32">
        <f>IF(ISERR(ROUND(D74/D75,3)),0,ROUND(D75/D74,3))</f>
        <v>1</v>
      </c>
      <c r="E77" s="32">
        <f t="shared" ref="E77:O77" si="34">IF(ISERR(ROUND(E74/E75,3)),0,ROUND(E75/E74,3))</f>
        <v>1</v>
      </c>
      <c r="F77" s="32">
        <f t="shared" si="34"/>
        <v>1</v>
      </c>
      <c r="G77" s="32">
        <f t="shared" si="34"/>
        <v>1</v>
      </c>
      <c r="H77" s="32">
        <f t="shared" si="34"/>
        <v>1</v>
      </c>
      <c r="I77" s="32">
        <f t="shared" si="34"/>
        <v>1</v>
      </c>
      <c r="J77" s="32">
        <f t="shared" si="34"/>
        <v>1</v>
      </c>
      <c r="K77" s="32">
        <f t="shared" si="34"/>
        <v>1</v>
      </c>
      <c r="L77" s="32">
        <f t="shared" si="34"/>
        <v>1</v>
      </c>
      <c r="M77" s="32">
        <f t="shared" si="34"/>
        <v>1</v>
      </c>
      <c r="N77" s="32">
        <f t="shared" si="34"/>
        <v>1</v>
      </c>
      <c r="O77" s="33">
        <f t="shared" si="34"/>
        <v>1</v>
      </c>
      <c r="R77" s="31"/>
      <c r="S77" s="40" t="s">
        <v>64</v>
      </c>
      <c r="T77" s="41">
        <f>T76-T75</f>
        <v>0</v>
      </c>
      <c r="U77" s="41">
        <f>U76-U75</f>
        <v>0</v>
      </c>
      <c r="V77" s="41">
        <f t="shared" ref="V77:AF77" si="35">V76-V75</f>
        <v>0</v>
      </c>
      <c r="W77" s="41">
        <f t="shared" si="35"/>
        <v>0</v>
      </c>
      <c r="X77" s="41">
        <f t="shared" si="35"/>
        <v>0</v>
      </c>
      <c r="Y77" s="41">
        <f t="shared" si="35"/>
        <v>0</v>
      </c>
      <c r="Z77" s="41">
        <f t="shared" si="35"/>
        <v>0</v>
      </c>
      <c r="AA77" s="41">
        <f t="shared" si="35"/>
        <v>0</v>
      </c>
      <c r="AB77" s="41">
        <f t="shared" si="35"/>
        <v>0</v>
      </c>
      <c r="AC77" s="41">
        <f t="shared" si="35"/>
        <v>0</v>
      </c>
      <c r="AD77" s="41">
        <f t="shared" si="35"/>
        <v>0</v>
      </c>
      <c r="AE77" s="41">
        <f t="shared" si="35"/>
        <v>0</v>
      </c>
      <c r="AF77" s="42">
        <f t="shared" si="35"/>
        <v>0</v>
      </c>
    </row>
    <row r="78" spans="1:32" x14ac:dyDescent="0.2">
      <c r="A78" s="34"/>
      <c r="B78" s="34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6"/>
      <c r="R78" s="30"/>
      <c r="S78" s="37" t="s">
        <v>65</v>
      </c>
      <c r="T78" s="32">
        <f>IF(ISERR(ROUND(T75/T76,3)),0,ROUND(T76/T75,3))</f>
        <v>1</v>
      </c>
      <c r="U78" s="32">
        <f>IF(ISERR(ROUND(U75/U76,3)),0,ROUND(U76/U75,3))</f>
        <v>1</v>
      </c>
      <c r="V78" s="32">
        <f t="shared" ref="V78:AF78" si="36">IF(ISERR(ROUND(V75/V76,3)),0,ROUND(V76/V75,3))</f>
        <v>1</v>
      </c>
      <c r="W78" s="32">
        <f t="shared" si="36"/>
        <v>1</v>
      </c>
      <c r="X78" s="32">
        <f t="shared" si="36"/>
        <v>1</v>
      </c>
      <c r="Y78" s="32">
        <f t="shared" si="36"/>
        <v>1</v>
      </c>
      <c r="Z78" s="32">
        <f t="shared" si="36"/>
        <v>1</v>
      </c>
      <c r="AA78" s="32">
        <f t="shared" si="36"/>
        <v>1</v>
      </c>
      <c r="AB78" s="32">
        <f t="shared" si="36"/>
        <v>1</v>
      </c>
      <c r="AC78" s="32">
        <f t="shared" si="36"/>
        <v>1</v>
      </c>
      <c r="AD78" s="32">
        <f t="shared" si="36"/>
        <v>1</v>
      </c>
      <c r="AE78" s="32">
        <f t="shared" si="36"/>
        <v>1</v>
      </c>
      <c r="AF78" s="33">
        <f t="shared" si="36"/>
        <v>1</v>
      </c>
    </row>
    <row r="79" spans="1:32" x14ac:dyDescent="0.2">
      <c r="A79" s="149" t="s">
        <v>1</v>
      </c>
      <c r="B79" s="146"/>
      <c r="C79" s="56" t="s">
        <v>2</v>
      </c>
      <c r="D79" s="56" t="s">
        <v>3</v>
      </c>
      <c r="E79" s="56" t="s">
        <v>4</v>
      </c>
      <c r="F79" s="56" t="s">
        <v>5</v>
      </c>
      <c r="G79" s="56" t="s">
        <v>6</v>
      </c>
      <c r="H79" s="56" t="s">
        <v>7</v>
      </c>
      <c r="I79" s="56" t="s">
        <v>8</v>
      </c>
      <c r="J79" s="56" t="s">
        <v>9</v>
      </c>
      <c r="K79" s="56" t="s">
        <v>10</v>
      </c>
      <c r="L79" s="56" t="s">
        <v>11</v>
      </c>
      <c r="M79" s="56" t="s">
        <v>12</v>
      </c>
      <c r="N79" s="56" t="s">
        <v>13</v>
      </c>
      <c r="O79" s="67" t="s">
        <v>14</v>
      </c>
      <c r="R79" s="34"/>
      <c r="S79" s="34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6"/>
    </row>
    <row r="80" spans="1:32" x14ac:dyDescent="0.2">
      <c r="A80" s="59"/>
      <c r="B80" s="7" t="s">
        <v>15</v>
      </c>
      <c r="O80" s="63"/>
      <c r="R80" s="149" t="s">
        <v>1</v>
      </c>
      <c r="S80" s="146"/>
      <c r="T80" s="56" t="s">
        <v>2</v>
      </c>
      <c r="U80" s="56" t="s">
        <v>3</v>
      </c>
      <c r="V80" s="56" t="s">
        <v>4</v>
      </c>
      <c r="W80" s="56" t="s">
        <v>5</v>
      </c>
      <c r="X80" s="56" t="s">
        <v>6</v>
      </c>
      <c r="Y80" s="56" t="s">
        <v>7</v>
      </c>
      <c r="Z80" s="56" t="s">
        <v>8</v>
      </c>
      <c r="AA80" s="56" t="s">
        <v>9</v>
      </c>
      <c r="AB80" s="56" t="s">
        <v>10</v>
      </c>
      <c r="AC80" s="56" t="s">
        <v>11</v>
      </c>
      <c r="AD80" s="56" t="s">
        <v>12</v>
      </c>
      <c r="AE80" s="56" t="s">
        <v>13</v>
      </c>
      <c r="AF80" s="67" t="s">
        <v>14</v>
      </c>
    </row>
    <row r="81" spans="1:33" x14ac:dyDescent="0.2">
      <c r="A81" s="59"/>
      <c r="B81" s="8" t="s">
        <v>82</v>
      </c>
      <c r="C81" s="9">
        <v>3725</v>
      </c>
      <c r="D81" s="9">
        <v>2235</v>
      </c>
      <c r="E81" s="9">
        <v>2235</v>
      </c>
      <c r="F81" s="9">
        <v>2235</v>
      </c>
      <c r="G81" s="9">
        <v>2235</v>
      </c>
      <c r="H81" s="9">
        <v>2980</v>
      </c>
      <c r="I81" s="9">
        <v>2235</v>
      </c>
      <c r="J81" s="9">
        <v>2500</v>
      </c>
      <c r="K81" s="9">
        <v>1500</v>
      </c>
      <c r="L81" s="9">
        <v>2500</v>
      </c>
      <c r="M81" s="9">
        <v>2980</v>
      </c>
      <c r="N81" s="9">
        <v>1500</v>
      </c>
      <c r="O81" s="68">
        <f t="shared" ref="O81:O89" si="37">SUM(C81:N81)</f>
        <v>28860</v>
      </c>
      <c r="R81" s="59"/>
      <c r="S81" s="7" t="s">
        <v>15</v>
      </c>
      <c r="AF81" s="63"/>
    </row>
    <row r="82" spans="1:33" x14ac:dyDescent="0.2">
      <c r="A82" s="59"/>
      <c r="B82" s="8" t="s">
        <v>60</v>
      </c>
      <c r="C82" s="9">
        <v>12750</v>
      </c>
      <c r="D82" s="9">
        <v>14235</v>
      </c>
      <c r="E82" s="9">
        <v>15720</v>
      </c>
      <c r="F82" s="9">
        <v>17205</v>
      </c>
      <c r="G82" s="9">
        <v>18690</v>
      </c>
      <c r="H82" s="9">
        <v>20690</v>
      </c>
      <c r="I82" s="9">
        <v>22175</v>
      </c>
      <c r="J82" s="9">
        <v>23835</v>
      </c>
      <c r="K82" s="9">
        <v>25320</v>
      </c>
      <c r="L82" s="9">
        <v>27197</v>
      </c>
      <c r="M82" s="9">
        <v>28193</v>
      </c>
      <c r="N82" s="9">
        <v>29189</v>
      </c>
      <c r="O82" s="68">
        <f t="shared" si="37"/>
        <v>255199</v>
      </c>
      <c r="R82" s="59"/>
      <c r="S82" s="8" t="s">
        <v>82</v>
      </c>
      <c r="T82" s="9">
        <v>3725</v>
      </c>
      <c r="U82" s="9">
        <v>2235</v>
      </c>
      <c r="V82" s="9">
        <v>2235</v>
      </c>
      <c r="W82" s="9">
        <v>2235</v>
      </c>
      <c r="X82" s="9">
        <v>2235</v>
      </c>
      <c r="Y82" s="9">
        <v>2980</v>
      </c>
      <c r="Z82" s="9">
        <v>2235</v>
      </c>
      <c r="AA82" s="9">
        <v>2500</v>
      </c>
      <c r="AB82" s="9">
        <v>1500</v>
      </c>
      <c r="AC82" s="9">
        <v>2500</v>
      </c>
      <c r="AD82" s="9">
        <v>2980</v>
      </c>
      <c r="AE82" s="9">
        <v>1500</v>
      </c>
      <c r="AF82" s="68">
        <f t="shared" ref="AF82:AF90" si="38">SUM(T82:AE82)</f>
        <v>28860</v>
      </c>
    </row>
    <row r="83" spans="1:33" x14ac:dyDescent="0.2">
      <c r="A83" s="59"/>
      <c r="B83" s="7" t="s">
        <v>86</v>
      </c>
      <c r="C83" s="9">
        <v>1400</v>
      </c>
      <c r="D83" s="9">
        <v>4450</v>
      </c>
      <c r="E83" s="9">
        <v>3950</v>
      </c>
      <c r="F83" s="9">
        <v>2850</v>
      </c>
      <c r="G83" s="9">
        <v>3350</v>
      </c>
      <c r="H83" s="9">
        <v>1450</v>
      </c>
      <c r="I83" s="9">
        <v>2150</v>
      </c>
      <c r="J83" s="9">
        <v>1150</v>
      </c>
      <c r="K83" s="9">
        <v>750</v>
      </c>
      <c r="L83" s="9">
        <v>750</v>
      </c>
      <c r="M83" s="9">
        <v>750</v>
      </c>
      <c r="N83" s="9">
        <v>750</v>
      </c>
      <c r="O83" s="68">
        <f t="shared" si="37"/>
        <v>23750</v>
      </c>
      <c r="R83" s="59"/>
      <c r="S83" s="8" t="s">
        <v>60</v>
      </c>
      <c r="T83" s="9">
        <v>12750</v>
      </c>
      <c r="U83" s="9">
        <v>14235</v>
      </c>
      <c r="V83" s="9">
        <v>15720</v>
      </c>
      <c r="W83" s="9">
        <v>17205</v>
      </c>
      <c r="X83" s="9">
        <v>18690</v>
      </c>
      <c r="Y83" s="9">
        <v>20690</v>
      </c>
      <c r="Z83" s="9">
        <v>22175</v>
      </c>
      <c r="AA83" s="9">
        <v>23835</v>
      </c>
      <c r="AB83" s="9">
        <v>25320</v>
      </c>
      <c r="AC83" s="9">
        <v>27197</v>
      </c>
      <c r="AD83" s="9">
        <v>28193</v>
      </c>
      <c r="AE83" s="9">
        <v>29189</v>
      </c>
      <c r="AF83" s="68">
        <f t="shared" si="38"/>
        <v>255199</v>
      </c>
    </row>
    <row r="84" spans="1:33" x14ac:dyDescent="0.2">
      <c r="A84" s="59"/>
      <c r="B84" s="8" t="s">
        <v>49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68">
        <f t="shared" si="37"/>
        <v>0</v>
      </c>
      <c r="R84" s="59"/>
      <c r="S84" s="7" t="s">
        <v>86</v>
      </c>
      <c r="T84" s="9">
        <v>1400</v>
      </c>
      <c r="U84" s="9">
        <v>4450</v>
      </c>
      <c r="V84" s="9">
        <v>3950</v>
      </c>
      <c r="W84" s="9">
        <v>2850</v>
      </c>
      <c r="X84" s="9">
        <v>3350</v>
      </c>
      <c r="Y84" s="9">
        <v>1450</v>
      </c>
      <c r="Z84" s="9">
        <v>2150</v>
      </c>
      <c r="AA84" s="9">
        <v>1150</v>
      </c>
      <c r="AB84" s="9">
        <v>750</v>
      </c>
      <c r="AC84" s="9">
        <v>750</v>
      </c>
      <c r="AD84" s="9">
        <v>750</v>
      </c>
      <c r="AE84" s="9">
        <v>750</v>
      </c>
      <c r="AF84" s="68">
        <f t="shared" si="38"/>
        <v>23750</v>
      </c>
    </row>
    <row r="85" spans="1:33" x14ac:dyDescent="0.2">
      <c r="A85" s="59"/>
      <c r="B85" s="7" t="s">
        <v>85</v>
      </c>
      <c r="C85" s="9">
        <v>560</v>
      </c>
      <c r="D85" s="9">
        <v>725</v>
      </c>
      <c r="E85" s="9">
        <v>875</v>
      </c>
      <c r="F85" s="9">
        <v>1025</v>
      </c>
      <c r="G85" s="9">
        <v>1130</v>
      </c>
      <c r="H85" s="9">
        <v>1235</v>
      </c>
      <c r="I85" s="9">
        <v>1505</v>
      </c>
      <c r="J85" s="9">
        <v>1760</v>
      </c>
      <c r="K85" s="9">
        <v>1760</v>
      </c>
      <c r="L85" s="9">
        <v>1760</v>
      </c>
      <c r="M85" s="9">
        <v>1760</v>
      </c>
      <c r="N85" s="9">
        <v>1760</v>
      </c>
      <c r="O85" s="68">
        <f t="shared" si="37"/>
        <v>15855</v>
      </c>
      <c r="R85" s="59"/>
      <c r="S85" s="8" t="s">
        <v>49</v>
      </c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68">
        <f t="shared" si="38"/>
        <v>0</v>
      </c>
    </row>
    <row r="86" spans="1:33" x14ac:dyDescent="0.2">
      <c r="A86" s="59"/>
      <c r="B86" s="8" t="s">
        <v>16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68">
        <f t="shared" si="37"/>
        <v>0</v>
      </c>
      <c r="R86" s="59"/>
      <c r="S86" s="7" t="s">
        <v>85</v>
      </c>
      <c r="T86" s="9">
        <v>560</v>
      </c>
      <c r="U86" s="9">
        <v>725</v>
      </c>
      <c r="V86" s="9">
        <v>875</v>
      </c>
      <c r="W86" s="9">
        <v>1025</v>
      </c>
      <c r="X86" s="9">
        <v>1130</v>
      </c>
      <c r="Y86" s="9">
        <v>1235</v>
      </c>
      <c r="Z86" s="9">
        <v>1505</v>
      </c>
      <c r="AA86" s="9">
        <v>1760</v>
      </c>
      <c r="AB86" s="9">
        <v>1760</v>
      </c>
      <c r="AC86" s="9">
        <v>1760</v>
      </c>
      <c r="AD86" s="9">
        <v>1760</v>
      </c>
      <c r="AE86" s="9">
        <v>1760</v>
      </c>
      <c r="AF86" s="68">
        <f t="shared" si="38"/>
        <v>15855</v>
      </c>
    </row>
    <row r="87" spans="1:33" x14ac:dyDescent="0.2">
      <c r="A87" s="59"/>
      <c r="B87" s="8" t="s">
        <v>83</v>
      </c>
      <c r="C87" s="9"/>
      <c r="D87" s="9"/>
      <c r="E87" s="9">
        <v>-1150</v>
      </c>
      <c r="F87" s="9">
        <v>-4150</v>
      </c>
      <c r="G87" s="9">
        <v>-4150</v>
      </c>
      <c r="H87" s="9">
        <v>-4450</v>
      </c>
      <c r="I87" s="9">
        <v>-4150</v>
      </c>
      <c r="J87" s="9">
        <v>-5250</v>
      </c>
      <c r="K87" s="9">
        <v>-4150</v>
      </c>
      <c r="L87" s="9">
        <v>-5500</v>
      </c>
      <c r="M87" s="9">
        <v>-4550</v>
      </c>
      <c r="N87" s="9">
        <v>-4550</v>
      </c>
      <c r="O87" s="68">
        <f t="shared" si="37"/>
        <v>-42050</v>
      </c>
      <c r="R87" s="59"/>
      <c r="S87" s="8" t="s">
        <v>16</v>
      </c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68">
        <f t="shared" si="38"/>
        <v>0</v>
      </c>
    </row>
    <row r="88" spans="1:33" x14ac:dyDescent="0.2">
      <c r="A88" s="59"/>
      <c r="B88" s="8" t="s">
        <v>48</v>
      </c>
      <c r="C88" s="9">
        <v>350</v>
      </c>
      <c r="D88" s="9">
        <v>350</v>
      </c>
      <c r="E88" s="9">
        <v>350</v>
      </c>
      <c r="F88" s="9">
        <v>350</v>
      </c>
      <c r="G88" s="9">
        <v>350</v>
      </c>
      <c r="H88" s="9">
        <v>350</v>
      </c>
      <c r="I88" s="9">
        <v>350</v>
      </c>
      <c r="J88" s="9">
        <v>750</v>
      </c>
      <c r="K88" s="9">
        <v>70</v>
      </c>
      <c r="L88" s="9">
        <v>750</v>
      </c>
      <c r="M88" s="9">
        <v>750</v>
      </c>
      <c r="N88" s="9">
        <v>750</v>
      </c>
      <c r="O88" s="68">
        <f t="shared" si="37"/>
        <v>5520</v>
      </c>
      <c r="R88" s="59"/>
      <c r="S88" s="8" t="s">
        <v>83</v>
      </c>
      <c r="T88" s="9"/>
      <c r="U88" s="9"/>
      <c r="V88" s="9">
        <v>-1150</v>
      </c>
      <c r="W88" s="9">
        <v>-4150</v>
      </c>
      <c r="X88" s="9">
        <v>-4150</v>
      </c>
      <c r="Y88" s="9">
        <v>-4450</v>
      </c>
      <c r="Z88" s="9">
        <v>-4150</v>
      </c>
      <c r="AA88" s="9">
        <v>-5250</v>
      </c>
      <c r="AB88" s="9">
        <v>-4150</v>
      </c>
      <c r="AC88" s="9">
        <v>-5500</v>
      </c>
      <c r="AD88" s="9">
        <v>-4550</v>
      </c>
      <c r="AE88" s="9">
        <v>-4550</v>
      </c>
      <c r="AF88" s="68">
        <f t="shared" si="38"/>
        <v>-42050</v>
      </c>
    </row>
    <row r="89" spans="1:33" x14ac:dyDescent="0.2">
      <c r="A89" s="59"/>
      <c r="B89" s="12" t="s">
        <v>18</v>
      </c>
      <c r="C89" s="13">
        <f t="shared" ref="C89:N89" si="39">SUM(C81:C88)</f>
        <v>18785</v>
      </c>
      <c r="D89" s="13">
        <f t="shared" si="39"/>
        <v>21995</v>
      </c>
      <c r="E89" s="13">
        <f t="shared" si="39"/>
        <v>21980</v>
      </c>
      <c r="F89" s="13">
        <f t="shared" si="39"/>
        <v>19515</v>
      </c>
      <c r="G89" s="13">
        <f t="shared" si="39"/>
        <v>21605</v>
      </c>
      <c r="H89" s="13">
        <f t="shared" si="39"/>
        <v>22255</v>
      </c>
      <c r="I89" s="13">
        <f t="shared" si="39"/>
        <v>24265</v>
      </c>
      <c r="J89" s="13">
        <f t="shared" si="39"/>
        <v>24745</v>
      </c>
      <c r="K89" s="13">
        <f t="shared" si="39"/>
        <v>25250</v>
      </c>
      <c r="L89" s="13">
        <f t="shared" si="39"/>
        <v>27457</v>
      </c>
      <c r="M89" s="13">
        <f t="shared" si="39"/>
        <v>29883</v>
      </c>
      <c r="N89" s="13">
        <f t="shared" si="39"/>
        <v>29399</v>
      </c>
      <c r="O89" s="69">
        <f t="shared" si="37"/>
        <v>287134</v>
      </c>
      <c r="P89" s="73">
        <f>AVERAGE(C89:N89)</f>
        <v>23927.833333333332</v>
      </c>
      <c r="R89" s="59"/>
      <c r="S89" s="8" t="s">
        <v>48</v>
      </c>
      <c r="T89" s="9">
        <v>350</v>
      </c>
      <c r="U89" s="9">
        <v>350</v>
      </c>
      <c r="V89" s="9">
        <v>350</v>
      </c>
      <c r="W89" s="9">
        <v>350</v>
      </c>
      <c r="X89" s="9">
        <v>350</v>
      </c>
      <c r="Y89" s="9">
        <v>350</v>
      </c>
      <c r="Z89" s="9">
        <v>350</v>
      </c>
      <c r="AA89" s="9">
        <v>750</v>
      </c>
      <c r="AB89" s="9">
        <v>70</v>
      </c>
      <c r="AC89" s="9">
        <v>750</v>
      </c>
      <c r="AD89" s="9">
        <v>750</v>
      </c>
      <c r="AE89" s="9">
        <v>750</v>
      </c>
      <c r="AF89" s="68">
        <f t="shared" si="38"/>
        <v>5520</v>
      </c>
    </row>
    <row r="90" spans="1:33" x14ac:dyDescent="0.2">
      <c r="A90" s="59"/>
      <c r="O90" s="63"/>
      <c r="R90" s="59"/>
      <c r="S90" s="12" t="s">
        <v>18</v>
      </c>
      <c r="T90" s="13">
        <f t="shared" ref="T90:AE90" si="40">SUM(T82:T89)</f>
        <v>18785</v>
      </c>
      <c r="U90" s="13">
        <f t="shared" si="40"/>
        <v>21995</v>
      </c>
      <c r="V90" s="13">
        <f t="shared" si="40"/>
        <v>21980</v>
      </c>
      <c r="W90" s="13">
        <f t="shared" si="40"/>
        <v>19515</v>
      </c>
      <c r="X90" s="13">
        <f t="shared" si="40"/>
        <v>21605</v>
      </c>
      <c r="Y90" s="13">
        <f t="shared" si="40"/>
        <v>22255</v>
      </c>
      <c r="Z90" s="13">
        <f t="shared" si="40"/>
        <v>24265</v>
      </c>
      <c r="AA90" s="13">
        <f t="shared" si="40"/>
        <v>24745</v>
      </c>
      <c r="AB90" s="13">
        <f t="shared" si="40"/>
        <v>25250</v>
      </c>
      <c r="AC90" s="13">
        <f t="shared" si="40"/>
        <v>27457</v>
      </c>
      <c r="AD90" s="13">
        <f t="shared" si="40"/>
        <v>29883</v>
      </c>
      <c r="AE90" s="13">
        <f t="shared" si="40"/>
        <v>29399</v>
      </c>
      <c r="AF90" s="69">
        <f t="shared" si="38"/>
        <v>287134</v>
      </c>
      <c r="AG90" s="73">
        <f>AVERAGE(T90:AE90)</f>
        <v>23927.833333333332</v>
      </c>
    </row>
    <row r="91" spans="1:33" x14ac:dyDescent="0.2">
      <c r="A91" s="59"/>
      <c r="B91" s="7" t="s">
        <v>61</v>
      </c>
      <c r="O91" s="63"/>
      <c r="R91" s="59"/>
      <c r="AF91" s="63"/>
    </row>
    <row r="92" spans="1:33" x14ac:dyDescent="0.2">
      <c r="A92" s="59"/>
      <c r="B92" s="15"/>
      <c r="C92" s="9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68">
        <f t="shared" ref="O92:O97" si="41">SUM(C92:N92)</f>
        <v>0</v>
      </c>
      <c r="R92" s="59"/>
      <c r="S92" s="7" t="s">
        <v>61</v>
      </c>
      <c r="AF92" s="63"/>
    </row>
    <row r="93" spans="1:33" x14ac:dyDescent="0.2">
      <c r="A93" s="59"/>
      <c r="B93" s="15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68">
        <f t="shared" si="41"/>
        <v>0</v>
      </c>
      <c r="R93" s="59"/>
      <c r="S93" s="15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68">
        <f t="shared" ref="AF93:AF98" si="42">SUM(T93:AE93)</f>
        <v>0</v>
      </c>
    </row>
    <row r="94" spans="1:33" x14ac:dyDescent="0.2">
      <c r="A94" s="59"/>
      <c r="B94" s="15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68">
        <f t="shared" si="41"/>
        <v>0</v>
      </c>
      <c r="R94" s="59"/>
      <c r="S94" s="15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68">
        <f t="shared" si="42"/>
        <v>0</v>
      </c>
    </row>
    <row r="95" spans="1:33" x14ac:dyDescent="0.2">
      <c r="A95" s="59"/>
      <c r="B95" s="15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68">
        <f t="shared" si="41"/>
        <v>0</v>
      </c>
      <c r="R95" s="59"/>
      <c r="S95" s="15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68">
        <f t="shared" si="42"/>
        <v>0</v>
      </c>
    </row>
    <row r="96" spans="1:33" x14ac:dyDescent="0.2">
      <c r="A96" s="59"/>
      <c r="B96" s="15" t="s">
        <v>17</v>
      </c>
      <c r="C96" s="9"/>
      <c r="D96" s="9"/>
      <c r="E96" s="9"/>
      <c r="F96" s="9"/>
      <c r="G96" s="9"/>
      <c r="H96" s="9"/>
      <c r="I96" s="9" t="s">
        <v>54</v>
      </c>
      <c r="J96" s="9"/>
      <c r="K96" s="9"/>
      <c r="L96" s="9"/>
      <c r="M96" s="9"/>
      <c r="N96" s="9"/>
      <c r="O96" s="68">
        <f t="shared" si="41"/>
        <v>0</v>
      </c>
      <c r="R96" s="59"/>
      <c r="S96" s="15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68">
        <f t="shared" si="42"/>
        <v>0</v>
      </c>
    </row>
    <row r="97" spans="1:32" x14ac:dyDescent="0.2">
      <c r="A97" s="59"/>
      <c r="B97" s="12" t="s">
        <v>19</v>
      </c>
      <c r="C97" s="16">
        <f t="shared" ref="C97:N97" si="43">SUM(C92:C96)</f>
        <v>0</v>
      </c>
      <c r="D97" s="16">
        <f t="shared" si="43"/>
        <v>0</v>
      </c>
      <c r="E97" s="16">
        <f t="shared" si="43"/>
        <v>0</v>
      </c>
      <c r="F97" s="16">
        <f t="shared" si="43"/>
        <v>0</v>
      </c>
      <c r="G97" s="16">
        <f t="shared" si="43"/>
        <v>0</v>
      </c>
      <c r="H97" s="16">
        <f t="shared" si="43"/>
        <v>0</v>
      </c>
      <c r="I97" s="16">
        <f t="shared" si="43"/>
        <v>0</v>
      </c>
      <c r="J97" s="16">
        <f t="shared" si="43"/>
        <v>0</v>
      </c>
      <c r="K97" s="16">
        <f t="shared" si="43"/>
        <v>0</v>
      </c>
      <c r="L97" s="16">
        <f t="shared" si="43"/>
        <v>0</v>
      </c>
      <c r="M97" s="16">
        <f t="shared" si="43"/>
        <v>0</v>
      </c>
      <c r="N97" s="16">
        <f t="shared" si="43"/>
        <v>0</v>
      </c>
      <c r="O97" s="64">
        <f t="shared" si="41"/>
        <v>0</v>
      </c>
      <c r="R97" s="59"/>
      <c r="S97" s="15" t="s">
        <v>17</v>
      </c>
      <c r="T97" s="9"/>
      <c r="U97" s="9"/>
      <c r="V97" s="9"/>
      <c r="W97" s="9"/>
      <c r="X97" s="9"/>
      <c r="Y97" s="9"/>
      <c r="Z97" s="9" t="s">
        <v>54</v>
      </c>
      <c r="AA97" s="9"/>
      <c r="AB97" s="9"/>
      <c r="AC97" s="9"/>
      <c r="AD97" s="9"/>
      <c r="AE97" s="9"/>
      <c r="AF97" s="68">
        <f t="shared" si="42"/>
        <v>0</v>
      </c>
    </row>
    <row r="98" spans="1:32" x14ac:dyDescent="0.2">
      <c r="A98" s="60"/>
      <c r="B98" s="15"/>
      <c r="O98" s="65"/>
      <c r="R98" s="59"/>
      <c r="S98" s="12" t="s">
        <v>19</v>
      </c>
      <c r="T98" s="16">
        <f t="shared" ref="T98:AE98" si="44">SUM(T93:T97)</f>
        <v>0</v>
      </c>
      <c r="U98" s="16">
        <f t="shared" si="44"/>
        <v>0</v>
      </c>
      <c r="V98" s="16">
        <f t="shared" si="44"/>
        <v>0</v>
      </c>
      <c r="W98" s="16">
        <f t="shared" si="44"/>
        <v>0</v>
      </c>
      <c r="X98" s="16">
        <f t="shared" si="44"/>
        <v>0</v>
      </c>
      <c r="Y98" s="16">
        <f t="shared" si="44"/>
        <v>0</v>
      </c>
      <c r="Z98" s="16">
        <f t="shared" si="44"/>
        <v>0</v>
      </c>
      <c r="AA98" s="16">
        <f t="shared" si="44"/>
        <v>0</v>
      </c>
      <c r="AB98" s="16">
        <f t="shared" si="44"/>
        <v>0</v>
      </c>
      <c r="AC98" s="16">
        <f t="shared" si="44"/>
        <v>0</v>
      </c>
      <c r="AD98" s="16">
        <f t="shared" si="44"/>
        <v>0</v>
      </c>
      <c r="AE98" s="16">
        <f t="shared" si="44"/>
        <v>0</v>
      </c>
      <c r="AF98" s="64">
        <f t="shared" si="42"/>
        <v>0</v>
      </c>
    </row>
    <row r="99" spans="1:32" x14ac:dyDescent="0.2">
      <c r="A99" s="150" t="s">
        <v>20</v>
      </c>
      <c r="B99" s="151"/>
      <c r="C99" s="57">
        <f t="shared" ref="C99:N99" si="45">C89+C97</f>
        <v>18785</v>
      </c>
      <c r="D99" s="57">
        <f t="shared" si="45"/>
        <v>21995</v>
      </c>
      <c r="E99" s="57">
        <f t="shared" si="45"/>
        <v>21980</v>
      </c>
      <c r="F99" s="57">
        <f t="shared" si="45"/>
        <v>19515</v>
      </c>
      <c r="G99" s="57">
        <f t="shared" si="45"/>
        <v>21605</v>
      </c>
      <c r="H99" s="57">
        <f t="shared" si="45"/>
        <v>22255</v>
      </c>
      <c r="I99" s="57">
        <f t="shared" si="45"/>
        <v>24265</v>
      </c>
      <c r="J99" s="57">
        <f t="shared" si="45"/>
        <v>24745</v>
      </c>
      <c r="K99" s="57">
        <f t="shared" si="45"/>
        <v>25250</v>
      </c>
      <c r="L99" s="57">
        <f t="shared" si="45"/>
        <v>27457</v>
      </c>
      <c r="M99" s="57">
        <f t="shared" si="45"/>
        <v>29883</v>
      </c>
      <c r="N99" s="57">
        <f t="shared" si="45"/>
        <v>29399</v>
      </c>
      <c r="O99" s="69">
        <f>SUM(C99:N99)</f>
        <v>287134</v>
      </c>
      <c r="R99" s="60"/>
      <c r="S99" s="15"/>
      <c r="AF99" s="65"/>
    </row>
    <row r="100" spans="1:32" x14ac:dyDescent="0.2">
      <c r="A100" s="59"/>
      <c r="O100" s="63"/>
      <c r="R100" s="150" t="s">
        <v>20</v>
      </c>
      <c r="S100" s="151"/>
      <c r="T100" s="57">
        <f t="shared" ref="T100:AE100" si="46">T90+T98</f>
        <v>18785</v>
      </c>
      <c r="U100" s="57">
        <f t="shared" si="46"/>
        <v>21995</v>
      </c>
      <c r="V100" s="57">
        <f t="shared" si="46"/>
        <v>21980</v>
      </c>
      <c r="W100" s="57">
        <f t="shared" si="46"/>
        <v>19515</v>
      </c>
      <c r="X100" s="57">
        <f t="shared" si="46"/>
        <v>21605</v>
      </c>
      <c r="Y100" s="57">
        <f t="shared" si="46"/>
        <v>22255</v>
      </c>
      <c r="Z100" s="57">
        <f t="shared" si="46"/>
        <v>24265</v>
      </c>
      <c r="AA100" s="57">
        <f t="shared" si="46"/>
        <v>24745</v>
      </c>
      <c r="AB100" s="57">
        <f t="shared" si="46"/>
        <v>25250</v>
      </c>
      <c r="AC100" s="57">
        <f t="shared" si="46"/>
        <v>27457</v>
      </c>
      <c r="AD100" s="57">
        <f t="shared" si="46"/>
        <v>29883</v>
      </c>
      <c r="AE100" s="57">
        <f t="shared" si="46"/>
        <v>29399</v>
      </c>
      <c r="AF100" s="69">
        <f>SUM(T100:AE100)</f>
        <v>287134</v>
      </c>
    </row>
    <row r="101" spans="1:32" x14ac:dyDescent="0.2">
      <c r="A101" s="152" t="s">
        <v>21</v>
      </c>
      <c r="B101" s="153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70"/>
      <c r="R101" s="59"/>
      <c r="AF101" s="63"/>
    </row>
    <row r="102" spans="1:32" x14ac:dyDescent="0.2">
      <c r="A102" s="59"/>
      <c r="B102" s="7" t="s">
        <v>22</v>
      </c>
      <c r="O102" s="63"/>
      <c r="R102" s="152" t="s">
        <v>21</v>
      </c>
      <c r="S102" s="153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70"/>
    </row>
    <row r="103" spans="1:32" x14ac:dyDescent="0.2">
      <c r="A103" s="59"/>
      <c r="B103" s="8" t="s">
        <v>69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64">
        <f>SUM(C103:N103)</f>
        <v>0</v>
      </c>
      <c r="R103" s="59"/>
      <c r="S103" s="7" t="s">
        <v>22</v>
      </c>
      <c r="AF103" s="63"/>
    </row>
    <row r="104" spans="1:32" x14ac:dyDescent="0.2">
      <c r="A104" s="59"/>
      <c r="B104" s="15" t="s">
        <v>67</v>
      </c>
      <c r="C104" s="9">
        <v>150</v>
      </c>
      <c r="D104" s="9">
        <v>150</v>
      </c>
      <c r="E104" s="9">
        <v>150</v>
      </c>
      <c r="F104" s="9">
        <v>150</v>
      </c>
      <c r="G104" s="9">
        <v>150</v>
      </c>
      <c r="H104" s="9">
        <v>150</v>
      </c>
      <c r="I104" s="9">
        <v>150</v>
      </c>
      <c r="J104" s="9">
        <v>150</v>
      </c>
      <c r="K104" s="9">
        <v>150</v>
      </c>
      <c r="L104" s="9">
        <v>150</v>
      </c>
      <c r="M104" s="9">
        <v>150</v>
      </c>
      <c r="N104" s="9">
        <v>150</v>
      </c>
      <c r="O104" s="68">
        <f>SUM(C104:N104)</f>
        <v>1800</v>
      </c>
      <c r="R104" s="59"/>
      <c r="S104" s="8" t="s">
        <v>69</v>
      </c>
      <c r="T104" s="9">
        <v>1500</v>
      </c>
      <c r="U104" s="9"/>
      <c r="V104" s="9"/>
      <c r="W104" s="9">
        <v>1500</v>
      </c>
      <c r="X104" s="9"/>
      <c r="Y104" s="9"/>
      <c r="Z104" s="9"/>
      <c r="AA104" s="9"/>
      <c r="AB104" s="9"/>
      <c r="AC104" s="9"/>
      <c r="AD104" s="9"/>
      <c r="AE104" s="9"/>
      <c r="AF104" s="64">
        <f>SUM(T104:AE104)</f>
        <v>3000</v>
      </c>
    </row>
    <row r="105" spans="1:32" x14ac:dyDescent="0.2">
      <c r="A105" s="59"/>
      <c r="B105" s="8" t="s">
        <v>24</v>
      </c>
      <c r="C105" s="9">
        <v>1500</v>
      </c>
      <c r="D105" s="9">
        <v>500</v>
      </c>
      <c r="E105" s="9">
        <v>500</v>
      </c>
      <c r="F105" s="9">
        <v>1500</v>
      </c>
      <c r="G105" s="9">
        <v>500</v>
      </c>
      <c r="H105" s="9">
        <v>500</v>
      </c>
      <c r="I105" s="9">
        <v>1500</v>
      </c>
      <c r="J105" s="9">
        <v>500</v>
      </c>
      <c r="K105" s="9">
        <v>500</v>
      </c>
      <c r="L105" s="9">
        <v>1500</v>
      </c>
      <c r="M105" s="9">
        <v>500</v>
      </c>
      <c r="N105" s="9">
        <v>500</v>
      </c>
      <c r="O105" s="64">
        <f t="shared" ref="O105:O114" si="47">SUM(C105:N105)</f>
        <v>10000</v>
      </c>
      <c r="R105" s="59"/>
      <c r="S105" s="15" t="s">
        <v>67</v>
      </c>
      <c r="T105" s="9">
        <v>150</v>
      </c>
      <c r="U105" s="9">
        <v>150</v>
      </c>
      <c r="V105" s="9">
        <v>150</v>
      </c>
      <c r="W105" s="9">
        <v>150</v>
      </c>
      <c r="X105" s="9">
        <v>150</v>
      </c>
      <c r="Y105" s="9">
        <v>150</v>
      </c>
      <c r="Z105" s="9">
        <v>150</v>
      </c>
      <c r="AA105" s="9">
        <v>150</v>
      </c>
      <c r="AB105" s="9">
        <v>150</v>
      </c>
      <c r="AC105" s="9">
        <v>150</v>
      </c>
      <c r="AD105" s="9">
        <v>150</v>
      </c>
      <c r="AE105" s="9">
        <v>150</v>
      </c>
      <c r="AF105" s="68">
        <f>SUM(T105:AE105)</f>
        <v>1800</v>
      </c>
    </row>
    <row r="106" spans="1:32" x14ac:dyDescent="0.2">
      <c r="A106" s="59"/>
      <c r="B106" s="8" t="s">
        <v>25</v>
      </c>
      <c r="C106" s="9">
        <v>3621</v>
      </c>
      <c r="D106" s="9">
        <v>3621</v>
      </c>
      <c r="E106" s="9">
        <v>3621</v>
      </c>
      <c r="F106" s="9">
        <v>3621</v>
      </c>
      <c r="G106" s="9">
        <v>3621</v>
      </c>
      <c r="H106" s="9">
        <v>3621</v>
      </c>
      <c r="I106" s="9">
        <v>3621</v>
      </c>
      <c r="J106" s="9">
        <v>3621</v>
      </c>
      <c r="K106" s="9">
        <v>3621</v>
      </c>
      <c r="L106" s="9">
        <v>3621</v>
      </c>
      <c r="M106" s="9">
        <v>3621</v>
      </c>
      <c r="N106" s="9">
        <v>3621</v>
      </c>
      <c r="O106" s="68">
        <f t="shared" si="47"/>
        <v>43452</v>
      </c>
      <c r="R106" s="59"/>
      <c r="S106" s="8" t="s">
        <v>24</v>
      </c>
      <c r="T106" s="9">
        <v>1500</v>
      </c>
      <c r="U106" s="9">
        <v>500</v>
      </c>
      <c r="V106" s="9">
        <v>500</v>
      </c>
      <c r="W106" s="9">
        <v>1500</v>
      </c>
      <c r="X106" s="9">
        <v>500</v>
      </c>
      <c r="Y106" s="9">
        <v>500</v>
      </c>
      <c r="Z106" s="9">
        <v>1500</v>
      </c>
      <c r="AA106" s="9">
        <v>500</v>
      </c>
      <c r="AB106" s="9">
        <v>500</v>
      </c>
      <c r="AC106" s="9">
        <v>1500</v>
      </c>
      <c r="AD106" s="9">
        <v>500</v>
      </c>
      <c r="AE106" s="9">
        <v>500</v>
      </c>
      <c r="AF106" s="64">
        <f t="shared" ref="AF106:AF115" si="48">SUM(T106:AE106)</f>
        <v>10000</v>
      </c>
    </row>
    <row r="107" spans="1:32" x14ac:dyDescent="0.2">
      <c r="A107" s="59"/>
      <c r="B107" s="8" t="s">
        <v>98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68">
        <f t="shared" si="47"/>
        <v>0</v>
      </c>
      <c r="R107" s="59"/>
      <c r="S107" s="8" t="s">
        <v>25</v>
      </c>
      <c r="T107" s="9">
        <v>3621</v>
      </c>
      <c r="U107" s="9">
        <v>3621</v>
      </c>
      <c r="V107" s="9">
        <v>3621</v>
      </c>
      <c r="W107" s="9">
        <v>3621</v>
      </c>
      <c r="X107" s="9">
        <v>3621</v>
      </c>
      <c r="Y107" s="9">
        <v>3621</v>
      </c>
      <c r="Z107" s="9">
        <v>3621</v>
      </c>
      <c r="AA107" s="9">
        <v>3621</v>
      </c>
      <c r="AB107" s="9">
        <v>3621</v>
      </c>
      <c r="AC107" s="9">
        <v>3621</v>
      </c>
      <c r="AD107" s="9">
        <v>3621</v>
      </c>
      <c r="AE107" s="9">
        <v>3621</v>
      </c>
      <c r="AF107" s="68">
        <f t="shared" si="48"/>
        <v>43452</v>
      </c>
    </row>
    <row r="108" spans="1:32" x14ac:dyDescent="0.2">
      <c r="A108" s="59"/>
      <c r="B108" s="8" t="s">
        <v>27</v>
      </c>
      <c r="C108" s="9">
        <v>37</v>
      </c>
      <c r="D108" s="9">
        <v>37</v>
      </c>
      <c r="E108" s="9">
        <v>33</v>
      </c>
      <c r="F108" s="9">
        <v>33</v>
      </c>
      <c r="G108" s="9">
        <v>37</v>
      </c>
      <c r="H108" s="9">
        <v>37</v>
      </c>
      <c r="I108" s="9">
        <v>37</v>
      </c>
      <c r="J108" s="9">
        <v>37</v>
      </c>
      <c r="K108" s="9">
        <v>37</v>
      </c>
      <c r="L108" s="9">
        <v>37</v>
      </c>
      <c r="M108" s="9">
        <v>37</v>
      </c>
      <c r="N108" s="9">
        <v>37</v>
      </c>
      <c r="O108" s="68">
        <f t="shared" si="47"/>
        <v>436</v>
      </c>
      <c r="R108" s="59"/>
      <c r="S108" s="8" t="s">
        <v>96</v>
      </c>
      <c r="T108" s="9">
        <v>1500</v>
      </c>
      <c r="U108" s="9">
        <v>1500</v>
      </c>
      <c r="V108" s="9">
        <v>1500</v>
      </c>
      <c r="W108" s="9">
        <v>1500</v>
      </c>
      <c r="X108" s="9">
        <v>1500</v>
      </c>
      <c r="Y108" s="9">
        <v>500</v>
      </c>
      <c r="Z108" s="9"/>
      <c r="AA108" s="9"/>
      <c r="AB108" s="9"/>
      <c r="AC108" s="9"/>
      <c r="AD108" s="9"/>
      <c r="AE108" s="9"/>
      <c r="AF108" s="68">
        <f t="shared" si="48"/>
        <v>8000</v>
      </c>
    </row>
    <row r="109" spans="1:32" x14ac:dyDescent="0.2">
      <c r="A109" s="59"/>
      <c r="B109" s="7" t="s">
        <v>84</v>
      </c>
      <c r="C109" s="9">
        <v>50</v>
      </c>
      <c r="D109" s="9">
        <v>50</v>
      </c>
      <c r="E109" s="9">
        <v>50</v>
      </c>
      <c r="F109" s="9">
        <v>50</v>
      </c>
      <c r="G109" s="9">
        <v>50</v>
      </c>
      <c r="H109" s="9">
        <v>50</v>
      </c>
      <c r="I109" s="9">
        <v>50</v>
      </c>
      <c r="J109" s="9">
        <v>50</v>
      </c>
      <c r="K109" s="9">
        <v>50</v>
      </c>
      <c r="L109" s="9">
        <v>50</v>
      </c>
      <c r="M109" s="9">
        <v>50</v>
      </c>
      <c r="N109" s="9">
        <v>50</v>
      </c>
      <c r="O109" s="68">
        <f t="shared" si="47"/>
        <v>600</v>
      </c>
      <c r="R109" s="59"/>
      <c r="S109" s="8" t="s">
        <v>27</v>
      </c>
      <c r="T109" s="9">
        <v>37</v>
      </c>
      <c r="U109" s="9">
        <v>37</v>
      </c>
      <c r="V109" s="9">
        <v>33</v>
      </c>
      <c r="W109" s="9">
        <v>33</v>
      </c>
      <c r="X109" s="9">
        <v>37</v>
      </c>
      <c r="Y109" s="9">
        <v>37</v>
      </c>
      <c r="Z109" s="9">
        <v>37</v>
      </c>
      <c r="AA109" s="9">
        <v>37</v>
      </c>
      <c r="AB109" s="9">
        <v>37</v>
      </c>
      <c r="AC109" s="9">
        <v>37</v>
      </c>
      <c r="AD109" s="9">
        <v>37</v>
      </c>
      <c r="AE109" s="9">
        <v>37</v>
      </c>
      <c r="AF109" s="68">
        <f t="shared" si="48"/>
        <v>436</v>
      </c>
    </row>
    <row r="110" spans="1:32" x14ac:dyDescent="0.2">
      <c r="A110" s="59"/>
      <c r="B110" s="7" t="s">
        <v>53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68">
        <f t="shared" si="47"/>
        <v>0</v>
      </c>
      <c r="R110" s="59"/>
      <c r="S110" s="7" t="s">
        <v>84</v>
      </c>
      <c r="T110" s="9">
        <v>50</v>
      </c>
      <c r="U110" s="9">
        <v>50</v>
      </c>
      <c r="V110" s="9">
        <v>50</v>
      </c>
      <c r="W110" s="9">
        <v>50</v>
      </c>
      <c r="X110" s="9">
        <v>50</v>
      </c>
      <c r="Y110" s="9">
        <v>50</v>
      </c>
      <c r="Z110" s="9">
        <v>50</v>
      </c>
      <c r="AA110" s="9">
        <v>50</v>
      </c>
      <c r="AB110" s="9">
        <v>50</v>
      </c>
      <c r="AC110" s="9">
        <v>50</v>
      </c>
      <c r="AD110" s="9">
        <v>50</v>
      </c>
      <c r="AE110" s="9">
        <v>50</v>
      </c>
      <c r="AF110" s="68">
        <f t="shared" si="48"/>
        <v>600</v>
      </c>
    </row>
    <row r="111" spans="1:32" x14ac:dyDescent="0.2">
      <c r="A111" s="59"/>
      <c r="B111" s="7" t="s">
        <v>56</v>
      </c>
      <c r="C111" s="9"/>
      <c r="D111" s="9"/>
      <c r="E111" s="9"/>
      <c r="F111" s="16"/>
      <c r="G111" s="9"/>
      <c r="H111" s="9"/>
      <c r="I111" s="9"/>
      <c r="J111" s="9"/>
      <c r="K111" s="9"/>
      <c r="L111" s="9"/>
      <c r="M111" s="9"/>
      <c r="N111" s="9"/>
      <c r="O111" s="68">
        <f t="shared" si="47"/>
        <v>0</v>
      </c>
      <c r="R111" s="59"/>
      <c r="S111" s="7" t="s">
        <v>53</v>
      </c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68">
        <f t="shared" si="48"/>
        <v>0</v>
      </c>
    </row>
    <row r="112" spans="1:32" x14ac:dyDescent="0.2">
      <c r="A112" s="59"/>
      <c r="B112" s="8" t="s">
        <v>28</v>
      </c>
      <c r="C112" s="9">
        <v>150</v>
      </c>
      <c r="D112" s="9">
        <v>150</v>
      </c>
      <c r="E112" s="9">
        <v>150</v>
      </c>
      <c r="F112" s="9">
        <v>150</v>
      </c>
      <c r="G112" s="9">
        <v>150</v>
      </c>
      <c r="H112" s="9">
        <v>150</v>
      </c>
      <c r="I112" s="9">
        <v>150</v>
      </c>
      <c r="J112" s="9">
        <v>150</v>
      </c>
      <c r="K112" s="9">
        <v>150</v>
      </c>
      <c r="L112" s="9">
        <v>150</v>
      </c>
      <c r="M112" s="9">
        <v>150</v>
      </c>
      <c r="N112" s="9">
        <v>150</v>
      </c>
      <c r="O112" s="68">
        <f t="shared" si="47"/>
        <v>1800</v>
      </c>
      <c r="R112" s="59"/>
      <c r="S112" s="7" t="s">
        <v>56</v>
      </c>
      <c r="T112" s="9"/>
      <c r="U112" s="9"/>
      <c r="V112" s="9"/>
      <c r="W112" s="16"/>
      <c r="X112" s="9"/>
      <c r="Y112" s="9"/>
      <c r="Z112" s="9"/>
      <c r="AA112" s="9"/>
      <c r="AB112" s="9"/>
      <c r="AC112" s="9"/>
      <c r="AD112" s="9"/>
      <c r="AE112" s="9"/>
      <c r="AF112" s="68">
        <f t="shared" si="48"/>
        <v>0</v>
      </c>
    </row>
    <row r="113" spans="1:33" x14ac:dyDescent="0.2">
      <c r="A113" s="59"/>
      <c r="B113" s="8" t="s">
        <v>29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68">
        <f t="shared" si="47"/>
        <v>0</v>
      </c>
      <c r="R113" s="59"/>
      <c r="S113" s="8" t="s">
        <v>28</v>
      </c>
      <c r="T113" s="9">
        <v>150</v>
      </c>
      <c r="U113" s="9">
        <v>150</v>
      </c>
      <c r="V113" s="9">
        <v>150</v>
      </c>
      <c r="W113" s="9">
        <v>150</v>
      </c>
      <c r="X113" s="9">
        <v>150</v>
      </c>
      <c r="Y113" s="9">
        <v>150</v>
      </c>
      <c r="Z113" s="9">
        <v>150</v>
      </c>
      <c r="AA113" s="9">
        <v>150</v>
      </c>
      <c r="AB113" s="9">
        <v>150</v>
      </c>
      <c r="AC113" s="9">
        <v>150</v>
      </c>
      <c r="AD113" s="9">
        <v>150</v>
      </c>
      <c r="AE113" s="9">
        <v>150</v>
      </c>
      <c r="AF113" s="68">
        <f t="shared" si="48"/>
        <v>1800</v>
      </c>
    </row>
    <row r="114" spans="1:33" x14ac:dyDescent="0.2">
      <c r="A114" s="59"/>
      <c r="B114" s="7" t="s">
        <v>52</v>
      </c>
      <c r="C114" s="9">
        <v>1137.47</v>
      </c>
      <c r="D114" s="9">
        <v>1137.47</v>
      </c>
      <c r="E114" s="9">
        <v>1137.47</v>
      </c>
      <c r="F114" s="9">
        <v>1137.47</v>
      </c>
      <c r="G114" s="9">
        <v>1137.47</v>
      </c>
      <c r="H114" s="9">
        <v>1137.47</v>
      </c>
      <c r="I114" s="9">
        <v>1137.47</v>
      </c>
      <c r="J114" s="9">
        <v>1137.47</v>
      </c>
      <c r="K114" s="9">
        <v>1137.47</v>
      </c>
      <c r="L114" s="9">
        <v>1137.47</v>
      </c>
      <c r="M114" s="9">
        <v>1137.47</v>
      </c>
      <c r="N114" s="9">
        <v>1137.47</v>
      </c>
      <c r="O114" s="64">
        <f t="shared" si="47"/>
        <v>13649.639999999998</v>
      </c>
      <c r="R114" s="59"/>
      <c r="S114" s="8" t="s">
        <v>29</v>
      </c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68">
        <f t="shared" si="48"/>
        <v>0</v>
      </c>
    </row>
    <row r="115" spans="1:33" x14ac:dyDescent="0.2">
      <c r="A115" s="59"/>
      <c r="B115" s="7" t="s">
        <v>30</v>
      </c>
      <c r="C115" s="9">
        <v>3549.48</v>
      </c>
      <c r="D115" s="9">
        <v>3549.48</v>
      </c>
      <c r="E115" s="9">
        <v>3549.48</v>
      </c>
      <c r="F115" s="9">
        <v>3549.48</v>
      </c>
      <c r="G115" s="9">
        <v>3549.48</v>
      </c>
      <c r="H115" s="9">
        <v>3549.48</v>
      </c>
      <c r="I115" s="9">
        <v>3549.48</v>
      </c>
      <c r="J115" s="9">
        <v>3549.48</v>
      </c>
      <c r="K115" s="9">
        <v>3549.48</v>
      </c>
      <c r="L115" s="9">
        <v>3549.48</v>
      </c>
      <c r="M115" s="9">
        <v>3549.48</v>
      </c>
      <c r="N115" s="9">
        <v>3549.48</v>
      </c>
      <c r="O115" s="64">
        <f t="shared" ref="O115:O120" si="49">SUM(C115:N115)</f>
        <v>42593.760000000009</v>
      </c>
      <c r="R115" s="59"/>
      <c r="S115" s="7" t="s">
        <v>52</v>
      </c>
      <c r="T115" s="9">
        <v>1327</v>
      </c>
      <c r="U115" s="9">
        <v>1327</v>
      </c>
      <c r="V115" s="9">
        <v>1327</v>
      </c>
      <c r="W115" s="9">
        <v>1327</v>
      </c>
      <c r="X115" s="9">
        <v>1327</v>
      </c>
      <c r="Y115" s="9">
        <v>1327</v>
      </c>
      <c r="Z115" s="9">
        <v>1327</v>
      </c>
      <c r="AA115" s="9">
        <v>1327</v>
      </c>
      <c r="AB115" s="9">
        <v>1327</v>
      </c>
      <c r="AC115" s="9">
        <v>1327</v>
      </c>
      <c r="AD115" s="9">
        <v>1327</v>
      </c>
      <c r="AE115" s="9">
        <v>1327</v>
      </c>
      <c r="AF115" s="64">
        <f t="shared" si="48"/>
        <v>15924</v>
      </c>
    </row>
    <row r="116" spans="1:33" x14ac:dyDescent="0.2">
      <c r="A116" s="59"/>
      <c r="B116" s="7" t="s">
        <v>31</v>
      </c>
      <c r="C116" s="9">
        <v>475</v>
      </c>
      <c r="D116" s="9">
        <v>475</v>
      </c>
      <c r="E116" s="9">
        <v>475</v>
      </c>
      <c r="F116" s="9">
        <v>475</v>
      </c>
      <c r="G116" s="9">
        <v>475</v>
      </c>
      <c r="H116" s="9">
        <v>475</v>
      </c>
      <c r="I116" s="9">
        <v>475</v>
      </c>
      <c r="J116" s="9">
        <v>475</v>
      </c>
      <c r="K116" s="9">
        <v>475</v>
      </c>
      <c r="L116" s="9">
        <v>475</v>
      </c>
      <c r="M116" s="9">
        <v>475</v>
      </c>
      <c r="N116" s="9">
        <v>475</v>
      </c>
      <c r="O116" s="64">
        <f t="shared" si="49"/>
        <v>5700</v>
      </c>
      <c r="R116" s="59"/>
      <c r="S116" s="7" t="s">
        <v>30</v>
      </c>
      <c r="T116" s="9">
        <v>3214</v>
      </c>
      <c r="U116" s="9">
        <v>3214</v>
      </c>
      <c r="V116" s="9">
        <v>3214</v>
      </c>
      <c r="W116" s="9">
        <v>3214</v>
      </c>
      <c r="X116" s="9">
        <v>3214</v>
      </c>
      <c r="Y116" s="9">
        <v>3214</v>
      </c>
      <c r="Z116" s="9">
        <v>3214</v>
      </c>
      <c r="AA116" s="9">
        <v>3214</v>
      </c>
      <c r="AB116" s="9">
        <v>3214</v>
      </c>
      <c r="AC116" s="9">
        <v>3214</v>
      </c>
      <c r="AD116" s="9">
        <v>3214</v>
      </c>
      <c r="AE116" s="9">
        <v>3214</v>
      </c>
      <c r="AF116" s="64">
        <f t="shared" ref="AF116:AF121" si="50">SUM(T116:AE116)</f>
        <v>38568</v>
      </c>
    </row>
    <row r="117" spans="1:33" x14ac:dyDescent="0.2">
      <c r="A117" s="59"/>
      <c r="B117" s="8" t="s">
        <v>32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68">
        <f t="shared" si="49"/>
        <v>0</v>
      </c>
      <c r="R117" s="59"/>
      <c r="S117" s="7" t="s">
        <v>31</v>
      </c>
      <c r="T117" s="9">
        <v>475</v>
      </c>
      <c r="U117" s="9">
        <v>475</v>
      </c>
      <c r="V117" s="9">
        <v>475</v>
      </c>
      <c r="W117" s="9">
        <v>475</v>
      </c>
      <c r="X117" s="9">
        <v>475</v>
      </c>
      <c r="Y117" s="9">
        <v>475</v>
      </c>
      <c r="Z117" s="9">
        <v>475</v>
      </c>
      <c r="AA117" s="9">
        <v>475</v>
      </c>
      <c r="AB117" s="9">
        <v>475</v>
      </c>
      <c r="AC117" s="9">
        <v>475</v>
      </c>
      <c r="AD117" s="9">
        <v>475</v>
      </c>
      <c r="AE117" s="9">
        <v>475</v>
      </c>
      <c r="AF117" s="64">
        <f t="shared" si="50"/>
        <v>5700</v>
      </c>
    </row>
    <row r="118" spans="1:33" x14ac:dyDescent="0.2">
      <c r="A118" s="59"/>
      <c r="B118" s="8" t="s">
        <v>33</v>
      </c>
      <c r="C118" s="9">
        <v>400</v>
      </c>
      <c r="D118" s="9"/>
      <c r="E118" s="9"/>
      <c r="F118" s="9"/>
      <c r="G118" s="9">
        <v>400</v>
      </c>
      <c r="H118" s="9"/>
      <c r="I118" s="9"/>
      <c r="J118" s="9">
        <v>400</v>
      </c>
      <c r="K118" s="9"/>
      <c r="L118" s="9"/>
      <c r="M118" s="9"/>
      <c r="N118" s="9"/>
      <c r="O118" s="68">
        <f t="shared" si="49"/>
        <v>1200</v>
      </c>
      <c r="R118" s="59"/>
      <c r="S118" s="8" t="s">
        <v>32</v>
      </c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68">
        <f t="shared" si="50"/>
        <v>0</v>
      </c>
    </row>
    <row r="119" spans="1:33" x14ac:dyDescent="0.2">
      <c r="A119" s="59"/>
      <c r="B119" s="8" t="s">
        <v>34</v>
      </c>
      <c r="C119" s="9">
        <v>400</v>
      </c>
      <c r="D119" s="9">
        <v>479.61</v>
      </c>
      <c r="E119" s="9">
        <v>334.22</v>
      </c>
      <c r="F119" s="9">
        <v>567</v>
      </c>
      <c r="G119" s="9">
        <v>250</v>
      </c>
      <c r="H119" s="9">
        <v>300</v>
      </c>
      <c r="I119" s="9">
        <v>300</v>
      </c>
      <c r="J119" s="9">
        <v>300</v>
      </c>
      <c r="K119" s="9">
        <v>300</v>
      </c>
      <c r="L119" s="9">
        <v>200</v>
      </c>
      <c r="M119" s="9">
        <v>200</v>
      </c>
      <c r="N119" s="9">
        <v>200</v>
      </c>
      <c r="O119" s="68">
        <f t="shared" si="49"/>
        <v>3830.83</v>
      </c>
      <c r="R119" s="59"/>
      <c r="S119" s="8" t="s">
        <v>33</v>
      </c>
      <c r="T119" s="9">
        <v>400</v>
      </c>
      <c r="U119" s="9"/>
      <c r="V119" s="9"/>
      <c r="W119" s="9"/>
      <c r="X119" s="9">
        <v>400</v>
      </c>
      <c r="Y119" s="9"/>
      <c r="Z119" s="9"/>
      <c r="AA119" s="9">
        <v>400</v>
      </c>
      <c r="AB119" s="9"/>
      <c r="AC119" s="9"/>
      <c r="AD119" s="9"/>
      <c r="AE119" s="9"/>
      <c r="AF119" s="68">
        <f t="shared" si="50"/>
        <v>1200</v>
      </c>
    </row>
    <row r="120" spans="1:33" x14ac:dyDescent="0.2">
      <c r="A120" s="59"/>
      <c r="B120" s="8" t="s">
        <v>35</v>
      </c>
      <c r="C120" s="9">
        <v>200</v>
      </c>
      <c r="D120" s="9">
        <v>200</v>
      </c>
      <c r="E120" s="9">
        <v>200</v>
      </c>
      <c r="F120" s="9">
        <v>200</v>
      </c>
      <c r="G120" s="9">
        <v>200</v>
      </c>
      <c r="H120" s="9">
        <v>200</v>
      </c>
      <c r="I120" s="9">
        <v>200</v>
      </c>
      <c r="J120" s="9">
        <v>200</v>
      </c>
      <c r="K120" s="9">
        <v>200</v>
      </c>
      <c r="L120" s="9">
        <v>200</v>
      </c>
      <c r="M120" s="9">
        <v>200</v>
      </c>
      <c r="N120" s="9">
        <v>200</v>
      </c>
      <c r="O120" s="68">
        <f t="shared" si="49"/>
        <v>2400</v>
      </c>
      <c r="R120" s="59"/>
      <c r="S120" s="8" t="s">
        <v>34</v>
      </c>
      <c r="T120" s="9">
        <v>400</v>
      </c>
      <c r="U120" s="9">
        <v>479.61</v>
      </c>
      <c r="V120" s="9">
        <v>334.22</v>
      </c>
      <c r="W120" s="9">
        <v>567</v>
      </c>
      <c r="X120" s="9">
        <v>250</v>
      </c>
      <c r="Y120" s="9">
        <v>300</v>
      </c>
      <c r="Z120" s="9">
        <v>300</v>
      </c>
      <c r="AA120" s="9">
        <v>300</v>
      </c>
      <c r="AB120" s="9">
        <v>300</v>
      </c>
      <c r="AC120" s="9">
        <v>200</v>
      </c>
      <c r="AD120" s="9">
        <v>200</v>
      </c>
      <c r="AE120" s="9">
        <v>200</v>
      </c>
      <c r="AF120" s="68">
        <f t="shared" si="50"/>
        <v>3830.83</v>
      </c>
    </row>
    <row r="121" spans="1:33" x14ac:dyDescent="0.2">
      <c r="A121" s="59"/>
      <c r="B121" s="8" t="s">
        <v>58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68"/>
      <c r="R121" s="59"/>
      <c r="S121" s="8" t="s">
        <v>35</v>
      </c>
      <c r="T121" s="9">
        <v>200</v>
      </c>
      <c r="U121" s="9">
        <v>200</v>
      </c>
      <c r="V121" s="9">
        <v>200</v>
      </c>
      <c r="W121" s="9">
        <v>200</v>
      </c>
      <c r="X121" s="9">
        <v>200</v>
      </c>
      <c r="Y121" s="9">
        <v>200</v>
      </c>
      <c r="Z121" s="9">
        <v>200</v>
      </c>
      <c r="AA121" s="9">
        <v>200</v>
      </c>
      <c r="AB121" s="9">
        <v>200</v>
      </c>
      <c r="AC121" s="9">
        <v>200</v>
      </c>
      <c r="AD121" s="9">
        <v>200</v>
      </c>
      <c r="AE121" s="9">
        <v>200</v>
      </c>
      <c r="AF121" s="68">
        <f t="shared" si="50"/>
        <v>2400</v>
      </c>
    </row>
    <row r="122" spans="1:33" x14ac:dyDescent="0.2">
      <c r="A122" s="59"/>
      <c r="B122" s="8" t="s">
        <v>59</v>
      </c>
      <c r="C122" s="9">
        <v>150</v>
      </c>
      <c r="D122" s="9">
        <v>150</v>
      </c>
      <c r="E122" s="9">
        <v>150</v>
      </c>
      <c r="F122" s="9">
        <v>150</v>
      </c>
      <c r="G122" s="9">
        <v>150</v>
      </c>
      <c r="H122" s="9">
        <v>150</v>
      </c>
      <c r="I122" s="9">
        <v>150</v>
      </c>
      <c r="J122" s="9">
        <v>150</v>
      </c>
      <c r="K122" s="9">
        <v>150</v>
      </c>
      <c r="L122" s="9">
        <v>150</v>
      </c>
      <c r="M122" s="9">
        <v>150</v>
      </c>
      <c r="N122" s="9">
        <v>150</v>
      </c>
      <c r="O122" s="68">
        <f>SUM(C122:N122)</f>
        <v>1800</v>
      </c>
      <c r="R122" s="59"/>
      <c r="S122" s="8" t="s">
        <v>58</v>
      </c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68"/>
    </row>
    <row r="123" spans="1:33" x14ac:dyDescent="0.2">
      <c r="A123" s="59"/>
      <c r="B123" s="8" t="s">
        <v>87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68"/>
      <c r="R123" s="59"/>
      <c r="S123" s="8" t="s">
        <v>59</v>
      </c>
      <c r="T123" s="9">
        <v>150</v>
      </c>
      <c r="U123" s="9">
        <v>150</v>
      </c>
      <c r="V123" s="9">
        <v>150</v>
      </c>
      <c r="W123" s="9">
        <v>150</v>
      </c>
      <c r="X123" s="9">
        <v>150</v>
      </c>
      <c r="Y123" s="9">
        <v>150</v>
      </c>
      <c r="Z123" s="9">
        <v>150</v>
      </c>
      <c r="AA123" s="9">
        <v>150</v>
      </c>
      <c r="AB123" s="9">
        <v>150</v>
      </c>
      <c r="AC123" s="9">
        <v>150</v>
      </c>
      <c r="AD123" s="9">
        <v>150</v>
      </c>
      <c r="AE123" s="9">
        <v>150</v>
      </c>
      <c r="AF123" s="68">
        <f>SUM(T123:AE123)</f>
        <v>1800</v>
      </c>
    </row>
    <row r="124" spans="1:33" x14ac:dyDescent="0.2">
      <c r="A124" s="59"/>
      <c r="B124" s="8" t="s">
        <v>72</v>
      </c>
      <c r="C124" s="9">
        <v>-1156</v>
      </c>
      <c r="D124" s="9">
        <v>-1156</v>
      </c>
      <c r="E124" s="9">
        <v>-1156</v>
      </c>
      <c r="F124" s="9">
        <v>-1156</v>
      </c>
      <c r="G124" s="9">
        <v>-1156</v>
      </c>
      <c r="H124" s="9">
        <v>-1156</v>
      </c>
      <c r="I124" s="9">
        <v>-1156</v>
      </c>
      <c r="J124" s="9">
        <v>-1156</v>
      </c>
      <c r="K124" s="9">
        <v>-1156</v>
      </c>
      <c r="L124" s="9">
        <v>-1156</v>
      </c>
      <c r="M124" s="9">
        <v>-1156</v>
      </c>
      <c r="N124" s="9">
        <v>-1156</v>
      </c>
      <c r="O124" s="68">
        <f>SUM(C124:N124)</f>
        <v>-13872</v>
      </c>
      <c r="R124" s="59"/>
      <c r="S124" s="8" t="s">
        <v>87</v>
      </c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68"/>
    </row>
    <row r="125" spans="1:33" x14ac:dyDescent="0.2">
      <c r="A125" s="5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68"/>
      <c r="R125" s="59"/>
      <c r="S125" s="8" t="s">
        <v>72</v>
      </c>
      <c r="T125" s="9">
        <v>-1156</v>
      </c>
      <c r="U125" s="9">
        <v>-1156</v>
      </c>
      <c r="V125" s="9">
        <v>-1156</v>
      </c>
      <c r="W125" s="9">
        <v>-1156</v>
      </c>
      <c r="X125" s="9">
        <v>-1156</v>
      </c>
      <c r="Y125" s="9">
        <v>-1156</v>
      </c>
      <c r="Z125" s="9">
        <v>-1156</v>
      </c>
      <c r="AA125" s="9">
        <v>-1156</v>
      </c>
      <c r="AB125" s="9">
        <v>-1156</v>
      </c>
      <c r="AC125" s="9">
        <v>-1156</v>
      </c>
      <c r="AD125" s="9">
        <v>-1156</v>
      </c>
      <c r="AE125" s="9">
        <v>-1156</v>
      </c>
      <c r="AF125" s="68">
        <f>SUM(T125:AE125)</f>
        <v>-13872</v>
      </c>
    </row>
    <row r="126" spans="1:33" x14ac:dyDescent="0.2">
      <c r="A126" s="59"/>
      <c r="B126" s="12" t="s">
        <v>37</v>
      </c>
      <c r="C126" s="22">
        <f t="shared" ref="C126:N126" si="51">SUM(C103:C124)</f>
        <v>10663.95</v>
      </c>
      <c r="D126" s="22">
        <f t="shared" si="51"/>
        <v>9343.5600000000013</v>
      </c>
      <c r="E126" s="22">
        <f t="shared" si="51"/>
        <v>9194.17</v>
      </c>
      <c r="F126" s="22">
        <f t="shared" si="51"/>
        <v>10426.950000000001</v>
      </c>
      <c r="G126" s="22">
        <f t="shared" si="51"/>
        <v>9513.9500000000007</v>
      </c>
      <c r="H126" s="22">
        <f t="shared" si="51"/>
        <v>9163.9500000000007</v>
      </c>
      <c r="I126" s="22">
        <f t="shared" si="51"/>
        <v>10163.950000000001</v>
      </c>
      <c r="J126" s="22">
        <f t="shared" si="51"/>
        <v>9563.9500000000007</v>
      </c>
      <c r="K126" s="22">
        <f t="shared" si="51"/>
        <v>9163.9500000000007</v>
      </c>
      <c r="L126" s="22">
        <f t="shared" si="51"/>
        <v>10063.950000000001</v>
      </c>
      <c r="M126" s="22">
        <f t="shared" si="51"/>
        <v>9063.9500000000007</v>
      </c>
      <c r="N126" s="22">
        <f t="shared" si="51"/>
        <v>9063.9500000000007</v>
      </c>
      <c r="O126" s="69">
        <f>SUM(C126:N126)</f>
        <v>115390.22999999998</v>
      </c>
      <c r="P126" s="73">
        <f>AVERAGE(C126:N126)</f>
        <v>9615.8524999999991</v>
      </c>
      <c r="R126" s="5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68">
        <f>SUM(T126:AE126)</f>
        <v>0</v>
      </c>
    </row>
    <row r="127" spans="1:33" x14ac:dyDescent="0.2">
      <c r="A127" s="59"/>
      <c r="O127" s="63"/>
      <c r="R127" s="59"/>
      <c r="S127" s="12" t="s">
        <v>37</v>
      </c>
      <c r="T127" s="22">
        <f>SUM(T104:T126)</f>
        <v>13518</v>
      </c>
      <c r="U127" s="22">
        <f>SUM(U104:U126)</f>
        <v>10697.61</v>
      </c>
      <c r="V127" s="22">
        <f t="shared" ref="V127:AE127" si="52">SUM(V104:V125)</f>
        <v>10548.22</v>
      </c>
      <c r="W127" s="22">
        <f>SUM(W104:W126)</f>
        <v>13281</v>
      </c>
      <c r="X127" s="22">
        <f t="shared" si="52"/>
        <v>10868</v>
      </c>
      <c r="Y127" s="22">
        <f t="shared" si="52"/>
        <v>9518</v>
      </c>
      <c r="Z127" s="22">
        <f t="shared" si="52"/>
        <v>10018</v>
      </c>
      <c r="AA127" s="22">
        <f t="shared" si="52"/>
        <v>9418</v>
      </c>
      <c r="AB127" s="22">
        <f t="shared" si="52"/>
        <v>9018</v>
      </c>
      <c r="AC127" s="22">
        <f t="shared" si="52"/>
        <v>9918</v>
      </c>
      <c r="AD127" s="22">
        <f t="shared" si="52"/>
        <v>8918</v>
      </c>
      <c r="AE127" s="22">
        <f t="shared" si="52"/>
        <v>8918</v>
      </c>
      <c r="AF127" s="69">
        <f>SUM(AF104:AF126)</f>
        <v>124638.82999999999</v>
      </c>
      <c r="AG127" s="73">
        <f>AVERAGE(T127:AE127)</f>
        <v>10386.569166666666</v>
      </c>
    </row>
    <row r="128" spans="1:33" x14ac:dyDescent="0.2">
      <c r="A128" s="59"/>
      <c r="B128" s="23" t="s">
        <v>38</v>
      </c>
      <c r="O128" s="63"/>
      <c r="R128" s="59"/>
      <c r="AF128" s="63"/>
    </row>
    <row r="129" spans="1:32" x14ac:dyDescent="0.2">
      <c r="A129" s="59"/>
      <c r="B129" s="15" t="s">
        <v>57</v>
      </c>
      <c r="C129" s="9">
        <v>15000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68">
        <f>SUM(C129:N129)</f>
        <v>15000</v>
      </c>
      <c r="R129" s="59"/>
      <c r="S129" s="23" t="s">
        <v>38</v>
      </c>
      <c r="AF129" s="63"/>
    </row>
    <row r="130" spans="1:32" x14ac:dyDescent="0.2">
      <c r="A130" s="59"/>
      <c r="B130" s="15" t="s">
        <v>40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68">
        <f>SUM(C130:N130)</f>
        <v>0</v>
      </c>
      <c r="R130" s="59"/>
      <c r="S130" s="15" t="s">
        <v>39</v>
      </c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68">
        <f>SUM(T130:AE130)</f>
        <v>0</v>
      </c>
    </row>
    <row r="131" spans="1:32" x14ac:dyDescent="0.2">
      <c r="A131" s="59"/>
      <c r="B131" s="15" t="s">
        <v>17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68">
        <f>SUM(C131:N131)</f>
        <v>0</v>
      </c>
      <c r="R131" s="59"/>
      <c r="S131" s="15" t="s">
        <v>40</v>
      </c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68">
        <f>SUM(T131:AE131)</f>
        <v>0</v>
      </c>
    </row>
    <row r="132" spans="1:32" x14ac:dyDescent="0.2">
      <c r="A132" s="59"/>
      <c r="B132" s="12" t="s">
        <v>41</v>
      </c>
      <c r="C132" s="16">
        <f t="shared" ref="C132:N132" si="53">SUM(C129:C131)</f>
        <v>15000</v>
      </c>
      <c r="D132" s="16">
        <f t="shared" si="53"/>
        <v>0</v>
      </c>
      <c r="E132" s="16">
        <f t="shared" si="53"/>
        <v>0</v>
      </c>
      <c r="F132" s="16">
        <f t="shared" si="53"/>
        <v>0</v>
      </c>
      <c r="G132" s="16">
        <f t="shared" si="53"/>
        <v>0</v>
      </c>
      <c r="H132" s="16">
        <f t="shared" si="53"/>
        <v>0</v>
      </c>
      <c r="I132" s="16">
        <f t="shared" si="53"/>
        <v>0</v>
      </c>
      <c r="J132" s="16">
        <f t="shared" si="53"/>
        <v>0</v>
      </c>
      <c r="K132" s="16">
        <f t="shared" si="53"/>
        <v>0</v>
      </c>
      <c r="L132" s="16">
        <f t="shared" si="53"/>
        <v>0</v>
      </c>
      <c r="M132" s="16">
        <f t="shared" si="53"/>
        <v>0</v>
      </c>
      <c r="N132" s="16">
        <f t="shared" si="53"/>
        <v>0</v>
      </c>
      <c r="O132" s="64">
        <f>SUM(C132:N132)</f>
        <v>15000</v>
      </c>
      <c r="R132" s="59"/>
      <c r="S132" s="15" t="s">
        <v>17</v>
      </c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68">
        <f>SUM(T132:AE132)</f>
        <v>0</v>
      </c>
    </row>
    <row r="133" spans="1:32" x14ac:dyDescent="0.2">
      <c r="A133" s="59"/>
      <c r="O133" s="63"/>
      <c r="R133" s="59"/>
      <c r="S133" s="12" t="s">
        <v>41</v>
      </c>
      <c r="T133" s="16">
        <f t="shared" ref="T133:AE133" si="54">SUM(T130:T132)</f>
        <v>0</v>
      </c>
      <c r="U133" s="16">
        <f t="shared" si="54"/>
        <v>0</v>
      </c>
      <c r="V133" s="16">
        <f t="shared" si="54"/>
        <v>0</v>
      </c>
      <c r="W133" s="16">
        <f t="shared" si="54"/>
        <v>0</v>
      </c>
      <c r="X133" s="16">
        <f t="shared" si="54"/>
        <v>0</v>
      </c>
      <c r="Y133" s="16">
        <f t="shared" si="54"/>
        <v>0</v>
      </c>
      <c r="Z133" s="16">
        <f t="shared" si="54"/>
        <v>0</v>
      </c>
      <c r="AA133" s="16">
        <f t="shared" si="54"/>
        <v>0</v>
      </c>
      <c r="AB133" s="16">
        <f t="shared" si="54"/>
        <v>0</v>
      </c>
      <c r="AC133" s="16">
        <f t="shared" si="54"/>
        <v>0</v>
      </c>
      <c r="AD133" s="16">
        <f t="shared" si="54"/>
        <v>0</v>
      </c>
      <c r="AE133" s="16">
        <f t="shared" si="54"/>
        <v>0</v>
      </c>
      <c r="AF133" s="64">
        <f>SUM(T133:AE133)</f>
        <v>0</v>
      </c>
    </row>
    <row r="134" spans="1:32" x14ac:dyDescent="0.2">
      <c r="A134" s="150" t="s">
        <v>42</v>
      </c>
      <c r="B134" s="151"/>
      <c r="C134" s="24">
        <f t="shared" ref="C134:N134" si="55">C126+C132</f>
        <v>25663.95</v>
      </c>
      <c r="D134" s="24">
        <f t="shared" si="55"/>
        <v>9343.5600000000013</v>
      </c>
      <c r="E134" s="24">
        <f t="shared" si="55"/>
        <v>9194.17</v>
      </c>
      <c r="F134" s="24">
        <f t="shared" si="55"/>
        <v>10426.950000000001</v>
      </c>
      <c r="G134" s="24">
        <f t="shared" si="55"/>
        <v>9513.9500000000007</v>
      </c>
      <c r="H134" s="24">
        <f t="shared" si="55"/>
        <v>9163.9500000000007</v>
      </c>
      <c r="I134" s="24">
        <f t="shared" si="55"/>
        <v>10163.950000000001</v>
      </c>
      <c r="J134" s="24">
        <f t="shared" si="55"/>
        <v>9563.9500000000007</v>
      </c>
      <c r="K134" s="24">
        <f t="shared" si="55"/>
        <v>9163.9500000000007</v>
      </c>
      <c r="L134" s="24">
        <f t="shared" si="55"/>
        <v>10063.950000000001</v>
      </c>
      <c r="M134" s="24">
        <f t="shared" si="55"/>
        <v>9063.9500000000007</v>
      </c>
      <c r="N134" s="24">
        <f t="shared" si="55"/>
        <v>9063.9500000000007</v>
      </c>
      <c r="O134" s="69">
        <f>SUM(C134:N134)</f>
        <v>130390.22999999998</v>
      </c>
      <c r="R134" s="59"/>
      <c r="AF134" s="63"/>
    </row>
    <row r="135" spans="1:32" x14ac:dyDescent="0.2">
      <c r="A135" s="59"/>
      <c r="B135" s="15"/>
      <c r="O135" s="65"/>
      <c r="R135" s="150" t="s">
        <v>42</v>
      </c>
      <c r="S135" s="151"/>
      <c r="T135" s="24">
        <f t="shared" ref="T135:AE135" si="56">T127+T133</f>
        <v>13518</v>
      </c>
      <c r="U135" s="24">
        <f t="shared" si="56"/>
        <v>10697.61</v>
      </c>
      <c r="V135" s="24">
        <f t="shared" si="56"/>
        <v>10548.22</v>
      </c>
      <c r="W135" s="24">
        <f t="shared" si="56"/>
        <v>13281</v>
      </c>
      <c r="X135" s="24">
        <f t="shared" si="56"/>
        <v>10868</v>
      </c>
      <c r="Y135" s="24">
        <f t="shared" si="56"/>
        <v>9518</v>
      </c>
      <c r="Z135" s="24">
        <f t="shared" si="56"/>
        <v>10018</v>
      </c>
      <c r="AA135" s="24">
        <f t="shared" si="56"/>
        <v>9418</v>
      </c>
      <c r="AB135" s="24">
        <f t="shared" si="56"/>
        <v>9018</v>
      </c>
      <c r="AC135" s="24">
        <f t="shared" si="56"/>
        <v>9918</v>
      </c>
      <c r="AD135" s="24">
        <f t="shared" si="56"/>
        <v>8918</v>
      </c>
      <c r="AE135" s="24">
        <f t="shared" si="56"/>
        <v>8918</v>
      </c>
      <c r="AF135" s="69">
        <f>SUM(T135:AE135)</f>
        <v>124638.83</v>
      </c>
    </row>
    <row r="136" spans="1:32" x14ac:dyDescent="0.2">
      <c r="A136" s="59"/>
      <c r="B136" s="15" t="s">
        <v>43</v>
      </c>
      <c r="C136" s="9">
        <f t="shared" ref="C136:N136" si="57">C99-C134</f>
        <v>-6878.9500000000007</v>
      </c>
      <c r="D136" s="9">
        <f t="shared" si="57"/>
        <v>12651.439999999999</v>
      </c>
      <c r="E136" s="9">
        <f t="shared" si="57"/>
        <v>12785.83</v>
      </c>
      <c r="F136" s="9">
        <f t="shared" si="57"/>
        <v>9088.0499999999993</v>
      </c>
      <c r="G136" s="9">
        <f t="shared" si="57"/>
        <v>12091.05</v>
      </c>
      <c r="H136" s="9">
        <f t="shared" si="57"/>
        <v>13091.05</v>
      </c>
      <c r="I136" s="9">
        <f t="shared" si="57"/>
        <v>14101.05</v>
      </c>
      <c r="J136" s="9">
        <f t="shared" si="57"/>
        <v>15181.05</v>
      </c>
      <c r="K136" s="9">
        <f t="shared" si="57"/>
        <v>16086.05</v>
      </c>
      <c r="L136" s="9">
        <f t="shared" si="57"/>
        <v>17393.05</v>
      </c>
      <c r="M136" s="9">
        <f t="shared" si="57"/>
        <v>20819.05</v>
      </c>
      <c r="N136" s="9">
        <f t="shared" si="57"/>
        <v>20335.05</v>
      </c>
      <c r="O136" s="64">
        <f>SUM(C136:N136)</f>
        <v>156743.76999999999</v>
      </c>
      <c r="R136" s="59"/>
      <c r="S136" s="15"/>
      <c r="AF136" s="65"/>
    </row>
    <row r="137" spans="1:32" x14ac:dyDescent="0.2">
      <c r="A137" s="59"/>
      <c r="B137" s="15" t="s">
        <v>44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68"/>
      <c r="R137" s="59"/>
      <c r="S137" s="15" t="s">
        <v>43</v>
      </c>
      <c r="T137" s="9">
        <f t="shared" ref="T137:AE137" si="58">T100-T135</f>
        <v>5267</v>
      </c>
      <c r="U137" s="9">
        <f t="shared" si="58"/>
        <v>11297.39</v>
      </c>
      <c r="V137" s="9">
        <f t="shared" si="58"/>
        <v>11431.78</v>
      </c>
      <c r="W137" s="9">
        <f t="shared" si="58"/>
        <v>6234</v>
      </c>
      <c r="X137" s="9">
        <f t="shared" si="58"/>
        <v>10737</v>
      </c>
      <c r="Y137" s="9">
        <f t="shared" si="58"/>
        <v>12737</v>
      </c>
      <c r="Z137" s="9">
        <f t="shared" si="58"/>
        <v>14247</v>
      </c>
      <c r="AA137" s="9">
        <f t="shared" si="58"/>
        <v>15327</v>
      </c>
      <c r="AB137" s="9">
        <f t="shared" si="58"/>
        <v>16232</v>
      </c>
      <c r="AC137" s="9">
        <f t="shared" si="58"/>
        <v>17539</v>
      </c>
      <c r="AD137" s="9">
        <f t="shared" si="58"/>
        <v>20965</v>
      </c>
      <c r="AE137" s="9">
        <f t="shared" si="58"/>
        <v>20481</v>
      </c>
      <c r="AF137" s="64">
        <f>SUM(T137:AE137)</f>
        <v>162495.16999999998</v>
      </c>
    </row>
    <row r="138" spans="1:32" x14ac:dyDescent="0.2">
      <c r="A138" s="60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65"/>
      <c r="R138" s="59"/>
      <c r="S138" s="15" t="s">
        <v>44</v>
      </c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68"/>
    </row>
    <row r="139" spans="1:32" x14ac:dyDescent="0.2">
      <c r="A139" s="150" t="s">
        <v>45</v>
      </c>
      <c r="B139" s="151"/>
      <c r="C139" s="57">
        <f t="shared" ref="C139:N139" si="59">C136-C137</f>
        <v>-6878.9500000000007</v>
      </c>
      <c r="D139" s="57">
        <f t="shared" si="59"/>
        <v>12651.439999999999</v>
      </c>
      <c r="E139" s="57">
        <f t="shared" si="59"/>
        <v>12785.83</v>
      </c>
      <c r="F139" s="57">
        <f t="shared" si="59"/>
        <v>9088.0499999999993</v>
      </c>
      <c r="G139" s="57">
        <f t="shared" si="59"/>
        <v>12091.05</v>
      </c>
      <c r="H139" s="57">
        <f t="shared" si="59"/>
        <v>13091.05</v>
      </c>
      <c r="I139" s="57">
        <f t="shared" si="59"/>
        <v>14101.05</v>
      </c>
      <c r="J139" s="57">
        <f t="shared" si="59"/>
        <v>15181.05</v>
      </c>
      <c r="K139" s="57">
        <f t="shared" si="59"/>
        <v>16086.05</v>
      </c>
      <c r="L139" s="57">
        <f t="shared" si="59"/>
        <v>17393.05</v>
      </c>
      <c r="M139" s="57">
        <f t="shared" si="59"/>
        <v>20819.05</v>
      </c>
      <c r="N139" s="57">
        <f t="shared" si="59"/>
        <v>20335.05</v>
      </c>
      <c r="O139" s="69">
        <f>SUM(C139:N139)</f>
        <v>156743.76999999999</v>
      </c>
      <c r="R139" s="60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65"/>
    </row>
    <row r="140" spans="1:32" x14ac:dyDescent="0.2">
      <c r="A140" s="61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6"/>
      <c r="R140" s="154" t="s">
        <v>45</v>
      </c>
      <c r="S140" s="155"/>
      <c r="T140" s="74">
        <f t="shared" ref="T140:AE140" si="60">T137-T138</f>
        <v>5267</v>
      </c>
      <c r="U140" s="74">
        <f t="shared" si="60"/>
        <v>11297.39</v>
      </c>
      <c r="V140" s="74">
        <f t="shared" si="60"/>
        <v>11431.78</v>
      </c>
      <c r="W140" s="74">
        <f t="shared" si="60"/>
        <v>6234</v>
      </c>
      <c r="X140" s="74">
        <f t="shared" si="60"/>
        <v>10737</v>
      </c>
      <c r="Y140" s="74">
        <f t="shared" si="60"/>
        <v>12737</v>
      </c>
      <c r="Z140" s="74">
        <f t="shared" si="60"/>
        <v>14247</v>
      </c>
      <c r="AA140" s="74">
        <f t="shared" si="60"/>
        <v>15327</v>
      </c>
      <c r="AB140" s="74">
        <f t="shared" si="60"/>
        <v>16232</v>
      </c>
      <c r="AC140" s="74">
        <f t="shared" si="60"/>
        <v>17539</v>
      </c>
      <c r="AD140" s="74">
        <f t="shared" si="60"/>
        <v>20965</v>
      </c>
      <c r="AE140" s="74">
        <f t="shared" si="60"/>
        <v>20481</v>
      </c>
      <c r="AF140" s="75">
        <f>SUM(T140:AE140)</f>
        <v>162495.16999999998</v>
      </c>
    </row>
    <row r="142" spans="1:32" x14ac:dyDescent="0.2">
      <c r="M142" s="4" t="s">
        <v>104</v>
      </c>
      <c r="N142" s="76">
        <v>73201</v>
      </c>
      <c r="AD142" s="4" t="s">
        <v>104</v>
      </c>
      <c r="AE142" s="76">
        <v>86501</v>
      </c>
    </row>
    <row r="143" spans="1:32" ht="24" x14ac:dyDescent="0.2">
      <c r="M143" s="4" t="s">
        <v>105</v>
      </c>
      <c r="N143" s="76">
        <v>17595</v>
      </c>
      <c r="O143" s="76">
        <v>211140</v>
      </c>
      <c r="AD143" s="4" t="s">
        <v>105</v>
      </c>
      <c r="AE143" s="76">
        <v>17595</v>
      </c>
      <c r="AF143" s="76" t="s">
        <v>106</v>
      </c>
    </row>
  </sheetData>
  <mergeCells count="31">
    <mergeCell ref="R135:S135"/>
    <mergeCell ref="R140:S140"/>
    <mergeCell ref="A62:B62"/>
    <mergeCell ref="A67:B67"/>
    <mergeCell ref="R73:X73"/>
    <mergeCell ref="A72:G72"/>
    <mergeCell ref="M72:O72"/>
    <mergeCell ref="A79:B79"/>
    <mergeCell ref="A99:B99"/>
    <mergeCell ref="A101:B101"/>
    <mergeCell ref="A134:B134"/>
    <mergeCell ref="A139:B139"/>
    <mergeCell ref="A68:B68"/>
    <mergeCell ref="A70:B70"/>
    <mergeCell ref="A71:B71"/>
    <mergeCell ref="AD73:AF73"/>
    <mergeCell ref="R80:S80"/>
    <mergeCell ref="R100:S100"/>
    <mergeCell ref="R102:S102"/>
    <mergeCell ref="R1:X1"/>
    <mergeCell ref="AD1:AF1"/>
    <mergeCell ref="R8:S8"/>
    <mergeCell ref="R28:S28"/>
    <mergeCell ref="R30:S30"/>
    <mergeCell ref="R63:S63"/>
    <mergeCell ref="R68:S68"/>
    <mergeCell ref="A1:G1"/>
    <mergeCell ref="M1:O1"/>
    <mergeCell ref="A8:B8"/>
    <mergeCell ref="A28:B28"/>
    <mergeCell ref="A30:B30"/>
  </mergeCells>
  <pageMargins left="0.25" right="0.25" top="0.75" bottom="0.75" header="0.3" footer="0.3"/>
  <pageSetup scale="29" orientation="landscape" r:id="rId1"/>
  <ignoredErrors>
    <ignoredError sqref="W127" formula="1"/>
    <ignoredError sqref="V127" formula="1" formulaRange="1"/>
    <ignoredError sqref="X12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E48" sqref="E48"/>
    </sheetView>
  </sheetViews>
  <sheetFormatPr defaultRowHeight="12.75" x14ac:dyDescent="0.2"/>
  <cols>
    <col min="1" max="1" width="34.7109375" bestFit="1" customWidth="1"/>
    <col min="2" max="13" width="10.42578125" bestFit="1" customWidth="1"/>
    <col min="14" max="14" width="13.28515625" bestFit="1" customWidth="1"/>
  </cols>
  <sheetData>
    <row r="1" spans="1:14" x14ac:dyDescent="0.2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</row>
    <row r="2" spans="1:14" x14ac:dyDescent="0.2">
      <c r="A2" s="37" t="s">
        <v>62</v>
      </c>
      <c r="B2" s="50">
        <v>35075</v>
      </c>
      <c r="C2" s="50">
        <v>39531</v>
      </c>
      <c r="D2" s="50">
        <v>42151</v>
      </c>
      <c r="E2" s="50">
        <v>40010</v>
      </c>
      <c r="F2" s="50">
        <v>43450</v>
      </c>
      <c r="G2" s="50">
        <v>46451</v>
      </c>
      <c r="H2" s="50">
        <v>48450</v>
      </c>
      <c r="I2" s="50">
        <v>50330</v>
      </c>
      <c r="J2" s="50">
        <v>52484</v>
      </c>
      <c r="K2" s="50">
        <v>56533</v>
      </c>
      <c r="L2" s="50">
        <v>60032</v>
      </c>
      <c r="M2" s="50">
        <v>62508</v>
      </c>
      <c r="N2" s="51">
        <f>SUM(B2:M2)</f>
        <v>577005</v>
      </c>
    </row>
    <row r="3" spans="1:14" x14ac:dyDescent="0.2">
      <c r="A3" s="37" t="s">
        <v>63</v>
      </c>
      <c r="B3" s="38">
        <f>SUM(B28)</f>
        <v>36381</v>
      </c>
      <c r="C3" s="38">
        <f t="shared" ref="C3:L3" si="0">SUM(C28)</f>
        <v>41237</v>
      </c>
      <c r="D3" s="38">
        <f t="shared" si="0"/>
        <v>0</v>
      </c>
      <c r="E3" s="38">
        <f t="shared" si="0"/>
        <v>0</v>
      </c>
      <c r="F3" s="38">
        <f t="shared" si="0"/>
        <v>0</v>
      </c>
      <c r="G3" s="38">
        <f t="shared" si="0"/>
        <v>0</v>
      </c>
      <c r="H3" s="38">
        <f t="shared" si="0"/>
        <v>0</v>
      </c>
      <c r="I3" s="38">
        <f t="shared" si="0"/>
        <v>0</v>
      </c>
      <c r="J3" s="38">
        <f t="shared" si="0"/>
        <v>0</v>
      </c>
      <c r="K3" s="38">
        <f t="shared" si="0"/>
        <v>0</v>
      </c>
      <c r="L3" s="38">
        <f t="shared" si="0"/>
        <v>0</v>
      </c>
      <c r="M3" s="38">
        <f>SUM(M28)</f>
        <v>0</v>
      </c>
      <c r="N3" s="39">
        <f>SUM(B3:M3)</f>
        <v>77618</v>
      </c>
    </row>
    <row r="4" spans="1:14" x14ac:dyDescent="0.2">
      <c r="A4" s="40" t="s">
        <v>64</v>
      </c>
      <c r="B4" s="41">
        <f t="shared" ref="B4:N4" si="1">B3-B2</f>
        <v>1306</v>
      </c>
      <c r="C4" s="41">
        <f t="shared" si="1"/>
        <v>1706</v>
      </c>
      <c r="D4" s="41">
        <f t="shared" si="1"/>
        <v>-42151</v>
      </c>
      <c r="E4" s="41">
        <f t="shared" si="1"/>
        <v>-40010</v>
      </c>
      <c r="F4" s="41">
        <f t="shared" si="1"/>
        <v>-43450</v>
      </c>
      <c r="G4" s="41">
        <f t="shared" si="1"/>
        <v>-46451</v>
      </c>
      <c r="H4" s="41">
        <f t="shared" si="1"/>
        <v>-48450</v>
      </c>
      <c r="I4" s="41">
        <f t="shared" si="1"/>
        <v>-50330</v>
      </c>
      <c r="J4" s="41">
        <f t="shared" si="1"/>
        <v>-52484</v>
      </c>
      <c r="K4" s="41">
        <f t="shared" si="1"/>
        <v>-56533</v>
      </c>
      <c r="L4" s="41">
        <f t="shared" si="1"/>
        <v>-60032</v>
      </c>
      <c r="M4" s="41">
        <f t="shared" si="1"/>
        <v>-62508</v>
      </c>
      <c r="N4" s="42">
        <f t="shared" si="1"/>
        <v>-499387</v>
      </c>
    </row>
    <row r="5" spans="1:14" x14ac:dyDescent="0.2">
      <c r="A5" s="37" t="s">
        <v>65</v>
      </c>
      <c r="B5" s="32">
        <f>IF(ISERR(ROUND(B2/B3,3)),0,ROUND(B3/B2,3))</f>
        <v>1.0369999999999999</v>
      </c>
      <c r="C5" s="32">
        <f>IF(ISERR(ROUND(C2/C3,3)),0,ROUND(C3/C2,3))</f>
        <v>1.0429999999999999</v>
      </c>
      <c r="D5" s="32">
        <f t="shared" ref="D5:N5" si="2">IF(ISERR(ROUND(D2/D3,3)),0,ROUND(D3/D2,3))</f>
        <v>0</v>
      </c>
      <c r="E5" s="32">
        <f t="shared" si="2"/>
        <v>0</v>
      </c>
      <c r="F5" s="32">
        <f t="shared" si="2"/>
        <v>0</v>
      </c>
      <c r="G5" s="32">
        <f t="shared" si="2"/>
        <v>0</v>
      </c>
      <c r="H5" s="32">
        <f t="shared" si="2"/>
        <v>0</v>
      </c>
      <c r="I5" s="32">
        <f t="shared" si="2"/>
        <v>0</v>
      </c>
      <c r="J5" s="32">
        <f t="shared" si="2"/>
        <v>0</v>
      </c>
      <c r="K5" s="32">
        <f t="shared" si="2"/>
        <v>0</v>
      </c>
      <c r="L5" s="32">
        <f t="shared" si="2"/>
        <v>0</v>
      </c>
      <c r="M5" s="32">
        <f t="shared" si="2"/>
        <v>0</v>
      </c>
      <c r="N5" s="33">
        <f t="shared" si="2"/>
        <v>0.13500000000000001</v>
      </c>
    </row>
    <row r="6" spans="1:14" x14ac:dyDescent="0.2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6"/>
    </row>
    <row r="7" spans="1:14" x14ac:dyDescent="0.2">
      <c r="A7" s="94"/>
      <c r="B7" s="5" t="s">
        <v>111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112</v>
      </c>
      <c r="H7" s="5" t="s">
        <v>114</v>
      </c>
      <c r="I7" s="5" t="s">
        <v>113</v>
      </c>
      <c r="J7" s="5" t="s">
        <v>73</v>
      </c>
      <c r="K7" s="5" t="s">
        <v>76</v>
      </c>
      <c r="L7" s="5" t="s">
        <v>77</v>
      </c>
      <c r="M7" s="5" t="s">
        <v>78</v>
      </c>
      <c r="N7" s="6" t="s">
        <v>14</v>
      </c>
    </row>
    <row r="8" spans="1:14" x14ac:dyDescent="0.2">
      <c r="A8" s="7" t="s">
        <v>15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2">
      <c r="A9" s="8" t="s">
        <v>18</v>
      </c>
      <c r="B9" s="9">
        <v>36381</v>
      </c>
      <c r="C9" s="9">
        <v>41237</v>
      </c>
      <c r="D9" s="9"/>
      <c r="E9" s="9"/>
      <c r="F9" s="9"/>
      <c r="G9" s="9"/>
      <c r="H9" s="9"/>
      <c r="I9" s="9"/>
      <c r="J9" s="9"/>
      <c r="K9" s="9"/>
      <c r="L9" s="9"/>
      <c r="M9" s="9"/>
      <c r="N9" s="10">
        <f t="shared" ref="N9:N18" si="3">SUM(B9:M9)</f>
        <v>77618</v>
      </c>
    </row>
    <row r="10" spans="1:14" x14ac:dyDescent="0.2">
      <c r="A10" s="7" t="s">
        <v>138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>
        <f>SUM(B10:M10)</f>
        <v>0</v>
      </c>
    </row>
    <row r="11" spans="1:14" x14ac:dyDescent="0.2">
      <c r="A11" s="55" t="s">
        <v>60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0">
        <f t="shared" si="3"/>
        <v>0</v>
      </c>
    </row>
    <row r="12" spans="1:14" x14ac:dyDescent="0.2">
      <c r="A12" s="8" t="s">
        <v>115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0">
        <f t="shared" si="3"/>
        <v>0</v>
      </c>
    </row>
    <row r="13" spans="1:14" x14ac:dyDescent="0.2">
      <c r="A13" s="8" t="s">
        <v>79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0">
        <f>SUM(B13:M13)</f>
        <v>0</v>
      </c>
    </row>
    <row r="14" spans="1:14" x14ac:dyDescent="0.2">
      <c r="A14" s="8" t="s">
        <v>108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</row>
    <row r="15" spans="1:14" x14ac:dyDescent="0.2">
      <c r="A15" s="8" t="s">
        <v>16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">
        <f>SUM(B15:M15)</f>
        <v>0</v>
      </c>
    </row>
    <row r="16" spans="1:14" x14ac:dyDescent="0.2">
      <c r="A16" s="8" t="s">
        <v>48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11">
        <f t="shared" si="3"/>
        <v>0</v>
      </c>
    </row>
    <row r="17" spans="1:14" x14ac:dyDescent="0.2">
      <c r="A17" s="8" t="s">
        <v>72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1"/>
    </row>
    <row r="18" spans="1:14" x14ac:dyDescent="0.2">
      <c r="A18" s="12" t="s">
        <v>18</v>
      </c>
      <c r="B18" s="13">
        <f>SUM(B9:B17)</f>
        <v>36381</v>
      </c>
      <c r="C18" s="13">
        <f>SUM(C9:C17)</f>
        <v>41237</v>
      </c>
      <c r="D18" s="13">
        <f>SUM(D9:D17)</f>
        <v>0</v>
      </c>
      <c r="E18" s="13">
        <f>SUM(E9:E17)</f>
        <v>0</v>
      </c>
      <c r="F18" s="13">
        <f t="shared" ref="F18:M18" si="4">SUM(F9:F17)</f>
        <v>0</v>
      </c>
      <c r="G18" s="13">
        <f t="shared" si="4"/>
        <v>0</v>
      </c>
      <c r="H18" s="13">
        <f t="shared" si="4"/>
        <v>0</v>
      </c>
      <c r="I18" s="13">
        <f t="shared" si="4"/>
        <v>0</v>
      </c>
      <c r="J18" s="13">
        <f t="shared" si="4"/>
        <v>0</v>
      </c>
      <c r="K18" s="13">
        <f t="shared" si="4"/>
        <v>0</v>
      </c>
      <c r="L18" s="13">
        <f t="shared" si="4"/>
        <v>0</v>
      </c>
      <c r="M18" s="13">
        <f t="shared" si="4"/>
        <v>0</v>
      </c>
      <c r="N18" s="14">
        <f t="shared" si="3"/>
        <v>77618</v>
      </c>
    </row>
    <row r="19" spans="1:1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">
      <c r="A20" s="7" t="s">
        <v>61</v>
      </c>
      <c r="B20" s="50">
        <v>35075</v>
      </c>
      <c r="C20" s="50">
        <f>SUM(C18)</f>
        <v>41237</v>
      </c>
      <c r="D20" s="50">
        <f t="shared" ref="D20:M20" si="5">SUM(D36)</f>
        <v>0</v>
      </c>
      <c r="E20" s="50">
        <f t="shared" si="5"/>
        <v>0</v>
      </c>
      <c r="F20" s="50">
        <f t="shared" si="5"/>
        <v>0</v>
      </c>
      <c r="G20" s="50">
        <f t="shared" si="5"/>
        <v>0</v>
      </c>
      <c r="H20" s="50">
        <f t="shared" si="5"/>
        <v>0</v>
      </c>
      <c r="I20" s="50">
        <f t="shared" si="5"/>
        <v>0</v>
      </c>
      <c r="J20" s="50">
        <f t="shared" si="5"/>
        <v>0</v>
      </c>
      <c r="K20" s="50">
        <f t="shared" si="5"/>
        <v>0</v>
      </c>
      <c r="L20" s="50">
        <f t="shared" si="5"/>
        <v>0</v>
      </c>
      <c r="M20" s="50">
        <f t="shared" si="5"/>
        <v>0</v>
      </c>
      <c r="N20" s="4"/>
    </row>
    <row r="21" spans="1:14" x14ac:dyDescent="0.2">
      <c r="A21" s="15"/>
      <c r="B21" s="9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0">
        <f t="shared" ref="N21:N26" si="6">SUM(B21:M21)</f>
        <v>0</v>
      </c>
    </row>
    <row r="22" spans="1:14" x14ac:dyDescent="0.2">
      <c r="A22" s="7" t="s">
        <v>138</v>
      </c>
      <c r="B22" s="9">
        <v>-1929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10">
        <f t="shared" si="6"/>
        <v>-1929</v>
      </c>
    </row>
    <row r="23" spans="1:14" x14ac:dyDescent="0.2">
      <c r="A23" s="1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>
        <f t="shared" si="6"/>
        <v>0</v>
      </c>
    </row>
    <row r="24" spans="1:14" x14ac:dyDescent="0.2">
      <c r="A24" s="15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10">
        <f t="shared" si="6"/>
        <v>0</v>
      </c>
    </row>
    <row r="25" spans="1:14" x14ac:dyDescent="0.2">
      <c r="A25" s="15" t="s">
        <v>17</v>
      </c>
      <c r="B25" s="9"/>
      <c r="C25" s="9"/>
      <c r="D25" s="9"/>
      <c r="E25" s="9"/>
      <c r="F25" s="9"/>
      <c r="G25" s="9"/>
      <c r="H25" s="9" t="s">
        <v>54</v>
      </c>
      <c r="I25" s="9"/>
      <c r="J25" s="9"/>
      <c r="K25" s="9"/>
      <c r="L25" s="9"/>
      <c r="M25" s="9"/>
      <c r="N25" s="11">
        <f t="shared" si="6"/>
        <v>0</v>
      </c>
    </row>
    <row r="26" spans="1:14" x14ac:dyDescent="0.2">
      <c r="A26" s="12" t="s">
        <v>19</v>
      </c>
      <c r="B26" s="16"/>
      <c r="C26" s="16">
        <f t="shared" ref="C26:M26" si="7">SUM(C21:C25)</f>
        <v>0</v>
      </c>
      <c r="D26" s="16">
        <f t="shared" si="7"/>
        <v>0</v>
      </c>
      <c r="E26" s="16">
        <f t="shared" si="7"/>
        <v>0</v>
      </c>
      <c r="F26" s="16">
        <f t="shared" si="7"/>
        <v>0</v>
      </c>
      <c r="G26" s="16">
        <f t="shared" si="7"/>
        <v>0</v>
      </c>
      <c r="H26" s="16">
        <f t="shared" si="7"/>
        <v>0</v>
      </c>
      <c r="I26" s="16">
        <f t="shared" si="7"/>
        <v>0</v>
      </c>
      <c r="J26" s="16">
        <f t="shared" si="7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7">
        <f t="shared" si="6"/>
        <v>0</v>
      </c>
    </row>
    <row r="27" spans="1:14" x14ac:dyDescent="0.2">
      <c r="A27" s="1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5"/>
    </row>
    <row r="28" spans="1:14" x14ac:dyDescent="0.2">
      <c r="A28" s="93"/>
      <c r="B28" s="18">
        <f t="shared" ref="B28:M28" si="8">B18+B26</f>
        <v>36381</v>
      </c>
      <c r="C28" s="18">
        <f t="shared" si="8"/>
        <v>41237</v>
      </c>
      <c r="D28" s="18">
        <f t="shared" si="8"/>
        <v>0</v>
      </c>
      <c r="E28" s="18">
        <f t="shared" si="8"/>
        <v>0</v>
      </c>
      <c r="F28" s="18">
        <f t="shared" si="8"/>
        <v>0</v>
      </c>
      <c r="G28" s="18">
        <f t="shared" si="8"/>
        <v>0</v>
      </c>
      <c r="H28" s="18">
        <f t="shared" si="8"/>
        <v>0</v>
      </c>
      <c r="I28" s="18">
        <f t="shared" si="8"/>
        <v>0</v>
      </c>
      <c r="J28" s="18">
        <f t="shared" si="8"/>
        <v>0</v>
      </c>
      <c r="K28" s="18">
        <f t="shared" si="8"/>
        <v>0</v>
      </c>
      <c r="L28" s="18">
        <f t="shared" si="8"/>
        <v>0</v>
      </c>
      <c r="M28" s="18">
        <f t="shared" si="8"/>
        <v>0</v>
      </c>
      <c r="N28" s="14">
        <f>SUM(B28:M28)</f>
        <v>77618</v>
      </c>
    </row>
    <row r="29" spans="1:14" s="95" customFormat="1" x14ac:dyDescent="0.2">
      <c r="A29" s="105" t="s">
        <v>139</v>
      </c>
      <c r="B29" s="106">
        <f>SUM(B21:B28)</f>
        <v>34452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</row>
    <row r="31" spans="1:14" x14ac:dyDescent="0.2">
      <c r="A31" s="96" t="s">
        <v>128</v>
      </c>
      <c r="B31" s="102">
        <v>1734.38</v>
      </c>
      <c r="C31" s="102">
        <v>1734.8</v>
      </c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</row>
    <row r="32" spans="1:14" x14ac:dyDescent="0.2">
      <c r="B32" s="99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100">
        <f>SUM(B31:N31)</f>
        <v>3469.1800000000003</v>
      </c>
    </row>
    <row r="33" spans="1:14" x14ac:dyDescent="0.2">
      <c r="A33" s="96" t="s">
        <v>127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</row>
    <row r="34" spans="1:14" x14ac:dyDescent="0.2">
      <c r="A34" s="111" t="s">
        <v>129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>
        <f>SUM(B34:M34)</f>
        <v>0</v>
      </c>
    </row>
    <row r="35" spans="1:14" x14ac:dyDescent="0.2">
      <c r="A35" s="92" t="s">
        <v>130</v>
      </c>
      <c r="B35" s="103">
        <v>577.95000000000005</v>
      </c>
      <c r="C35" s="99">
        <v>577.95000000000005</v>
      </c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8">
        <f>SUM(B35:M35)</f>
        <v>1155.9000000000001</v>
      </c>
    </row>
    <row r="36" spans="1:14" x14ac:dyDescent="0.2">
      <c r="A36" s="112" t="s">
        <v>131</v>
      </c>
      <c r="B36" s="107">
        <v>21.9</v>
      </c>
      <c r="C36" s="108">
        <v>24.85</v>
      </c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>
        <f>SUM(B36:M36)</f>
        <v>46.75</v>
      </c>
    </row>
    <row r="37" spans="1:14" x14ac:dyDescent="0.2">
      <c r="B37" s="98"/>
      <c r="N37" s="100"/>
    </row>
    <row r="38" spans="1:14" x14ac:dyDescent="0.2">
      <c r="B38" s="98"/>
      <c r="N38" s="100"/>
    </row>
    <row r="39" spans="1:14" x14ac:dyDescent="0.2">
      <c r="A39" s="115" t="s">
        <v>14</v>
      </c>
      <c r="B39" s="116">
        <f>SUM(B31:B38)</f>
        <v>2334.23</v>
      </c>
      <c r="C39" s="116">
        <f>SUM(C31:C38)</f>
        <v>2337.6</v>
      </c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8">
        <f>SUM(N34:N38)</f>
        <v>1202.6500000000001</v>
      </c>
    </row>
    <row r="44" spans="1:14" x14ac:dyDescent="0.2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28" workbookViewId="0">
      <selection activeCell="J42" sqref="J42"/>
    </sheetView>
  </sheetViews>
  <sheetFormatPr defaultRowHeight="12.75" x14ac:dyDescent="0.2"/>
  <cols>
    <col min="1" max="1" width="35" customWidth="1"/>
    <col min="2" max="2" width="10.140625" bestFit="1" customWidth="1"/>
    <col min="3" max="13" width="10.42578125" bestFit="1" customWidth="1"/>
    <col min="14" max="14" width="13.28515625" bestFit="1" customWidth="1"/>
  </cols>
  <sheetData>
    <row r="1" spans="1:15" x14ac:dyDescent="0.2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</row>
    <row r="2" spans="1:15" x14ac:dyDescent="0.2">
      <c r="A2" s="37" t="s">
        <v>62</v>
      </c>
      <c r="B2" s="50">
        <v>15815</v>
      </c>
      <c r="C2" s="50">
        <v>18686</v>
      </c>
      <c r="D2" s="50">
        <v>20171</v>
      </c>
      <c r="E2" s="50">
        <v>19735</v>
      </c>
      <c r="F2" s="50">
        <v>21085</v>
      </c>
      <c r="G2" s="50">
        <v>23136</v>
      </c>
      <c r="H2" s="50">
        <v>24185</v>
      </c>
      <c r="I2" s="50">
        <v>25585</v>
      </c>
      <c r="J2" s="50">
        <v>27234</v>
      </c>
      <c r="K2" s="50">
        <v>29076</v>
      </c>
      <c r="L2" s="50">
        <v>30149</v>
      </c>
      <c r="M2" s="50">
        <v>33109</v>
      </c>
      <c r="N2" s="51">
        <f>SUM(B2:M2)</f>
        <v>287966</v>
      </c>
    </row>
    <row r="3" spans="1:15" x14ac:dyDescent="0.2">
      <c r="A3" s="37" t="s">
        <v>63</v>
      </c>
      <c r="B3" s="38">
        <f>SUM(B28)</f>
        <v>16822</v>
      </c>
      <c r="C3" s="38">
        <f t="shared" ref="C3:L3" si="0">SUM(C28)</f>
        <v>19999</v>
      </c>
      <c r="D3" s="38">
        <f t="shared" si="0"/>
        <v>20990</v>
      </c>
      <c r="E3" s="38">
        <f t="shared" si="0"/>
        <v>19415</v>
      </c>
      <c r="F3" s="38">
        <f t="shared" si="0"/>
        <v>18312</v>
      </c>
      <c r="G3" s="38">
        <f t="shared" si="0"/>
        <v>0</v>
      </c>
      <c r="H3" s="38">
        <f t="shared" si="0"/>
        <v>0</v>
      </c>
      <c r="I3" s="38">
        <f t="shared" si="0"/>
        <v>0</v>
      </c>
      <c r="J3" s="38">
        <f t="shared" si="0"/>
        <v>0</v>
      </c>
      <c r="K3" s="38">
        <f t="shared" si="0"/>
        <v>0</v>
      </c>
      <c r="L3" s="38">
        <f t="shared" si="0"/>
        <v>0</v>
      </c>
      <c r="M3" s="38">
        <f>SUM(M28)</f>
        <v>0</v>
      </c>
      <c r="N3" s="39">
        <f>SUM(B3:M3)</f>
        <v>95538</v>
      </c>
    </row>
    <row r="4" spans="1:15" x14ac:dyDescent="0.2">
      <c r="A4" s="40" t="s">
        <v>64</v>
      </c>
      <c r="B4" s="41">
        <f t="shared" ref="B4:N4" si="1">B3-B2</f>
        <v>1007</v>
      </c>
      <c r="C4" s="41">
        <f t="shared" si="1"/>
        <v>1313</v>
      </c>
      <c r="D4" s="41">
        <f t="shared" si="1"/>
        <v>819</v>
      </c>
      <c r="E4" s="41">
        <f t="shared" si="1"/>
        <v>-320</v>
      </c>
      <c r="F4" s="41">
        <f t="shared" si="1"/>
        <v>-2773</v>
      </c>
      <c r="G4" s="41">
        <f t="shared" si="1"/>
        <v>-23136</v>
      </c>
      <c r="H4" s="41">
        <f t="shared" si="1"/>
        <v>-24185</v>
      </c>
      <c r="I4" s="41">
        <f t="shared" si="1"/>
        <v>-25585</v>
      </c>
      <c r="J4" s="41">
        <f t="shared" si="1"/>
        <v>-27234</v>
      </c>
      <c r="K4" s="41">
        <f t="shared" si="1"/>
        <v>-29076</v>
      </c>
      <c r="L4" s="41">
        <f t="shared" si="1"/>
        <v>-30149</v>
      </c>
      <c r="M4" s="41">
        <f t="shared" si="1"/>
        <v>-33109</v>
      </c>
      <c r="N4" s="42">
        <f t="shared" si="1"/>
        <v>-192428</v>
      </c>
    </row>
    <row r="5" spans="1:15" x14ac:dyDescent="0.2">
      <c r="A5" s="37" t="s">
        <v>65</v>
      </c>
      <c r="B5" s="32">
        <f>IF(ISERR(ROUND(B2/B3,3)),0,ROUND(B3/B2,3))</f>
        <v>1.0640000000000001</v>
      </c>
      <c r="C5" s="32">
        <f>IF(ISERR(ROUND(C2/C3,3)),0,ROUND(C3/C2,3))</f>
        <v>1.07</v>
      </c>
      <c r="D5" s="32">
        <f t="shared" ref="D5:N5" si="2">IF(ISERR(ROUND(D2/D3,3)),0,ROUND(D3/D2,3))</f>
        <v>1.0409999999999999</v>
      </c>
      <c r="E5" s="32">
        <f t="shared" si="2"/>
        <v>0.98399999999999999</v>
      </c>
      <c r="F5" s="32">
        <f t="shared" si="2"/>
        <v>0.86799999999999999</v>
      </c>
      <c r="G5" s="32">
        <f t="shared" si="2"/>
        <v>0</v>
      </c>
      <c r="H5" s="32">
        <f t="shared" si="2"/>
        <v>0</v>
      </c>
      <c r="I5" s="32">
        <f t="shared" si="2"/>
        <v>0</v>
      </c>
      <c r="J5" s="32">
        <f t="shared" si="2"/>
        <v>0</v>
      </c>
      <c r="K5" s="32">
        <f t="shared" si="2"/>
        <v>0</v>
      </c>
      <c r="L5" s="32">
        <f t="shared" si="2"/>
        <v>0</v>
      </c>
      <c r="M5" s="32">
        <f t="shared" si="2"/>
        <v>0</v>
      </c>
      <c r="N5" s="33">
        <f t="shared" si="2"/>
        <v>0.33200000000000002</v>
      </c>
      <c r="O5" s="124">
        <f>AVERAGE(B5:F5)</f>
        <v>1.0054000000000003</v>
      </c>
    </row>
    <row r="6" spans="1:15" x14ac:dyDescent="0.2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6"/>
    </row>
    <row r="7" spans="1:15" x14ac:dyDescent="0.2">
      <c r="A7" s="90"/>
      <c r="B7" s="5" t="s">
        <v>111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112</v>
      </c>
      <c r="H7" s="5" t="s">
        <v>114</v>
      </c>
      <c r="I7" s="5" t="s">
        <v>113</v>
      </c>
      <c r="J7" s="5" t="s">
        <v>73</v>
      </c>
      <c r="K7" s="5" t="s">
        <v>76</v>
      </c>
      <c r="L7" s="5" t="s">
        <v>77</v>
      </c>
      <c r="M7" s="5" t="s">
        <v>78</v>
      </c>
      <c r="N7" s="6" t="s">
        <v>14</v>
      </c>
    </row>
    <row r="8" spans="1:15" x14ac:dyDescent="0.2">
      <c r="A8" s="7" t="s">
        <v>15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5" x14ac:dyDescent="0.2">
      <c r="A9" s="8" t="s">
        <v>18</v>
      </c>
      <c r="B9" s="9">
        <v>16822</v>
      </c>
      <c r="C9" s="9">
        <v>19999</v>
      </c>
      <c r="D9" s="9">
        <v>20990</v>
      </c>
      <c r="E9" s="9">
        <v>19415</v>
      </c>
      <c r="F9" s="9">
        <v>18312</v>
      </c>
      <c r="G9" s="9"/>
      <c r="H9" s="9"/>
      <c r="I9" s="9"/>
      <c r="J9" s="9"/>
      <c r="K9" s="9"/>
      <c r="L9" s="9"/>
      <c r="M9" s="9"/>
      <c r="N9" s="10">
        <f t="shared" ref="N9:N18" si="3">SUM(B9:M9)</f>
        <v>95538</v>
      </c>
    </row>
    <row r="10" spans="1:15" x14ac:dyDescent="0.2">
      <c r="A10" s="7" t="s">
        <v>137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>
        <f>SUM(B10:M10)</f>
        <v>0</v>
      </c>
    </row>
    <row r="11" spans="1:15" x14ac:dyDescent="0.2">
      <c r="A11" s="55" t="s">
        <v>60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0">
        <f t="shared" si="3"/>
        <v>0</v>
      </c>
    </row>
    <row r="12" spans="1:15" x14ac:dyDescent="0.2">
      <c r="A12" s="8" t="s">
        <v>115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0">
        <f t="shared" si="3"/>
        <v>0</v>
      </c>
    </row>
    <row r="13" spans="1:15" x14ac:dyDescent="0.2">
      <c r="A13" s="8" t="s">
        <v>79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0">
        <f>SUM(B13:M13)</f>
        <v>0</v>
      </c>
    </row>
    <row r="14" spans="1:15" x14ac:dyDescent="0.2">
      <c r="A14" s="8" t="s">
        <v>108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</row>
    <row r="15" spans="1:15" x14ac:dyDescent="0.2">
      <c r="A15" s="8" t="s">
        <v>16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">
        <f>SUM(B15:M15)</f>
        <v>0</v>
      </c>
    </row>
    <row r="16" spans="1:15" x14ac:dyDescent="0.2">
      <c r="A16" s="8" t="s">
        <v>48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11">
        <f t="shared" si="3"/>
        <v>0</v>
      </c>
    </row>
    <row r="17" spans="1:14" x14ac:dyDescent="0.2">
      <c r="A17" s="8" t="s">
        <v>72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1"/>
    </row>
    <row r="18" spans="1:14" x14ac:dyDescent="0.2">
      <c r="A18" s="12" t="s">
        <v>18</v>
      </c>
      <c r="B18" s="13">
        <f>SUM(B9:B17)</f>
        <v>16822</v>
      </c>
      <c r="C18" s="13">
        <f>SUM(C9:C17)</f>
        <v>19999</v>
      </c>
      <c r="D18" s="13">
        <f>SUM(D9:D17)</f>
        <v>20990</v>
      </c>
      <c r="E18" s="13">
        <f>SUM(E9:E17)</f>
        <v>19415</v>
      </c>
      <c r="F18" s="13">
        <f t="shared" ref="F18:M18" si="4">SUM(F9:F17)</f>
        <v>18312</v>
      </c>
      <c r="G18" s="13">
        <f t="shared" si="4"/>
        <v>0</v>
      </c>
      <c r="H18" s="13">
        <f t="shared" si="4"/>
        <v>0</v>
      </c>
      <c r="I18" s="13">
        <f t="shared" si="4"/>
        <v>0</v>
      </c>
      <c r="J18" s="13">
        <f t="shared" si="4"/>
        <v>0</v>
      </c>
      <c r="K18" s="13">
        <f t="shared" si="4"/>
        <v>0</v>
      </c>
      <c r="L18" s="13">
        <f t="shared" si="4"/>
        <v>0</v>
      </c>
      <c r="M18" s="13">
        <f t="shared" si="4"/>
        <v>0</v>
      </c>
      <c r="N18" s="14">
        <f t="shared" si="3"/>
        <v>95538</v>
      </c>
    </row>
    <row r="19" spans="1:1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">
      <c r="A20" s="7" t="s">
        <v>61</v>
      </c>
      <c r="B20" s="50">
        <v>15815</v>
      </c>
      <c r="C20" s="50">
        <v>18686</v>
      </c>
      <c r="D20" s="50">
        <v>20171</v>
      </c>
      <c r="E20" s="50">
        <f t="shared" ref="E20:M20" si="5">SUM(E37)</f>
        <v>0</v>
      </c>
      <c r="F20" s="50">
        <f t="shared" si="5"/>
        <v>0</v>
      </c>
      <c r="G20" s="50">
        <f t="shared" si="5"/>
        <v>0</v>
      </c>
      <c r="H20" s="50">
        <f t="shared" si="5"/>
        <v>0</v>
      </c>
      <c r="I20" s="50">
        <f t="shared" si="5"/>
        <v>0</v>
      </c>
      <c r="J20" s="50">
        <f t="shared" si="5"/>
        <v>0</v>
      </c>
      <c r="K20" s="50">
        <f t="shared" si="5"/>
        <v>0</v>
      </c>
      <c r="L20" s="50">
        <f t="shared" si="5"/>
        <v>0</v>
      </c>
      <c r="M20" s="50">
        <f t="shared" si="5"/>
        <v>0</v>
      </c>
      <c r="N20" s="4"/>
    </row>
    <row r="21" spans="1:14" x14ac:dyDescent="0.2">
      <c r="A21" s="15"/>
      <c r="B21" s="9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0">
        <f>SUM(B21:M21)</f>
        <v>0</v>
      </c>
    </row>
    <row r="22" spans="1:14" x14ac:dyDescent="0.2">
      <c r="A22" s="96" t="s">
        <v>137</v>
      </c>
      <c r="B22" s="104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10"/>
    </row>
    <row r="23" spans="1:14" x14ac:dyDescent="0.2">
      <c r="A23" s="1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>
        <f>SUM(B23:M23)</f>
        <v>0</v>
      </c>
    </row>
    <row r="24" spans="1:14" x14ac:dyDescent="0.2">
      <c r="A24" s="15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10">
        <f>SUM(B24:M24)</f>
        <v>0</v>
      </c>
    </row>
    <row r="25" spans="1:14" x14ac:dyDescent="0.2">
      <c r="A25" s="15" t="s">
        <v>17</v>
      </c>
      <c r="B25" s="9"/>
      <c r="C25" s="9"/>
      <c r="D25" s="9"/>
      <c r="E25" s="9"/>
      <c r="F25" s="9"/>
      <c r="G25" s="9"/>
      <c r="H25" s="9" t="s">
        <v>54</v>
      </c>
      <c r="I25" s="9"/>
      <c r="J25" s="9"/>
      <c r="K25" s="9"/>
      <c r="L25" s="9"/>
      <c r="M25" s="9"/>
      <c r="N25" s="11">
        <f>SUM(B25:M25)</f>
        <v>0</v>
      </c>
    </row>
    <row r="26" spans="1:14" x14ac:dyDescent="0.2">
      <c r="A26" s="12" t="s">
        <v>19</v>
      </c>
      <c r="B26" s="16"/>
      <c r="C26" s="16">
        <f>SUM(C21:C25)</f>
        <v>0</v>
      </c>
      <c r="D26" s="16">
        <f t="shared" ref="D26:M26" si="6">SUM(D21:D25)</f>
        <v>0</v>
      </c>
      <c r="E26" s="16">
        <f t="shared" si="6"/>
        <v>0</v>
      </c>
      <c r="F26" s="16">
        <f t="shared" si="6"/>
        <v>0</v>
      </c>
      <c r="G26" s="16">
        <f t="shared" si="6"/>
        <v>0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17">
        <f>SUM(B26:M26)</f>
        <v>0</v>
      </c>
    </row>
    <row r="27" spans="1:14" x14ac:dyDescent="0.2">
      <c r="A27" s="1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5"/>
    </row>
    <row r="28" spans="1:14" x14ac:dyDescent="0.2">
      <c r="A28" s="89"/>
      <c r="B28" s="18">
        <f>B18+B26</f>
        <v>16822</v>
      </c>
      <c r="C28" s="18">
        <f>C18+C26</f>
        <v>19999</v>
      </c>
      <c r="D28" s="18">
        <f t="shared" ref="D28:M28" si="7">D18+D26</f>
        <v>20990</v>
      </c>
      <c r="E28" s="18">
        <f t="shared" si="7"/>
        <v>19415</v>
      </c>
      <c r="F28" s="18">
        <f t="shared" si="7"/>
        <v>18312</v>
      </c>
      <c r="G28" s="18">
        <f t="shared" si="7"/>
        <v>0</v>
      </c>
      <c r="H28" s="18">
        <f t="shared" si="7"/>
        <v>0</v>
      </c>
      <c r="I28" s="18">
        <f t="shared" si="7"/>
        <v>0</v>
      </c>
      <c r="J28" s="18">
        <f t="shared" si="7"/>
        <v>0</v>
      </c>
      <c r="K28" s="18">
        <f t="shared" si="7"/>
        <v>0</v>
      </c>
      <c r="L28" s="18">
        <f t="shared" si="7"/>
        <v>0</v>
      </c>
      <c r="M28" s="18">
        <f t="shared" si="7"/>
        <v>0</v>
      </c>
      <c r="N28" s="14">
        <f>SUM(B28:M28)</f>
        <v>95538</v>
      </c>
    </row>
    <row r="30" spans="1:14" x14ac:dyDescent="0.2">
      <c r="A30" s="96" t="s">
        <v>136</v>
      </c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</row>
    <row r="31" spans="1:14" x14ac:dyDescent="0.2">
      <c r="A31" s="92" t="s">
        <v>135</v>
      </c>
      <c r="B31" s="99">
        <v>7419</v>
      </c>
      <c r="C31" s="99">
        <v>4000</v>
      </c>
      <c r="D31" s="99">
        <v>6250</v>
      </c>
      <c r="E31" s="99">
        <v>4665</v>
      </c>
      <c r="F31" s="98">
        <v>4922</v>
      </c>
      <c r="G31" s="103">
        <v>4996</v>
      </c>
      <c r="H31" s="98"/>
      <c r="I31" s="98"/>
      <c r="J31" s="98"/>
      <c r="K31" s="98"/>
      <c r="L31" s="98"/>
      <c r="M31" s="98"/>
      <c r="N31" s="100">
        <f>SUM(B31:M31)</f>
        <v>32252</v>
      </c>
    </row>
    <row r="32" spans="1:14" x14ac:dyDescent="0.2">
      <c r="A32" s="92" t="s">
        <v>133</v>
      </c>
      <c r="C32" s="98"/>
      <c r="D32" s="98"/>
      <c r="E32" s="98"/>
      <c r="F32" s="98">
        <v>229.16</v>
      </c>
      <c r="G32" s="103">
        <v>229.16</v>
      </c>
      <c r="H32" s="98">
        <v>229.16</v>
      </c>
      <c r="I32" s="98">
        <v>229.16</v>
      </c>
      <c r="J32" s="98">
        <v>229.16</v>
      </c>
      <c r="K32" s="98">
        <v>229.16</v>
      </c>
      <c r="L32" s="98">
        <v>229.16</v>
      </c>
      <c r="M32" s="98">
        <v>229.16</v>
      </c>
      <c r="N32" s="100">
        <f>SUM(B32:M32)</f>
        <v>1833.2800000000002</v>
      </c>
    </row>
    <row r="33" spans="1:14" x14ac:dyDescent="0.2">
      <c r="A33" s="92" t="s">
        <v>134</v>
      </c>
      <c r="C33" s="98"/>
      <c r="D33" s="99">
        <v>3750</v>
      </c>
      <c r="E33" s="98"/>
      <c r="F33" s="98">
        <v>750</v>
      </c>
      <c r="G33" s="103">
        <v>750</v>
      </c>
      <c r="H33" s="98">
        <v>750</v>
      </c>
      <c r="I33" s="98">
        <v>750</v>
      </c>
      <c r="J33" s="98">
        <v>750</v>
      </c>
      <c r="K33" s="98">
        <v>750</v>
      </c>
      <c r="L33" s="98">
        <v>750</v>
      </c>
      <c r="M33" s="98">
        <v>750</v>
      </c>
      <c r="N33" s="100">
        <f>SUM(B33:M33)</f>
        <v>9750</v>
      </c>
    </row>
    <row r="34" spans="1:14" x14ac:dyDescent="0.2">
      <c r="A34" s="96" t="s">
        <v>132</v>
      </c>
      <c r="B34" s="101"/>
      <c r="C34" s="101"/>
      <c r="D34" s="101"/>
      <c r="E34" s="101"/>
      <c r="F34" s="101"/>
      <c r="G34" s="104"/>
      <c r="H34" s="101"/>
      <c r="I34" s="101"/>
      <c r="J34" s="101"/>
      <c r="K34" s="101"/>
      <c r="L34" s="101"/>
      <c r="M34" s="101"/>
      <c r="N34" s="101"/>
    </row>
    <row r="35" spans="1:14" x14ac:dyDescent="0.2">
      <c r="A35" s="92" t="s">
        <v>135</v>
      </c>
      <c r="B35" s="98">
        <v>12000</v>
      </c>
      <c r="C35" s="98"/>
      <c r="D35" s="99"/>
      <c r="E35" s="98"/>
      <c r="F35" s="98"/>
      <c r="G35" s="103"/>
      <c r="H35" s="98"/>
      <c r="I35" s="98"/>
      <c r="J35" s="98"/>
      <c r="K35" s="98"/>
      <c r="L35" s="98"/>
      <c r="M35" s="98"/>
      <c r="N35" s="98">
        <f>SUM(B35:M35)</f>
        <v>12000</v>
      </c>
    </row>
    <row r="36" spans="1:14" x14ac:dyDescent="0.2">
      <c r="A36" s="92" t="s">
        <v>133</v>
      </c>
      <c r="B36" s="99">
        <v>5000</v>
      </c>
      <c r="C36" s="99"/>
      <c r="D36" s="99"/>
      <c r="E36" s="99"/>
      <c r="F36" s="99"/>
      <c r="G36" s="103"/>
      <c r="H36" s="99"/>
      <c r="I36" s="99"/>
      <c r="J36" s="99"/>
      <c r="K36" s="99"/>
      <c r="L36" s="99"/>
      <c r="M36" s="99"/>
      <c r="N36" s="98">
        <f>SUM(B36:M36)</f>
        <v>5000</v>
      </c>
    </row>
    <row r="37" spans="1:14" x14ac:dyDescent="0.2">
      <c r="A37" s="92" t="s">
        <v>134</v>
      </c>
      <c r="B37" s="99">
        <v>5785</v>
      </c>
      <c r="C37" s="98"/>
      <c r="D37" s="98"/>
      <c r="E37" s="98"/>
      <c r="F37" s="98"/>
      <c r="G37" s="103"/>
      <c r="H37" s="98"/>
      <c r="I37" s="98"/>
      <c r="J37" s="98"/>
      <c r="K37" s="98"/>
      <c r="L37" s="98"/>
      <c r="M37" s="98"/>
      <c r="N37" s="98">
        <f>SUM(B37:M37)</f>
        <v>5785</v>
      </c>
    </row>
    <row r="38" spans="1:14" x14ac:dyDescent="0.2">
      <c r="A38" s="92"/>
      <c r="B38" s="103"/>
      <c r="C38" s="98"/>
      <c r="D38" s="98"/>
      <c r="E38" s="98"/>
      <c r="F38" s="98"/>
      <c r="G38" s="103"/>
      <c r="H38" s="98"/>
      <c r="I38" s="98"/>
      <c r="J38" s="98"/>
      <c r="K38" s="98"/>
      <c r="L38" s="98"/>
      <c r="M38" s="98"/>
      <c r="N38" s="98"/>
    </row>
    <row r="39" spans="1:14" x14ac:dyDescent="0.2">
      <c r="A39" s="96" t="s">
        <v>137</v>
      </c>
      <c r="B39" s="104"/>
      <c r="C39" s="101"/>
      <c r="D39" s="101"/>
      <c r="E39" s="101"/>
      <c r="F39" s="101"/>
      <c r="G39" s="104"/>
      <c r="H39" s="101"/>
      <c r="I39" s="101"/>
      <c r="J39" s="101"/>
      <c r="K39" s="101"/>
      <c r="L39" s="101"/>
      <c r="M39" s="101"/>
      <c r="N39" s="101"/>
    </row>
    <row r="40" spans="1:14" x14ac:dyDescent="0.2">
      <c r="B40" s="98"/>
      <c r="G40" s="92"/>
      <c r="N40" s="100">
        <f ca="1">SUM(B40:N40)</f>
        <v>0</v>
      </c>
    </row>
    <row r="41" spans="1:14" x14ac:dyDescent="0.2">
      <c r="B41" s="98"/>
      <c r="G41" s="92"/>
      <c r="N41" s="100"/>
    </row>
    <row r="42" spans="1:14" x14ac:dyDescent="0.2">
      <c r="B42" s="98"/>
      <c r="G42" s="92"/>
      <c r="N42" s="100"/>
    </row>
    <row r="43" spans="1:14" x14ac:dyDescent="0.2">
      <c r="A43" s="96" t="s">
        <v>14</v>
      </c>
      <c r="B43" s="102">
        <f t="shared" ref="B43:G43" si="8">SUM(B31:B42)</f>
        <v>30204</v>
      </c>
      <c r="C43" s="102">
        <f t="shared" si="8"/>
        <v>4000</v>
      </c>
      <c r="D43" s="102">
        <f t="shared" si="8"/>
        <v>10000</v>
      </c>
      <c r="E43" s="102">
        <f t="shared" si="8"/>
        <v>4665</v>
      </c>
      <c r="F43" s="102">
        <f t="shared" si="8"/>
        <v>5901.16</v>
      </c>
      <c r="G43" s="102">
        <f t="shared" si="8"/>
        <v>5975.16</v>
      </c>
      <c r="H43" s="97"/>
      <c r="I43" s="97"/>
      <c r="J43" s="97"/>
      <c r="K43" s="97"/>
      <c r="L43" s="97"/>
      <c r="M43" s="97"/>
      <c r="N43" s="102">
        <f>SUM(B43:M43)</f>
        <v>60745.320000000007</v>
      </c>
    </row>
    <row r="44" spans="1:14" x14ac:dyDescent="0.2">
      <c r="D44" s="98"/>
    </row>
  </sheetData>
  <pageMargins left="0.7" right="0.7" top="0.75" bottom="0.75" header="0.3" footer="0.3"/>
  <pageSetup orientation="portrait" r:id="rId1"/>
  <ignoredErrors>
    <ignoredError sqref="C26:D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ColWidth="9.140625" defaultRowHeight="12.75" customHeight="1" x14ac:dyDescent="0.2"/>
  <sheetData>
    <row r="1" spans="1:1" ht="15" customHeight="1" x14ac:dyDescent="0.2">
      <c r="A1" s="3" t="s">
        <v>46</v>
      </c>
    </row>
    <row r="2" spans="1:1" x14ac:dyDescent="0.2">
      <c r="A2" s="2" t="str">
        <f>HYPERLINK("http://www.vertex42.com/ExcelTemplates/business-budget.html","http://www.vertex42.com/ExcelTemplates/business-budget.html")</f>
        <v>http://www.vertex42.com/ExcelTemplates/business-budget.html</v>
      </c>
    </row>
    <row r="3" spans="1:1" x14ac:dyDescent="0.2">
      <c r="A3" s="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0"/>
  <sheetViews>
    <sheetView topLeftCell="A19" zoomScaleNormal="100" workbookViewId="0">
      <selection activeCell="J22" sqref="J22"/>
    </sheetView>
  </sheetViews>
  <sheetFormatPr defaultColWidth="9.140625" defaultRowHeight="12" x14ac:dyDescent="0.2"/>
  <cols>
    <col min="1" max="1" width="1.85546875" style="4" customWidth="1"/>
    <col min="2" max="2" width="40.5703125" style="4" customWidth="1"/>
    <col min="3" max="3" width="9.5703125" style="4" bestFit="1" customWidth="1"/>
    <col min="4" max="7" width="9.85546875" style="4" bestFit="1" customWidth="1"/>
    <col min="8" max="8" width="10.28515625" style="4" customWidth="1"/>
    <col min="9" max="10" width="10.42578125" style="4" bestFit="1" customWidth="1"/>
    <col min="11" max="11" width="10.140625" style="4" bestFit="1" customWidth="1"/>
    <col min="12" max="13" width="10.42578125" style="4" bestFit="1" customWidth="1"/>
    <col min="14" max="14" width="10.85546875" style="4" bestFit="1" customWidth="1"/>
    <col min="15" max="15" width="13.42578125" style="4" customWidth="1"/>
    <col min="16" max="16384" width="9.140625" style="4"/>
  </cols>
  <sheetData>
    <row r="1" spans="1:15" ht="18.75" customHeight="1" x14ac:dyDescent="0.2">
      <c r="A1" s="141" t="s">
        <v>97</v>
      </c>
      <c r="B1" s="142"/>
      <c r="C1" s="142"/>
      <c r="D1" s="142"/>
      <c r="E1" s="142"/>
      <c r="F1" s="142"/>
      <c r="G1" s="142"/>
      <c r="H1" s="25"/>
      <c r="I1" s="25"/>
      <c r="J1" s="25"/>
      <c r="K1" s="25"/>
      <c r="L1" s="25"/>
      <c r="M1" s="143"/>
      <c r="N1" s="144"/>
      <c r="O1" s="144"/>
    </row>
    <row r="2" spans="1:15" x14ac:dyDescent="0.2">
      <c r="A2" s="27"/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1:15" x14ac:dyDescent="0.2">
      <c r="A3" s="30"/>
      <c r="B3" s="37" t="s">
        <v>62</v>
      </c>
      <c r="C3" s="50">
        <v>6920</v>
      </c>
      <c r="D3" s="50">
        <v>9540</v>
      </c>
      <c r="E3" s="50">
        <v>11860</v>
      </c>
      <c r="F3" s="50">
        <v>13930</v>
      </c>
      <c r="G3" s="50">
        <v>16650</v>
      </c>
      <c r="H3" s="50">
        <v>19420</v>
      </c>
      <c r="I3" s="50">
        <v>21990</v>
      </c>
      <c r="J3" s="50">
        <v>24060</v>
      </c>
      <c r="K3" s="50">
        <v>27130</v>
      </c>
      <c r="L3" s="50">
        <v>29200</v>
      </c>
      <c r="M3" s="50">
        <v>31770</v>
      </c>
      <c r="N3" s="50">
        <v>33840</v>
      </c>
      <c r="O3" s="51">
        <f>SUM(C3:N3)</f>
        <v>246310</v>
      </c>
    </row>
    <row r="4" spans="1:15" x14ac:dyDescent="0.2">
      <c r="A4" s="30"/>
      <c r="B4" s="37" t="s">
        <v>63</v>
      </c>
      <c r="C4" s="38">
        <v>3357</v>
      </c>
      <c r="D4" s="38">
        <f>SUM(D28)</f>
        <v>5352</v>
      </c>
      <c r="E4" s="38">
        <f t="shared" ref="E4:N4" si="0">SUM(E28)</f>
        <v>8138</v>
      </c>
      <c r="F4" s="38">
        <f t="shared" si="0"/>
        <v>10346.130000000001</v>
      </c>
      <c r="G4" s="38">
        <f t="shared" si="0"/>
        <v>12722.31</v>
      </c>
      <c r="H4" s="38">
        <f t="shared" si="0"/>
        <v>12490.880000000001</v>
      </c>
      <c r="I4" s="38">
        <f t="shared" si="0"/>
        <v>21049.409999999996</v>
      </c>
      <c r="J4" s="38">
        <f t="shared" si="0"/>
        <v>17327.86</v>
      </c>
      <c r="K4" s="38">
        <f t="shared" si="0"/>
        <v>17885.47</v>
      </c>
      <c r="L4" s="38">
        <f t="shared" si="0"/>
        <v>18826.7</v>
      </c>
      <c r="M4" s="38">
        <f t="shared" si="0"/>
        <v>15683</v>
      </c>
      <c r="N4" s="38">
        <f t="shared" si="0"/>
        <v>18556.68</v>
      </c>
      <c r="O4" s="39">
        <f>SUM(C4:N4)</f>
        <v>161735.44</v>
      </c>
    </row>
    <row r="5" spans="1:15" s="26" customFormat="1" x14ac:dyDescent="0.2">
      <c r="A5" s="31"/>
      <c r="B5" s="40" t="s">
        <v>64</v>
      </c>
      <c r="C5" s="41">
        <f t="shared" ref="C5:O5" si="1">C4-C3</f>
        <v>-3563</v>
      </c>
      <c r="D5" s="41">
        <f>D4-D3</f>
        <v>-4188</v>
      </c>
      <c r="E5" s="41">
        <f t="shared" si="1"/>
        <v>-3722</v>
      </c>
      <c r="F5" s="41">
        <f t="shared" si="1"/>
        <v>-3583.869999999999</v>
      </c>
      <c r="G5" s="41">
        <f t="shared" si="1"/>
        <v>-3927.6900000000005</v>
      </c>
      <c r="H5" s="41">
        <f t="shared" si="1"/>
        <v>-6929.119999999999</v>
      </c>
      <c r="I5" s="41">
        <f t="shared" si="1"/>
        <v>-940.59000000000378</v>
      </c>
      <c r="J5" s="41">
        <f t="shared" si="1"/>
        <v>-6732.1399999999994</v>
      </c>
      <c r="K5" s="41">
        <f t="shared" si="1"/>
        <v>-9244.5299999999988</v>
      </c>
      <c r="L5" s="41">
        <f t="shared" si="1"/>
        <v>-10373.299999999999</v>
      </c>
      <c r="M5" s="41">
        <f t="shared" si="1"/>
        <v>-16087</v>
      </c>
      <c r="N5" s="41">
        <f t="shared" si="1"/>
        <v>-15283.32</v>
      </c>
      <c r="O5" s="42">
        <f t="shared" si="1"/>
        <v>-84574.56</v>
      </c>
    </row>
    <row r="6" spans="1:15" x14ac:dyDescent="0.2">
      <c r="A6" s="30"/>
      <c r="B6" s="37" t="s">
        <v>65</v>
      </c>
      <c r="C6" s="32">
        <f>IF(ISERR(ROUND(C3/C4,3)),0,ROUND(C4/C3,3))</f>
        <v>0.48499999999999999</v>
      </c>
      <c r="D6" s="32">
        <f>IF(ISERR(ROUND(D3/D4,3)),0,ROUND(D4/D3,3))</f>
        <v>0.56100000000000005</v>
      </c>
      <c r="E6" s="32">
        <f t="shared" ref="E6:O6" si="2">IF(ISERR(ROUND(E3/E4,3)),0,ROUND(E4/E3,3))</f>
        <v>0.68600000000000005</v>
      </c>
      <c r="F6" s="32">
        <f t="shared" si="2"/>
        <v>0.74299999999999999</v>
      </c>
      <c r="G6" s="32">
        <f t="shared" si="2"/>
        <v>0.76400000000000001</v>
      </c>
      <c r="H6" s="32">
        <f t="shared" si="2"/>
        <v>0.64300000000000002</v>
      </c>
      <c r="I6" s="32">
        <f t="shared" si="2"/>
        <v>0.95699999999999996</v>
      </c>
      <c r="J6" s="32">
        <f t="shared" si="2"/>
        <v>0.72</v>
      </c>
      <c r="K6" s="32">
        <f t="shared" si="2"/>
        <v>0.65900000000000003</v>
      </c>
      <c r="L6" s="32">
        <f t="shared" si="2"/>
        <v>0.64500000000000002</v>
      </c>
      <c r="M6" s="32">
        <f t="shared" si="2"/>
        <v>0.49399999999999999</v>
      </c>
      <c r="N6" s="32">
        <f t="shared" si="2"/>
        <v>0.54800000000000004</v>
      </c>
      <c r="O6" s="33">
        <f t="shared" si="2"/>
        <v>0.65700000000000003</v>
      </c>
    </row>
    <row r="7" spans="1:15" x14ac:dyDescent="0.2">
      <c r="A7" s="34"/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6"/>
    </row>
    <row r="8" spans="1:15" ht="15.75" customHeight="1" x14ac:dyDescent="0.2">
      <c r="A8" s="145" t="s">
        <v>1</v>
      </c>
      <c r="B8" s="146"/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 t="s">
        <v>10</v>
      </c>
      <c r="L8" s="5" t="s">
        <v>11</v>
      </c>
      <c r="M8" s="5" t="s">
        <v>12</v>
      </c>
      <c r="N8" s="5" t="s">
        <v>13</v>
      </c>
      <c r="O8" s="6" t="s">
        <v>14</v>
      </c>
    </row>
    <row r="9" spans="1:15" x14ac:dyDescent="0.2">
      <c r="B9" s="7" t="s">
        <v>15</v>
      </c>
    </row>
    <row r="10" spans="1:15" x14ac:dyDescent="0.2">
      <c r="B10" s="8" t="s">
        <v>71</v>
      </c>
      <c r="C10" s="9"/>
      <c r="D10" s="9">
        <v>553</v>
      </c>
      <c r="E10" s="9">
        <v>2973</v>
      </c>
      <c r="F10" s="9">
        <v>2485.8000000000002</v>
      </c>
      <c r="G10" s="9">
        <v>2623.33</v>
      </c>
      <c r="H10" s="9">
        <v>3838.88</v>
      </c>
      <c r="I10" s="9">
        <v>864</v>
      </c>
      <c r="J10" s="9">
        <v>361.28</v>
      </c>
      <c r="K10" s="9">
        <v>39</v>
      </c>
      <c r="L10" s="9">
        <v>1688.5</v>
      </c>
      <c r="M10" s="9">
        <v>643</v>
      </c>
      <c r="N10" s="9">
        <v>3084</v>
      </c>
      <c r="O10" s="10">
        <f t="shared" ref="O10:O16" si="3">SUM(C10:N10)</f>
        <v>19153.79</v>
      </c>
    </row>
    <row r="11" spans="1:15" x14ac:dyDescent="0.2">
      <c r="B11" s="8" t="s">
        <v>88</v>
      </c>
      <c r="C11" s="9">
        <v>2392</v>
      </c>
      <c r="D11" s="9">
        <v>2055</v>
      </c>
      <c r="E11" s="9">
        <v>2992</v>
      </c>
      <c r="F11" s="9">
        <v>4939.33</v>
      </c>
      <c r="G11" s="9">
        <v>4958.99</v>
      </c>
      <c r="H11" s="9">
        <v>6509</v>
      </c>
      <c r="I11" s="9">
        <v>8123.78</v>
      </c>
      <c r="J11" s="9">
        <v>9080</v>
      </c>
      <c r="K11" s="9">
        <v>10841</v>
      </c>
      <c r="L11" s="9">
        <v>9304.83</v>
      </c>
      <c r="M11" s="9">
        <v>8864</v>
      </c>
      <c r="N11" s="9">
        <v>10247.16</v>
      </c>
      <c r="O11" s="10">
        <f>SUM(C11:N11)</f>
        <v>80307.09</v>
      </c>
    </row>
    <row r="12" spans="1:15" x14ac:dyDescent="0.2">
      <c r="B12" s="8" t="s">
        <v>81</v>
      </c>
      <c r="D12" s="9"/>
      <c r="E12" s="9"/>
      <c r="F12" s="9"/>
      <c r="G12" s="9"/>
      <c r="H12" s="9"/>
      <c r="I12" s="9">
        <v>950</v>
      </c>
      <c r="J12" s="9">
        <v>650</v>
      </c>
      <c r="K12" s="9">
        <v>500</v>
      </c>
      <c r="L12" s="9">
        <v>600</v>
      </c>
      <c r="M12" s="9">
        <v>798</v>
      </c>
      <c r="N12" s="9">
        <v>400</v>
      </c>
      <c r="O12" s="10">
        <f t="shared" si="3"/>
        <v>3898</v>
      </c>
    </row>
    <row r="13" spans="1:15" x14ac:dyDescent="0.2">
      <c r="B13" s="8" t="s">
        <v>89</v>
      </c>
      <c r="C13" s="9">
        <v>585.96</v>
      </c>
      <c r="D13" s="9">
        <v>1695</v>
      </c>
      <c r="E13" s="9">
        <v>399</v>
      </c>
      <c r="F13" s="9">
        <v>2457</v>
      </c>
      <c r="G13" s="9">
        <v>4524</v>
      </c>
      <c r="H13" s="9">
        <v>2074</v>
      </c>
      <c r="I13" s="9">
        <v>5590.67</v>
      </c>
      <c r="J13" s="9">
        <v>3504.17</v>
      </c>
      <c r="K13" s="4">
        <v>2171.75</v>
      </c>
      <c r="L13" s="9">
        <v>3430.37</v>
      </c>
      <c r="M13" s="9">
        <v>3253</v>
      </c>
      <c r="N13" s="9">
        <v>3597.5</v>
      </c>
      <c r="O13" s="10">
        <f>SUM(C13:N13)</f>
        <v>33282.42</v>
      </c>
    </row>
    <row r="14" spans="1:15" ht="12.75" customHeight="1" x14ac:dyDescent="0.2">
      <c r="A14" s="4">
        <v>3865</v>
      </c>
      <c r="B14" s="8" t="s">
        <v>90</v>
      </c>
      <c r="C14" s="9"/>
      <c r="D14" s="9">
        <v>596</v>
      </c>
      <c r="E14" s="9">
        <v>1135</v>
      </c>
      <c r="F14" s="9"/>
      <c r="G14" s="9"/>
      <c r="H14" s="9"/>
      <c r="I14" s="9">
        <v>3865</v>
      </c>
      <c r="J14" s="9">
        <v>1297</v>
      </c>
      <c r="K14" s="9">
        <v>2073.7399999999998</v>
      </c>
      <c r="L14" s="9">
        <v>1920</v>
      </c>
      <c r="M14" s="9"/>
      <c r="N14" s="9"/>
      <c r="O14" s="10"/>
    </row>
    <row r="15" spans="1:15" x14ac:dyDescent="0.2">
      <c r="B15" s="8" t="s">
        <v>91</v>
      </c>
      <c r="C15" s="9"/>
      <c r="D15" s="9"/>
      <c r="E15" s="9"/>
      <c r="F15" s="9"/>
      <c r="G15" s="9"/>
      <c r="H15" s="9"/>
      <c r="I15" s="9">
        <v>1436.96</v>
      </c>
      <c r="J15" s="9">
        <v>2435.41</v>
      </c>
      <c r="K15" s="9">
        <v>2259.98</v>
      </c>
      <c r="L15" s="9">
        <v>1883</v>
      </c>
      <c r="M15" s="9">
        <v>1780</v>
      </c>
      <c r="N15" s="9">
        <v>1228.02</v>
      </c>
      <c r="O15" s="10">
        <f>SUM(C15:N15)</f>
        <v>11023.37</v>
      </c>
    </row>
    <row r="16" spans="1:15" x14ac:dyDescent="0.2">
      <c r="B16" s="8" t="s">
        <v>92</v>
      </c>
      <c r="C16" s="9">
        <v>379</v>
      </c>
      <c r="D16" s="9">
        <v>550</v>
      </c>
      <c r="E16" s="9">
        <v>594</v>
      </c>
      <c r="F16" s="9">
        <v>464</v>
      </c>
      <c r="G16" s="9">
        <v>615.99</v>
      </c>
      <c r="H16" s="9">
        <v>69</v>
      </c>
      <c r="I16" s="9">
        <v>219</v>
      </c>
      <c r="J16" s="9"/>
      <c r="K16" s="9"/>
      <c r="L16" s="9"/>
      <c r="M16" s="9">
        <v>385</v>
      </c>
      <c r="N16" s="9"/>
      <c r="O16" s="11">
        <f t="shared" si="3"/>
        <v>3275.99</v>
      </c>
    </row>
    <row r="17" spans="1:18" x14ac:dyDescent="0.2">
      <c r="B17" s="8" t="s">
        <v>72</v>
      </c>
      <c r="C17" s="9"/>
      <c r="D17" s="9">
        <v>-97</v>
      </c>
      <c r="E17" s="9">
        <v>45</v>
      </c>
      <c r="F17" s="9"/>
      <c r="G17" s="9"/>
      <c r="H17" s="9"/>
      <c r="I17" s="9"/>
      <c r="K17" s="9"/>
      <c r="L17" s="9"/>
      <c r="M17" s="9">
        <v>-40</v>
      </c>
      <c r="N17" s="9"/>
      <c r="O17" s="11"/>
    </row>
    <row r="18" spans="1:18" x14ac:dyDescent="0.2">
      <c r="B18" s="12" t="s">
        <v>18</v>
      </c>
      <c r="C18" s="13">
        <f t="shared" ref="C18:N18" si="4">SUM(C10:C17)</f>
        <v>3356.96</v>
      </c>
      <c r="D18" s="13">
        <f t="shared" si="4"/>
        <v>5352</v>
      </c>
      <c r="E18" s="13">
        <f t="shared" si="4"/>
        <v>8138</v>
      </c>
      <c r="F18" s="13">
        <f t="shared" si="4"/>
        <v>10346.130000000001</v>
      </c>
      <c r="G18" s="13">
        <f t="shared" si="4"/>
        <v>12722.31</v>
      </c>
      <c r="H18" s="13">
        <f t="shared" si="4"/>
        <v>12490.880000000001</v>
      </c>
      <c r="I18" s="13">
        <f>SUM(I10:I17)</f>
        <v>21049.409999999996</v>
      </c>
      <c r="J18" s="13">
        <f>SUM(J10:J17)</f>
        <v>17327.86</v>
      </c>
      <c r="K18" s="13">
        <f t="shared" si="4"/>
        <v>17885.47</v>
      </c>
      <c r="L18" s="13">
        <f t="shared" si="4"/>
        <v>18826.7</v>
      </c>
      <c r="M18" s="13">
        <f t="shared" si="4"/>
        <v>15683</v>
      </c>
      <c r="N18" s="13">
        <f t="shared" si="4"/>
        <v>18556.68</v>
      </c>
      <c r="O18" s="14">
        <f>SUM(C18:N18)</f>
        <v>161735.4</v>
      </c>
      <c r="P18" s="73">
        <f>AVERAGE(I18:N18)</f>
        <v>18221.52</v>
      </c>
      <c r="Q18" s="73"/>
    </row>
    <row r="20" spans="1:18" x14ac:dyDescent="0.2">
      <c r="B20" s="7" t="s">
        <v>61</v>
      </c>
    </row>
    <row r="21" spans="1:18" x14ac:dyDescent="0.2">
      <c r="B21" s="15"/>
      <c r="C21" s="9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0">
        <f t="shared" ref="O21:O26" si="5">SUM(C21:N21)</f>
        <v>0</v>
      </c>
    </row>
    <row r="22" spans="1:18" x14ac:dyDescent="0.2">
      <c r="B22" s="15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>
        <f t="shared" si="5"/>
        <v>0</v>
      </c>
    </row>
    <row r="23" spans="1:18" x14ac:dyDescent="0.2">
      <c r="B23" s="15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>
        <f t="shared" si="5"/>
        <v>0</v>
      </c>
    </row>
    <row r="24" spans="1:18" x14ac:dyDescent="0.2">
      <c r="B24" s="15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>
        <f t="shared" si="5"/>
        <v>0</v>
      </c>
    </row>
    <row r="25" spans="1:18" x14ac:dyDescent="0.2">
      <c r="B25" s="15" t="s">
        <v>17</v>
      </c>
      <c r="C25" s="9"/>
      <c r="D25" s="9"/>
      <c r="E25" s="9"/>
      <c r="F25" s="9"/>
      <c r="G25" s="9"/>
      <c r="H25" s="9"/>
      <c r="I25" s="9" t="s">
        <v>54</v>
      </c>
      <c r="J25" s="9"/>
      <c r="K25" s="9"/>
      <c r="L25" s="9"/>
      <c r="M25" s="9"/>
      <c r="N25" s="9"/>
      <c r="O25" s="11">
        <f t="shared" si="5"/>
        <v>0</v>
      </c>
    </row>
    <row r="26" spans="1:18" x14ac:dyDescent="0.2">
      <c r="B26" s="12" t="s">
        <v>19</v>
      </c>
      <c r="C26" s="16"/>
      <c r="D26" s="16">
        <f t="shared" ref="D26:N26" si="6">SUM(D21:D25)</f>
        <v>0</v>
      </c>
      <c r="E26" s="16">
        <f t="shared" si="6"/>
        <v>0</v>
      </c>
      <c r="F26" s="16">
        <f t="shared" si="6"/>
        <v>0</v>
      </c>
      <c r="G26" s="16">
        <f t="shared" si="6"/>
        <v>0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16">
        <f t="shared" si="6"/>
        <v>0</v>
      </c>
      <c r="O26" s="17">
        <f t="shared" si="5"/>
        <v>0</v>
      </c>
    </row>
    <row r="27" spans="1:18" x14ac:dyDescent="0.2">
      <c r="A27" s="15"/>
      <c r="B27" s="15"/>
      <c r="O27" s="15"/>
    </row>
    <row r="28" spans="1:18" ht="15.75" customHeight="1" x14ac:dyDescent="0.2">
      <c r="A28" s="138" t="s">
        <v>20</v>
      </c>
      <c r="B28" s="139"/>
      <c r="C28" s="18">
        <f t="shared" ref="C28:N28" si="7">C18+C26</f>
        <v>3356.96</v>
      </c>
      <c r="D28" s="18">
        <f t="shared" si="7"/>
        <v>5352</v>
      </c>
      <c r="E28" s="18">
        <f t="shared" si="7"/>
        <v>8138</v>
      </c>
      <c r="F28" s="18">
        <f t="shared" si="7"/>
        <v>10346.130000000001</v>
      </c>
      <c r="G28" s="18">
        <f t="shared" si="7"/>
        <v>12722.31</v>
      </c>
      <c r="H28" s="18">
        <f t="shared" si="7"/>
        <v>12490.880000000001</v>
      </c>
      <c r="I28" s="18">
        <f t="shared" si="7"/>
        <v>21049.409999999996</v>
      </c>
      <c r="J28" s="18">
        <f t="shared" si="7"/>
        <v>17327.86</v>
      </c>
      <c r="K28" s="18">
        <f t="shared" si="7"/>
        <v>17885.47</v>
      </c>
      <c r="L28" s="18">
        <f t="shared" si="7"/>
        <v>18826.7</v>
      </c>
      <c r="M28" s="18">
        <f t="shared" si="7"/>
        <v>15683</v>
      </c>
      <c r="N28" s="18">
        <f t="shared" si="7"/>
        <v>18556.68</v>
      </c>
      <c r="O28" s="14">
        <f>SUM(C28:N28)</f>
        <v>161735.4</v>
      </c>
    </row>
    <row r="29" spans="1:18" ht="15.75" customHeight="1" x14ac:dyDescent="0.2">
      <c r="A29" s="71"/>
      <c r="B29" s="72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4"/>
    </row>
    <row r="30" spans="1:18" ht="15.75" customHeight="1" x14ac:dyDescent="0.2">
      <c r="A30" s="147" t="s">
        <v>21</v>
      </c>
      <c r="B30" s="14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0"/>
    </row>
    <row r="31" spans="1:18" x14ac:dyDescent="0.2">
      <c r="B31" s="7" t="s">
        <v>22</v>
      </c>
    </row>
    <row r="32" spans="1:18" x14ac:dyDescent="0.2">
      <c r="B32" s="8" t="s">
        <v>69</v>
      </c>
      <c r="C32" s="9">
        <v>260.91000000000003</v>
      </c>
      <c r="D32" s="9">
        <v>15.17</v>
      </c>
      <c r="E32" s="9">
        <v>355.62</v>
      </c>
      <c r="F32" s="9">
        <v>8.39</v>
      </c>
      <c r="G32" s="9"/>
      <c r="H32" s="9">
        <v>812.38</v>
      </c>
      <c r="I32" s="9"/>
      <c r="J32" s="9"/>
      <c r="K32" s="9"/>
      <c r="L32" s="9"/>
      <c r="M32" s="9"/>
      <c r="N32" s="9"/>
      <c r="O32" s="10">
        <f t="shared" ref="O32:O54" si="8">SUM(C32:N32)</f>
        <v>1452.47</v>
      </c>
      <c r="R32" s="54"/>
    </row>
    <row r="33" spans="2:15" x14ac:dyDescent="0.2">
      <c r="B33" s="15" t="s">
        <v>67</v>
      </c>
      <c r="C33" s="9">
        <v>11.66</v>
      </c>
      <c r="D33" s="9">
        <v>11.66</v>
      </c>
      <c r="E33" s="9">
        <v>105.56</v>
      </c>
      <c r="F33" s="9"/>
      <c r="G33" s="9">
        <v>81.96</v>
      </c>
      <c r="H33" s="9">
        <v>137.32</v>
      </c>
      <c r="I33" s="9"/>
      <c r="J33" s="9"/>
      <c r="K33" s="9"/>
      <c r="L33" s="9"/>
      <c r="M33" s="9"/>
      <c r="N33" s="9"/>
      <c r="O33" s="10">
        <f>SUM(C33:N33)</f>
        <v>348.15999999999997</v>
      </c>
    </row>
    <row r="34" spans="2:15" x14ac:dyDescent="0.2">
      <c r="B34" s="8" t="s">
        <v>24</v>
      </c>
      <c r="C34" s="9">
        <v>247</v>
      </c>
      <c r="D34" s="9">
        <v>1825.67</v>
      </c>
      <c r="E34" s="9">
        <v>701.33</v>
      </c>
      <c r="F34" s="9">
        <v>450</v>
      </c>
      <c r="G34" s="9">
        <v>536.34</v>
      </c>
      <c r="H34" s="9">
        <v>1068.97</v>
      </c>
      <c r="I34" s="9">
        <v>3000</v>
      </c>
      <c r="J34" s="9">
        <v>150</v>
      </c>
      <c r="K34" s="9">
        <v>150</v>
      </c>
      <c r="L34" s="9">
        <v>150</v>
      </c>
      <c r="M34" s="9">
        <v>150</v>
      </c>
      <c r="N34" s="9">
        <v>150</v>
      </c>
      <c r="O34" s="10">
        <f t="shared" si="8"/>
        <v>8579.3100000000013</v>
      </c>
    </row>
    <row r="35" spans="2:15" x14ac:dyDescent="0.2">
      <c r="B35" s="8" t="s">
        <v>25</v>
      </c>
      <c r="C35" s="9">
        <v>122</v>
      </c>
      <c r="D35" s="9"/>
      <c r="E35" s="9">
        <v>2822.16</v>
      </c>
      <c r="F35" s="9">
        <v>100</v>
      </c>
      <c r="G35" s="9">
        <v>1644.2</v>
      </c>
      <c r="H35" s="9">
        <v>2672.16</v>
      </c>
      <c r="I35" s="9">
        <v>2522</v>
      </c>
      <c r="J35" s="9">
        <v>2522</v>
      </c>
      <c r="K35" s="9">
        <v>2522</v>
      </c>
      <c r="L35" s="9">
        <v>2522</v>
      </c>
      <c r="M35" s="9">
        <v>2522</v>
      </c>
      <c r="N35" s="9">
        <v>2522</v>
      </c>
      <c r="O35" s="10">
        <f t="shared" si="8"/>
        <v>22492.52</v>
      </c>
    </row>
    <row r="36" spans="2:15" x14ac:dyDescent="0.2">
      <c r="B36" s="8" t="s">
        <v>26</v>
      </c>
      <c r="C36" s="9">
        <v>153.91999999999999</v>
      </c>
      <c r="D36" s="9">
        <v>456.67</v>
      </c>
      <c r="E36" s="9">
        <v>244.07</v>
      </c>
      <c r="F36" s="9">
        <v>832.97</v>
      </c>
      <c r="G36" s="9">
        <v>1219.77</v>
      </c>
      <c r="H36" s="9">
        <v>727.64</v>
      </c>
      <c r="I36" s="9"/>
      <c r="J36" s="9"/>
      <c r="K36" s="9"/>
      <c r="L36" s="9"/>
      <c r="M36" s="9"/>
      <c r="N36" s="9"/>
      <c r="O36" s="10">
        <f t="shared" si="8"/>
        <v>3635.04</v>
      </c>
    </row>
    <row r="37" spans="2:15" x14ac:dyDescent="0.2">
      <c r="B37" s="8" t="s">
        <v>27</v>
      </c>
      <c r="C37" s="9"/>
      <c r="D37" s="9">
        <v>37</v>
      </c>
      <c r="E37" s="9">
        <v>33</v>
      </c>
      <c r="F37" s="9">
        <v>33</v>
      </c>
      <c r="G37" s="9">
        <v>220.2</v>
      </c>
      <c r="H37" s="9">
        <v>33</v>
      </c>
      <c r="I37" s="9">
        <v>37</v>
      </c>
      <c r="J37" s="9">
        <v>37</v>
      </c>
      <c r="K37" s="9">
        <v>37</v>
      </c>
      <c r="L37" s="9">
        <v>37</v>
      </c>
      <c r="M37" s="9">
        <v>37</v>
      </c>
      <c r="N37" s="9">
        <v>37</v>
      </c>
      <c r="O37" s="10">
        <f t="shared" si="8"/>
        <v>578.20000000000005</v>
      </c>
    </row>
    <row r="38" spans="2:15" x14ac:dyDescent="0.2">
      <c r="B38" s="7" t="s">
        <v>70</v>
      </c>
      <c r="C38" s="9"/>
      <c r="D38" s="9">
        <v>100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</row>
    <row r="39" spans="2:15" ht="11.25" customHeight="1" x14ac:dyDescent="0.2">
      <c r="B39" s="7" t="s">
        <v>53</v>
      </c>
      <c r="C39" s="9">
        <v>250</v>
      </c>
      <c r="D39" s="9">
        <v>250</v>
      </c>
      <c r="E39" s="9">
        <v>0</v>
      </c>
      <c r="F39" s="9"/>
      <c r="G39" s="9">
        <v>2229.21</v>
      </c>
      <c r="H39" s="9">
        <v>1172.5</v>
      </c>
      <c r="I39" s="9">
        <v>1710</v>
      </c>
      <c r="J39" s="9">
        <v>1710</v>
      </c>
      <c r="K39" s="9">
        <v>2310</v>
      </c>
      <c r="L39" s="9">
        <v>2310</v>
      </c>
      <c r="M39" s="9">
        <v>2610</v>
      </c>
      <c r="N39" s="9">
        <v>2610</v>
      </c>
      <c r="O39" s="10">
        <f t="shared" si="8"/>
        <v>17161.71</v>
      </c>
    </row>
    <row r="40" spans="2:15" x14ac:dyDescent="0.2">
      <c r="B40" s="7" t="s">
        <v>56</v>
      </c>
      <c r="C40" s="9"/>
      <c r="D40" s="9"/>
      <c r="E40" s="9"/>
      <c r="F40" s="16"/>
      <c r="G40" s="9"/>
      <c r="H40" s="9"/>
      <c r="I40" s="9"/>
      <c r="J40" s="9"/>
      <c r="K40" s="9"/>
      <c r="L40" s="9"/>
      <c r="M40" s="9"/>
      <c r="N40" s="9"/>
      <c r="O40" s="10">
        <f t="shared" si="8"/>
        <v>0</v>
      </c>
    </row>
    <row r="41" spans="2:15" x14ac:dyDescent="0.2">
      <c r="B41" s="8" t="s">
        <v>28</v>
      </c>
      <c r="C41" s="9"/>
      <c r="D41" s="9">
        <v>564.83000000000004</v>
      </c>
      <c r="E41" s="9">
        <v>260.55</v>
      </c>
      <c r="F41" s="9">
        <v>579.83000000000004</v>
      </c>
      <c r="G41" s="9">
        <v>181.58</v>
      </c>
      <c r="H41" s="9">
        <v>257.31</v>
      </c>
      <c r="I41" s="9">
        <v>50</v>
      </c>
      <c r="J41" s="9">
        <v>50</v>
      </c>
      <c r="K41" s="9">
        <v>50</v>
      </c>
      <c r="L41" s="9">
        <v>50</v>
      </c>
      <c r="M41" s="9">
        <v>50</v>
      </c>
      <c r="N41" s="9">
        <v>50</v>
      </c>
      <c r="O41" s="10">
        <f t="shared" si="8"/>
        <v>2144.1</v>
      </c>
    </row>
    <row r="42" spans="2:15" x14ac:dyDescent="0.2">
      <c r="B42" s="8" t="s">
        <v>29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>
        <f t="shared" si="8"/>
        <v>0</v>
      </c>
    </row>
    <row r="43" spans="2:15" x14ac:dyDescent="0.2">
      <c r="B43" s="7" t="s">
        <v>52</v>
      </c>
      <c r="C43" s="9"/>
      <c r="D43" s="9">
        <v>200</v>
      </c>
      <c r="E43" s="9">
        <v>330</v>
      </c>
      <c r="F43" s="9">
        <v>1987.04</v>
      </c>
      <c r="G43" s="9">
        <v>200</v>
      </c>
      <c r="H43" s="9">
        <v>200</v>
      </c>
      <c r="I43" s="9">
        <v>750</v>
      </c>
      <c r="J43" s="9">
        <v>750</v>
      </c>
      <c r="K43" s="9">
        <v>750</v>
      </c>
      <c r="L43" s="9">
        <v>750</v>
      </c>
      <c r="M43" s="9">
        <v>750</v>
      </c>
      <c r="N43" s="9">
        <v>750</v>
      </c>
      <c r="O43" s="21">
        <f t="shared" si="8"/>
        <v>7417.04</v>
      </c>
    </row>
    <row r="44" spans="2:15" x14ac:dyDescent="0.2">
      <c r="B44" s="7" t="s">
        <v>30</v>
      </c>
      <c r="C44" s="9">
        <v>2525</v>
      </c>
      <c r="D44" s="9">
        <v>2250</v>
      </c>
      <c r="E44" s="9">
        <v>2250</v>
      </c>
      <c r="F44" s="9">
        <v>2250</v>
      </c>
      <c r="G44" s="9">
        <v>2450</v>
      </c>
      <c r="H44" s="9">
        <v>3000</v>
      </c>
      <c r="I44" s="9">
        <v>2250</v>
      </c>
      <c r="J44" s="9">
        <v>2250</v>
      </c>
      <c r="K44" s="9">
        <v>2250</v>
      </c>
      <c r="L44" s="9">
        <v>2250</v>
      </c>
      <c r="M44" s="9">
        <v>2250</v>
      </c>
      <c r="N44" s="9">
        <v>2250</v>
      </c>
      <c r="O44" s="21">
        <f>SUM(C44:N44)</f>
        <v>28225</v>
      </c>
    </row>
    <row r="45" spans="2:15" x14ac:dyDescent="0.2">
      <c r="B45" s="7" t="s">
        <v>31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21">
        <f t="shared" si="8"/>
        <v>0</v>
      </c>
    </row>
    <row r="46" spans="2:15" x14ac:dyDescent="0.2">
      <c r="B46" s="8" t="s">
        <v>75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>
        <f t="shared" si="8"/>
        <v>0</v>
      </c>
    </row>
    <row r="47" spans="2:15" x14ac:dyDescent="0.2">
      <c r="B47" s="8" t="s">
        <v>33</v>
      </c>
      <c r="C47" s="9"/>
      <c r="D47" s="9"/>
      <c r="E47" s="9"/>
      <c r="F47" s="9"/>
      <c r="G47" s="9"/>
      <c r="H47" s="9">
        <v>250</v>
      </c>
      <c r="I47" s="9"/>
      <c r="J47" s="9"/>
      <c r="K47" s="9"/>
      <c r="L47" s="9"/>
      <c r="M47" s="9"/>
      <c r="N47" s="9"/>
      <c r="O47" s="10">
        <f t="shared" si="8"/>
        <v>250</v>
      </c>
    </row>
    <row r="48" spans="2:15" x14ac:dyDescent="0.2">
      <c r="B48" s="8" t="s">
        <v>34</v>
      </c>
      <c r="C48" s="9"/>
      <c r="D48" s="9">
        <v>479.61</v>
      </c>
      <c r="E48" s="9">
        <v>334.22</v>
      </c>
      <c r="F48" s="9">
        <v>567</v>
      </c>
      <c r="G48" s="9">
        <v>273.35000000000002</v>
      </c>
      <c r="H48" s="9">
        <v>640.66999999999996</v>
      </c>
      <c r="I48" s="9">
        <v>200</v>
      </c>
      <c r="J48" s="9">
        <v>200</v>
      </c>
      <c r="K48" s="9">
        <v>200</v>
      </c>
      <c r="L48" s="9">
        <v>200</v>
      </c>
      <c r="M48" s="9">
        <v>200</v>
      </c>
      <c r="N48" s="9">
        <v>200</v>
      </c>
      <c r="O48" s="10">
        <f t="shared" si="8"/>
        <v>3494.85</v>
      </c>
    </row>
    <row r="49" spans="1:15" x14ac:dyDescent="0.2">
      <c r="B49" s="8" t="s">
        <v>35</v>
      </c>
      <c r="C49" s="9">
        <v>99</v>
      </c>
      <c r="D49" s="9"/>
      <c r="E49" s="9"/>
      <c r="F49" s="9"/>
      <c r="G49" s="9"/>
      <c r="H49" s="9">
        <v>149</v>
      </c>
      <c r="I49" s="9">
        <v>149</v>
      </c>
      <c r="J49" s="9">
        <v>149</v>
      </c>
      <c r="K49" s="9">
        <v>149</v>
      </c>
      <c r="L49" s="9">
        <v>149</v>
      </c>
      <c r="M49" s="9">
        <v>149</v>
      </c>
      <c r="N49" s="9">
        <v>149</v>
      </c>
      <c r="O49" s="10">
        <f t="shared" si="8"/>
        <v>1142</v>
      </c>
    </row>
    <row r="50" spans="1:15" x14ac:dyDescent="0.2">
      <c r="B50" s="8" t="s">
        <v>58</v>
      </c>
      <c r="C50" s="9">
        <v>103.74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</row>
    <row r="51" spans="1:15" x14ac:dyDescent="0.2">
      <c r="B51" s="8" t="s">
        <v>59</v>
      </c>
      <c r="C51" s="9">
        <v>92.81</v>
      </c>
      <c r="D51" s="9">
        <v>34.869999999999997</v>
      </c>
      <c r="E51" s="9">
        <v>4.17</v>
      </c>
      <c r="F51" s="9">
        <v>170.99</v>
      </c>
      <c r="G51" s="9"/>
      <c r="H51" s="9">
        <v>242.47</v>
      </c>
      <c r="I51" s="9"/>
      <c r="J51" s="9"/>
      <c r="K51" s="9"/>
      <c r="L51" s="9"/>
      <c r="M51" s="9"/>
      <c r="N51" s="9"/>
      <c r="O51" s="10"/>
    </row>
    <row r="52" spans="1:15" x14ac:dyDescent="0.2">
      <c r="B52" s="8" t="s">
        <v>57</v>
      </c>
      <c r="C52" s="9">
        <v>1186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</row>
    <row r="53" spans="1:15" x14ac:dyDescent="0.2">
      <c r="B53" s="8" t="s">
        <v>74</v>
      </c>
      <c r="C53" s="9">
        <v>30</v>
      </c>
      <c r="D53" s="9"/>
      <c r="E53" s="9"/>
      <c r="F53" s="9"/>
      <c r="G53" s="9">
        <v>220</v>
      </c>
      <c r="H53" s="9">
        <v>75</v>
      </c>
      <c r="I53" s="9">
        <v>75</v>
      </c>
      <c r="J53" s="9">
        <v>75</v>
      </c>
      <c r="K53" s="9">
        <v>75</v>
      </c>
      <c r="L53" s="9">
        <v>75</v>
      </c>
      <c r="M53" s="9">
        <v>75</v>
      </c>
      <c r="N53" s="9">
        <v>75</v>
      </c>
      <c r="O53" s="11">
        <f t="shared" si="8"/>
        <v>775</v>
      </c>
    </row>
    <row r="54" spans="1:15" x14ac:dyDescent="0.2">
      <c r="B54" s="12" t="s">
        <v>37</v>
      </c>
      <c r="C54" s="22">
        <f t="shared" ref="C54:N54" si="9">SUM(C32:C53)</f>
        <v>5082.0399999999991</v>
      </c>
      <c r="D54" s="22">
        <f t="shared" si="9"/>
        <v>6225.48</v>
      </c>
      <c r="E54" s="22">
        <f t="shared" si="9"/>
        <v>7440.68</v>
      </c>
      <c r="F54" s="22">
        <f t="shared" si="9"/>
        <v>6979.2199999999993</v>
      </c>
      <c r="G54" s="22">
        <f t="shared" si="9"/>
        <v>9256.61</v>
      </c>
      <c r="H54" s="22">
        <f t="shared" si="9"/>
        <v>11438.42</v>
      </c>
      <c r="I54" s="22">
        <f t="shared" si="9"/>
        <v>10743</v>
      </c>
      <c r="J54" s="22">
        <f t="shared" si="9"/>
        <v>7893</v>
      </c>
      <c r="K54" s="22">
        <f t="shared" si="9"/>
        <v>8493</v>
      </c>
      <c r="L54" s="22">
        <f t="shared" si="9"/>
        <v>8493</v>
      </c>
      <c r="M54" s="22">
        <f t="shared" si="9"/>
        <v>8793</v>
      </c>
      <c r="N54" s="22">
        <f t="shared" si="9"/>
        <v>8793</v>
      </c>
      <c r="O54" s="14">
        <f t="shared" si="8"/>
        <v>99630.45</v>
      </c>
    </row>
    <row r="56" spans="1:15" x14ac:dyDescent="0.2">
      <c r="B56" s="23" t="s">
        <v>38</v>
      </c>
    </row>
    <row r="57" spans="1:15" x14ac:dyDescent="0.2">
      <c r="B57" s="15" t="s">
        <v>39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0">
        <f>SUM(C57:N57)</f>
        <v>0</v>
      </c>
    </row>
    <row r="58" spans="1:15" x14ac:dyDescent="0.2">
      <c r="B58" s="15" t="s">
        <v>40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0">
        <f>SUM(C58:N58)</f>
        <v>0</v>
      </c>
    </row>
    <row r="59" spans="1:15" x14ac:dyDescent="0.2">
      <c r="B59" s="15" t="s">
        <v>17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1">
        <f>SUM(C59:N59)</f>
        <v>0</v>
      </c>
    </row>
    <row r="60" spans="1:15" x14ac:dyDescent="0.2">
      <c r="B60" s="12" t="s">
        <v>41</v>
      </c>
      <c r="C60" s="16">
        <f t="shared" ref="C60:N60" si="10">SUM(C57:C59)</f>
        <v>0</v>
      </c>
      <c r="D60" s="16">
        <f t="shared" si="10"/>
        <v>0</v>
      </c>
      <c r="E60" s="16">
        <f t="shared" si="10"/>
        <v>0</v>
      </c>
      <c r="F60" s="16">
        <f t="shared" si="10"/>
        <v>0</v>
      </c>
      <c r="G60" s="16">
        <f t="shared" si="10"/>
        <v>0</v>
      </c>
      <c r="H60" s="16">
        <f t="shared" si="10"/>
        <v>0</v>
      </c>
      <c r="I60" s="16">
        <f t="shared" si="10"/>
        <v>0</v>
      </c>
      <c r="J60" s="16">
        <f t="shared" si="10"/>
        <v>0</v>
      </c>
      <c r="K60" s="16">
        <f t="shared" si="10"/>
        <v>0</v>
      </c>
      <c r="L60" s="16">
        <f t="shared" si="10"/>
        <v>0</v>
      </c>
      <c r="M60" s="16">
        <f t="shared" si="10"/>
        <v>0</v>
      </c>
      <c r="N60" s="16">
        <f t="shared" si="10"/>
        <v>0</v>
      </c>
      <c r="O60" s="17">
        <f>SUM(C60:N60)</f>
        <v>0</v>
      </c>
    </row>
    <row r="62" spans="1:15" ht="15.75" customHeight="1" x14ac:dyDescent="0.2">
      <c r="A62" s="138" t="s">
        <v>42</v>
      </c>
      <c r="B62" s="139"/>
      <c r="C62" s="24">
        <f t="shared" ref="C62:N62" si="11">C54+C60</f>
        <v>5082.0399999999991</v>
      </c>
      <c r="D62" s="24">
        <f t="shared" si="11"/>
        <v>6225.48</v>
      </c>
      <c r="E62" s="24">
        <f t="shared" si="11"/>
        <v>7440.68</v>
      </c>
      <c r="F62" s="24">
        <f t="shared" si="11"/>
        <v>6979.2199999999993</v>
      </c>
      <c r="G62" s="24">
        <f t="shared" si="11"/>
        <v>9256.61</v>
      </c>
      <c r="H62" s="24">
        <f t="shared" si="11"/>
        <v>11438.42</v>
      </c>
      <c r="I62" s="24">
        <f t="shared" si="11"/>
        <v>10743</v>
      </c>
      <c r="J62" s="24">
        <f t="shared" si="11"/>
        <v>7893</v>
      </c>
      <c r="K62" s="24">
        <f t="shared" si="11"/>
        <v>8493</v>
      </c>
      <c r="L62" s="24">
        <f t="shared" si="11"/>
        <v>8493</v>
      </c>
      <c r="M62" s="24">
        <f t="shared" si="11"/>
        <v>8793</v>
      </c>
      <c r="N62" s="24">
        <f t="shared" si="11"/>
        <v>8793</v>
      </c>
      <c r="O62" s="14">
        <f>SUM(C62:N62)</f>
        <v>99630.45</v>
      </c>
    </row>
    <row r="63" spans="1:15" x14ac:dyDescent="0.2">
      <c r="B63" s="15"/>
      <c r="O63" s="15"/>
    </row>
    <row r="64" spans="1:15" x14ac:dyDescent="0.2">
      <c r="B64" s="15" t="s">
        <v>43</v>
      </c>
      <c r="C64" s="9">
        <f t="shared" ref="C64:N64" si="12">C28-C62</f>
        <v>-1725.079999999999</v>
      </c>
      <c r="D64" s="9">
        <f t="shared" si="12"/>
        <v>-873.47999999999956</v>
      </c>
      <c r="E64" s="9">
        <f t="shared" si="12"/>
        <v>697.31999999999971</v>
      </c>
      <c r="F64" s="9">
        <f t="shared" si="12"/>
        <v>3366.9100000000017</v>
      </c>
      <c r="G64" s="9">
        <f t="shared" si="12"/>
        <v>3465.6999999999989</v>
      </c>
      <c r="H64" s="9">
        <f t="shared" si="12"/>
        <v>1052.4600000000009</v>
      </c>
      <c r="I64" s="9">
        <f t="shared" si="12"/>
        <v>10306.409999999996</v>
      </c>
      <c r="J64" s="9">
        <f t="shared" si="12"/>
        <v>9434.86</v>
      </c>
      <c r="K64" s="9">
        <f t="shared" si="12"/>
        <v>9392.4700000000012</v>
      </c>
      <c r="L64" s="9">
        <f t="shared" si="12"/>
        <v>10333.700000000001</v>
      </c>
      <c r="M64" s="9">
        <f t="shared" si="12"/>
        <v>6890</v>
      </c>
      <c r="N64" s="9">
        <f t="shared" si="12"/>
        <v>9763.68</v>
      </c>
      <c r="O64" s="17">
        <f>SUM(C64:N64)</f>
        <v>62104.950000000004</v>
      </c>
    </row>
    <row r="65" spans="1:15" x14ac:dyDescent="0.2">
      <c r="B65" s="15" t="s">
        <v>44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0"/>
    </row>
    <row r="66" spans="1:15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 spans="1:15" ht="15.75" customHeight="1" x14ac:dyDescent="0.2">
      <c r="A67" s="138" t="s">
        <v>45</v>
      </c>
      <c r="B67" s="139"/>
      <c r="C67" s="18">
        <f t="shared" ref="C67:N67" si="13">C64-C65</f>
        <v>-1725.079999999999</v>
      </c>
      <c r="D67" s="18">
        <f t="shared" si="13"/>
        <v>-873.47999999999956</v>
      </c>
      <c r="E67" s="18">
        <f t="shared" si="13"/>
        <v>697.31999999999971</v>
      </c>
      <c r="F67" s="18">
        <f t="shared" si="13"/>
        <v>3366.9100000000017</v>
      </c>
      <c r="G67" s="18">
        <f t="shared" si="13"/>
        <v>3465.6999999999989</v>
      </c>
      <c r="H67" s="18">
        <f t="shared" si="13"/>
        <v>1052.4600000000009</v>
      </c>
      <c r="I67" s="18">
        <f t="shared" si="13"/>
        <v>10306.409999999996</v>
      </c>
      <c r="J67" s="18">
        <f t="shared" si="13"/>
        <v>9434.86</v>
      </c>
      <c r="K67" s="18">
        <f t="shared" si="13"/>
        <v>9392.4700000000012</v>
      </c>
      <c r="L67" s="18">
        <f t="shared" si="13"/>
        <v>10333.700000000001</v>
      </c>
      <c r="M67" s="18">
        <f t="shared" si="13"/>
        <v>6890</v>
      </c>
      <c r="N67" s="18">
        <f t="shared" si="13"/>
        <v>9763.68</v>
      </c>
      <c r="O67" s="14">
        <f>SUM(C67:N67)</f>
        <v>62104.950000000004</v>
      </c>
    </row>
    <row r="69" spans="1:15" x14ac:dyDescent="0.2">
      <c r="A69" s="140"/>
      <c r="B69" s="140"/>
      <c r="O69" s="4" t="s">
        <v>55</v>
      </c>
    </row>
    <row r="70" spans="1:15" x14ac:dyDescent="0.2">
      <c r="A70" s="140"/>
      <c r="B70" s="140"/>
    </row>
  </sheetData>
  <mergeCells count="9">
    <mergeCell ref="A67:B67"/>
    <mergeCell ref="A69:B69"/>
    <mergeCell ref="A70:B70"/>
    <mergeCell ref="A1:G1"/>
    <mergeCell ref="M1:O1"/>
    <mergeCell ref="A8:B8"/>
    <mergeCell ref="A28:B28"/>
    <mergeCell ref="A30:B30"/>
    <mergeCell ref="A62:B62"/>
  </mergeCells>
  <pageMargins left="0.7" right="0.7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zoomScale="90" zoomScaleNormal="90" workbookViewId="0">
      <selection activeCell="N15" sqref="M15:N15"/>
    </sheetView>
  </sheetViews>
  <sheetFormatPr defaultColWidth="9.140625" defaultRowHeight="12" x14ac:dyDescent="0.2"/>
  <cols>
    <col min="1" max="1" width="1.85546875" style="4" customWidth="1"/>
    <col min="2" max="2" width="43.42578125" style="4" bestFit="1" customWidth="1"/>
    <col min="3" max="5" width="11.7109375" style="4" bestFit="1" customWidth="1"/>
    <col min="6" max="6" width="11.42578125" style="4" bestFit="1" customWidth="1"/>
    <col min="7" max="7" width="9.85546875" style="4" bestFit="1" customWidth="1"/>
    <col min="8" max="8" width="10.28515625" style="4" customWidth="1"/>
    <col min="9" max="10" width="10.42578125" style="4" bestFit="1" customWidth="1"/>
    <col min="11" max="11" width="10.140625" style="4" bestFit="1" customWidth="1"/>
    <col min="12" max="14" width="9.85546875" style="4" bestFit="1" customWidth="1"/>
    <col min="15" max="15" width="13.42578125" style="4" customWidth="1"/>
    <col min="16" max="16" width="11.42578125" style="4" customWidth="1"/>
    <col min="17" max="16384" width="9.140625" style="4"/>
  </cols>
  <sheetData>
    <row r="1" spans="1:16" ht="26.25" customHeight="1" x14ac:dyDescent="0.2">
      <c r="A1" s="141" t="s">
        <v>80</v>
      </c>
      <c r="B1" s="142"/>
      <c r="C1" s="142"/>
      <c r="D1" s="142"/>
      <c r="E1" s="142"/>
      <c r="F1" s="142"/>
      <c r="G1" s="142"/>
      <c r="H1" s="25"/>
      <c r="I1" s="25"/>
      <c r="J1" s="25"/>
      <c r="K1" s="25"/>
      <c r="L1" s="25"/>
      <c r="M1" s="143"/>
      <c r="N1" s="144"/>
      <c r="O1" s="144"/>
    </row>
    <row r="2" spans="1:16" x14ac:dyDescent="0.2">
      <c r="A2" s="27"/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1:16" x14ac:dyDescent="0.2">
      <c r="A3" s="30"/>
      <c r="B3" s="37" t="s">
        <v>62</v>
      </c>
      <c r="C3" s="50">
        <v>10500</v>
      </c>
      <c r="D3" s="50">
        <v>12500</v>
      </c>
      <c r="E3" s="50">
        <v>14500</v>
      </c>
      <c r="F3" s="50">
        <v>17140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1">
        <f>SUM(C3:N3)</f>
        <v>54640</v>
      </c>
    </row>
    <row r="4" spans="1:16" ht="15.75" customHeight="1" x14ac:dyDescent="0.2">
      <c r="A4" s="30"/>
      <c r="B4" s="37" t="s">
        <v>63</v>
      </c>
      <c r="C4" s="38">
        <f>SUM(C28)</f>
        <v>12744.99</v>
      </c>
      <c r="D4" s="38">
        <f t="shared" ref="D4:M4" si="0">SUM(D28)</f>
        <v>14226.2</v>
      </c>
      <c r="E4" s="38">
        <f t="shared" si="0"/>
        <v>13095.75</v>
      </c>
      <c r="F4" s="38">
        <f t="shared" si="0"/>
        <v>19287.93</v>
      </c>
      <c r="G4" s="38">
        <f t="shared" si="0"/>
        <v>0</v>
      </c>
      <c r="H4" s="38">
        <f t="shared" si="0"/>
        <v>0</v>
      </c>
      <c r="I4" s="38">
        <f t="shared" si="0"/>
        <v>0</v>
      </c>
      <c r="J4" s="38">
        <f t="shared" si="0"/>
        <v>0</v>
      </c>
      <c r="K4" s="38">
        <f t="shared" si="0"/>
        <v>0</v>
      </c>
      <c r="L4" s="38">
        <f t="shared" si="0"/>
        <v>0</v>
      </c>
      <c r="M4" s="38">
        <f t="shared" si="0"/>
        <v>0</v>
      </c>
      <c r="N4" s="38">
        <f>SUM(N28)</f>
        <v>0</v>
      </c>
      <c r="O4" s="39">
        <f>SUM(C4:N4)</f>
        <v>59354.87</v>
      </c>
      <c r="P4" s="76"/>
    </row>
    <row r="5" spans="1:16" s="26" customFormat="1" x14ac:dyDescent="0.2">
      <c r="A5" s="31"/>
      <c r="B5" s="40" t="s">
        <v>64</v>
      </c>
      <c r="C5" s="41">
        <f t="shared" ref="C5:O5" si="1">C4-C3</f>
        <v>2244.9899999999998</v>
      </c>
      <c r="D5" s="41">
        <f>D4-D3</f>
        <v>1726.2000000000007</v>
      </c>
      <c r="E5" s="41">
        <f t="shared" si="1"/>
        <v>-1404.25</v>
      </c>
      <c r="F5" s="41">
        <f t="shared" si="1"/>
        <v>2147.9300000000003</v>
      </c>
      <c r="G5" s="41">
        <f t="shared" si="1"/>
        <v>0</v>
      </c>
      <c r="H5" s="41">
        <f t="shared" si="1"/>
        <v>0</v>
      </c>
      <c r="I5" s="41">
        <f t="shared" si="1"/>
        <v>0</v>
      </c>
      <c r="J5" s="41">
        <f t="shared" si="1"/>
        <v>0</v>
      </c>
      <c r="K5" s="41">
        <f t="shared" si="1"/>
        <v>0</v>
      </c>
      <c r="L5" s="41">
        <f t="shared" si="1"/>
        <v>0</v>
      </c>
      <c r="M5" s="41">
        <f t="shared" si="1"/>
        <v>0</v>
      </c>
      <c r="N5" s="41">
        <f t="shared" si="1"/>
        <v>0</v>
      </c>
      <c r="O5" s="42">
        <f t="shared" si="1"/>
        <v>4714.8700000000026</v>
      </c>
      <c r="P5" s="78"/>
    </row>
    <row r="6" spans="1:16" x14ac:dyDescent="0.2">
      <c r="A6" s="30"/>
      <c r="B6" s="37" t="s">
        <v>65</v>
      </c>
      <c r="C6" s="32">
        <f>IF(ISERR(ROUND(C3/C4,3)),0,ROUND(C4/C3,3))</f>
        <v>1.214</v>
      </c>
      <c r="D6" s="32">
        <f>IF(ISERR(ROUND(D3/D4,3)),0,ROUND(D4/D3,3))</f>
        <v>1.1379999999999999</v>
      </c>
      <c r="E6" s="32">
        <f t="shared" ref="E6:O6" si="2">IF(ISERR(ROUND(E3/E4,3)),0,ROUND(E4/E3,3))</f>
        <v>0.90300000000000002</v>
      </c>
      <c r="F6" s="32">
        <f t="shared" si="2"/>
        <v>1.125</v>
      </c>
      <c r="G6" s="32">
        <f t="shared" si="2"/>
        <v>0</v>
      </c>
      <c r="H6" s="32">
        <f t="shared" si="2"/>
        <v>0</v>
      </c>
      <c r="I6" s="32">
        <f t="shared" si="2"/>
        <v>0</v>
      </c>
      <c r="J6" s="32">
        <f t="shared" si="2"/>
        <v>0</v>
      </c>
      <c r="K6" s="32">
        <f t="shared" si="2"/>
        <v>0</v>
      </c>
      <c r="L6" s="32">
        <f t="shared" si="2"/>
        <v>0</v>
      </c>
      <c r="M6" s="32">
        <f t="shared" si="2"/>
        <v>0</v>
      </c>
      <c r="N6" s="32">
        <f t="shared" si="2"/>
        <v>0</v>
      </c>
      <c r="O6" s="33">
        <f t="shared" si="2"/>
        <v>1.0860000000000001</v>
      </c>
      <c r="P6" s="77"/>
    </row>
    <row r="7" spans="1:16" x14ac:dyDescent="0.2">
      <c r="A7" s="34"/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6"/>
    </row>
    <row r="8" spans="1:16" x14ac:dyDescent="0.2">
      <c r="A8" s="145" t="s">
        <v>1</v>
      </c>
      <c r="B8" s="146"/>
      <c r="C8" s="5" t="s">
        <v>73</v>
      </c>
      <c r="D8" s="5" t="s">
        <v>76</v>
      </c>
      <c r="E8" s="5" t="s">
        <v>77</v>
      </c>
      <c r="F8" s="5" t="s">
        <v>78</v>
      </c>
      <c r="G8" s="5"/>
      <c r="H8" s="5"/>
      <c r="I8" s="5"/>
      <c r="J8" s="5"/>
      <c r="K8" s="5"/>
      <c r="L8" s="5"/>
      <c r="M8" s="5"/>
      <c r="N8" s="5"/>
      <c r="O8" s="6" t="s">
        <v>14</v>
      </c>
    </row>
    <row r="9" spans="1:16" x14ac:dyDescent="0.2">
      <c r="B9" s="7" t="s">
        <v>15</v>
      </c>
    </row>
    <row r="10" spans="1:16" x14ac:dyDescent="0.2">
      <c r="B10" s="8" t="s">
        <v>71</v>
      </c>
      <c r="C10" s="9">
        <v>4474</v>
      </c>
      <c r="D10" s="9">
        <v>4762</v>
      </c>
      <c r="E10" s="9">
        <v>1572</v>
      </c>
      <c r="F10" s="9">
        <v>5764</v>
      </c>
      <c r="G10" s="9"/>
      <c r="H10" s="9"/>
      <c r="I10" s="9"/>
      <c r="J10" s="9"/>
      <c r="K10" s="9"/>
      <c r="L10" s="9"/>
      <c r="M10" s="9"/>
      <c r="N10" s="9"/>
      <c r="O10" s="10">
        <f t="shared" ref="O10:O18" si="3">SUM(C10:N10)</f>
        <v>16572</v>
      </c>
    </row>
    <row r="11" spans="1:16" x14ac:dyDescent="0.2">
      <c r="B11" s="55" t="s">
        <v>60</v>
      </c>
      <c r="C11" s="9">
        <v>4687</v>
      </c>
      <c r="D11" s="9">
        <v>4622.25</v>
      </c>
      <c r="E11" s="9">
        <v>7665.68</v>
      </c>
      <c r="F11" s="9">
        <v>8255.6</v>
      </c>
      <c r="G11" s="9"/>
      <c r="H11" s="9"/>
      <c r="I11" s="9"/>
      <c r="J11" s="9"/>
      <c r="K11" s="9"/>
      <c r="L11" s="9"/>
      <c r="M11" s="9"/>
      <c r="N11" s="9"/>
      <c r="O11" s="10">
        <f t="shared" si="3"/>
        <v>25230.53</v>
      </c>
    </row>
    <row r="12" spans="1:16" x14ac:dyDescent="0.2">
      <c r="B12" s="8" t="s">
        <v>107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>
        <f t="shared" si="3"/>
        <v>0</v>
      </c>
    </row>
    <row r="13" spans="1:16" x14ac:dyDescent="0.2">
      <c r="B13" s="8" t="s">
        <v>79</v>
      </c>
      <c r="C13" s="9"/>
      <c r="D13" s="9">
        <v>425.5</v>
      </c>
      <c r="E13" s="9"/>
      <c r="F13" s="9">
        <v>1833</v>
      </c>
      <c r="G13" s="9"/>
      <c r="H13" s="9"/>
      <c r="I13" s="9"/>
      <c r="J13" s="9"/>
      <c r="K13" s="9"/>
      <c r="L13" s="9"/>
      <c r="M13" s="9"/>
      <c r="N13" s="9"/>
      <c r="O13" s="10">
        <f>SUM(C13:N13)</f>
        <v>2258.5</v>
      </c>
    </row>
    <row r="14" spans="1:16" ht="10.5" customHeight="1" x14ac:dyDescent="0.2">
      <c r="B14" s="8" t="s">
        <v>108</v>
      </c>
      <c r="C14" s="9">
        <v>1645</v>
      </c>
      <c r="D14" s="9">
        <v>3171</v>
      </c>
      <c r="E14" s="9">
        <v>2907.5</v>
      </c>
      <c r="F14" s="9">
        <v>764.33</v>
      </c>
      <c r="G14" s="9"/>
      <c r="H14" s="9"/>
      <c r="I14" s="9"/>
      <c r="J14" s="9"/>
      <c r="K14" s="9"/>
      <c r="L14" s="9"/>
      <c r="M14" s="9"/>
      <c r="N14" s="9"/>
      <c r="O14" s="10"/>
    </row>
    <row r="15" spans="1:16" x14ac:dyDescent="0.2">
      <c r="B15" s="8" t="s">
        <v>16</v>
      </c>
      <c r="C15" s="9">
        <v>1209.99</v>
      </c>
      <c r="D15" s="9">
        <v>1245.45</v>
      </c>
      <c r="E15" s="9">
        <v>950.57</v>
      </c>
      <c r="F15" s="9">
        <v>2221</v>
      </c>
      <c r="G15" s="9"/>
      <c r="H15" s="9"/>
      <c r="I15" s="9"/>
      <c r="J15" s="9"/>
      <c r="K15" s="9"/>
      <c r="L15" s="9"/>
      <c r="M15" s="9"/>
      <c r="N15" s="9"/>
      <c r="O15" s="10">
        <f>SUM(C15:N15)</f>
        <v>5627.01</v>
      </c>
    </row>
    <row r="16" spans="1:16" x14ac:dyDescent="0.2">
      <c r="B16" s="8" t="s">
        <v>48</v>
      </c>
      <c r="C16" s="9">
        <v>729</v>
      </c>
      <c r="D16" s="9"/>
      <c r="E16" s="9"/>
      <c r="F16" s="9">
        <v>450</v>
      </c>
      <c r="G16" s="9"/>
      <c r="H16" s="9"/>
      <c r="I16" s="9"/>
      <c r="J16" s="9"/>
      <c r="K16" s="9"/>
      <c r="L16" s="9"/>
      <c r="M16" s="9"/>
      <c r="N16" s="9"/>
      <c r="O16" s="11">
        <f t="shared" si="3"/>
        <v>1179</v>
      </c>
    </row>
    <row r="17" spans="1:18" x14ac:dyDescent="0.2">
      <c r="B17" s="8" t="s">
        <v>72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1"/>
    </row>
    <row r="18" spans="1:18" x14ac:dyDescent="0.2">
      <c r="B18" s="12" t="s">
        <v>18</v>
      </c>
      <c r="C18" s="13">
        <f>SUM(C10:C17)</f>
        <v>12744.99</v>
      </c>
      <c r="D18" s="13">
        <f>SUM(D10:D17)</f>
        <v>14226.2</v>
      </c>
      <c r="E18" s="13">
        <f>SUM(E10:E17)</f>
        <v>13095.75</v>
      </c>
      <c r="F18" s="13">
        <f>SUM(F10:F17)</f>
        <v>19287.93</v>
      </c>
      <c r="H18" s="13"/>
      <c r="I18" s="13"/>
      <c r="J18" s="13"/>
      <c r="K18" s="13"/>
      <c r="L18" s="13"/>
      <c r="M18" s="13"/>
      <c r="N18" s="13"/>
      <c r="O18" s="14">
        <f t="shared" si="3"/>
        <v>59354.87</v>
      </c>
      <c r="P18" s="13"/>
    </row>
    <row r="20" spans="1:18" x14ac:dyDescent="0.2">
      <c r="B20" s="7" t="s">
        <v>61</v>
      </c>
    </row>
    <row r="21" spans="1:18" x14ac:dyDescent="0.2">
      <c r="B21" s="15"/>
      <c r="C21" s="9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0">
        <f t="shared" ref="O21:O26" si="4">SUM(C21:N21)</f>
        <v>0</v>
      </c>
    </row>
    <row r="22" spans="1:18" x14ac:dyDescent="0.2">
      <c r="B22" s="15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>
        <f t="shared" si="4"/>
        <v>0</v>
      </c>
    </row>
    <row r="23" spans="1:18" x14ac:dyDescent="0.2">
      <c r="B23" s="15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>
        <f t="shared" si="4"/>
        <v>0</v>
      </c>
    </row>
    <row r="24" spans="1:18" x14ac:dyDescent="0.2">
      <c r="B24" s="15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>
        <f t="shared" si="4"/>
        <v>0</v>
      </c>
    </row>
    <row r="25" spans="1:18" x14ac:dyDescent="0.2">
      <c r="B25" s="15" t="s">
        <v>17</v>
      </c>
      <c r="C25" s="9"/>
      <c r="D25" s="9"/>
      <c r="E25" s="9"/>
      <c r="F25" s="9"/>
      <c r="G25" s="9"/>
      <c r="H25" s="9"/>
      <c r="I25" s="9" t="s">
        <v>54</v>
      </c>
      <c r="J25" s="9"/>
      <c r="K25" s="9"/>
      <c r="L25" s="9"/>
      <c r="M25" s="9"/>
      <c r="N25" s="9"/>
      <c r="O25" s="11">
        <f t="shared" si="4"/>
        <v>0</v>
      </c>
    </row>
    <row r="26" spans="1:18" x14ac:dyDescent="0.2">
      <c r="B26" s="12" t="s">
        <v>19</v>
      </c>
      <c r="C26" s="16"/>
      <c r="D26" s="16">
        <f t="shared" ref="D26:N26" si="5">SUM(D21:D25)</f>
        <v>0</v>
      </c>
      <c r="E26" s="16">
        <f t="shared" si="5"/>
        <v>0</v>
      </c>
      <c r="F26" s="16">
        <f t="shared" si="5"/>
        <v>0</v>
      </c>
      <c r="G26" s="16">
        <f t="shared" si="5"/>
        <v>0</v>
      </c>
      <c r="H26" s="16">
        <f t="shared" si="5"/>
        <v>0</v>
      </c>
      <c r="I26" s="16">
        <f t="shared" si="5"/>
        <v>0</v>
      </c>
      <c r="J26" s="16">
        <f t="shared" si="5"/>
        <v>0</v>
      </c>
      <c r="K26" s="16">
        <f t="shared" si="5"/>
        <v>0</v>
      </c>
      <c r="L26" s="16">
        <f t="shared" si="5"/>
        <v>0</v>
      </c>
      <c r="M26" s="16">
        <f t="shared" si="5"/>
        <v>0</v>
      </c>
      <c r="N26" s="16">
        <f t="shared" si="5"/>
        <v>0</v>
      </c>
      <c r="O26" s="17">
        <f t="shared" si="4"/>
        <v>0</v>
      </c>
    </row>
    <row r="27" spans="1:18" x14ac:dyDescent="0.2">
      <c r="A27" s="15"/>
      <c r="B27" s="15"/>
      <c r="O27" s="15"/>
    </row>
    <row r="28" spans="1:18" ht="15.75" customHeight="1" x14ac:dyDescent="0.2">
      <c r="A28" s="138" t="s">
        <v>20</v>
      </c>
      <c r="B28" s="139"/>
      <c r="C28" s="18">
        <f t="shared" ref="C28:N28" si="6">C18+C26</f>
        <v>12744.99</v>
      </c>
      <c r="D28" s="18">
        <f t="shared" si="6"/>
        <v>14226.2</v>
      </c>
      <c r="E28" s="18">
        <f t="shared" si="6"/>
        <v>13095.75</v>
      </c>
      <c r="F28" s="18">
        <f t="shared" si="6"/>
        <v>19287.93</v>
      </c>
      <c r="G28" s="18">
        <f>P18+G26</f>
        <v>0</v>
      </c>
      <c r="H28" s="18">
        <f t="shared" si="6"/>
        <v>0</v>
      </c>
      <c r="I28" s="18">
        <f t="shared" si="6"/>
        <v>0</v>
      </c>
      <c r="J28" s="18">
        <f t="shared" si="6"/>
        <v>0</v>
      </c>
      <c r="K28" s="18">
        <f t="shared" si="6"/>
        <v>0</v>
      </c>
      <c r="L28" s="18">
        <f t="shared" si="6"/>
        <v>0</v>
      </c>
      <c r="M28" s="18">
        <f t="shared" si="6"/>
        <v>0</v>
      </c>
      <c r="N28" s="18">
        <f t="shared" si="6"/>
        <v>0</v>
      </c>
      <c r="O28" s="14">
        <f>SUM(C28:N28)</f>
        <v>59354.87</v>
      </c>
    </row>
    <row r="30" spans="1:18" ht="15.75" customHeight="1" x14ac:dyDescent="0.2">
      <c r="A30" s="147" t="s">
        <v>21</v>
      </c>
      <c r="B30" s="14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0"/>
    </row>
    <row r="31" spans="1:18" x14ac:dyDescent="0.2">
      <c r="B31" s="7" t="s">
        <v>22</v>
      </c>
    </row>
    <row r="32" spans="1:18" x14ac:dyDescent="0.2">
      <c r="B32" s="8" t="s">
        <v>69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>
        <f t="shared" ref="O32:O54" si="7">SUM(C32:N32)</f>
        <v>0</v>
      </c>
      <c r="R32" s="54"/>
    </row>
    <row r="33" spans="2:15" x14ac:dyDescent="0.2">
      <c r="B33" s="15" t="s">
        <v>67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>
        <f>SUM(C33:N33)</f>
        <v>0</v>
      </c>
    </row>
    <row r="34" spans="2:15" x14ac:dyDescent="0.2">
      <c r="B34" s="8" t="s">
        <v>24</v>
      </c>
      <c r="C34" s="9">
        <v>1500</v>
      </c>
      <c r="D34" s="9">
        <v>500</v>
      </c>
      <c r="E34" s="9">
        <v>1500</v>
      </c>
      <c r="F34" s="9">
        <v>500</v>
      </c>
      <c r="G34" s="9"/>
      <c r="H34" s="9"/>
      <c r="I34" s="9"/>
      <c r="J34" s="9"/>
      <c r="K34" s="9"/>
      <c r="L34" s="9"/>
      <c r="M34" s="9"/>
      <c r="N34" s="9"/>
      <c r="O34" s="10">
        <f t="shared" si="7"/>
        <v>4000</v>
      </c>
    </row>
    <row r="35" spans="2:15" x14ac:dyDescent="0.2">
      <c r="B35" s="8" t="s">
        <v>25</v>
      </c>
      <c r="C35" s="9">
        <v>0</v>
      </c>
      <c r="D35" s="9">
        <v>0</v>
      </c>
      <c r="E35" s="9">
        <v>0</v>
      </c>
      <c r="F35" s="9">
        <v>3250</v>
      </c>
      <c r="G35" s="9"/>
      <c r="H35" s="9"/>
      <c r="I35" s="9"/>
      <c r="J35" s="9"/>
      <c r="K35" s="9"/>
      <c r="L35" s="9"/>
      <c r="M35" s="9"/>
      <c r="N35" s="9"/>
      <c r="O35" s="10">
        <f t="shared" si="7"/>
        <v>3250</v>
      </c>
    </row>
    <row r="36" spans="2:15" x14ac:dyDescent="0.2">
      <c r="B36" s="8" t="s">
        <v>26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>
        <f t="shared" si="7"/>
        <v>0</v>
      </c>
    </row>
    <row r="37" spans="2:15" x14ac:dyDescent="0.2">
      <c r="B37" s="8" t="s">
        <v>27</v>
      </c>
      <c r="C37" s="9">
        <v>50</v>
      </c>
      <c r="D37" s="9">
        <v>50</v>
      </c>
      <c r="E37" s="9">
        <v>50</v>
      </c>
      <c r="F37" s="9">
        <v>50</v>
      </c>
      <c r="G37" s="9"/>
      <c r="H37" s="9"/>
      <c r="I37" s="9"/>
      <c r="J37" s="9"/>
      <c r="K37" s="9"/>
      <c r="L37" s="9"/>
      <c r="M37" s="9"/>
      <c r="N37" s="9"/>
      <c r="O37" s="10">
        <f t="shared" si="7"/>
        <v>200</v>
      </c>
    </row>
    <row r="38" spans="2:15" x14ac:dyDescent="0.2">
      <c r="B38" s="7" t="s">
        <v>70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</row>
    <row r="39" spans="2:15" x14ac:dyDescent="0.2">
      <c r="B39" s="7" t="s">
        <v>53</v>
      </c>
      <c r="C39" s="9">
        <v>4000</v>
      </c>
      <c r="D39" s="9">
        <v>4000</v>
      </c>
      <c r="E39" s="9">
        <v>2450</v>
      </c>
      <c r="F39" s="9">
        <v>3150</v>
      </c>
      <c r="G39" s="9"/>
      <c r="H39" s="9"/>
      <c r="I39" s="9"/>
      <c r="J39" s="9"/>
      <c r="K39" s="9"/>
      <c r="L39" s="9"/>
      <c r="M39" s="9"/>
      <c r="N39" s="9"/>
      <c r="O39" s="10">
        <f t="shared" si="7"/>
        <v>13600</v>
      </c>
    </row>
    <row r="40" spans="2:15" x14ac:dyDescent="0.2">
      <c r="B40" s="7" t="s">
        <v>56</v>
      </c>
      <c r="C40" s="9"/>
      <c r="D40" s="9"/>
      <c r="E40" s="9"/>
      <c r="F40" s="16"/>
      <c r="G40" s="9"/>
      <c r="H40" s="9"/>
      <c r="I40" s="9"/>
      <c r="J40" s="9"/>
      <c r="K40" s="9"/>
      <c r="L40" s="9"/>
      <c r="M40" s="9"/>
      <c r="N40" s="9"/>
      <c r="O40" s="10">
        <f t="shared" si="7"/>
        <v>0</v>
      </c>
    </row>
    <row r="41" spans="2:15" x14ac:dyDescent="0.2">
      <c r="B41" s="8" t="s">
        <v>28</v>
      </c>
      <c r="C41" s="9">
        <v>100</v>
      </c>
      <c r="D41" s="9">
        <v>100</v>
      </c>
      <c r="E41" s="9">
        <v>100</v>
      </c>
      <c r="F41" s="9">
        <v>100</v>
      </c>
      <c r="G41" s="9"/>
      <c r="H41" s="9"/>
      <c r="I41" s="9"/>
      <c r="J41" s="9"/>
      <c r="K41" s="9"/>
      <c r="L41" s="9"/>
      <c r="M41" s="9"/>
      <c r="N41" s="9"/>
      <c r="O41" s="10">
        <f t="shared" si="7"/>
        <v>400</v>
      </c>
    </row>
    <row r="42" spans="2:15" x14ac:dyDescent="0.2">
      <c r="B42" s="8" t="s">
        <v>29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>
        <f t="shared" si="7"/>
        <v>0</v>
      </c>
    </row>
    <row r="43" spans="2:15" x14ac:dyDescent="0.2">
      <c r="B43" s="7" t="s">
        <v>52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21">
        <f t="shared" si="7"/>
        <v>0</v>
      </c>
    </row>
    <row r="44" spans="2:15" x14ac:dyDescent="0.2">
      <c r="B44" s="7" t="s">
        <v>30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21">
        <f>SUM(C44:N44)</f>
        <v>0</v>
      </c>
    </row>
    <row r="45" spans="2:15" x14ac:dyDescent="0.2">
      <c r="B45" s="7" t="s">
        <v>31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21">
        <f t="shared" si="7"/>
        <v>0</v>
      </c>
    </row>
    <row r="46" spans="2:15" x14ac:dyDescent="0.2">
      <c r="B46" s="8" t="s">
        <v>75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>
        <f t="shared" si="7"/>
        <v>0</v>
      </c>
    </row>
    <row r="47" spans="2:15" x14ac:dyDescent="0.2">
      <c r="B47" s="8" t="s">
        <v>33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>
        <f t="shared" si="7"/>
        <v>0</v>
      </c>
    </row>
    <row r="48" spans="2:15" x14ac:dyDescent="0.2">
      <c r="B48" s="8" t="s">
        <v>34</v>
      </c>
      <c r="C48" s="9">
        <v>350</v>
      </c>
      <c r="D48" s="9">
        <v>350</v>
      </c>
      <c r="E48" s="9">
        <v>350</v>
      </c>
      <c r="F48" s="9">
        <v>350</v>
      </c>
      <c r="G48" s="9"/>
      <c r="H48" s="9"/>
      <c r="I48" s="9"/>
      <c r="J48" s="9"/>
      <c r="K48" s="9"/>
      <c r="L48" s="9"/>
      <c r="M48" s="9"/>
      <c r="N48" s="9"/>
      <c r="O48" s="10">
        <f t="shared" si="7"/>
        <v>1400</v>
      </c>
    </row>
    <row r="49" spans="1:15" x14ac:dyDescent="0.2">
      <c r="B49" s="8" t="s">
        <v>35</v>
      </c>
      <c r="C49" s="9">
        <v>99</v>
      </c>
      <c r="D49" s="9">
        <v>99</v>
      </c>
      <c r="E49" s="9">
        <v>99</v>
      </c>
      <c r="F49" s="9">
        <v>99</v>
      </c>
      <c r="G49" s="9"/>
      <c r="H49" s="9"/>
      <c r="I49" s="9"/>
      <c r="J49" s="9"/>
      <c r="K49" s="9"/>
      <c r="L49" s="9"/>
      <c r="M49" s="9"/>
      <c r="N49" s="9"/>
      <c r="O49" s="10">
        <f t="shared" si="7"/>
        <v>396</v>
      </c>
    </row>
    <row r="50" spans="1:15" x14ac:dyDescent="0.2">
      <c r="B50" s="8" t="s">
        <v>58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</row>
    <row r="51" spans="1:15" ht="15.75" customHeight="1" x14ac:dyDescent="0.2">
      <c r="B51" s="8" t="s">
        <v>59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</row>
    <row r="52" spans="1:15" x14ac:dyDescent="0.2">
      <c r="B52" s="8" t="s">
        <v>57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</row>
    <row r="53" spans="1:15" x14ac:dyDescent="0.2">
      <c r="B53" s="8" t="s">
        <v>74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1">
        <f t="shared" si="7"/>
        <v>0</v>
      </c>
    </row>
    <row r="54" spans="1:15" x14ac:dyDescent="0.2">
      <c r="B54" s="12" t="s">
        <v>37</v>
      </c>
      <c r="C54" s="22">
        <f t="shared" ref="C54:N54" si="8">SUM(C32:C53)</f>
        <v>6099</v>
      </c>
      <c r="D54" s="22">
        <f t="shared" si="8"/>
        <v>5099</v>
      </c>
      <c r="E54" s="22">
        <f t="shared" si="8"/>
        <v>4549</v>
      </c>
      <c r="F54" s="22">
        <f t="shared" si="8"/>
        <v>7499</v>
      </c>
      <c r="G54" s="22">
        <f t="shared" si="8"/>
        <v>0</v>
      </c>
      <c r="H54" s="22">
        <f t="shared" si="8"/>
        <v>0</v>
      </c>
      <c r="I54" s="22">
        <f t="shared" si="8"/>
        <v>0</v>
      </c>
      <c r="J54" s="22">
        <f t="shared" si="8"/>
        <v>0</v>
      </c>
      <c r="K54" s="22">
        <f t="shared" si="8"/>
        <v>0</v>
      </c>
      <c r="L54" s="22">
        <f t="shared" si="8"/>
        <v>0</v>
      </c>
      <c r="M54" s="22">
        <f t="shared" si="8"/>
        <v>0</v>
      </c>
      <c r="N54" s="22">
        <f t="shared" si="8"/>
        <v>0</v>
      </c>
      <c r="O54" s="14">
        <f t="shared" si="7"/>
        <v>23246</v>
      </c>
    </row>
    <row r="56" spans="1:15" ht="15.75" customHeight="1" x14ac:dyDescent="0.2">
      <c r="B56" s="23" t="s">
        <v>38</v>
      </c>
    </row>
    <row r="57" spans="1:15" x14ac:dyDescent="0.2">
      <c r="B57" s="15" t="s">
        <v>39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0">
        <f>SUM(C57:N57)</f>
        <v>0</v>
      </c>
    </row>
    <row r="58" spans="1:15" x14ac:dyDescent="0.2">
      <c r="B58" s="15" t="s">
        <v>40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0">
        <f>SUM(C58:N58)</f>
        <v>0</v>
      </c>
    </row>
    <row r="59" spans="1:15" x14ac:dyDescent="0.2">
      <c r="B59" s="15" t="s">
        <v>17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1">
        <f>SUM(C59:N59)</f>
        <v>0</v>
      </c>
    </row>
    <row r="60" spans="1:15" x14ac:dyDescent="0.2">
      <c r="B60" s="12" t="s">
        <v>41</v>
      </c>
      <c r="C60" s="16">
        <f t="shared" ref="C60:N60" si="9">SUM(C57:C59)</f>
        <v>0</v>
      </c>
      <c r="D60" s="16">
        <f t="shared" si="9"/>
        <v>0</v>
      </c>
      <c r="E60" s="16">
        <f t="shared" si="9"/>
        <v>0</v>
      </c>
      <c r="F60" s="16">
        <f t="shared" si="9"/>
        <v>0</v>
      </c>
      <c r="G60" s="16">
        <f t="shared" si="9"/>
        <v>0</v>
      </c>
      <c r="H60" s="16">
        <f t="shared" si="9"/>
        <v>0</v>
      </c>
      <c r="I60" s="16">
        <f t="shared" si="9"/>
        <v>0</v>
      </c>
      <c r="J60" s="16">
        <f t="shared" si="9"/>
        <v>0</v>
      </c>
      <c r="K60" s="16">
        <f t="shared" si="9"/>
        <v>0</v>
      </c>
      <c r="L60" s="16">
        <f t="shared" si="9"/>
        <v>0</v>
      </c>
      <c r="M60" s="16">
        <f t="shared" si="9"/>
        <v>0</v>
      </c>
      <c r="N60" s="16">
        <f t="shared" si="9"/>
        <v>0</v>
      </c>
      <c r="O60" s="17">
        <f>SUM(C60:N60)</f>
        <v>0</v>
      </c>
    </row>
    <row r="62" spans="1:15" x14ac:dyDescent="0.2">
      <c r="A62" s="138" t="s">
        <v>42</v>
      </c>
      <c r="B62" s="139"/>
      <c r="C62" s="24">
        <f t="shared" ref="C62:N62" si="10">C54+C60</f>
        <v>6099</v>
      </c>
      <c r="D62" s="24">
        <f t="shared" si="10"/>
        <v>5099</v>
      </c>
      <c r="E62" s="24">
        <f t="shared" si="10"/>
        <v>4549</v>
      </c>
      <c r="F62" s="24">
        <f t="shared" si="10"/>
        <v>7499</v>
      </c>
      <c r="G62" s="24">
        <f t="shared" si="10"/>
        <v>0</v>
      </c>
      <c r="H62" s="24">
        <f t="shared" si="10"/>
        <v>0</v>
      </c>
      <c r="I62" s="24">
        <f t="shared" si="10"/>
        <v>0</v>
      </c>
      <c r="J62" s="24">
        <f t="shared" si="10"/>
        <v>0</v>
      </c>
      <c r="K62" s="24">
        <f t="shared" si="10"/>
        <v>0</v>
      </c>
      <c r="L62" s="24">
        <f t="shared" si="10"/>
        <v>0</v>
      </c>
      <c r="M62" s="24">
        <f t="shared" si="10"/>
        <v>0</v>
      </c>
      <c r="N62" s="24">
        <f t="shared" si="10"/>
        <v>0</v>
      </c>
      <c r="O62" s="14">
        <f>SUM(C62:N62)</f>
        <v>23246</v>
      </c>
    </row>
    <row r="63" spans="1:15" x14ac:dyDescent="0.2">
      <c r="B63" s="15"/>
      <c r="O63" s="15"/>
    </row>
    <row r="64" spans="1:15" x14ac:dyDescent="0.2">
      <c r="B64" s="15" t="s">
        <v>43</v>
      </c>
      <c r="C64" s="9">
        <f t="shared" ref="C64:N64" si="11">C28-C62</f>
        <v>6645.99</v>
      </c>
      <c r="D64" s="9">
        <f t="shared" si="11"/>
        <v>9127.2000000000007</v>
      </c>
      <c r="E64" s="9">
        <f t="shared" si="11"/>
        <v>8546.75</v>
      </c>
      <c r="F64" s="9">
        <f t="shared" si="11"/>
        <v>11788.93</v>
      </c>
      <c r="G64" s="9">
        <f t="shared" si="11"/>
        <v>0</v>
      </c>
      <c r="H64" s="9">
        <f t="shared" si="11"/>
        <v>0</v>
      </c>
      <c r="I64" s="9">
        <f t="shared" si="11"/>
        <v>0</v>
      </c>
      <c r="J64" s="9">
        <f t="shared" si="11"/>
        <v>0</v>
      </c>
      <c r="K64" s="9">
        <f t="shared" si="11"/>
        <v>0</v>
      </c>
      <c r="L64" s="9">
        <f t="shared" si="11"/>
        <v>0</v>
      </c>
      <c r="M64" s="9">
        <f t="shared" si="11"/>
        <v>0</v>
      </c>
      <c r="N64" s="9">
        <f t="shared" si="11"/>
        <v>0</v>
      </c>
      <c r="O64" s="17">
        <f>SUM(C64:N64)</f>
        <v>36108.870000000003</v>
      </c>
    </row>
    <row r="65" spans="1:15" x14ac:dyDescent="0.2">
      <c r="B65" s="15" t="s">
        <v>44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0"/>
    </row>
    <row r="66" spans="1:15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 spans="1:15" x14ac:dyDescent="0.2">
      <c r="A67" s="138" t="s">
        <v>45</v>
      </c>
      <c r="B67" s="139"/>
      <c r="C67" s="18">
        <f t="shared" ref="C67:N67" si="12">C64-C65</f>
        <v>6645.99</v>
      </c>
      <c r="D67" s="18">
        <f t="shared" si="12"/>
        <v>9127.2000000000007</v>
      </c>
      <c r="E67" s="18">
        <f t="shared" si="12"/>
        <v>8546.75</v>
      </c>
      <c r="F67" s="18">
        <f t="shared" si="12"/>
        <v>11788.93</v>
      </c>
      <c r="G67" s="18">
        <f t="shared" si="12"/>
        <v>0</v>
      </c>
      <c r="H67" s="18">
        <f t="shared" si="12"/>
        <v>0</v>
      </c>
      <c r="I67" s="18">
        <f t="shared" si="12"/>
        <v>0</v>
      </c>
      <c r="J67" s="18">
        <f t="shared" si="12"/>
        <v>0</v>
      </c>
      <c r="K67" s="18">
        <f t="shared" si="12"/>
        <v>0</v>
      </c>
      <c r="L67" s="18">
        <f t="shared" si="12"/>
        <v>0</v>
      </c>
      <c r="M67" s="18">
        <f t="shared" si="12"/>
        <v>0</v>
      </c>
      <c r="N67" s="18">
        <f t="shared" si="12"/>
        <v>0</v>
      </c>
      <c r="O67" s="14">
        <f>SUM(C67:N67)</f>
        <v>36108.870000000003</v>
      </c>
    </row>
    <row r="69" spans="1:15" x14ac:dyDescent="0.2">
      <c r="A69" s="140"/>
      <c r="B69" s="140"/>
      <c r="O69" s="4" t="s">
        <v>55</v>
      </c>
    </row>
    <row r="70" spans="1:15" x14ac:dyDescent="0.2">
      <c r="A70" s="140"/>
      <c r="B70" s="140"/>
    </row>
  </sheetData>
  <mergeCells count="9">
    <mergeCell ref="A67:B67"/>
    <mergeCell ref="A69:B69"/>
    <mergeCell ref="A70:B70"/>
    <mergeCell ref="A1:G1"/>
    <mergeCell ref="M1:O1"/>
    <mergeCell ref="A8:B8"/>
    <mergeCell ref="A28:B28"/>
    <mergeCell ref="A30:B30"/>
    <mergeCell ref="A62:B6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workbookViewId="0">
      <selection activeCell="K53" sqref="K53"/>
    </sheetView>
  </sheetViews>
  <sheetFormatPr defaultRowHeight="12.75" x14ac:dyDescent="0.2"/>
  <cols>
    <col min="2" max="2" width="30.42578125" bestFit="1" customWidth="1"/>
    <col min="4" max="4" width="10" bestFit="1" customWidth="1"/>
    <col min="5" max="10" width="9.85546875" bestFit="1" customWidth="1"/>
    <col min="15" max="15" width="12.42578125" bestFit="1" customWidth="1"/>
  </cols>
  <sheetData>
    <row r="1" spans="1:15" x14ac:dyDescent="0.2">
      <c r="A1" s="30"/>
      <c r="B1" s="37" t="s">
        <v>62</v>
      </c>
      <c r="C1" s="50">
        <v>7200</v>
      </c>
      <c r="D1" s="50">
        <f t="shared" ref="D1:N1" si="0">SUM(D16)</f>
        <v>9935</v>
      </c>
      <c r="E1" s="50">
        <f t="shared" si="0"/>
        <v>13010</v>
      </c>
      <c r="F1" s="50">
        <f t="shared" si="0"/>
        <v>14620</v>
      </c>
      <c r="G1" s="50">
        <f t="shared" si="0"/>
        <v>16800</v>
      </c>
      <c r="H1" s="50">
        <f t="shared" si="0"/>
        <v>18835</v>
      </c>
      <c r="I1" s="50">
        <f t="shared" si="0"/>
        <v>21850</v>
      </c>
      <c r="J1" s="50"/>
      <c r="K1" s="50">
        <f t="shared" si="0"/>
        <v>0</v>
      </c>
      <c r="L1" s="50">
        <f t="shared" si="0"/>
        <v>0</v>
      </c>
      <c r="M1" s="50">
        <f t="shared" si="0"/>
        <v>0</v>
      </c>
      <c r="N1" s="50">
        <f t="shared" si="0"/>
        <v>0</v>
      </c>
      <c r="O1" s="51">
        <f>SUM(C1:N1)</f>
        <v>102250</v>
      </c>
    </row>
    <row r="2" spans="1:15" x14ac:dyDescent="0.2">
      <c r="A2" s="30"/>
      <c r="B2" s="37" t="s">
        <v>63</v>
      </c>
      <c r="C2" s="38">
        <f>SUM(C26)</f>
        <v>7200</v>
      </c>
      <c r="D2" s="38">
        <f>SUM(D26)</f>
        <v>9935</v>
      </c>
      <c r="E2" s="38">
        <f t="shared" ref="E2:N2" si="1">SUM(E26)</f>
        <v>13010</v>
      </c>
      <c r="F2" s="38">
        <f t="shared" si="1"/>
        <v>14620</v>
      </c>
      <c r="G2" s="38">
        <f t="shared" si="1"/>
        <v>16800</v>
      </c>
      <c r="H2" s="38">
        <f t="shared" si="1"/>
        <v>18835</v>
      </c>
      <c r="I2" s="38">
        <f t="shared" si="1"/>
        <v>21850</v>
      </c>
      <c r="J2" s="38"/>
      <c r="K2" s="38">
        <f t="shared" si="1"/>
        <v>0</v>
      </c>
      <c r="L2" s="38">
        <f t="shared" si="1"/>
        <v>0</v>
      </c>
      <c r="M2" s="38">
        <f t="shared" si="1"/>
        <v>0</v>
      </c>
      <c r="N2" s="38">
        <f t="shared" si="1"/>
        <v>0</v>
      </c>
      <c r="O2" s="39">
        <f>SUM(C2:N2)</f>
        <v>102250</v>
      </c>
    </row>
    <row r="3" spans="1:15" x14ac:dyDescent="0.2">
      <c r="A3" s="31"/>
      <c r="B3" s="40" t="s">
        <v>64</v>
      </c>
      <c r="C3" s="41">
        <f>C2-C1</f>
        <v>0</v>
      </c>
      <c r="D3" s="41">
        <f>D2-D1</f>
        <v>0</v>
      </c>
      <c r="E3" s="41">
        <f t="shared" ref="E3:O3" si="2">E2-E1</f>
        <v>0</v>
      </c>
      <c r="F3" s="41">
        <f t="shared" si="2"/>
        <v>0</v>
      </c>
      <c r="G3" s="41">
        <f t="shared" si="2"/>
        <v>0</v>
      </c>
      <c r="H3" s="41">
        <f t="shared" si="2"/>
        <v>0</v>
      </c>
      <c r="I3" s="41">
        <f t="shared" si="2"/>
        <v>0</v>
      </c>
      <c r="J3" s="41"/>
      <c r="K3" s="41">
        <f t="shared" si="2"/>
        <v>0</v>
      </c>
      <c r="L3" s="41">
        <f t="shared" si="2"/>
        <v>0</v>
      </c>
      <c r="M3" s="41">
        <f t="shared" si="2"/>
        <v>0</v>
      </c>
      <c r="N3" s="41">
        <f t="shared" si="2"/>
        <v>0</v>
      </c>
      <c r="O3" s="42">
        <f t="shared" si="2"/>
        <v>0</v>
      </c>
    </row>
    <row r="4" spans="1:15" x14ac:dyDescent="0.2">
      <c r="A4" s="30"/>
      <c r="B4" s="37" t="s">
        <v>65</v>
      </c>
      <c r="C4" s="32">
        <f>IF(ISERR(ROUND(C1/C2,3)),0,ROUND(C2/C1,3))</f>
        <v>1</v>
      </c>
      <c r="D4" s="32">
        <f>IF(ISERR(ROUND(D1/D2,3)),0,ROUND(D2/D1,3))</f>
        <v>1</v>
      </c>
      <c r="E4" s="32">
        <f t="shared" ref="E4:O4" si="3">IF(ISERR(ROUND(E1/E2,3)),0,ROUND(E2/E1,3))</f>
        <v>1</v>
      </c>
      <c r="F4" s="32">
        <f t="shared" si="3"/>
        <v>1</v>
      </c>
      <c r="G4" s="32">
        <f t="shared" si="3"/>
        <v>1</v>
      </c>
      <c r="H4" s="32">
        <f t="shared" si="3"/>
        <v>1</v>
      </c>
      <c r="I4" s="32">
        <f t="shared" si="3"/>
        <v>1</v>
      </c>
      <c r="J4" s="32"/>
      <c r="K4" s="32">
        <f t="shared" si="3"/>
        <v>0</v>
      </c>
      <c r="L4" s="32">
        <f t="shared" si="3"/>
        <v>0</v>
      </c>
      <c r="M4" s="32">
        <f t="shared" si="3"/>
        <v>0</v>
      </c>
      <c r="N4" s="32">
        <f t="shared" si="3"/>
        <v>0</v>
      </c>
      <c r="O4" s="33">
        <f t="shared" si="3"/>
        <v>1</v>
      </c>
    </row>
    <row r="5" spans="1:15" x14ac:dyDescent="0.2">
      <c r="A5" s="34"/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6"/>
    </row>
    <row r="6" spans="1:15" x14ac:dyDescent="0.2">
      <c r="A6" s="149" t="s">
        <v>1</v>
      </c>
      <c r="B6" s="146"/>
      <c r="C6" s="56" t="s">
        <v>7</v>
      </c>
      <c r="D6" s="56" t="s">
        <v>8</v>
      </c>
      <c r="E6" s="56" t="s">
        <v>102</v>
      </c>
      <c r="F6" s="56" t="s">
        <v>10</v>
      </c>
      <c r="G6" s="56" t="s">
        <v>11</v>
      </c>
      <c r="H6" s="56" t="s">
        <v>12</v>
      </c>
      <c r="I6" s="56" t="s">
        <v>13</v>
      </c>
      <c r="J6" s="56"/>
      <c r="K6" s="56"/>
      <c r="L6" s="56"/>
      <c r="M6" s="56"/>
      <c r="N6" s="56"/>
      <c r="O6" s="67" t="s">
        <v>14</v>
      </c>
    </row>
    <row r="7" spans="1:15" x14ac:dyDescent="0.2">
      <c r="A7" s="59"/>
      <c r="B7" s="7" t="s">
        <v>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63"/>
    </row>
    <row r="8" spans="1:15" x14ac:dyDescent="0.2">
      <c r="A8" s="59"/>
      <c r="B8" s="8" t="s">
        <v>82</v>
      </c>
      <c r="C8" s="9">
        <v>1485</v>
      </c>
      <c r="D8" s="9">
        <v>2235</v>
      </c>
      <c r="E8" s="9">
        <v>2980</v>
      </c>
      <c r="F8" s="9">
        <v>2235</v>
      </c>
      <c r="G8" s="9">
        <v>2235</v>
      </c>
      <c r="H8" s="9">
        <v>2235</v>
      </c>
      <c r="I8" s="9">
        <v>2235</v>
      </c>
      <c r="J8" s="9"/>
      <c r="K8" s="9"/>
      <c r="L8" s="9"/>
      <c r="M8" s="9"/>
      <c r="N8" s="9"/>
      <c r="O8" s="68">
        <f t="shared" ref="O8:O16" si="4">SUM(C8:N8)</f>
        <v>15640</v>
      </c>
    </row>
    <row r="9" spans="1:15" x14ac:dyDescent="0.2">
      <c r="A9" s="59"/>
      <c r="B9" s="8" t="s">
        <v>60</v>
      </c>
      <c r="C9" s="9">
        <v>1485</v>
      </c>
      <c r="D9" s="9">
        <v>2970</v>
      </c>
      <c r="E9" s="9">
        <v>4950</v>
      </c>
      <c r="F9" s="9">
        <v>6435</v>
      </c>
      <c r="G9" s="9">
        <v>7915</v>
      </c>
      <c r="H9" s="9">
        <v>9400</v>
      </c>
      <c r="I9" s="9">
        <v>12865</v>
      </c>
      <c r="J9" s="9"/>
      <c r="K9" s="9"/>
      <c r="L9" s="9"/>
      <c r="M9" s="9"/>
      <c r="N9" s="9"/>
      <c r="O9" s="68">
        <f t="shared" si="4"/>
        <v>46020</v>
      </c>
    </row>
    <row r="10" spans="1:15" x14ac:dyDescent="0.2">
      <c r="A10" s="59"/>
      <c r="B10" s="7" t="s">
        <v>86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68">
        <f t="shared" si="4"/>
        <v>0</v>
      </c>
    </row>
    <row r="11" spans="1:15" x14ac:dyDescent="0.2">
      <c r="A11" s="59"/>
      <c r="B11" s="8" t="s">
        <v>49</v>
      </c>
      <c r="C11" s="9">
        <v>1000</v>
      </c>
      <c r="D11" s="9">
        <v>1000</v>
      </c>
      <c r="E11" s="9">
        <v>1350</v>
      </c>
      <c r="F11" s="9">
        <v>1750</v>
      </c>
      <c r="G11" s="9">
        <v>2200</v>
      </c>
      <c r="H11" s="9">
        <v>2500</v>
      </c>
      <c r="I11" s="9">
        <v>1850</v>
      </c>
      <c r="J11" s="9"/>
      <c r="K11" s="9"/>
      <c r="L11" s="9"/>
      <c r="M11" s="9"/>
      <c r="N11" s="9"/>
      <c r="O11" s="68">
        <f>SUM(C11:N11)</f>
        <v>11650</v>
      </c>
    </row>
    <row r="12" spans="1:15" x14ac:dyDescent="0.2">
      <c r="A12" s="59"/>
      <c r="B12" s="7" t="s">
        <v>93</v>
      </c>
      <c r="C12" s="9">
        <v>3230</v>
      </c>
      <c r="D12" s="9">
        <v>3230</v>
      </c>
      <c r="E12" s="9">
        <v>3230</v>
      </c>
      <c r="F12" s="9">
        <v>3700</v>
      </c>
      <c r="G12" s="9">
        <v>3700</v>
      </c>
      <c r="H12" s="9">
        <v>3700</v>
      </c>
      <c r="I12" s="9">
        <v>3700</v>
      </c>
      <c r="J12" s="9"/>
      <c r="K12" s="9"/>
      <c r="L12" s="9"/>
      <c r="M12" s="9"/>
      <c r="N12" s="9"/>
      <c r="O12" s="68">
        <f>SUM(C12:N12)</f>
        <v>24490</v>
      </c>
    </row>
    <row r="13" spans="1:15" x14ac:dyDescent="0.2">
      <c r="A13" s="59"/>
      <c r="B13" s="8" t="s">
        <v>16</v>
      </c>
      <c r="C13" s="9"/>
      <c r="D13" s="9">
        <v>500</v>
      </c>
      <c r="E13" s="9">
        <v>500</v>
      </c>
      <c r="F13" s="9">
        <v>500</v>
      </c>
      <c r="G13" s="9">
        <v>750</v>
      </c>
      <c r="H13" s="9">
        <v>1000</v>
      </c>
      <c r="I13" s="9">
        <v>1200</v>
      </c>
      <c r="J13" s="9"/>
      <c r="K13" s="9"/>
      <c r="L13" s="9"/>
      <c r="M13" s="9"/>
      <c r="N13" s="9"/>
      <c r="O13" s="68">
        <f>SUM(C13:N13)</f>
        <v>4450</v>
      </c>
    </row>
    <row r="14" spans="1:15" x14ac:dyDescent="0.2">
      <c r="A14" s="59"/>
      <c r="B14" s="8" t="s">
        <v>83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68">
        <f>SUM(C14:N14)</f>
        <v>0</v>
      </c>
    </row>
    <row r="15" spans="1:15" x14ac:dyDescent="0.2">
      <c r="A15" s="59"/>
      <c r="B15" s="8" t="s">
        <v>48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68">
        <f t="shared" si="4"/>
        <v>0</v>
      </c>
    </row>
    <row r="16" spans="1:15" x14ac:dyDescent="0.2">
      <c r="A16" s="59"/>
      <c r="B16" s="12" t="s">
        <v>18</v>
      </c>
      <c r="C16" s="13">
        <f t="shared" ref="C16:N16" si="5">SUM(C8:C15)</f>
        <v>7200</v>
      </c>
      <c r="D16" s="13">
        <f t="shared" si="5"/>
        <v>9935</v>
      </c>
      <c r="E16" s="13">
        <f t="shared" si="5"/>
        <v>13010</v>
      </c>
      <c r="F16" s="13">
        <f t="shared" si="5"/>
        <v>14620</v>
      </c>
      <c r="G16" s="13">
        <f t="shared" si="5"/>
        <v>16800</v>
      </c>
      <c r="H16" s="13">
        <f t="shared" si="5"/>
        <v>18835</v>
      </c>
      <c r="I16" s="13">
        <f t="shared" si="5"/>
        <v>21850</v>
      </c>
      <c r="J16" s="13"/>
      <c r="K16" s="13">
        <f t="shared" si="5"/>
        <v>0</v>
      </c>
      <c r="L16" s="13">
        <f t="shared" si="5"/>
        <v>0</v>
      </c>
      <c r="M16" s="13">
        <f t="shared" si="5"/>
        <v>0</v>
      </c>
      <c r="N16" s="13">
        <f t="shared" si="5"/>
        <v>0</v>
      </c>
      <c r="O16" s="69">
        <f t="shared" si="4"/>
        <v>102250</v>
      </c>
    </row>
    <row r="17" spans="1:15" x14ac:dyDescent="0.2">
      <c r="A17" s="59"/>
      <c r="B17" s="4"/>
      <c r="C17" s="73"/>
      <c r="D17" s="73"/>
      <c r="E17" s="73"/>
      <c r="F17" s="73"/>
      <c r="G17" s="73"/>
      <c r="H17" s="73"/>
      <c r="I17" s="73"/>
      <c r="J17" s="73"/>
      <c r="K17" s="4"/>
      <c r="L17" s="4"/>
      <c r="M17" s="4"/>
      <c r="N17" s="4"/>
      <c r="O17" s="63"/>
    </row>
    <row r="18" spans="1:15" x14ac:dyDescent="0.2">
      <c r="A18" s="59"/>
      <c r="B18" s="7" t="s">
        <v>61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63"/>
    </row>
    <row r="19" spans="1:15" x14ac:dyDescent="0.2">
      <c r="A19" s="59"/>
      <c r="B19" s="15"/>
      <c r="C19" s="9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68">
        <f t="shared" ref="O19:O24" si="6">SUM(C19:N19)</f>
        <v>0</v>
      </c>
    </row>
    <row r="20" spans="1:15" x14ac:dyDescent="0.2">
      <c r="A20" s="59"/>
      <c r="B20" s="15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68">
        <f t="shared" si="6"/>
        <v>0</v>
      </c>
    </row>
    <row r="21" spans="1:15" x14ac:dyDescent="0.2">
      <c r="A21" s="59"/>
      <c r="B21" s="15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68">
        <f t="shared" si="6"/>
        <v>0</v>
      </c>
    </row>
    <row r="22" spans="1:15" x14ac:dyDescent="0.2">
      <c r="A22" s="59"/>
      <c r="B22" s="15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68">
        <f t="shared" si="6"/>
        <v>0</v>
      </c>
    </row>
    <row r="23" spans="1:15" x14ac:dyDescent="0.2">
      <c r="A23" s="59"/>
      <c r="B23" s="15" t="s">
        <v>17</v>
      </c>
      <c r="C23" s="9"/>
      <c r="D23" s="9"/>
      <c r="E23" s="9"/>
      <c r="F23" s="9"/>
      <c r="G23" s="9"/>
      <c r="H23" s="9"/>
      <c r="I23" s="9" t="s">
        <v>54</v>
      </c>
      <c r="J23" s="9"/>
      <c r="K23" s="9"/>
      <c r="L23" s="9"/>
      <c r="M23" s="9"/>
      <c r="N23" s="9"/>
      <c r="O23" s="68">
        <f t="shared" si="6"/>
        <v>0</v>
      </c>
    </row>
    <row r="24" spans="1:15" x14ac:dyDescent="0.2">
      <c r="A24" s="59"/>
      <c r="B24" s="12" t="s">
        <v>19</v>
      </c>
      <c r="C24" s="16">
        <f t="shared" ref="C24:N24" si="7">SUM(C19:C23)</f>
        <v>0</v>
      </c>
      <c r="D24" s="16">
        <f t="shared" si="7"/>
        <v>0</v>
      </c>
      <c r="E24" s="16">
        <f t="shared" si="7"/>
        <v>0</v>
      </c>
      <c r="F24" s="16">
        <f t="shared" si="7"/>
        <v>0</v>
      </c>
      <c r="G24" s="16">
        <f t="shared" si="7"/>
        <v>0</v>
      </c>
      <c r="H24" s="16">
        <f t="shared" si="7"/>
        <v>0</v>
      </c>
      <c r="I24" s="16">
        <f t="shared" si="7"/>
        <v>0</v>
      </c>
      <c r="J24" s="16"/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64">
        <f t="shared" si="6"/>
        <v>0</v>
      </c>
    </row>
    <row r="25" spans="1:15" x14ac:dyDescent="0.2">
      <c r="A25" s="60"/>
      <c r="B25" s="1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65"/>
    </row>
    <row r="26" spans="1:15" x14ac:dyDescent="0.2">
      <c r="A26" s="150" t="s">
        <v>20</v>
      </c>
      <c r="B26" s="151"/>
      <c r="C26" s="57">
        <f t="shared" ref="C26:N26" si="8">C16+C24</f>
        <v>7200</v>
      </c>
      <c r="D26" s="57">
        <f t="shared" si="8"/>
        <v>9935</v>
      </c>
      <c r="E26" s="57">
        <f t="shared" si="8"/>
        <v>13010</v>
      </c>
      <c r="F26" s="57">
        <f t="shared" si="8"/>
        <v>14620</v>
      </c>
      <c r="G26" s="57">
        <f t="shared" si="8"/>
        <v>16800</v>
      </c>
      <c r="H26" s="57">
        <f t="shared" si="8"/>
        <v>18835</v>
      </c>
      <c r="I26" s="57">
        <f t="shared" si="8"/>
        <v>21850</v>
      </c>
      <c r="J26" s="57"/>
      <c r="K26" s="57">
        <f t="shared" si="8"/>
        <v>0</v>
      </c>
      <c r="L26" s="57">
        <f t="shared" si="8"/>
        <v>0</v>
      </c>
      <c r="M26" s="57">
        <f t="shared" si="8"/>
        <v>0</v>
      </c>
      <c r="N26" s="57">
        <f t="shared" si="8"/>
        <v>0</v>
      </c>
      <c r="O26" s="69">
        <f>SUM(C26:N26)</f>
        <v>102250</v>
      </c>
    </row>
    <row r="27" spans="1:15" x14ac:dyDescent="0.2">
      <c r="A27" s="5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63"/>
    </row>
    <row r="28" spans="1:15" x14ac:dyDescent="0.2">
      <c r="A28" s="152" t="s">
        <v>21</v>
      </c>
      <c r="B28" s="153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70"/>
    </row>
    <row r="29" spans="1:15" x14ac:dyDescent="0.2">
      <c r="A29" s="59"/>
      <c r="B29" s="7" t="s">
        <v>22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63"/>
    </row>
    <row r="30" spans="1:15" x14ac:dyDescent="0.2">
      <c r="A30" s="59"/>
      <c r="B30" s="8" t="s">
        <v>99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64">
        <f t="shared" ref="O30:O53" si="9">SUM(C30:N30)</f>
        <v>0</v>
      </c>
    </row>
    <row r="31" spans="1:15" x14ac:dyDescent="0.2">
      <c r="A31" s="59"/>
      <c r="B31" s="15" t="s">
        <v>67</v>
      </c>
      <c r="C31" s="9">
        <v>75</v>
      </c>
      <c r="D31" s="9">
        <v>75</v>
      </c>
      <c r="E31" s="9">
        <v>75</v>
      </c>
      <c r="F31" s="9">
        <v>75</v>
      </c>
      <c r="G31" s="9">
        <v>75</v>
      </c>
      <c r="H31" s="9">
        <v>75</v>
      </c>
      <c r="I31" s="9">
        <v>75</v>
      </c>
      <c r="J31" s="9"/>
      <c r="K31" s="9"/>
      <c r="L31" s="9"/>
      <c r="M31" s="9"/>
      <c r="N31" s="9"/>
      <c r="O31" s="68">
        <f>SUM(C31:N31)</f>
        <v>525</v>
      </c>
    </row>
    <row r="32" spans="1:15" x14ac:dyDescent="0.2">
      <c r="A32" s="59"/>
      <c r="B32" s="8" t="s">
        <v>24</v>
      </c>
      <c r="C32" s="9">
        <v>1500</v>
      </c>
      <c r="D32" s="9">
        <v>500</v>
      </c>
      <c r="E32" s="9">
        <v>500</v>
      </c>
      <c r="F32" s="9">
        <v>1500</v>
      </c>
      <c r="G32" s="9">
        <v>500</v>
      </c>
      <c r="H32" s="9">
        <v>500</v>
      </c>
      <c r="I32" s="9">
        <v>1500</v>
      </c>
      <c r="J32" s="9"/>
      <c r="K32" s="9"/>
      <c r="L32" s="9"/>
      <c r="M32" s="9"/>
      <c r="N32" s="9"/>
      <c r="O32" s="64">
        <f t="shared" si="9"/>
        <v>6500</v>
      </c>
    </row>
    <row r="33" spans="1:15" x14ac:dyDescent="0.2">
      <c r="A33" s="59"/>
      <c r="B33" s="8" t="s">
        <v>25</v>
      </c>
      <c r="C33" s="9"/>
      <c r="D33" s="9"/>
      <c r="E33" s="9"/>
      <c r="F33" s="9"/>
      <c r="G33" s="9"/>
      <c r="H33" s="9"/>
      <c r="I33" s="9">
        <v>4950</v>
      </c>
      <c r="J33" s="9"/>
      <c r="K33" s="9"/>
      <c r="L33" s="9"/>
      <c r="M33" s="9"/>
      <c r="N33" s="9"/>
      <c r="O33" s="68">
        <f t="shared" si="9"/>
        <v>4950</v>
      </c>
    </row>
    <row r="34" spans="1:15" x14ac:dyDescent="0.2">
      <c r="A34" s="59"/>
      <c r="B34" s="8" t="s">
        <v>26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68">
        <f t="shared" si="9"/>
        <v>0</v>
      </c>
    </row>
    <row r="35" spans="1:15" x14ac:dyDescent="0.2">
      <c r="A35" s="59"/>
      <c r="B35" s="8" t="s">
        <v>27</v>
      </c>
      <c r="C35" s="9">
        <v>37</v>
      </c>
      <c r="D35" s="9">
        <v>37</v>
      </c>
      <c r="E35" s="9">
        <v>33</v>
      </c>
      <c r="F35" s="9">
        <v>33</v>
      </c>
      <c r="G35" s="9">
        <v>37</v>
      </c>
      <c r="H35" s="9">
        <v>37</v>
      </c>
      <c r="I35" s="9">
        <v>37</v>
      </c>
      <c r="J35" s="9"/>
      <c r="K35" s="9"/>
      <c r="L35" s="9"/>
      <c r="M35" s="9"/>
      <c r="N35" s="9"/>
      <c r="O35" s="68">
        <f t="shared" si="9"/>
        <v>251</v>
      </c>
    </row>
    <row r="36" spans="1:15" x14ac:dyDescent="0.2">
      <c r="A36" s="59"/>
      <c r="B36" s="7" t="s">
        <v>84</v>
      </c>
      <c r="C36" s="9">
        <v>1500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68">
        <f t="shared" si="9"/>
        <v>1500</v>
      </c>
    </row>
    <row r="37" spans="1:15" x14ac:dyDescent="0.2">
      <c r="A37" s="59"/>
      <c r="B37" s="7" t="s">
        <v>53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68">
        <f t="shared" si="9"/>
        <v>0</v>
      </c>
    </row>
    <row r="38" spans="1:15" x14ac:dyDescent="0.2">
      <c r="A38" s="59"/>
      <c r="B38" s="7" t="s">
        <v>56</v>
      </c>
      <c r="C38" s="9"/>
      <c r="D38" s="9"/>
      <c r="E38" s="9"/>
      <c r="F38" s="16"/>
      <c r="G38" s="9"/>
      <c r="H38" s="9"/>
      <c r="I38" s="9"/>
      <c r="J38" s="9"/>
      <c r="K38" s="9"/>
      <c r="L38" s="9"/>
      <c r="M38" s="9"/>
      <c r="N38" s="9"/>
      <c r="O38" s="68">
        <f t="shared" si="9"/>
        <v>0</v>
      </c>
    </row>
    <row r="39" spans="1:15" x14ac:dyDescent="0.2">
      <c r="A39" s="59"/>
      <c r="B39" s="8" t="s">
        <v>28</v>
      </c>
      <c r="C39" s="9">
        <v>75</v>
      </c>
      <c r="D39" s="9">
        <v>75</v>
      </c>
      <c r="E39" s="9">
        <v>75</v>
      </c>
      <c r="F39" s="9">
        <v>75</v>
      </c>
      <c r="G39" s="9">
        <v>75</v>
      </c>
      <c r="H39" s="9">
        <v>75</v>
      </c>
      <c r="I39" s="9">
        <v>75</v>
      </c>
      <c r="J39" s="9"/>
      <c r="K39" s="9"/>
      <c r="L39" s="9"/>
      <c r="M39" s="9"/>
      <c r="N39" s="9"/>
      <c r="O39" s="68">
        <f t="shared" si="9"/>
        <v>525</v>
      </c>
    </row>
    <row r="40" spans="1:15" x14ac:dyDescent="0.2">
      <c r="A40" s="59"/>
      <c r="B40" s="8" t="s">
        <v>29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68">
        <f t="shared" si="9"/>
        <v>0</v>
      </c>
    </row>
    <row r="41" spans="1:15" x14ac:dyDescent="0.2">
      <c r="A41" s="59"/>
      <c r="B41" s="7" t="s">
        <v>52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64">
        <f t="shared" si="9"/>
        <v>0</v>
      </c>
    </row>
    <row r="42" spans="1:15" x14ac:dyDescent="0.2">
      <c r="A42" s="59"/>
      <c r="B42" s="7" t="s">
        <v>30</v>
      </c>
      <c r="C42" s="9">
        <v>2800</v>
      </c>
      <c r="D42" s="9">
        <v>2800</v>
      </c>
      <c r="E42" s="9">
        <v>2800</v>
      </c>
      <c r="F42" s="9">
        <v>2800</v>
      </c>
      <c r="G42" s="9">
        <v>2800</v>
      </c>
      <c r="H42" s="9">
        <v>2800</v>
      </c>
      <c r="I42" s="9">
        <v>2800</v>
      </c>
      <c r="J42" s="9"/>
      <c r="K42" s="9"/>
      <c r="L42" s="9"/>
      <c r="M42" s="9"/>
      <c r="N42" s="9"/>
      <c r="O42" s="64">
        <f>SUM(C42:N42)</f>
        <v>19600</v>
      </c>
    </row>
    <row r="43" spans="1:15" x14ac:dyDescent="0.2">
      <c r="A43" s="59"/>
      <c r="B43" s="7" t="s">
        <v>31</v>
      </c>
      <c r="C43" s="9">
        <v>300</v>
      </c>
      <c r="D43" s="9">
        <v>300</v>
      </c>
      <c r="E43" s="9">
        <v>300</v>
      </c>
      <c r="F43" s="9">
        <v>300</v>
      </c>
      <c r="G43" s="9">
        <v>300</v>
      </c>
      <c r="H43" s="9">
        <v>300</v>
      </c>
      <c r="I43" s="9">
        <v>300</v>
      </c>
      <c r="J43" s="9"/>
      <c r="K43" s="9"/>
      <c r="L43" s="9"/>
      <c r="M43" s="9"/>
      <c r="N43" s="9"/>
      <c r="O43" s="64">
        <f t="shared" si="9"/>
        <v>2100</v>
      </c>
    </row>
    <row r="44" spans="1:15" x14ac:dyDescent="0.2">
      <c r="A44" s="59"/>
      <c r="B44" s="8" t="s">
        <v>32</v>
      </c>
      <c r="C44" s="9">
        <v>100</v>
      </c>
      <c r="D44" s="9">
        <v>100</v>
      </c>
      <c r="E44" s="9">
        <v>100</v>
      </c>
      <c r="F44" s="9">
        <v>100</v>
      </c>
      <c r="G44" s="9">
        <v>100</v>
      </c>
      <c r="H44" s="9">
        <v>100</v>
      </c>
      <c r="I44" s="9">
        <v>100</v>
      </c>
      <c r="J44" s="9"/>
      <c r="K44" s="9"/>
      <c r="L44" s="9"/>
      <c r="M44" s="9"/>
      <c r="N44" s="9"/>
      <c r="O44" s="68">
        <f t="shared" si="9"/>
        <v>700</v>
      </c>
    </row>
    <row r="45" spans="1:15" x14ac:dyDescent="0.2">
      <c r="A45" s="59"/>
      <c r="B45" s="8" t="s">
        <v>33</v>
      </c>
      <c r="C45" s="9">
        <v>400</v>
      </c>
      <c r="D45" s="9"/>
      <c r="E45" s="9">
        <v>400</v>
      </c>
      <c r="F45" s="9"/>
      <c r="G45" s="9">
        <v>400</v>
      </c>
      <c r="H45" s="9"/>
      <c r="I45" s="9"/>
      <c r="J45" s="9"/>
      <c r="K45" s="9"/>
      <c r="L45" s="9"/>
      <c r="M45" s="9"/>
      <c r="N45" s="9"/>
      <c r="O45" s="68">
        <f t="shared" si="9"/>
        <v>1200</v>
      </c>
    </row>
    <row r="46" spans="1:15" x14ac:dyDescent="0.2">
      <c r="A46" s="59"/>
      <c r="B46" s="8" t="s">
        <v>34</v>
      </c>
      <c r="C46" s="9">
        <v>375</v>
      </c>
      <c r="D46" s="9">
        <v>375</v>
      </c>
      <c r="E46" s="9">
        <v>375</v>
      </c>
      <c r="F46" s="9">
        <v>375</v>
      </c>
      <c r="G46" s="9">
        <v>375</v>
      </c>
      <c r="H46" s="9">
        <v>375</v>
      </c>
      <c r="I46" s="9">
        <v>375</v>
      </c>
      <c r="J46" s="9"/>
      <c r="K46" s="9"/>
      <c r="L46" s="9"/>
      <c r="M46" s="9"/>
      <c r="N46" s="9"/>
      <c r="O46" s="68">
        <f t="shared" si="9"/>
        <v>2625</v>
      </c>
    </row>
    <row r="47" spans="1:15" x14ac:dyDescent="0.2">
      <c r="A47" s="59"/>
      <c r="B47" s="8" t="s">
        <v>35</v>
      </c>
      <c r="C47" s="9">
        <v>99</v>
      </c>
      <c r="D47" s="9">
        <v>99</v>
      </c>
      <c r="E47" s="9">
        <v>99</v>
      </c>
      <c r="F47" s="9">
        <v>99</v>
      </c>
      <c r="G47" s="9">
        <v>99</v>
      </c>
      <c r="H47" s="9">
        <v>99</v>
      </c>
      <c r="I47" s="9">
        <v>150</v>
      </c>
      <c r="J47" s="9"/>
      <c r="K47" s="9"/>
      <c r="L47" s="9"/>
      <c r="M47" s="9"/>
      <c r="N47" s="9"/>
      <c r="O47" s="68">
        <f t="shared" si="9"/>
        <v>744</v>
      </c>
    </row>
    <row r="48" spans="1:15" x14ac:dyDescent="0.2">
      <c r="A48" s="59"/>
      <c r="B48" s="8" t="s">
        <v>100</v>
      </c>
      <c r="C48" s="9">
        <v>750</v>
      </c>
      <c r="D48" s="9">
        <v>750</v>
      </c>
      <c r="E48" s="9">
        <v>750</v>
      </c>
      <c r="F48" s="9">
        <v>750</v>
      </c>
      <c r="G48" s="9">
        <v>750</v>
      </c>
      <c r="H48" s="9">
        <v>750</v>
      </c>
      <c r="I48" s="9">
        <v>750</v>
      </c>
      <c r="J48" s="9"/>
      <c r="K48" s="9"/>
      <c r="L48" s="9"/>
      <c r="M48" s="9"/>
      <c r="N48" s="9"/>
      <c r="O48" s="68">
        <f t="shared" si="9"/>
        <v>5250</v>
      </c>
    </row>
    <row r="49" spans="1:15" x14ac:dyDescent="0.2">
      <c r="A49" s="59"/>
      <c r="B49" s="8" t="s">
        <v>59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68">
        <f>SUM(C49:N49)</f>
        <v>0</v>
      </c>
    </row>
    <row r="50" spans="1:15" x14ac:dyDescent="0.2">
      <c r="A50" s="59"/>
      <c r="B50" s="8" t="s">
        <v>87</v>
      </c>
      <c r="C50" s="9"/>
      <c r="D50" s="9"/>
      <c r="E50" s="9"/>
      <c r="F50" s="4"/>
      <c r="G50" s="4"/>
      <c r="H50" s="4"/>
      <c r="I50" s="4"/>
      <c r="J50" s="4"/>
      <c r="K50" s="4"/>
      <c r="L50" s="4"/>
      <c r="M50" s="4"/>
      <c r="N50" s="4"/>
      <c r="O50" s="68">
        <f>SUM(C50:N50)</f>
        <v>0</v>
      </c>
    </row>
    <row r="51" spans="1:15" x14ac:dyDescent="0.2">
      <c r="A51" s="59"/>
      <c r="B51" s="8" t="s">
        <v>36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68">
        <f t="shared" si="9"/>
        <v>0</v>
      </c>
    </row>
    <row r="52" spans="1:15" x14ac:dyDescent="0.2">
      <c r="A52" s="59"/>
      <c r="B52" s="8" t="s">
        <v>72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68"/>
    </row>
    <row r="53" spans="1:15" x14ac:dyDescent="0.2">
      <c r="A53" s="59"/>
      <c r="B53" s="12" t="s">
        <v>37</v>
      </c>
      <c r="C53" s="22">
        <f t="shared" ref="C53:N53" si="10">SUM(C30:C51)</f>
        <v>8011</v>
      </c>
      <c r="D53" s="22">
        <f t="shared" si="10"/>
        <v>5111</v>
      </c>
      <c r="E53" s="22">
        <f t="shared" si="10"/>
        <v>5507</v>
      </c>
      <c r="F53" s="22">
        <f t="shared" si="10"/>
        <v>6107</v>
      </c>
      <c r="G53" s="22">
        <f t="shared" si="10"/>
        <v>5511</v>
      </c>
      <c r="H53" s="22">
        <f t="shared" si="10"/>
        <v>5111</v>
      </c>
      <c r="I53" s="22">
        <f t="shared" si="10"/>
        <v>11112</v>
      </c>
      <c r="J53" s="22"/>
      <c r="K53" s="22">
        <f t="shared" si="10"/>
        <v>0</v>
      </c>
      <c r="L53" s="22">
        <f t="shared" si="10"/>
        <v>0</v>
      </c>
      <c r="M53" s="22">
        <f t="shared" si="10"/>
        <v>0</v>
      </c>
      <c r="N53" s="22">
        <f t="shared" si="10"/>
        <v>0</v>
      </c>
      <c r="O53" s="69">
        <f t="shared" si="9"/>
        <v>46470</v>
      </c>
    </row>
    <row r="54" spans="1:15" x14ac:dyDescent="0.2">
      <c r="A54" s="59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63"/>
    </row>
    <row r="55" spans="1:15" x14ac:dyDescent="0.2">
      <c r="A55" s="59"/>
      <c r="B55" s="23" t="s">
        <v>38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63"/>
    </row>
    <row r="56" spans="1:15" x14ac:dyDescent="0.2">
      <c r="A56" s="59"/>
      <c r="B56" s="15" t="s">
        <v>57</v>
      </c>
      <c r="C56" s="9">
        <v>40000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68">
        <f>SUM(C56:N56)</f>
        <v>40000</v>
      </c>
    </row>
    <row r="57" spans="1:15" x14ac:dyDescent="0.2">
      <c r="A57" s="59"/>
      <c r="B57" s="15" t="s">
        <v>17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68">
        <f>SUM(C57:N57)</f>
        <v>0</v>
      </c>
    </row>
    <row r="58" spans="1:15" x14ac:dyDescent="0.2">
      <c r="A58" s="59"/>
      <c r="B58" s="15" t="s">
        <v>17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68">
        <f>SUM(C58:N58)</f>
        <v>0</v>
      </c>
    </row>
    <row r="59" spans="1:15" x14ac:dyDescent="0.2">
      <c r="A59" s="59"/>
      <c r="B59" s="12" t="s">
        <v>41</v>
      </c>
      <c r="C59" s="16">
        <f t="shared" ref="C59:N59" si="11">SUM(C56:C58)</f>
        <v>40000</v>
      </c>
      <c r="D59" s="16">
        <f t="shared" si="11"/>
        <v>0</v>
      </c>
      <c r="E59" s="16">
        <f t="shared" si="11"/>
        <v>0</v>
      </c>
      <c r="F59" s="16">
        <f t="shared" si="11"/>
        <v>0</v>
      </c>
      <c r="G59" s="16">
        <f t="shared" si="11"/>
        <v>0</v>
      </c>
      <c r="H59" s="16">
        <f t="shared" si="11"/>
        <v>0</v>
      </c>
      <c r="I59" s="16">
        <f t="shared" si="11"/>
        <v>0</v>
      </c>
      <c r="J59" s="16"/>
      <c r="K59" s="16">
        <f t="shared" si="11"/>
        <v>0</v>
      </c>
      <c r="L59" s="16">
        <f t="shared" si="11"/>
        <v>0</v>
      </c>
      <c r="M59" s="16">
        <f t="shared" si="11"/>
        <v>0</v>
      </c>
      <c r="N59" s="16">
        <f t="shared" si="11"/>
        <v>0</v>
      </c>
      <c r="O59" s="64">
        <f>SUM(C59:N59)</f>
        <v>40000</v>
      </c>
    </row>
    <row r="60" spans="1:15" x14ac:dyDescent="0.2">
      <c r="A60" s="59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63"/>
    </row>
    <row r="61" spans="1:15" x14ac:dyDescent="0.2">
      <c r="A61" s="150" t="s">
        <v>42</v>
      </c>
      <c r="B61" s="151"/>
      <c r="C61" s="24">
        <f t="shared" ref="C61:N61" si="12">C53+C59</f>
        <v>48011</v>
      </c>
      <c r="D61" s="24">
        <f t="shared" si="12"/>
        <v>5111</v>
      </c>
      <c r="E61" s="24">
        <f t="shared" si="12"/>
        <v>5507</v>
      </c>
      <c r="F61" s="24">
        <f t="shared" si="12"/>
        <v>6107</v>
      </c>
      <c r="G61" s="24">
        <f t="shared" si="12"/>
        <v>5511</v>
      </c>
      <c r="H61" s="24">
        <f t="shared" si="12"/>
        <v>5111</v>
      </c>
      <c r="I61" s="24">
        <f t="shared" si="12"/>
        <v>11112</v>
      </c>
      <c r="J61" s="24"/>
      <c r="K61" s="24">
        <f t="shared" si="12"/>
        <v>0</v>
      </c>
      <c r="L61" s="24">
        <f t="shared" si="12"/>
        <v>0</v>
      </c>
      <c r="M61" s="24">
        <f t="shared" si="12"/>
        <v>0</v>
      </c>
      <c r="N61" s="24">
        <f t="shared" si="12"/>
        <v>0</v>
      </c>
      <c r="O61" s="69">
        <f>SUM(C61:N61)</f>
        <v>86470</v>
      </c>
    </row>
    <row r="62" spans="1:15" x14ac:dyDescent="0.2">
      <c r="A62" s="59"/>
      <c r="B62" s="1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65"/>
    </row>
    <row r="63" spans="1:15" x14ac:dyDescent="0.2">
      <c r="A63" s="59"/>
      <c r="B63" s="15" t="s">
        <v>43</v>
      </c>
      <c r="C63" s="9">
        <f t="shared" ref="C63:N63" si="13">C26-C61</f>
        <v>-40811</v>
      </c>
      <c r="D63" s="9">
        <f t="shared" si="13"/>
        <v>4824</v>
      </c>
      <c r="E63" s="9">
        <f t="shared" si="13"/>
        <v>7503</v>
      </c>
      <c r="F63" s="9">
        <f t="shared" si="13"/>
        <v>8513</v>
      </c>
      <c r="G63" s="9">
        <f t="shared" si="13"/>
        <v>11289</v>
      </c>
      <c r="H63" s="9">
        <f t="shared" si="13"/>
        <v>13724</v>
      </c>
      <c r="I63" s="9">
        <f t="shared" si="13"/>
        <v>10738</v>
      </c>
      <c r="J63" s="9"/>
      <c r="K63" s="9">
        <f t="shared" si="13"/>
        <v>0</v>
      </c>
      <c r="L63" s="9">
        <f t="shared" si="13"/>
        <v>0</v>
      </c>
      <c r="M63" s="9">
        <f t="shared" si="13"/>
        <v>0</v>
      </c>
      <c r="N63" s="9">
        <f t="shared" si="13"/>
        <v>0</v>
      </c>
      <c r="O63" s="64">
        <f>SUM(C63:N63)</f>
        <v>15780</v>
      </c>
    </row>
    <row r="64" spans="1:15" x14ac:dyDescent="0.2">
      <c r="A64" s="59"/>
      <c r="B64" s="15" t="s">
        <v>44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68"/>
    </row>
    <row r="65" spans="1:15" x14ac:dyDescent="0.2">
      <c r="A65" s="60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5"/>
    </row>
    <row r="66" spans="1:15" x14ac:dyDescent="0.2">
      <c r="A66" s="150" t="s">
        <v>45</v>
      </c>
      <c r="B66" s="151"/>
      <c r="C66" s="57">
        <f t="shared" ref="C66:N66" si="14">C63-C64</f>
        <v>-40811</v>
      </c>
      <c r="D66" s="57">
        <f t="shared" si="14"/>
        <v>4824</v>
      </c>
      <c r="E66" s="57">
        <f t="shared" si="14"/>
        <v>7503</v>
      </c>
      <c r="F66" s="57">
        <f t="shared" si="14"/>
        <v>8513</v>
      </c>
      <c r="G66" s="57">
        <f t="shared" si="14"/>
        <v>11289</v>
      </c>
      <c r="H66" s="57">
        <f t="shared" si="14"/>
        <v>13724</v>
      </c>
      <c r="I66" s="57">
        <f t="shared" si="14"/>
        <v>10738</v>
      </c>
      <c r="J66" s="57"/>
      <c r="K66" s="57">
        <f t="shared" si="14"/>
        <v>0</v>
      </c>
      <c r="L66" s="57">
        <f t="shared" si="14"/>
        <v>0</v>
      </c>
      <c r="M66" s="57">
        <f t="shared" si="14"/>
        <v>0</v>
      </c>
      <c r="N66" s="57">
        <f t="shared" si="14"/>
        <v>0</v>
      </c>
      <c r="O66" s="69">
        <f>SUM(C66:N66)</f>
        <v>15780</v>
      </c>
    </row>
  </sheetData>
  <mergeCells count="5">
    <mergeCell ref="A6:B6"/>
    <mergeCell ref="A26:B26"/>
    <mergeCell ref="A28:B28"/>
    <mergeCell ref="A61:B61"/>
    <mergeCell ref="A66:B6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6"/>
  <sheetViews>
    <sheetView zoomScale="85" zoomScaleNormal="85" workbookViewId="0">
      <selection activeCell="D31" sqref="D31"/>
    </sheetView>
  </sheetViews>
  <sheetFormatPr defaultRowHeight="12.75" x14ac:dyDescent="0.2"/>
  <cols>
    <col min="1" max="1" width="1.28515625" customWidth="1"/>
    <col min="2" max="2" width="30.42578125" bestFit="1" customWidth="1"/>
    <col min="3" max="3" width="11" bestFit="1" customWidth="1"/>
    <col min="4" max="5" width="11.85546875" bestFit="1" customWidth="1"/>
    <col min="6" max="6" width="11.5703125" bestFit="1" customWidth="1"/>
    <col min="7" max="8" width="11.85546875" bestFit="1" customWidth="1"/>
    <col min="9" max="10" width="12.28515625" bestFit="1" customWidth="1"/>
    <col min="15" max="15" width="12.42578125" bestFit="1" customWidth="1"/>
  </cols>
  <sheetData>
    <row r="1" spans="1:15" ht="18.75" customHeight="1" x14ac:dyDescent="0.2">
      <c r="A1" s="30"/>
      <c r="B1" s="37" t="s">
        <v>62</v>
      </c>
      <c r="C1" s="50">
        <f>SUM(C16)</f>
        <v>7870</v>
      </c>
      <c r="D1" s="50">
        <f t="shared" ref="D1:N1" si="0">SUM(D16)</f>
        <v>10255</v>
      </c>
      <c r="E1" s="50">
        <f t="shared" si="0"/>
        <v>13480</v>
      </c>
      <c r="F1" s="50">
        <f t="shared" si="0"/>
        <v>15120</v>
      </c>
      <c r="G1" s="50">
        <f t="shared" si="0"/>
        <v>17300</v>
      </c>
      <c r="H1" s="50">
        <f t="shared" si="0"/>
        <v>19335</v>
      </c>
      <c r="I1" s="50">
        <f t="shared" si="0"/>
        <v>22400</v>
      </c>
      <c r="J1" s="50">
        <f t="shared" si="0"/>
        <v>25925</v>
      </c>
      <c r="K1" s="50">
        <f t="shared" si="0"/>
        <v>0</v>
      </c>
      <c r="L1" s="50">
        <f t="shared" si="0"/>
        <v>0</v>
      </c>
      <c r="M1" s="50">
        <f t="shared" si="0"/>
        <v>0</v>
      </c>
      <c r="N1" s="50">
        <f t="shared" si="0"/>
        <v>0</v>
      </c>
      <c r="O1" s="51">
        <f>SUM(C1:N1)</f>
        <v>131685</v>
      </c>
    </row>
    <row r="2" spans="1:15" x14ac:dyDescent="0.2">
      <c r="A2" s="30"/>
      <c r="B2" s="37" t="s">
        <v>63</v>
      </c>
      <c r="C2" s="38">
        <f>SUM(C26)</f>
        <v>7870</v>
      </c>
      <c r="D2" s="38">
        <f>SUM(D26)</f>
        <v>10255</v>
      </c>
      <c r="E2" s="38">
        <f t="shared" ref="E2:N2" si="1">SUM(E26)</f>
        <v>13480</v>
      </c>
      <c r="F2" s="38">
        <f t="shared" si="1"/>
        <v>15120</v>
      </c>
      <c r="G2" s="38">
        <f t="shared" si="1"/>
        <v>17300</v>
      </c>
      <c r="H2" s="38">
        <f t="shared" si="1"/>
        <v>19335</v>
      </c>
      <c r="I2" s="38">
        <f t="shared" si="1"/>
        <v>22400</v>
      </c>
      <c r="J2" s="38">
        <f t="shared" si="1"/>
        <v>25925</v>
      </c>
      <c r="K2" s="38">
        <f t="shared" si="1"/>
        <v>0</v>
      </c>
      <c r="L2" s="38">
        <f t="shared" si="1"/>
        <v>0</v>
      </c>
      <c r="M2" s="38">
        <f t="shared" si="1"/>
        <v>0</v>
      </c>
      <c r="N2" s="38">
        <f t="shared" si="1"/>
        <v>0</v>
      </c>
      <c r="O2" s="39">
        <f>SUM(C2:N2)</f>
        <v>131685</v>
      </c>
    </row>
    <row r="3" spans="1:15" ht="16.5" customHeight="1" x14ac:dyDescent="0.2">
      <c r="A3" s="31"/>
      <c r="B3" s="40" t="s">
        <v>64</v>
      </c>
      <c r="C3" s="41">
        <f>C2-C1</f>
        <v>0</v>
      </c>
      <c r="D3" s="41">
        <f>D2-D1</f>
        <v>0</v>
      </c>
      <c r="E3" s="41">
        <f t="shared" ref="E3:O3" si="2">E2-E1</f>
        <v>0</v>
      </c>
      <c r="F3" s="41">
        <f t="shared" si="2"/>
        <v>0</v>
      </c>
      <c r="G3" s="41">
        <f t="shared" si="2"/>
        <v>0</v>
      </c>
      <c r="H3" s="41">
        <f t="shared" si="2"/>
        <v>0</v>
      </c>
      <c r="I3" s="41">
        <f t="shared" si="2"/>
        <v>0</v>
      </c>
      <c r="J3" s="41">
        <f t="shared" si="2"/>
        <v>0</v>
      </c>
      <c r="K3" s="41">
        <f t="shared" si="2"/>
        <v>0</v>
      </c>
      <c r="L3" s="41">
        <f t="shared" si="2"/>
        <v>0</v>
      </c>
      <c r="M3" s="41">
        <f t="shared" si="2"/>
        <v>0</v>
      </c>
      <c r="N3" s="41">
        <f t="shared" si="2"/>
        <v>0</v>
      </c>
      <c r="O3" s="42">
        <f t="shared" si="2"/>
        <v>0</v>
      </c>
    </row>
    <row r="4" spans="1:15" ht="23.25" customHeight="1" x14ac:dyDescent="0.2">
      <c r="A4" s="30"/>
      <c r="B4" s="37" t="s">
        <v>65</v>
      </c>
      <c r="C4" s="32">
        <f>IF(ISERR(ROUND(C1/C2,3)),0,ROUND(C2/C1,3))</f>
        <v>1</v>
      </c>
      <c r="D4" s="32">
        <f>IF(ISERR(ROUND(D1/D2,3)),0,ROUND(D2/D1,3))</f>
        <v>1</v>
      </c>
      <c r="E4" s="32">
        <f t="shared" ref="E4:O4" si="3">IF(ISERR(ROUND(E1/E2,3)),0,ROUND(E2/E1,3))</f>
        <v>1</v>
      </c>
      <c r="F4" s="32">
        <f t="shared" si="3"/>
        <v>1</v>
      </c>
      <c r="G4" s="32">
        <f t="shared" si="3"/>
        <v>1</v>
      </c>
      <c r="H4" s="32">
        <f t="shared" si="3"/>
        <v>1</v>
      </c>
      <c r="I4" s="32">
        <f t="shared" si="3"/>
        <v>1</v>
      </c>
      <c r="J4" s="32">
        <f t="shared" si="3"/>
        <v>1</v>
      </c>
      <c r="K4" s="32">
        <f t="shared" si="3"/>
        <v>0</v>
      </c>
      <c r="L4" s="32">
        <f t="shared" si="3"/>
        <v>0</v>
      </c>
      <c r="M4" s="32">
        <f t="shared" si="3"/>
        <v>0</v>
      </c>
      <c r="N4" s="32">
        <f t="shared" si="3"/>
        <v>0</v>
      </c>
      <c r="O4" s="33">
        <f t="shared" si="3"/>
        <v>1</v>
      </c>
    </row>
    <row r="5" spans="1:15" ht="7.5" customHeight="1" x14ac:dyDescent="0.2">
      <c r="A5" s="34"/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6"/>
    </row>
    <row r="6" spans="1:15" x14ac:dyDescent="0.2">
      <c r="A6" s="149" t="s">
        <v>1</v>
      </c>
      <c r="B6" s="146"/>
      <c r="C6" s="56" t="s">
        <v>6</v>
      </c>
      <c r="D6" s="56" t="s">
        <v>7</v>
      </c>
      <c r="E6" s="56" t="s">
        <v>101</v>
      </c>
      <c r="F6" s="56" t="s">
        <v>102</v>
      </c>
      <c r="G6" s="56" t="s">
        <v>10</v>
      </c>
      <c r="H6" s="56" t="s">
        <v>11</v>
      </c>
      <c r="I6" s="56" t="s">
        <v>12</v>
      </c>
      <c r="J6" s="56" t="s">
        <v>13</v>
      </c>
      <c r="K6" s="56"/>
      <c r="L6" s="56"/>
      <c r="M6" s="56"/>
      <c r="N6" s="56"/>
      <c r="O6" s="67" t="s">
        <v>14</v>
      </c>
    </row>
    <row r="7" spans="1:15" x14ac:dyDescent="0.2">
      <c r="A7" s="59"/>
      <c r="B7" s="7" t="s">
        <v>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63"/>
    </row>
    <row r="8" spans="1:15" x14ac:dyDescent="0.2">
      <c r="A8" s="59"/>
      <c r="B8" s="8" t="s">
        <v>82</v>
      </c>
      <c r="C8" s="9">
        <v>1485</v>
      </c>
      <c r="D8" s="9">
        <v>2235</v>
      </c>
      <c r="E8" s="9">
        <v>2980</v>
      </c>
      <c r="F8" s="9">
        <v>2235</v>
      </c>
      <c r="G8" s="9">
        <v>2235</v>
      </c>
      <c r="H8" s="9">
        <v>2235</v>
      </c>
      <c r="I8" s="9">
        <v>2235</v>
      </c>
      <c r="J8" s="9">
        <v>2980</v>
      </c>
      <c r="K8" s="9"/>
      <c r="L8" s="9"/>
      <c r="M8" s="9"/>
      <c r="N8" s="9"/>
      <c r="O8" s="68">
        <f t="shared" ref="O8:O16" si="4">SUM(C8:N8)</f>
        <v>18620</v>
      </c>
    </row>
    <row r="9" spans="1:15" x14ac:dyDescent="0.2">
      <c r="A9" s="59"/>
      <c r="B9" s="8" t="s">
        <v>60</v>
      </c>
      <c r="C9" s="9">
        <v>1485</v>
      </c>
      <c r="D9" s="9">
        <v>2970</v>
      </c>
      <c r="E9" s="9">
        <v>4950</v>
      </c>
      <c r="F9" s="9">
        <v>6435</v>
      </c>
      <c r="G9" s="9">
        <v>7915</v>
      </c>
      <c r="H9" s="9">
        <v>9400</v>
      </c>
      <c r="I9" s="9">
        <v>12865</v>
      </c>
      <c r="J9" s="9">
        <v>14845</v>
      </c>
      <c r="K9" s="9"/>
      <c r="L9" s="9"/>
      <c r="M9" s="9"/>
      <c r="N9" s="9"/>
      <c r="O9" s="68">
        <f t="shared" si="4"/>
        <v>60865</v>
      </c>
    </row>
    <row r="10" spans="1:15" x14ac:dyDescent="0.2">
      <c r="A10" s="59"/>
      <c r="B10" s="7" t="s">
        <v>86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68">
        <f t="shared" si="4"/>
        <v>0</v>
      </c>
    </row>
    <row r="11" spans="1:15" x14ac:dyDescent="0.2">
      <c r="A11" s="59"/>
      <c r="B11" s="8" t="s">
        <v>49</v>
      </c>
      <c r="C11" s="9">
        <v>1000</v>
      </c>
      <c r="D11" s="9">
        <v>1000</v>
      </c>
      <c r="E11" s="9">
        <v>1350</v>
      </c>
      <c r="F11" s="9">
        <v>1750</v>
      </c>
      <c r="G11" s="9">
        <v>2200</v>
      </c>
      <c r="H11" s="9">
        <v>2500</v>
      </c>
      <c r="I11" s="9">
        <v>1850</v>
      </c>
      <c r="J11" s="9">
        <v>2250</v>
      </c>
      <c r="K11" s="9"/>
      <c r="L11" s="9"/>
      <c r="M11" s="9"/>
      <c r="N11" s="9"/>
      <c r="O11" s="68">
        <f>SUM(C11:N11)</f>
        <v>13900</v>
      </c>
    </row>
    <row r="12" spans="1:15" x14ac:dyDescent="0.2">
      <c r="A12" s="59"/>
      <c r="B12" s="7" t="s">
        <v>93</v>
      </c>
      <c r="C12" s="9">
        <v>700</v>
      </c>
      <c r="D12" s="9">
        <v>700</v>
      </c>
      <c r="E12" s="9">
        <v>700</v>
      </c>
      <c r="F12" s="9">
        <v>1200</v>
      </c>
      <c r="G12" s="9">
        <v>1200</v>
      </c>
      <c r="H12" s="9">
        <v>1200</v>
      </c>
      <c r="I12" s="9">
        <v>1250</v>
      </c>
      <c r="J12" s="9">
        <v>1250</v>
      </c>
      <c r="K12" s="9"/>
      <c r="L12" s="9"/>
      <c r="M12" s="9"/>
      <c r="N12" s="9"/>
      <c r="O12" s="68">
        <f>SUM(C12:N12)</f>
        <v>8200</v>
      </c>
    </row>
    <row r="13" spans="1:15" x14ac:dyDescent="0.2">
      <c r="A13" s="59"/>
      <c r="B13" s="8" t="s">
        <v>16</v>
      </c>
      <c r="C13" s="9">
        <v>350</v>
      </c>
      <c r="D13" s="9">
        <v>500</v>
      </c>
      <c r="E13" s="9">
        <v>500</v>
      </c>
      <c r="F13" s="9">
        <v>500</v>
      </c>
      <c r="G13" s="9">
        <v>750</v>
      </c>
      <c r="H13" s="9">
        <v>1000</v>
      </c>
      <c r="I13" s="9">
        <v>1200</v>
      </c>
      <c r="J13" s="9">
        <v>1350</v>
      </c>
      <c r="K13" s="9"/>
      <c r="L13" s="9"/>
      <c r="M13" s="9"/>
      <c r="N13" s="9"/>
      <c r="O13" s="68">
        <f>SUM(C13:N13)</f>
        <v>6150</v>
      </c>
    </row>
    <row r="14" spans="1:15" x14ac:dyDescent="0.2">
      <c r="A14" s="59"/>
      <c r="B14" s="8" t="s">
        <v>83</v>
      </c>
      <c r="C14" s="9">
        <v>2500</v>
      </c>
      <c r="D14" s="9">
        <v>2500</v>
      </c>
      <c r="E14" s="9">
        <v>2500</v>
      </c>
      <c r="F14" s="9">
        <v>2500</v>
      </c>
      <c r="G14" s="9">
        <v>2500</v>
      </c>
      <c r="H14" s="9">
        <v>2500</v>
      </c>
      <c r="I14" s="9">
        <v>2500</v>
      </c>
      <c r="J14" s="9">
        <v>2500</v>
      </c>
      <c r="K14" s="9"/>
      <c r="L14" s="9"/>
      <c r="M14" s="9"/>
      <c r="N14" s="9"/>
      <c r="O14" s="68">
        <f>SUM(C14:N14)</f>
        <v>20000</v>
      </c>
    </row>
    <row r="15" spans="1:15" x14ac:dyDescent="0.2">
      <c r="A15" s="59"/>
      <c r="B15" s="8" t="s">
        <v>48</v>
      </c>
      <c r="C15" s="9">
        <v>350</v>
      </c>
      <c r="D15" s="9">
        <v>350</v>
      </c>
      <c r="E15" s="9">
        <v>500</v>
      </c>
      <c r="F15" s="9">
        <v>500</v>
      </c>
      <c r="G15" s="9">
        <v>500</v>
      </c>
      <c r="H15" s="9">
        <v>500</v>
      </c>
      <c r="I15" s="9">
        <v>500</v>
      </c>
      <c r="J15" s="9">
        <v>750</v>
      </c>
      <c r="K15" s="9"/>
      <c r="L15" s="9"/>
      <c r="M15" s="9"/>
      <c r="N15" s="9"/>
      <c r="O15" s="68">
        <f t="shared" si="4"/>
        <v>3950</v>
      </c>
    </row>
    <row r="16" spans="1:15" x14ac:dyDescent="0.2">
      <c r="A16" s="59"/>
      <c r="B16" s="12" t="s">
        <v>18</v>
      </c>
      <c r="C16" s="13">
        <f t="shared" ref="C16:N16" si="5">SUM(C8:C15)</f>
        <v>7870</v>
      </c>
      <c r="D16" s="13">
        <f t="shared" si="5"/>
        <v>10255</v>
      </c>
      <c r="E16" s="13">
        <f t="shared" si="5"/>
        <v>13480</v>
      </c>
      <c r="F16" s="13">
        <f t="shared" si="5"/>
        <v>15120</v>
      </c>
      <c r="G16" s="13">
        <f t="shared" si="5"/>
        <v>17300</v>
      </c>
      <c r="H16" s="13">
        <f t="shared" si="5"/>
        <v>19335</v>
      </c>
      <c r="I16" s="13">
        <f t="shared" si="5"/>
        <v>22400</v>
      </c>
      <c r="J16" s="13">
        <f t="shared" si="5"/>
        <v>25925</v>
      </c>
      <c r="K16" s="13">
        <f t="shared" si="5"/>
        <v>0</v>
      </c>
      <c r="L16" s="13">
        <f t="shared" si="5"/>
        <v>0</v>
      </c>
      <c r="M16" s="13">
        <f t="shared" si="5"/>
        <v>0</v>
      </c>
      <c r="N16" s="13">
        <f t="shared" si="5"/>
        <v>0</v>
      </c>
      <c r="O16" s="69">
        <f t="shared" si="4"/>
        <v>131685</v>
      </c>
    </row>
    <row r="17" spans="1:15" x14ac:dyDescent="0.2">
      <c r="A17" s="59"/>
      <c r="B17" s="4"/>
      <c r="C17" s="73"/>
      <c r="D17" s="73"/>
      <c r="E17" s="73"/>
      <c r="F17" s="73"/>
      <c r="G17" s="73"/>
      <c r="H17" s="73"/>
      <c r="I17" s="73"/>
      <c r="J17" s="73"/>
      <c r="K17" s="4"/>
      <c r="L17" s="4"/>
      <c r="M17" s="4"/>
      <c r="N17" s="4"/>
      <c r="O17" s="63"/>
    </row>
    <row r="18" spans="1:15" x14ac:dyDescent="0.2">
      <c r="A18" s="59"/>
      <c r="B18" s="7" t="s">
        <v>61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63"/>
    </row>
    <row r="19" spans="1:15" x14ac:dyDescent="0.2">
      <c r="A19" s="59"/>
      <c r="B19" s="15"/>
      <c r="C19" s="9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68">
        <f t="shared" ref="O19:O24" si="6">SUM(C19:N19)</f>
        <v>0</v>
      </c>
    </row>
    <row r="20" spans="1:15" x14ac:dyDescent="0.2">
      <c r="A20" s="59"/>
      <c r="B20" s="15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68">
        <f t="shared" si="6"/>
        <v>0</v>
      </c>
    </row>
    <row r="21" spans="1:15" x14ac:dyDescent="0.2">
      <c r="A21" s="59"/>
      <c r="B21" s="15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68">
        <f t="shared" si="6"/>
        <v>0</v>
      </c>
    </row>
    <row r="22" spans="1:15" x14ac:dyDescent="0.2">
      <c r="A22" s="59"/>
      <c r="B22" s="15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68">
        <f t="shared" si="6"/>
        <v>0</v>
      </c>
    </row>
    <row r="23" spans="1:15" x14ac:dyDescent="0.2">
      <c r="A23" s="59"/>
      <c r="B23" s="15" t="s">
        <v>17</v>
      </c>
      <c r="C23" s="9"/>
      <c r="D23" s="9"/>
      <c r="E23" s="9"/>
      <c r="F23" s="9"/>
      <c r="G23" s="9"/>
      <c r="H23" s="9"/>
      <c r="I23" s="9" t="s">
        <v>54</v>
      </c>
      <c r="J23" s="9"/>
      <c r="K23" s="9"/>
      <c r="L23" s="9"/>
      <c r="M23" s="9"/>
      <c r="N23" s="9"/>
      <c r="O23" s="68">
        <f t="shared" si="6"/>
        <v>0</v>
      </c>
    </row>
    <row r="24" spans="1:15" x14ac:dyDescent="0.2">
      <c r="A24" s="59"/>
      <c r="B24" s="12" t="s">
        <v>19</v>
      </c>
      <c r="C24" s="16">
        <f t="shared" ref="C24:N24" si="7">SUM(C19:C23)</f>
        <v>0</v>
      </c>
      <c r="D24" s="16">
        <f t="shared" si="7"/>
        <v>0</v>
      </c>
      <c r="E24" s="16">
        <f t="shared" si="7"/>
        <v>0</v>
      </c>
      <c r="F24" s="16">
        <f t="shared" si="7"/>
        <v>0</v>
      </c>
      <c r="G24" s="16">
        <f t="shared" si="7"/>
        <v>0</v>
      </c>
      <c r="H24" s="16">
        <f t="shared" si="7"/>
        <v>0</v>
      </c>
      <c r="I24" s="16">
        <f t="shared" si="7"/>
        <v>0</v>
      </c>
      <c r="J24" s="16">
        <f t="shared" si="7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64">
        <f t="shared" si="6"/>
        <v>0</v>
      </c>
    </row>
    <row r="25" spans="1:15" x14ac:dyDescent="0.2">
      <c r="A25" s="60"/>
      <c r="B25" s="1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65"/>
    </row>
    <row r="26" spans="1:15" x14ac:dyDescent="0.2">
      <c r="A26" s="150" t="s">
        <v>20</v>
      </c>
      <c r="B26" s="151"/>
      <c r="C26" s="57">
        <f t="shared" ref="C26:N26" si="8">C16+C24</f>
        <v>7870</v>
      </c>
      <c r="D26" s="57">
        <f t="shared" si="8"/>
        <v>10255</v>
      </c>
      <c r="E26" s="57">
        <f t="shared" si="8"/>
        <v>13480</v>
      </c>
      <c r="F26" s="57">
        <f t="shared" si="8"/>
        <v>15120</v>
      </c>
      <c r="G26" s="57">
        <f t="shared" si="8"/>
        <v>17300</v>
      </c>
      <c r="H26" s="57">
        <f t="shared" si="8"/>
        <v>19335</v>
      </c>
      <c r="I26" s="57">
        <f t="shared" si="8"/>
        <v>22400</v>
      </c>
      <c r="J26" s="57">
        <f t="shared" si="8"/>
        <v>25925</v>
      </c>
      <c r="K26" s="57">
        <f t="shared" si="8"/>
        <v>0</v>
      </c>
      <c r="L26" s="57">
        <f t="shared" si="8"/>
        <v>0</v>
      </c>
      <c r="M26" s="57">
        <f t="shared" si="8"/>
        <v>0</v>
      </c>
      <c r="N26" s="57">
        <f t="shared" si="8"/>
        <v>0</v>
      </c>
      <c r="O26" s="69">
        <f>SUM(C26:N26)</f>
        <v>131685</v>
      </c>
    </row>
    <row r="27" spans="1:15" x14ac:dyDescent="0.2">
      <c r="A27" s="5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63"/>
    </row>
    <row r="28" spans="1:15" x14ac:dyDescent="0.2">
      <c r="A28" s="152" t="s">
        <v>21</v>
      </c>
      <c r="B28" s="153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70"/>
    </row>
    <row r="29" spans="1:15" x14ac:dyDescent="0.2">
      <c r="A29" s="59"/>
      <c r="B29" s="7" t="s">
        <v>22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63"/>
    </row>
    <row r="30" spans="1:15" x14ac:dyDescent="0.2">
      <c r="A30" s="59"/>
      <c r="B30" s="8" t="s">
        <v>99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64">
        <f t="shared" ref="O30:O53" si="9">SUM(C30:N30)</f>
        <v>0</v>
      </c>
    </row>
    <row r="31" spans="1:15" x14ac:dyDescent="0.2">
      <c r="A31" s="59"/>
      <c r="B31" s="15" t="s">
        <v>67</v>
      </c>
      <c r="C31" s="9">
        <v>75</v>
      </c>
      <c r="D31" s="9">
        <v>75</v>
      </c>
      <c r="E31" s="9">
        <v>75</v>
      </c>
      <c r="F31" s="9">
        <v>75</v>
      </c>
      <c r="G31" s="9">
        <v>75</v>
      </c>
      <c r="H31" s="9">
        <v>75</v>
      </c>
      <c r="I31" s="9">
        <v>75</v>
      </c>
      <c r="J31" s="9">
        <v>150</v>
      </c>
      <c r="K31" s="9"/>
      <c r="L31" s="9"/>
      <c r="M31" s="9"/>
      <c r="N31" s="9"/>
      <c r="O31" s="68">
        <f>SUM(C31:N31)</f>
        <v>675</v>
      </c>
    </row>
    <row r="32" spans="1:15" x14ac:dyDescent="0.2">
      <c r="A32" s="59"/>
      <c r="B32" s="8" t="s">
        <v>24</v>
      </c>
      <c r="C32" s="9">
        <v>1500</v>
      </c>
      <c r="D32" s="9">
        <v>500</v>
      </c>
      <c r="E32" s="9">
        <v>500</v>
      </c>
      <c r="F32" s="9">
        <v>1500</v>
      </c>
      <c r="G32" s="9">
        <v>500</v>
      </c>
      <c r="H32" s="9">
        <v>500</v>
      </c>
      <c r="I32" s="9">
        <v>1500</v>
      </c>
      <c r="J32" s="9">
        <v>500</v>
      </c>
      <c r="K32" s="9"/>
      <c r="L32" s="9"/>
      <c r="M32" s="9"/>
      <c r="N32" s="9"/>
      <c r="O32" s="64">
        <f t="shared" si="9"/>
        <v>7000</v>
      </c>
    </row>
    <row r="33" spans="1:15" x14ac:dyDescent="0.2">
      <c r="A33" s="59"/>
      <c r="B33" s="8" t="s">
        <v>25</v>
      </c>
      <c r="C33" s="9"/>
      <c r="D33" s="9"/>
      <c r="E33" s="9"/>
      <c r="F33" s="9"/>
      <c r="G33" s="9"/>
      <c r="H33" s="9"/>
      <c r="I33" s="9">
        <v>3500</v>
      </c>
      <c r="J33" s="9">
        <v>3500</v>
      </c>
      <c r="K33" s="9"/>
      <c r="L33" s="9"/>
      <c r="M33" s="9"/>
      <c r="N33" s="9"/>
      <c r="O33" s="68">
        <f t="shared" si="9"/>
        <v>7000</v>
      </c>
    </row>
    <row r="34" spans="1:15" x14ac:dyDescent="0.2">
      <c r="A34" s="59"/>
      <c r="B34" s="8" t="s">
        <v>26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68">
        <f t="shared" si="9"/>
        <v>0</v>
      </c>
    </row>
    <row r="35" spans="1:15" x14ac:dyDescent="0.2">
      <c r="A35" s="59"/>
      <c r="B35" s="8" t="s">
        <v>27</v>
      </c>
      <c r="C35" s="9">
        <v>37</v>
      </c>
      <c r="D35" s="9">
        <v>37</v>
      </c>
      <c r="E35" s="9">
        <v>33</v>
      </c>
      <c r="F35" s="9">
        <v>33</v>
      </c>
      <c r="G35" s="9">
        <v>37</v>
      </c>
      <c r="H35" s="9">
        <v>37</v>
      </c>
      <c r="I35" s="9">
        <v>37</v>
      </c>
      <c r="J35" s="9">
        <v>37</v>
      </c>
      <c r="K35" s="9"/>
      <c r="L35" s="9"/>
      <c r="M35" s="9"/>
      <c r="N35" s="9"/>
      <c r="O35" s="68">
        <f t="shared" si="9"/>
        <v>288</v>
      </c>
    </row>
    <row r="36" spans="1:15" x14ac:dyDescent="0.2">
      <c r="A36" s="59"/>
      <c r="B36" s="7" t="s">
        <v>84</v>
      </c>
      <c r="C36" s="9">
        <v>1500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68">
        <f t="shared" si="9"/>
        <v>1500</v>
      </c>
    </row>
    <row r="37" spans="1:15" x14ac:dyDescent="0.2">
      <c r="A37" s="59"/>
      <c r="B37" s="7" t="s">
        <v>53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68">
        <f t="shared" si="9"/>
        <v>0</v>
      </c>
    </row>
    <row r="38" spans="1:15" x14ac:dyDescent="0.2">
      <c r="A38" s="59"/>
      <c r="B38" s="7" t="s">
        <v>56</v>
      </c>
      <c r="C38" s="9"/>
      <c r="D38" s="9"/>
      <c r="E38" s="9"/>
      <c r="F38" s="16"/>
      <c r="G38" s="9"/>
      <c r="H38" s="9"/>
      <c r="I38" s="9"/>
      <c r="J38" s="9"/>
      <c r="K38" s="9"/>
      <c r="L38" s="9"/>
      <c r="M38" s="9"/>
      <c r="N38" s="9"/>
      <c r="O38" s="68">
        <f t="shared" si="9"/>
        <v>0</v>
      </c>
    </row>
    <row r="39" spans="1:15" x14ac:dyDescent="0.2">
      <c r="A39" s="59"/>
      <c r="B39" s="8" t="s">
        <v>28</v>
      </c>
      <c r="C39" s="9">
        <v>75</v>
      </c>
      <c r="D39" s="9">
        <v>75</v>
      </c>
      <c r="E39" s="9">
        <v>75</v>
      </c>
      <c r="F39" s="9">
        <v>75</v>
      </c>
      <c r="G39" s="9">
        <v>75</v>
      </c>
      <c r="H39" s="9">
        <v>75</v>
      </c>
      <c r="I39" s="9">
        <v>75</v>
      </c>
      <c r="J39" s="9">
        <v>75</v>
      </c>
      <c r="K39" s="9"/>
      <c r="L39" s="9"/>
      <c r="M39" s="9"/>
      <c r="N39" s="9"/>
      <c r="O39" s="68">
        <f t="shared" si="9"/>
        <v>600</v>
      </c>
    </row>
    <row r="40" spans="1:15" x14ac:dyDescent="0.2">
      <c r="A40" s="59"/>
      <c r="B40" s="8" t="s">
        <v>29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68">
        <f t="shared" si="9"/>
        <v>0</v>
      </c>
    </row>
    <row r="41" spans="1:15" x14ac:dyDescent="0.2">
      <c r="A41" s="59"/>
      <c r="B41" s="7" t="s">
        <v>52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64">
        <f t="shared" si="9"/>
        <v>0</v>
      </c>
    </row>
    <row r="42" spans="1:15" x14ac:dyDescent="0.2">
      <c r="A42" s="59"/>
      <c r="B42" s="7" t="s">
        <v>30</v>
      </c>
      <c r="C42" s="9">
        <v>2800</v>
      </c>
      <c r="D42" s="9">
        <v>2800</v>
      </c>
      <c r="E42" s="9">
        <v>2800</v>
      </c>
      <c r="F42" s="9">
        <v>2800</v>
      </c>
      <c r="G42" s="9">
        <v>2800</v>
      </c>
      <c r="H42" s="9">
        <v>2800</v>
      </c>
      <c r="I42" s="9">
        <v>2800</v>
      </c>
      <c r="J42" s="9">
        <v>2800</v>
      </c>
      <c r="K42" s="9"/>
      <c r="L42" s="9"/>
      <c r="M42" s="9"/>
      <c r="N42" s="9"/>
      <c r="O42" s="64">
        <f>SUM(C42:N42)</f>
        <v>22400</v>
      </c>
    </row>
    <row r="43" spans="1:15" x14ac:dyDescent="0.2">
      <c r="A43" s="59"/>
      <c r="B43" s="7" t="s">
        <v>31</v>
      </c>
      <c r="C43" s="9">
        <v>300</v>
      </c>
      <c r="D43" s="9">
        <v>300</v>
      </c>
      <c r="E43" s="9">
        <v>300</v>
      </c>
      <c r="F43" s="9">
        <v>300</v>
      </c>
      <c r="G43" s="9">
        <v>300</v>
      </c>
      <c r="H43" s="9">
        <v>300</v>
      </c>
      <c r="I43" s="9">
        <v>300</v>
      </c>
      <c r="J43" s="9">
        <v>300</v>
      </c>
      <c r="K43" s="9"/>
      <c r="L43" s="9"/>
      <c r="M43" s="9"/>
      <c r="N43" s="9"/>
      <c r="O43" s="64">
        <f t="shared" si="9"/>
        <v>2400</v>
      </c>
    </row>
    <row r="44" spans="1:15" x14ac:dyDescent="0.2">
      <c r="A44" s="59"/>
      <c r="B44" s="8" t="s">
        <v>32</v>
      </c>
      <c r="C44" s="9">
        <v>100</v>
      </c>
      <c r="D44" s="9">
        <v>100</v>
      </c>
      <c r="E44" s="9">
        <v>100</v>
      </c>
      <c r="F44" s="9">
        <v>100</v>
      </c>
      <c r="G44" s="9">
        <v>100</v>
      </c>
      <c r="H44" s="9">
        <v>100</v>
      </c>
      <c r="I44" s="9">
        <v>100</v>
      </c>
      <c r="J44" s="9">
        <v>100</v>
      </c>
      <c r="K44" s="9"/>
      <c r="L44" s="9"/>
      <c r="M44" s="9"/>
      <c r="N44" s="9"/>
      <c r="O44" s="68">
        <f t="shared" si="9"/>
        <v>800</v>
      </c>
    </row>
    <row r="45" spans="1:15" x14ac:dyDescent="0.2">
      <c r="A45" s="59"/>
      <c r="B45" s="8" t="s">
        <v>33</v>
      </c>
      <c r="C45" s="9">
        <v>400</v>
      </c>
      <c r="D45" s="9"/>
      <c r="E45" s="9">
        <v>400</v>
      </c>
      <c r="F45" s="9"/>
      <c r="G45" s="9">
        <v>400</v>
      </c>
      <c r="H45" s="9"/>
      <c r="I45" s="9"/>
      <c r="J45" s="9">
        <v>400</v>
      </c>
      <c r="K45" s="9"/>
      <c r="L45" s="9"/>
      <c r="M45" s="9"/>
      <c r="N45" s="9"/>
      <c r="O45" s="68">
        <f t="shared" si="9"/>
        <v>1600</v>
      </c>
    </row>
    <row r="46" spans="1:15" x14ac:dyDescent="0.2">
      <c r="A46" s="59"/>
      <c r="B46" s="8" t="s">
        <v>34</v>
      </c>
      <c r="C46" s="9">
        <v>375</v>
      </c>
      <c r="D46" s="9">
        <v>375</v>
      </c>
      <c r="E46" s="9">
        <v>375</v>
      </c>
      <c r="F46" s="9">
        <v>375</v>
      </c>
      <c r="G46" s="9">
        <v>375</v>
      </c>
      <c r="H46" s="9">
        <v>375</v>
      </c>
      <c r="I46" s="9">
        <v>375</v>
      </c>
      <c r="J46" s="9">
        <v>375</v>
      </c>
      <c r="K46" s="9"/>
      <c r="L46" s="9"/>
      <c r="M46" s="9"/>
      <c r="N46" s="9"/>
      <c r="O46" s="68">
        <f t="shared" si="9"/>
        <v>3000</v>
      </c>
    </row>
    <row r="47" spans="1:15" x14ac:dyDescent="0.2">
      <c r="A47" s="59"/>
      <c r="B47" s="8" t="s">
        <v>35</v>
      </c>
      <c r="C47" s="9">
        <v>99</v>
      </c>
      <c r="D47" s="9">
        <v>99</v>
      </c>
      <c r="E47" s="9">
        <v>99</v>
      </c>
      <c r="F47" s="9">
        <v>99</v>
      </c>
      <c r="G47" s="9">
        <v>99</v>
      </c>
      <c r="H47" s="9">
        <v>99</v>
      </c>
      <c r="I47" s="9">
        <v>150</v>
      </c>
      <c r="J47" s="9">
        <v>150</v>
      </c>
      <c r="K47" s="9"/>
      <c r="L47" s="9"/>
      <c r="M47" s="9"/>
      <c r="N47" s="9"/>
      <c r="O47" s="68">
        <f t="shared" si="9"/>
        <v>894</v>
      </c>
    </row>
    <row r="48" spans="1:15" x14ac:dyDescent="0.2">
      <c r="A48" s="59"/>
      <c r="B48" s="8" t="s">
        <v>100</v>
      </c>
      <c r="C48" s="9">
        <v>750</v>
      </c>
      <c r="D48" s="9">
        <v>750</v>
      </c>
      <c r="E48" s="9">
        <v>750</v>
      </c>
      <c r="F48" s="9">
        <v>750</v>
      </c>
      <c r="G48" s="9">
        <v>750</v>
      </c>
      <c r="H48" s="9">
        <v>750</v>
      </c>
      <c r="I48" s="9">
        <v>750</v>
      </c>
      <c r="J48" s="9">
        <v>750</v>
      </c>
      <c r="K48" s="9"/>
      <c r="L48" s="9"/>
      <c r="M48" s="9"/>
      <c r="N48" s="9"/>
      <c r="O48" s="68">
        <f t="shared" si="9"/>
        <v>6000</v>
      </c>
    </row>
    <row r="49" spans="1:15" x14ac:dyDescent="0.2">
      <c r="A49" s="59"/>
      <c r="B49" s="8" t="s">
        <v>59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68">
        <f>SUM(C49:N49)</f>
        <v>0</v>
      </c>
    </row>
    <row r="50" spans="1:15" x14ac:dyDescent="0.2">
      <c r="A50" s="59"/>
      <c r="B50" s="8" t="s">
        <v>87</v>
      </c>
      <c r="C50" s="9"/>
      <c r="D50" s="9"/>
      <c r="E50" s="9"/>
      <c r="F50" s="4"/>
      <c r="G50" s="4"/>
      <c r="H50" s="4"/>
      <c r="I50" s="4"/>
      <c r="J50" s="4"/>
      <c r="K50" s="4"/>
      <c r="L50" s="4"/>
      <c r="M50" s="4"/>
      <c r="N50" s="4"/>
      <c r="O50" s="68">
        <f>SUM(C50:N50)</f>
        <v>0</v>
      </c>
    </row>
    <row r="51" spans="1:15" x14ac:dyDescent="0.2">
      <c r="A51" s="59"/>
      <c r="B51" s="8" t="s">
        <v>36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68">
        <f t="shared" si="9"/>
        <v>0</v>
      </c>
    </row>
    <row r="52" spans="1:15" x14ac:dyDescent="0.2">
      <c r="A52" s="59"/>
      <c r="B52" s="8" t="s">
        <v>72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68"/>
    </row>
    <row r="53" spans="1:15" x14ac:dyDescent="0.2">
      <c r="A53" s="59"/>
      <c r="B53" s="12" t="s">
        <v>37</v>
      </c>
      <c r="C53" s="22">
        <f t="shared" ref="C53:N53" si="10">SUM(C30:C51)</f>
        <v>8011</v>
      </c>
      <c r="D53" s="22">
        <f t="shared" si="10"/>
        <v>5111</v>
      </c>
      <c r="E53" s="22">
        <f t="shared" si="10"/>
        <v>5507</v>
      </c>
      <c r="F53" s="22">
        <f t="shared" si="10"/>
        <v>6107</v>
      </c>
      <c r="G53" s="22">
        <f t="shared" si="10"/>
        <v>5511</v>
      </c>
      <c r="H53" s="22">
        <f t="shared" si="10"/>
        <v>5111</v>
      </c>
      <c r="I53" s="22">
        <f t="shared" si="10"/>
        <v>9662</v>
      </c>
      <c r="J53" s="22">
        <f t="shared" si="10"/>
        <v>9137</v>
      </c>
      <c r="K53" s="22">
        <f t="shared" si="10"/>
        <v>0</v>
      </c>
      <c r="L53" s="22">
        <f t="shared" si="10"/>
        <v>0</v>
      </c>
      <c r="M53" s="22">
        <f t="shared" si="10"/>
        <v>0</v>
      </c>
      <c r="N53" s="22">
        <f t="shared" si="10"/>
        <v>0</v>
      </c>
      <c r="O53" s="69">
        <f t="shared" si="9"/>
        <v>54157</v>
      </c>
    </row>
    <row r="54" spans="1:15" x14ac:dyDescent="0.2">
      <c r="A54" s="59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63"/>
    </row>
    <row r="55" spans="1:15" x14ac:dyDescent="0.2">
      <c r="A55" s="59"/>
      <c r="B55" s="23" t="s">
        <v>38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63"/>
    </row>
    <row r="56" spans="1:15" x14ac:dyDescent="0.2">
      <c r="A56" s="59"/>
      <c r="B56" s="15" t="s">
        <v>57</v>
      </c>
      <c r="C56" s="9">
        <v>40000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68">
        <f>SUM(C56:N56)</f>
        <v>40000</v>
      </c>
    </row>
    <row r="57" spans="1:15" x14ac:dyDescent="0.2">
      <c r="A57" s="59"/>
      <c r="B57" s="15" t="s">
        <v>17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68">
        <f>SUM(C57:N57)</f>
        <v>0</v>
      </c>
    </row>
    <row r="58" spans="1:15" x14ac:dyDescent="0.2">
      <c r="A58" s="59"/>
      <c r="B58" s="15" t="s">
        <v>17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68">
        <f>SUM(C58:N58)</f>
        <v>0</v>
      </c>
    </row>
    <row r="59" spans="1:15" x14ac:dyDescent="0.2">
      <c r="A59" s="59"/>
      <c r="B59" s="12" t="s">
        <v>41</v>
      </c>
      <c r="C59" s="16">
        <f t="shared" ref="C59:N59" si="11">SUM(C56:C58)</f>
        <v>40000</v>
      </c>
      <c r="D59" s="16">
        <f t="shared" si="11"/>
        <v>0</v>
      </c>
      <c r="E59" s="16">
        <f t="shared" si="11"/>
        <v>0</v>
      </c>
      <c r="F59" s="16">
        <f t="shared" si="11"/>
        <v>0</v>
      </c>
      <c r="G59" s="16">
        <f t="shared" si="11"/>
        <v>0</v>
      </c>
      <c r="H59" s="16">
        <f t="shared" si="11"/>
        <v>0</v>
      </c>
      <c r="I59" s="16">
        <f t="shared" si="11"/>
        <v>0</v>
      </c>
      <c r="J59" s="16">
        <f t="shared" si="11"/>
        <v>0</v>
      </c>
      <c r="K59" s="16">
        <f t="shared" si="11"/>
        <v>0</v>
      </c>
      <c r="L59" s="16">
        <f t="shared" si="11"/>
        <v>0</v>
      </c>
      <c r="M59" s="16">
        <f t="shared" si="11"/>
        <v>0</v>
      </c>
      <c r="N59" s="16">
        <f t="shared" si="11"/>
        <v>0</v>
      </c>
      <c r="O59" s="64">
        <f>SUM(C59:N59)</f>
        <v>40000</v>
      </c>
    </row>
    <row r="60" spans="1:15" x14ac:dyDescent="0.2">
      <c r="A60" s="59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63"/>
    </row>
    <row r="61" spans="1:15" x14ac:dyDescent="0.2">
      <c r="A61" s="150" t="s">
        <v>42</v>
      </c>
      <c r="B61" s="151"/>
      <c r="C61" s="24">
        <f t="shared" ref="C61:N61" si="12">C53+C59</f>
        <v>48011</v>
      </c>
      <c r="D61" s="24">
        <f t="shared" si="12"/>
        <v>5111</v>
      </c>
      <c r="E61" s="24">
        <f t="shared" si="12"/>
        <v>5507</v>
      </c>
      <c r="F61" s="24">
        <f t="shared" si="12"/>
        <v>6107</v>
      </c>
      <c r="G61" s="24">
        <f t="shared" si="12"/>
        <v>5511</v>
      </c>
      <c r="H61" s="24">
        <f t="shared" si="12"/>
        <v>5111</v>
      </c>
      <c r="I61" s="24">
        <f t="shared" si="12"/>
        <v>9662</v>
      </c>
      <c r="J61" s="24">
        <f t="shared" si="12"/>
        <v>9137</v>
      </c>
      <c r="K61" s="24">
        <f t="shared" si="12"/>
        <v>0</v>
      </c>
      <c r="L61" s="24">
        <f t="shared" si="12"/>
        <v>0</v>
      </c>
      <c r="M61" s="24">
        <f t="shared" si="12"/>
        <v>0</v>
      </c>
      <c r="N61" s="24">
        <f t="shared" si="12"/>
        <v>0</v>
      </c>
      <c r="O61" s="69">
        <f>SUM(C61:N61)</f>
        <v>94157</v>
      </c>
    </row>
    <row r="62" spans="1:15" x14ac:dyDescent="0.2">
      <c r="A62" s="59"/>
      <c r="B62" s="1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65"/>
    </row>
    <row r="63" spans="1:15" x14ac:dyDescent="0.2">
      <c r="A63" s="59"/>
      <c r="B63" s="15" t="s">
        <v>43</v>
      </c>
      <c r="C63" s="9">
        <f t="shared" ref="C63:N63" si="13">C26-C61</f>
        <v>-40141</v>
      </c>
      <c r="D63" s="9">
        <f t="shared" si="13"/>
        <v>5144</v>
      </c>
      <c r="E63" s="9">
        <f t="shared" si="13"/>
        <v>7973</v>
      </c>
      <c r="F63" s="9">
        <f t="shared" si="13"/>
        <v>9013</v>
      </c>
      <c r="G63" s="9">
        <f t="shared" si="13"/>
        <v>11789</v>
      </c>
      <c r="H63" s="9">
        <f t="shared" si="13"/>
        <v>14224</v>
      </c>
      <c r="I63" s="9">
        <f t="shared" si="13"/>
        <v>12738</v>
      </c>
      <c r="J63" s="9">
        <f t="shared" si="13"/>
        <v>16788</v>
      </c>
      <c r="K63" s="9">
        <f t="shared" si="13"/>
        <v>0</v>
      </c>
      <c r="L63" s="9">
        <f t="shared" si="13"/>
        <v>0</v>
      </c>
      <c r="M63" s="9">
        <f t="shared" si="13"/>
        <v>0</v>
      </c>
      <c r="N63" s="9">
        <f t="shared" si="13"/>
        <v>0</v>
      </c>
      <c r="O63" s="64">
        <f>SUM(C63:N63)</f>
        <v>37528</v>
      </c>
    </row>
    <row r="64" spans="1:15" x14ac:dyDescent="0.2">
      <c r="A64" s="59"/>
      <c r="B64" s="15" t="s">
        <v>44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68"/>
    </row>
    <row r="65" spans="1:15" x14ac:dyDescent="0.2">
      <c r="A65" s="60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5"/>
    </row>
    <row r="66" spans="1:15" x14ac:dyDescent="0.2">
      <c r="A66" s="150" t="s">
        <v>45</v>
      </c>
      <c r="B66" s="151"/>
      <c r="C66" s="57">
        <f t="shared" ref="C66:N66" si="14">C63-C64</f>
        <v>-40141</v>
      </c>
      <c r="D66" s="57">
        <f t="shared" si="14"/>
        <v>5144</v>
      </c>
      <c r="E66" s="57">
        <f t="shared" si="14"/>
        <v>7973</v>
      </c>
      <c r="F66" s="57">
        <f t="shared" si="14"/>
        <v>9013</v>
      </c>
      <c r="G66" s="57">
        <f t="shared" si="14"/>
        <v>11789</v>
      </c>
      <c r="H66" s="57">
        <f t="shared" si="14"/>
        <v>14224</v>
      </c>
      <c r="I66" s="57">
        <f t="shared" si="14"/>
        <v>12738</v>
      </c>
      <c r="J66" s="57">
        <f t="shared" si="14"/>
        <v>16788</v>
      </c>
      <c r="K66" s="57">
        <f t="shared" si="14"/>
        <v>0</v>
      </c>
      <c r="L66" s="57">
        <f t="shared" si="14"/>
        <v>0</v>
      </c>
      <c r="M66" s="57">
        <f t="shared" si="14"/>
        <v>0</v>
      </c>
      <c r="N66" s="57">
        <f t="shared" si="14"/>
        <v>0</v>
      </c>
      <c r="O66" s="69">
        <f>SUM(C66:N66)</f>
        <v>37528</v>
      </c>
    </row>
  </sheetData>
  <mergeCells count="5">
    <mergeCell ref="A6:B6"/>
    <mergeCell ref="A26:B26"/>
    <mergeCell ref="A28:B28"/>
    <mergeCell ref="A61:B61"/>
    <mergeCell ref="A66:B66"/>
  </mergeCells>
  <pageMargins left="0.25" right="0.25" top="0.75" bottom="0.75" header="0.3" footer="0.3"/>
  <pageSetup scale="7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zoomScale="80" zoomScaleNormal="80" workbookViewId="0">
      <selection activeCell="G34" sqref="G34"/>
    </sheetView>
  </sheetViews>
  <sheetFormatPr defaultRowHeight="12.75" x14ac:dyDescent="0.2"/>
  <cols>
    <col min="1" max="1" width="2" customWidth="1"/>
    <col min="2" max="2" width="32.28515625" style="88" bestFit="1" customWidth="1"/>
    <col min="3" max="5" width="11.7109375" bestFit="1" customWidth="1"/>
    <col min="6" max="6" width="11.42578125" bestFit="1" customWidth="1"/>
    <col min="7" max="7" width="11.7109375" bestFit="1" customWidth="1"/>
    <col min="8" max="14" width="12.140625" bestFit="1" customWidth="1"/>
    <col min="15" max="15" width="12.42578125" bestFit="1" customWidth="1"/>
    <col min="16" max="16" width="34.5703125" customWidth="1"/>
  </cols>
  <sheetData>
    <row r="1" spans="1:16" ht="12" customHeight="1" x14ac:dyDescent="0.2">
      <c r="A1" s="27"/>
      <c r="B1" s="130" t="s">
        <v>141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</row>
    <row r="2" spans="1:16" ht="21.75" customHeight="1" x14ac:dyDescent="0.2">
      <c r="A2" s="30"/>
      <c r="B2" s="79" t="s">
        <v>62</v>
      </c>
      <c r="C2" s="122">
        <v>19260</v>
      </c>
      <c r="D2" s="122">
        <v>20845</v>
      </c>
      <c r="E2" s="122">
        <v>21980</v>
      </c>
      <c r="F2" s="122">
        <v>20275</v>
      </c>
      <c r="G2" s="122">
        <v>22365</v>
      </c>
      <c r="H2" s="122">
        <v>23315</v>
      </c>
      <c r="I2" s="122">
        <v>24265</v>
      </c>
      <c r="J2" s="122">
        <v>24745</v>
      </c>
      <c r="K2" s="122">
        <v>25250</v>
      </c>
      <c r="L2" s="122">
        <v>27457</v>
      </c>
      <c r="M2" s="122">
        <v>29883</v>
      </c>
      <c r="N2" s="122">
        <v>29399</v>
      </c>
      <c r="O2" s="51">
        <f>SUM(C2:N2)</f>
        <v>289039</v>
      </c>
    </row>
    <row r="3" spans="1:16" x14ac:dyDescent="0.2">
      <c r="A3" s="30"/>
      <c r="B3" s="79" t="s">
        <v>63</v>
      </c>
      <c r="C3" s="123">
        <v>19559.349999999999</v>
      </c>
      <c r="D3" s="123">
        <v>21238</v>
      </c>
      <c r="E3" s="123">
        <v>20990</v>
      </c>
      <c r="F3" s="133"/>
      <c r="G3" s="133"/>
      <c r="H3" s="133"/>
      <c r="I3" s="133"/>
      <c r="J3" s="133"/>
      <c r="K3" s="133"/>
      <c r="L3" s="133"/>
      <c r="M3" s="133"/>
      <c r="N3" s="133"/>
      <c r="O3" s="39">
        <f>SUM(C3:N3)</f>
        <v>61787.35</v>
      </c>
    </row>
    <row r="4" spans="1:16" x14ac:dyDescent="0.2">
      <c r="A4" s="31"/>
      <c r="B4" s="80" t="s">
        <v>64</v>
      </c>
      <c r="C4" s="41">
        <f>C3-C2</f>
        <v>299.34999999999854</v>
      </c>
      <c r="D4" s="41">
        <f>D3-D2</f>
        <v>393</v>
      </c>
      <c r="E4" s="41">
        <f t="shared" ref="E4:O4" si="0">E3-E2</f>
        <v>-990</v>
      </c>
      <c r="F4" s="41">
        <f t="shared" si="0"/>
        <v>-20275</v>
      </c>
      <c r="G4" s="41">
        <f t="shared" si="0"/>
        <v>-22365</v>
      </c>
      <c r="H4" s="41">
        <f t="shared" si="0"/>
        <v>-23315</v>
      </c>
      <c r="I4" s="41">
        <f t="shared" si="0"/>
        <v>-24265</v>
      </c>
      <c r="J4" s="41">
        <f t="shared" si="0"/>
        <v>-24745</v>
      </c>
      <c r="K4" s="41">
        <f t="shared" si="0"/>
        <v>-25250</v>
      </c>
      <c r="L4" s="41">
        <f t="shared" si="0"/>
        <v>-27457</v>
      </c>
      <c r="M4" s="41">
        <f t="shared" si="0"/>
        <v>-29883</v>
      </c>
      <c r="N4" s="41">
        <f t="shared" si="0"/>
        <v>-29399</v>
      </c>
      <c r="O4" s="42">
        <f t="shared" si="0"/>
        <v>-227251.65</v>
      </c>
    </row>
    <row r="5" spans="1:16" x14ac:dyDescent="0.2">
      <c r="A5" s="30"/>
      <c r="B5" s="79" t="s">
        <v>65</v>
      </c>
      <c r="C5" s="32">
        <f>IF(ISERR(ROUND(C2/C3,3)),0,ROUND(C3/C2,3))</f>
        <v>1.016</v>
      </c>
      <c r="D5" s="32">
        <f>IF(ISERR(ROUND(D2/D3,3)),0,ROUND(D3/D2,3))</f>
        <v>1.0189999999999999</v>
      </c>
      <c r="E5" s="32">
        <f t="shared" ref="E5:O5" si="1">IF(ISERR(ROUND(E2/E3,3)),0,ROUND(E3/E2,3))</f>
        <v>0.95499999999999996</v>
      </c>
      <c r="F5" s="32">
        <f t="shared" si="1"/>
        <v>0</v>
      </c>
      <c r="G5" s="32">
        <f t="shared" si="1"/>
        <v>0</v>
      </c>
      <c r="H5" s="32">
        <f t="shared" si="1"/>
        <v>0</v>
      </c>
      <c r="I5" s="32">
        <f t="shared" si="1"/>
        <v>0</v>
      </c>
      <c r="J5" s="32">
        <f t="shared" si="1"/>
        <v>0</v>
      </c>
      <c r="K5" s="32">
        <f t="shared" si="1"/>
        <v>0</v>
      </c>
      <c r="L5" s="32">
        <f t="shared" si="1"/>
        <v>0</v>
      </c>
      <c r="M5" s="32">
        <f t="shared" si="1"/>
        <v>0</v>
      </c>
      <c r="N5" s="32">
        <f t="shared" si="1"/>
        <v>0</v>
      </c>
      <c r="O5" s="33">
        <f t="shared" si="1"/>
        <v>0.214</v>
      </c>
      <c r="P5" s="124">
        <f>AVERAGE(C5:D5)</f>
        <v>1.0175000000000001</v>
      </c>
    </row>
    <row r="6" spans="1:16" x14ac:dyDescent="0.2">
      <c r="A6" s="34"/>
      <c r="B6" s="81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</row>
    <row r="7" spans="1:16" x14ac:dyDescent="0.2">
      <c r="A7" s="149" t="s">
        <v>1</v>
      </c>
      <c r="B7" s="146"/>
      <c r="C7" s="56" t="s">
        <v>2</v>
      </c>
      <c r="D7" s="56" t="s">
        <v>3</v>
      </c>
      <c r="E7" s="56" t="s">
        <v>4</v>
      </c>
      <c r="F7" s="56" t="s">
        <v>5</v>
      </c>
      <c r="G7" s="56" t="s">
        <v>6</v>
      </c>
      <c r="H7" s="56" t="s">
        <v>7</v>
      </c>
      <c r="I7" s="56" t="s">
        <v>8</v>
      </c>
      <c r="J7" s="56" t="s">
        <v>9</v>
      </c>
      <c r="K7" s="56" t="s">
        <v>10</v>
      </c>
      <c r="L7" s="56" t="s">
        <v>11</v>
      </c>
      <c r="M7" s="56" t="s">
        <v>12</v>
      </c>
      <c r="N7" s="56" t="s">
        <v>13</v>
      </c>
      <c r="O7" s="67" t="s">
        <v>14</v>
      </c>
    </row>
    <row r="8" spans="1:16" x14ac:dyDescent="0.2">
      <c r="A8" s="59"/>
      <c r="B8" s="82" t="s">
        <v>15</v>
      </c>
      <c r="C8" s="4">
        <v>19559</v>
      </c>
      <c r="D8" s="4">
        <v>21238</v>
      </c>
      <c r="E8" s="4">
        <v>20990</v>
      </c>
      <c r="F8" s="4"/>
      <c r="G8" s="4"/>
      <c r="H8" s="4"/>
      <c r="I8" s="4"/>
      <c r="J8" s="4"/>
      <c r="K8" s="4"/>
      <c r="L8" s="4"/>
      <c r="M8" s="4"/>
      <c r="N8" s="4"/>
      <c r="O8" s="63"/>
      <c r="P8" s="92" t="s">
        <v>122</v>
      </c>
    </row>
    <row r="9" spans="1:16" x14ac:dyDescent="0.2">
      <c r="A9" s="59"/>
      <c r="B9" s="83" t="s">
        <v>82</v>
      </c>
      <c r="C9" s="9"/>
      <c r="D9" s="9"/>
      <c r="E9" s="9"/>
      <c r="F9" s="9">
        <v>2235</v>
      </c>
      <c r="G9" s="9">
        <v>2235</v>
      </c>
      <c r="H9" s="9">
        <v>2980</v>
      </c>
      <c r="I9" s="9">
        <v>2235</v>
      </c>
      <c r="J9" s="9">
        <v>2500</v>
      </c>
      <c r="K9" s="9">
        <v>1500</v>
      </c>
      <c r="L9" s="9">
        <v>2500</v>
      </c>
      <c r="M9" s="9">
        <v>2980</v>
      </c>
      <c r="N9" s="9">
        <v>1500</v>
      </c>
      <c r="O9" s="68">
        <f t="shared" ref="O9:O18" si="2">SUM(C9:N9)</f>
        <v>20665</v>
      </c>
      <c r="P9" s="92" t="s">
        <v>126</v>
      </c>
    </row>
    <row r="10" spans="1:16" x14ac:dyDescent="0.2">
      <c r="A10" s="59"/>
      <c r="B10" s="83" t="s">
        <v>60</v>
      </c>
      <c r="C10" s="9"/>
      <c r="D10" s="9"/>
      <c r="E10" s="9"/>
      <c r="F10" s="9">
        <v>17205</v>
      </c>
      <c r="G10" s="9">
        <v>18690</v>
      </c>
      <c r="H10" s="9">
        <v>20690</v>
      </c>
      <c r="I10" s="9">
        <v>22175</v>
      </c>
      <c r="J10" s="9">
        <v>23835</v>
      </c>
      <c r="K10" s="9">
        <v>25320</v>
      </c>
      <c r="L10" s="9">
        <v>27197</v>
      </c>
      <c r="M10" s="9">
        <v>28193</v>
      </c>
      <c r="N10" s="9">
        <v>29189</v>
      </c>
      <c r="O10" s="68">
        <f t="shared" si="2"/>
        <v>212494</v>
      </c>
      <c r="P10" s="92" t="s">
        <v>123</v>
      </c>
    </row>
    <row r="11" spans="1:16" x14ac:dyDescent="0.2">
      <c r="A11" s="59"/>
      <c r="B11" s="82" t="s">
        <v>86</v>
      </c>
      <c r="C11" s="9"/>
      <c r="D11" s="9"/>
      <c r="E11" s="9"/>
      <c r="F11" s="9">
        <v>2850</v>
      </c>
      <c r="G11" s="9">
        <v>3350</v>
      </c>
      <c r="H11" s="9">
        <v>1450</v>
      </c>
      <c r="I11" s="9">
        <v>2150</v>
      </c>
      <c r="J11" s="9">
        <v>1150</v>
      </c>
      <c r="K11" s="9">
        <v>750</v>
      </c>
      <c r="L11" s="9">
        <v>750</v>
      </c>
      <c r="M11" s="9">
        <v>750</v>
      </c>
      <c r="N11" s="9">
        <v>750</v>
      </c>
      <c r="O11" s="68">
        <f t="shared" si="2"/>
        <v>13950</v>
      </c>
      <c r="P11" s="92" t="s">
        <v>124</v>
      </c>
    </row>
    <row r="12" spans="1:16" x14ac:dyDescent="0.2">
      <c r="A12" s="59"/>
      <c r="B12" s="83" t="s">
        <v>49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68">
        <f t="shared" si="2"/>
        <v>0</v>
      </c>
      <c r="P12" s="92" t="s">
        <v>125</v>
      </c>
    </row>
    <row r="13" spans="1:16" x14ac:dyDescent="0.2">
      <c r="A13" s="59"/>
      <c r="B13" s="82" t="s">
        <v>85</v>
      </c>
      <c r="C13" s="9"/>
      <c r="D13" s="9"/>
      <c r="E13" s="9"/>
      <c r="F13" s="9">
        <v>1025</v>
      </c>
      <c r="G13" s="9">
        <v>1130</v>
      </c>
      <c r="H13" s="9">
        <v>1235</v>
      </c>
      <c r="I13" s="9">
        <v>1505</v>
      </c>
      <c r="J13" s="9">
        <v>1760</v>
      </c>
      <c r="K13" s="9">
        <v>1760</v>
      </c>
      <c r="L13" s="9">
        <v>1760</v>
      </c>
      <c r="M13" s="9">
        <v>1760</v>
      </c>
      <c r="N13" s="9">
        <v>1760</v>
      </c>
      <c r="O13" s="68">
        <f t="shared" si="2"/>
        <v>13695</v>
      </c>
    </row>
    <row r="14" spans="1:16" x14ac:dyDescent="0.2">
      <c r="A14" s="59"/>
      <c r="B14" s="83" t="s">
        <v>16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68">
        <f t="shared" si="2"/>
        <v>0</v>
      </c>
    </row>
    <row r="15" spans="1:16" x14ac:dyDescent="0.2">
      <c r="A15" s="59"/>
      <c r="B15" s="83" t="s">
        <v>109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68">
        <f t="shared" si="2"/>
        <v>0</v>
      </c>
    </row>
    <row r="16" spans="1:16" x14ac:dyDescent="0.2">
      <c r="A16" s="59"/>
      <c r="B16" s="83" t="s">
        <v>83</v>
      </c>
      <c r="C16" s="9"/>
      <c r="D16" s="9"/>
      <c r="E16" s="9"/>
      <c r="F16" s="9">
        <v>-3390</v>
      </c>
      <c r="G16" s="9">
        <v>-3390</v>
      </c>
      <c r="H16" s="9">
        <v>-3390</v>
      </c>
      <c r="I16" s="9">
        <v>-4150</v>
      </c>
      <c r="J16" s="9">
        <v>-5250</v>
      </c>
      <c r="K16" s="9">
        <v>-4150</v>
      </c>
      <c r="L16" s="9">
        <v>-5500</v>
      </c>
      <c r="M16" s="9">
        <v>-4550</v>
      </c>
      <c r="N16" s="9">
        <v>-4550</v>
      </c>
      <c r="O16" s="68">
        <f t="shared" si="2"/>
        <v>-38320</v>
      </c>
    </row>
    <row r="17" spans="1:15" x14ac:dyDescent="0.2">
      <c r="A17" s="59"/>
      <c r="B17" s="83" t="s">
        <v>48</v>
      </c>
      <c r="C17" s="9"/>
      <c r="D17" s="9"/>
      <c r="E17" s="9"/>
      <c r="F17" s="9">
        <v>350</v>
      </c>
      <c r="G17" s="9">
        <v>350</v>
      </c>
      <c r="H17" s="9">
        <v>350</v>
      </c>
      <c r="I17" s="9">
        <v>350</v>
      </c>
      <c r="J17" s="9">
        <v>750</v>
      </c>
      <c r="K17" s="9">
        <v>70</v>
      </c>
      <c r="L17" s="9">
        <v>750</v>
      </c>
      <c r="M17" s="9">
        <v>750</v>
      </c>
      <c r="N17" s="9">
        <v>750</v>
      </c>
      <c r="O17" s="68">
        <f t="shared" si="2"/>
        <v>4470</v>
      </c>
    </row>
    <row r="18" spans="1:15" x14ac:dyDescent="0.2">
      <c r="A18" s="59"/>
      <c r="B18" s="84" t="s">
        <v>18</v>
      </c>
      <c r="C18" s="13">
        <f>SUM(C8:C17)</f>
        <v>19559</v>
      </c>
      <c r="D18" s="13">
        <f>SUM(D8:D17)</f>
        <v>21238</v>
      </c>
      <c r="E18" s="13">
        <f>SUM(E8:E17)</f>
        <v>20990</v>
      </c>
      <c r="F18" s="13">
        <f t="shared" ref="F18:N18" si="3">SUM(F9:F17)</f>
        <v>20275</v>
      </c>
      <c r="G18" s="13">
        <f t="shared" si="3"/>
        <v>22365</v>
      </c>
      <c r="H18" s="13">
        <f t="shared" si="3"/>
        <v>23315</v>
      </c>
      <c r="I18" s="13">
        <f t="shared" si="3"/>
        <v>24265</v>
      </c>
      <c r="J18" s="13">
        <f t="shared" si="3"/>
        <v>24745</v>
      </c>
      <c r="K18" s="13">
        <f t="shared" si="3"/>
        <v>25250</v>
      </c>
      <c r="L18" s="13">
        <f t="shared" si="3"/>
        <v>27457</v>
      </c>
      <c r="M18" s="13">
        <f t="shared" si="3"/>
        <v>29883</v>
      </c>
      <c r="N18" s="13">
        <f t="shared" si="3"/>
        <v>29399</v>
      </c>
      <c r="O18" s="69">
        <f t="shared" si="2"/>
        <v>288741</v>
      </c>
    </row>
    <row r="19" spans="1:15" x14ac:dyDescent="0.2">
      <c r="A19" s="59"/>
      <c r="B19" s="8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63"/>
    </row>
    <row r="20" spans="1:15" x14ac:dyDescent="0.2">
      <c r="A20" s="59"/>
      <c r="B20" s="82" t="s">
        <v>61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63"/>
    </row>
    <row r="21" spans="1:15" x14ac:dyDescent="0.2">
      <c r="A21" s="59"/>
      <c r="B21" s="86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68">
        <f t="shared" ref="O21:O26" si="4">SUM(C21:N21)</f>
        <v>0</v>
      </c>
    </row>
    <row r="22" spans="1:15" x14ac:dyDescent="0.2">
      <c r="A22" s="59"/>
      <c r="B22" s="86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68">
        <f t="shared" si="4"/>
        <v>0</v>
      </c>
    </row>
    <row r="23" spans="1:15" x14ac:dyDescent="0.2">
      <c r="A23" s="59"/>
      <c r="B23" s="86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68">
        <f t="shared" si="4"/>
        <v>0</v>
      </c>
    </row>
    <row r="24" spans="1:15" x14ac:dyDescent="0.2">
      <c r="A24" s="59"/>
      <c r="B24" s="86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68">
        <f t="shared" si="4"/>
        <v>0</v>
      </c>
    </row>
    <row r="25" spans="1:15" x14ac:dyDescent="0.2">
      <c r="A25" s="59"/>
      <c r="B25" s="86" t="s">
        <v>17</v>
      </c>
      <c r="C25" s="9"/>
      <c r="D25" s="9"/>
      <c r="E25" s="9"/>
      <c r="F25" s="9"/>
      <c r="G25" s="9"/>
      <c r="H25" s="9"/>
      <c r="I25" s="9" t="s">
        <v>54</v>
      </c>
      <c r="J25" s="9"/>
      <c r="K25" s="9"/>
      <c r="L25" s="9"/>
      <c r="M25" s="9"/>
      <c r="N25" s="9"/>
      <c r="O25" s="68">
        <f t="shared" si="4"/>
        <v>0</v>
      </c>
    </row>
    <row r="26" spans="1:15" x14ac:dyDescent="0.2">
      <c r="A26" s="59"/>
      <c r="B26" s="84" t="s">
        <v>19</v>
      </c>
      <c r="C26" s="16">
        <f t="shared" ref="C26:N26" si="5">SUM(C21:C25)</f>
        <v>0</v>
      </c>
      <c r="D26" s="16">
        <f t="shared" si="5"/>
        <v>0</v>
      </c>
      <c r="E26" s="16">
        <f t="shared" si="5"/>
        <v>0</v>
      </c>
      <c r="F26" s="16">
        <f t="shared" si="5"/>
        <v>0</v>
      </c>
      <c r="G26" s="16">
        <f t="shared" si="5"/>
        <v>0</v>
      </c>
      <c r="H26" s="16">
        <f t="shared" si="5"/>
        <v>0</v>
      </c>
      <c r="I26" s="16">
        <f t="shared" si="5"/>
        <v>0</v>
      </c>
      <c r="J26" s="16">
        <f t="shared" si="5"/>
        <v>0</v>
      </c>
      <c r="K26" s="16">
        <f t="shared" si="5"/>
        <v>0</v>
      </c>
      <c r="L26" s="16">
        <f t="shared" si="5"/>
        <v>0</v>
      </c>
      <c r="M26" s="16">
        <f t="shared" si="5"/>
        <v>0</v>
      </c>
      <c r="N26" s="16">
        <f t="shared" si="5"/>
        <v>0</v>
      </c>
      <c r="O26" s="64">
        <f t="shared" si="4"/>
        <v>0</v>
      </c>
    </row>
    <row r="27" spans="1:15" x14ac:dyDescent="0.2">
      <c r="A27" s="60"/>
      <c r="B27" s="8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65"/>
    </row>
    <row r="28" spans="1:15" x14ac:dyDescent="0.2">
      <c r="A28" s="150" t="s">
        <v>20</v>
      </c>
      <c r="B28" s="151"/>
      <c r="C28" s="57">
        <v>19559.349999999999</v>
      </c>
      <c r="D28" s="57">
        <f t="shared" ref="D28:N28" si="6">D18+D26</f>
        <v>21238</v>
      </c>
      <c r="E28" s="57">
        <f t="shared" si="6"/>
        <v>20990</v>
      </c>
      <c r="F28" s="57">
        <f t="shared" si="6"/>
        <v>20275</v>
      </c>
      <c r="G28" s="57">
        <f t="shared" si="6"/>
        <v>22365</v>
      </c>
      <c r="H28" s="57">
        <f t="shared" si="6"/>
        <v>23315</v>
      </c>
      <c r="I28" s="57">
        <f t="shared" si="6"/>
        <v>24265</v>
      </c>
      <c r="J28" s="57">
        <f t="shared" si="6"/>
        <v>24745</v>
      </c>
      <c r="K28" s="57">
        <f t="shared" si="6"/>
        <v>25250</v>
      </c>
      <c r="L28" s="57">
        <f t="shared" si="6"/>
        <v>27457</v>
      </c>
      <c r="M28" s="57">
        <f t="shared" si="6"/>
        <v>29883</v>
      </c>
      <c r="N28" s="57">
        <f t="shared" si="6"/>
        <v>29399</v>
      </c>
      <c r="O28" s="69">
        <f>SUM(C28:N28)</f>
        <v>288741.34999999998</v>
      </c>
    </row>
    <row r="29" spans="1:15" x14ac:dyDescent="0.2">
      <c r="A29" s="59"/>
      <c r="B29" s="8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63"/>
    </row>
    <row r="30" spans="1:15" x14ac:dyDescent="0.2">
      <c r="A30" s="152" t="s">
        <v>21</v>
      </c>
      <c r="B30" s="153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70"/>
    </row>
    <row r="31" spans="1:15" x14ac:dyDescent="0.2">
      <c r="A31" s="59"/>
      <c r="B31" s="82" t="s">
        <v>22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63"/>
    </row>
    <row r="32" spans="1:15" x14ac:dyDescent="0.2">
      <c r="A32" s="59"/>
      <c r="B32" s="83" t="s">
        <v>69</v>
      </c>
      <c r="C32" s="9">
        <v>1500</v>
      </c>
      <c r="D32" s="9"/>
      <c r="E32" s="9"/>
      <c r="F32" s="9">
        <v>1500</v>
      </c>
      <c r="G32" s="9"/>
      <c r="H32" s="9"/>
      <c r="I32" s="9"/>
      <c r="J32" s="9"/>
      <c r="K32" s="9"/>
      <c r="L32" s="9"/>
      <c r="M32" s="9"/>
      <c r="N32" s="9"/>
      <c r="O32" s="64">
        <f>SUM(C32:N32)</f>
        <v>3000</v>
      </c>
    </row>
    <row r="33" spans="1:15" x14ac:dyDescent="0.2">
      <c r="A33" s="59"/>
      <c r="B33" s="86" t="s">
        <v>67</v>
      </c>
      <c r="C33" s="9">
        <v>150</v>
      </c>
      <c r="D33" s="9">
        <v>150</v>
      </c>
      <c r="E33" s="9">
        <v>150</v>
      </c>
      <c r="F33" s="9">
        <v>150</v>
      </c>
      <c r="G33" s="9">
        <v>150</v>
      </c>
      <c r="H33" s="9">
        <v>150</v>
      </c>
      <c r="I33" s="9">
        <v>150</v>
      </c>
      <c r="J33" s="9">
        <v>150</v>
      </c>
      <c r="K33" s="9">
        <v>150</v>
      </c>
      <c r="L33" s="9">
        <v>150</v>
      </c>
      <c r="M33" s="9">
        <v>150</v>
      </c>
      <c r="N33" s="9">
        <v>150</v>
      </c>
      <c r="O33" s="68">
        <f>SUM(C33:N33)</f>
        <v>1800</v>
      </c>
    </row>
    <row r="34" spans="1:15" x14ac:dyDescent="0.2">
      <c r="A34" s="59"/>
      <c r="B34" s="83" t="s">
        <v>24</v>
      </c>
      <c r="C34" s="9">
        <v>1500</v>
      </c>
      <c r="D34" s="9">
        <v>500</v>
      </c>
      <c r="E34" s="9">
        <v>500</v>
      </c>
      <c r="F34" s="9">
        <v>1500</v>
      </c>
      <c r="G34" s="9">
        <v>500</v>
      </c>
      <c r="H34" s="9">
        <v>500</v>
      </c>
      <c r="I34" s="9">
        <v>1500</v>
      </c>
      <c r="J34" s="9">
        <v>500</v>
      </c>
      <c r="K34" s="9">
        <v>500</v>
      </c>
      <c r="L34" s="9">
        <v>1500</v>
      </c>
      <c r="M34" s="9">
        <v>500</v>
      </c>
      <c r="N34" s="9">
        <v>500</v>
      </c>
      <c r="O34" s="64">
        <f t="shared" ref="O34:O43" si="7">SUM(C34:N34)</f>
        <v>10000</v>
      </c>
    </row>
    <row r="35" spans="1:15" x14ac:dyDescent="0.2">
      <c r="A35" s="59"/>
      <c r="B35" s="83" t="s">
        <v>25</v>
      </c>
      <c r="C35" s="9">
        <v>3621</v>
      </c>
      <c r="D35" s="9">
        <v>3621</v>
      </c>
      <c r="E35" s="9">
        <v>3621</v>
      </c>
      <c r="F35" s="9">
        <v>3621</v>
      </c>
      <c r="G35" s="9">
        <v>3621</v>
      </c>
      <c r="H35" s="9">
        <v>3621</v>
      </c>
      <c r="I35" s="9">
        <v>3621</v>
      </c>
      <c r="J35" s="9">
        <v>3621</v>
      </c>
      <c r="K35" s="9">
        <v>3621</v>
      </c>
      <c r="L35" s="9">
        <v>3621</v>
      </c>
      <c r="M35" s="9">
        <v>3621</v>
      </c>
      <c r="N35" s="9">
        <v>3621</v>
      </c>
      <c r="O35" s="68">
        <f t="shared" si="7"/>
        <v>43452</v>
      </c>
    </row>
    <row r="36" spans="1:15" x14ac:dyDescent="0.2">
      <c r="A36" s="59"/>
      <c r="B36" s="83" t="s">
        <v>96</v>
      </c>
      <c r="C36" s="9">
        <v>5000</v>
      </c>
      <c r="D36" s="9"/>
      <c r="E36" s="9">
        <v>1500</v>
      </c>
      <c r="F36" s="9">
        <v>1500</v>
      </c>
      <c r="G36" s="9"/>
      <c r="H36" s="9"/>
      <c r="I36" s="9"/>
      <c r="J36" s="9"/>
      <c r="K36" s="9"/>
      <c r="L36" s="9"/>
      <c r="M36" s="9"/>
      <c r="N36" s="9"/>
      <c r="O36" s="68">
        <f t="shared" si="7"/>
        <v>8000</v>
      </c>
    </row>
    <row r="37" spans="1:15" x14ac:dyDescent="0.2">
      <c r="A37" s="59"/>
      <c r="B37" s="83" t="s">
        <v>27</v>
      </c>
      <c r="C37" s="9">
        <v>37</v>
      </c>
      <c r="D37" s="9">
        <v>37</v>
      </c>
      <c r="E37" s="9">
        <v>33</v>
      </c>
      <c r="F37" s="9">
        <v>33</v>
      </c>
      <c r="G37" s="9">
        <v>37</v>
      </c>
      <c r="H37" s="9">
        <v>37</v>
      </c>
      <c r="I37" s="9">
        <v>37</v>
      </c>
      <c r="J37" s="9">
        <v>37</v>
      </c>
      <c r="K37" s="9">
        <v>37</v>
      </c>
      <c r="L37" s="9">
        <v>37</v>
      </c>
      <c r="M37" s="9">
        <v>37</v>
      </c>
      <c r="N37" s="9">
        <v>37</v>
      </c>
      <c r="O37" s="68">
        <f t="shared" si="7"/>
        <v>436</v>
      </c>
    </row>
    <row r="38" spans="1:15" x14ac:dyDescent="0.2">
      <c r="A38" s="59"/>
      <c r="B38" s="82" t="s">
        <v>84</v>
      </c>
      <c r="C38" s="9">
        <v>50</v>
      </c>
      <c r="D38" s="9">
        <v>50</v>
      </c>
      <c r="E38" s="9">
        <v>50</v>
      </c>
      <c r="F38" s="9">
        <v>50</v>
      </c>
      <c r="G38" s="9">
        <v>50</v>
      </c>
      <c r="H38" s="9">
        <v>50</v>
      </c>
      <c r="I38" s="9">
        <v>50</v>
      </c>
      <c r="J38" s="9">
        <v>50</v>
      </c>
      <c r="K38" s="9">
        <v>50</v>
      </c>
      <c r="L38" s="9">
        <v>50</v>
      </c>
      <c r="M38" s="9">
        <v>50</v>
      </c>
      <c r="N38" s="9">
        <v>50</v>
      </c>
      <c r="O38" s="68">
        <f t="shared" si="7"/>
        <v>600</v>
      </c>
    </row>
    <row r="39" spans="1:15" x14ac:dyDescent="0.2">
      <c r="A39" s="59"/>
      <c r="B39" s="82" t="s">
        <v>53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68">
        <f t="shared" si="7"/>
        <v>0</v>
      </c>
    </row>
    <row r="40" spans="1:15" x14ac:dyDescent="0.2">
      <c r="A40" s="59"/>
      <c r="B40" s="82" t="s">
        <v>56</v>
      </c>
      <c r="C40" s="9"/>
      <c r="D40" s="9"/>
      <c r="E40" s="9"/>
      <c r="F40" s="16"/>
      <c r="G40" s="9"/>
      <c r="H40" s="9"/>
      <c r="I40" s="9"/>
      <c r="J40" s="9"/>
      <c r="K40" s="9"/>
      <c r="L40" s="9"/>
      <c r="M40" s="9"/>
      <c r="N40" s="9"/>
      <c r="O40" s="68">
        <f t="shared" si="7"/>
        <v>0</v>
      </c>
    </row>
    <row r="41" spans="1:15" x14ac:dyDescent="0.2">
      <c r="A41" s="59"/>
      <c r="B41" s="83" t="s">
        <v>28</v>
      </c>
      <c r="C41" s="9">
        <v>150</v>
      </c>
      <c r="D41" s="9">
        <v>150</v>
      </c>
      <c r="E41" s="9">
        <v>150</v>
      </c>
      <c r="F41" s="9">
        <v>150</v>
      </c>
      <c r="G41" s="9">
        <v>150</v>
      </c>
      <c r="H41" s="9">
        <v>150</v>
      </c>
      <c r="I41" s="9">
        <v>150</v>
      </c>
      <c r="J41" s="9">
        <v>150</v>
      </c>
      <c r="K41" s="9">
        <v>150</v>
      </c>
      <c r="L41" s="9">
        <v>150</v>
      </c>
      <c r="M41" s="9">
        <v>150</v>
      </c>
      <c r="N41" s="9">
        <v>150</v>
      </c>
      <c r="O41" s="68">
        <f t="shared" si="7"/>
        <v>1800</v>
      </c>
    </row>
    <row r="42" spans="1:15" x14ac:dyDescent="0.2">
      <c r="A42" s="59"/>
      <c r="B42" s="83" t="s">
        <v>29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68">
        <f t="shared" si="7"/>
        <v>0</v>
      </c>
    </row>
    <row r="43" spans="1:15" x14ac:dyDescent="0.2">
      <c r="A43" s="59"/>
      <c r="B43" s="82" t="s">
        <v>52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64">
        <f t="shared" si="7"/>
        <v>0</v>
      </c>
    </row>
    <row r="44" spans="1:15" x14ac:dyDescent="0.2">
      <c r="A44" s="59"/>
      <c r="B44" s="82" t="s">
        <v>30</v>
      </c>
      <c r="C44" s="9">
        <v>3689</v>
      </c>
      <c r="D44" s="9">
        <v>5547</v>
      </c>
      <c r="E44" s="9">
        <v>5547</v>
      </c>
      <c r="F44" s="9">
        <v>5547</v>
      </c>
      <c r="G44" s="9">
        <v>3689</v>
      </c>
      <c r="H44" s="9">
        <v>3689</v>
      </c>
      <c r="I44" s="9">
        <v>3689</v>
      </c>
      <c r="J44" s="9">
        <v>3689</v>
      </c>
      <c r="K44" s="9">
        <v>3689</v>
      </c>
      <c r="L44" s="9">
        <v>3689</v>
      </c>
      <c r="M44" s="9">
        <v>3689</v>
      </c>
      <c r="N44" s="9">
        <v>3689</v>
      </c>
      <c r="O44" s="64">
        <f t="shared" ref="O44:O49" si="8">SUM(C44:N44)</f>
        <v>49842</v>
      </c>
    </row>
    <row r="45" spans="1:15" x14ac:dyDescent="0.2">
      <c r="A45" s="59"/>
      <c r="B45" s="82" t="s">
        <v>31</v>
      </c>
      <c r="C45" s="9">
        <v>775</v>
      </c>
      <c r="D45" s="9">
        <v>775</v>
      </c>
      <c r="E45" s="9">
        <v>775</v>
      </c>
      <c r="F45" s="9">
        <v>775</v>
      </c>
      <c r="G45" s="9">
        <v>775</v>
      </c>
      <c r="H45" s="9">
        <v>775</v>
      </c>
      <c r="I45" s="9">
        <v>775</v>
      </c>
      <c r="J45" s="9">
        <v>775</v>
      </c>
      <c r="K45" s="9">
        <v>775</v>
      </c>
      <c r="L45" s="9">
        <v>775</v>
      </c>
      <c r="M45" s="9">
        <v>775</v>
      </c>
      <c r="N45" s="9">
        <v>775</v>
      </c>
      <c r="O45" s="64">
        <f t="shared" si="8"/>
        <v>9300</v>
      </c>
    </row>
    <row r="46" spans="1:15" x14ac:dyDescent="0.2">
      <c r="A46" s="59"/>
      <c r="B46" s="83" t="s">
        <v>32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68">
        <f t="shared" si="8"/>
        <v>0</v>
      </c>
    </row>
    <row r="47" spans="1:15" x14ac:dyDescent="0.2">
      <c r="A47" s="59"/>
      <c r="B47" s="83" t="s">
        <v>33</v>
      </c>
      <c r="C47" s="9">
        <v>400</v>
      </c>
      <c r="D47" s="9"/>
      <c r="E47" s="9"/>
      <c r="F47" s="9"/>
      <c r="G47" s="9">
        <v>400</v>
      </c>
      <c r="H47" s="9"/>
      <c r="I47" s="9"/>
      <c r="J47" s="9">
        <v>400</v>
      </c>
      <c r="K47" s="9"/>
      <c r="L47" s="9"/>
      <c r="M47" s="9"/>
      <c r="N47" s="9"/>
      <c r="O47" s="68">
        <f t="shared" si="8"/>
        <v>1200</v>
      </c>
    </row>
    <row r="48" spans="1:15" x14ac:dyDescent="0.2">
      <c r="A48" s="59"/>
      <c r="B48" s="83" t="s">
        <v>34</v>
      </c>
      <c r="C48" s="9">
        <v>400</v>
      </c>
      <c r="D48" s="9">
        <v>479.61</v>
      </c>
      <c r="E48" s="9">
        <v>334.22</v>
      </c>
      <c r="F48" s="9">
        <v>567</v>
      </c>
      <c r="G48" s="9">
        <v>250</v>
      </c>
      <c r="H48" s="9">
        <v>300</v>
      </c>
      <c r="I48" s="9">
        <v>300</v>
      </c>
      <c r="J48" s="9">
        <v>300</v>
      </c>
      <c r="K48" s="9">
        <v>300</v>
      </c>
      <c r="L48" s="9">
        <v>200</v>
      </c>
      <c r="M48" s="9">
        <v>200</v>
      </c>
      <c r="N48" s="9">
        <v>200</v>
      </c>
      <c r="O48" s="68">
        <f t="shared" si="8"/>
        <v>3830.83</v>
      </c>
    </row>
    <row r="49" spans="1:15" x14ac:dyDescent="0.2">
      <c r="A49" s="59"/>
      <c r="B49" s="83" t="s">
        <v>35</v>
      </c>
      <c r="C49" s="9">
        <v>200</v>
      </c>
      <c r="D49" s="9">
        <v>200</v>
      </c>
      <c r="E49" s="9">
        <v>200</v>
      </c>
      <c r="F49" s="9">
        <v>200</v>
      </c>
      <c r="G49" s="9">
        <v>200</v>
      </c>
      <c r="H49" s="9">
        <v>200</v>
      </c>
      <c r="I49" s="9">
        <v>200</v>
      </c>
      <c r="J49" s="9">
        <v>200</v>
      </c>
      <c r="K49" s="9">
        <v>200</v>
      </c>
      <c r="L49" s="9">
        <v>200</v>
      </c>
      <c r="M49" s="9">
        <v>200</v>
      </c>
      <c r="N49" s="9">
        <v>200</v>
      </c>
      <c r="O49" s="68">
        <f t="shared" si="8"/>
        <v>2400</v>
      </c>
    </row>
    <row r="50" spans="1:15" x14ac:dyDescent="0.2">
      <c r="A50" s="59"/>
      <c r="B50" s="83" t="s">
        <v>58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68"/>
    </row>
    <row r="51" spans="1:15" x14ac:dyDescent="0.2">
      <c r="A51" s="59"/>
      <c r="B51" s="83" t="s">
        <v>59</v>
      </c>
      <c r="C51" s="9">
        <v>150</v>
      </c>
      <c r="D51" s="9">
        <v>150</v>
      </c>
      <c r="E51" s="9">
        <v>150</v>
      </c>
      <c r="F51" s="9">
        <v>150</v>
      </c>
      <c r="G51" s="9">
        <v>150</v>
      </c>
      <c r="H51" s="9">
        <v>150</v>
      </c>
      <c r="I51" s="9">
        <v>150</v>
      </c>
      <c r="J51" s="9">
        <v>150</v>
      </c>
      <c r="K51" s="9">
        <v>150</v>
      </c>
      <c r="L51" s="9">
        <v>150</v>
      </c>
      <c r="M51" s="9">
        <v>150</v>
      </c>
      <c r="N51" s="9">
        <v>150</v>
      </c>
      <c r="O51" s="68">
        <f>SUM(C51:N51)</f>
        <v>1800</v>
      </c>
    </row>
    <row r="52" spans="1:15" x14ac:dyDescent="0.2">
      <c r="A52" s="59"/>
      <c r="B52" s="83" t="s">
        <v>87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68"/>
    </row>
    <row r="53" spans="1:15" x14ac:dyDescent="0.2">
      <c r="A53" s="59"/>
      <c r="B53" s="83" t="s">
        <v>110</v>
      </c>
      <c r="C53" s="9">
        <v>-1156</v>
      </c>
      <c r="D53" s="9">
        <v>-1156</v>
      </c>
      <c r="E53" s="9">
        <v>-1156</v>
      </c>
      <c r="F53" s="9">
        <v>-1156</v>
      </c>
      <c r="G53" s="9"/>
      <c r="H53" s="9">
        <v>-1354</v>
      </c>
      <c r="I53" s="9">
        <v>-1354</v>
      </c>
      <c r="J53" s="9">
        <v>-1354</v>
      </c>
      <c r="K53" s="9">
        <v>-1354</v>
      </c>
      <c r="L53" s="9">
        <v>-1354</v>
      </c>
      <c r="M53" s="9">
        <v>-1354</v>
      </c>
      <c r="N53" s="9">
        <v>-1354</v>
      </c>
      <c r="O53" s="68">
        <f>SUM(C53:N53)</f>
        <v>-14102</v>
      </c>
    </row>
    <row r="54" spans="1:15" x14ac:dyDescent="0.2">
      <c r="A54" s="59"/>
      <c r="B54" s="131" t="s">
        <v>142</v>
      </c>
      <c r="C54" s="16">
        <v>10675.63</v>
      </c>
      <c r="D54" s="16">
        <v>12005.94</v>
      </c>
      <c r="E54" s="16">
        <v>2396</v>
      </c>
      <c r="F54" s="16">
        <v>6354</v>
      </c>
      <c r="G54" s="16"/>
      <c r="H54" s="16"/>
      <c r="I54" s="16"/>
      <c r="J54" s="16"/>
      <c r="K54" s="16"/>
      <c r="L54" s="16"/>
      <c r="M54" s="16"/>
      <c r="N54" s="16"/>
      <c r="O54" s="68">
        <f>SUM(C54:N54)</f>
        <v>31431.57</v>
      </c>
    </row>
    <row r="55" spans="1:15" x14ac:dyDescent="0.2">
      <c r="A55" s="59"/>
      <c r="B55" s="84" t="s">
        <v>37</v>
      </c>
      <c r="C55" s="22">
        <f>SUM(C32:C54)</f>
        <v>27141.629999999997</v>
      </c>
      <c r="D55" s="22">
        <f>SUM(D32:D54)</f>
        <v>22509.550000000003</v>
      </c>
      <c r="E55" s="22">
        <f>SUM(E32:E54)</f>
        <v>14250.22</v>
      </c>
      <c r="F55" s="22">
        <f>SUM(F32:F54)</f>
        <v>20941</v>
      </c>
      <c r="G55" s="22">
        <f t="shared" ref="G55:M55" si="9">SUM(G32:G53)</f>
        <v>9972</v>
      </c>
      <c r="H55" s="22">
        <f t="shared" si="9"/>
        <v>8268</v>
      </c>
      <c r="I55" s="22">
        <f t="shared" si="9"/>
        <v>9268</v>
      </c>
      <c r="J55" s="22">
        <f t="shared" si="9"/>
        <v>8668</v>
      </c>
      <c r="K55" s="22">
        <f t="shared" si="9"/>
        <v>8268</v>
      </c>
      <c r="L55" s="22">
        <f t="shared" si="9"/>
        <v>9168</v>
      </c>
      <c r="M55" s="22">
        <f t="shared" si="9"/>
        <v>8168</v>
      </c>
      <c r="N55" s="22">
        <f>SUM(N32:N54)</f>
        <v>8168</v>
      </c>
      <c r="O55" s="69">
        <f>SUM(O32:O54)</f>
        <v>154790.39999999999</v>
      </c>
    </row>
    <row r="56" spans="1:15" x14ac:dyDescent="0.2">
      <c r="A56" s="59"/>
      <c r="B56" s="8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63"/>
    </row>
    <row r="57" spans="1:15" x14ac:dyDescent="0.2">
      <c r="A57" s="59"/>
      <c r="B57" s="87" t="s">
        <v>38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63"/>
    </row>
    <row r="58" spans="1:15" x14ac:dyDescent="0.2">
      <c r="A58" s="59"/>
      <c r="B58" s="86" t="s">
        <v>39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68">
        <f>SUM(C58:N58)</f>
        <v>0</v>
      </c>
    </row>
    <row r="59" spans="1:15" x14ac:dyDescent="0.2">
      <c r="A59" s="59"/>
      <c r="B59" s="86" t="s">
        <v>40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68">
        <f>SUM(C59:N59)</f>
        <v>0</v>
      </c>
    </row>
    <row r="60" spans="1:15" x14ac:dyDescent="0.2">
      <c r="A60" s="59"/>
      <c r="B60" s="86" t="s">
        <v>17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68">
        <f>SUM(C60:N60)</f>
        <v>0</v>
      </c>
    </row>
    <row r="61" spans="1:15" x14ac:dyDescent="0.2">
      <c r="A61" s="59"/>
      <c r="B61" s="84" t="s">
        <v>41</v>
      </c>
      <c r="C61" s="16">
        <f t="shared" ref="C61:N61" si="10">SUM(C58:C60)</f>
        <v>0</v>
      </c>
      <c r="D61" s="16">
        <f t="shared" si="10"/>
        <v>0</v>
      </c>
      <c r="E61" s="16">
        <f t="shared" si="10"/>
        <v>0</v>
      </c>
      <c r="F61" s="16">
        <f t="shared" si="10"/>
        <v>0</v>
      </c>
      <c r="G61" s="16">
        <f t="shared" si="10"/>
        <v>0</v>
      </c>
      <c r="H61" s="16">
        <f t="shared" si="10"/>
        <v>0</v>
      </c>
      <c r="I61" s="16">
        <f t="shared" si="10"/>
        <v>0</v>
      </c>
      <c r="J61" s="16">
        <f t="shared" si="10"/>
        <v>0</v>
      </c>
      <c r="K61" s="16">
        <f t="shared" si="10"/>
        <v>0</v>
      </c>
      <c r="L61" s="16">
        <f t="shared" si="10"/>
        <v>0</v>
      </c>
      <c r="M61" s="16">
        <f t="shared" si="10"/>
        <v>0</v>
      </c>
      <c r="N61" s="16">
        <f t="shared" si="10"/>
        <v>0</v>
      </c>
      <c r="O61" s="64">
        <f>SUM(C61:N61)</f>
        <v>0</v>
      </c>
    </row>
    <row r="62" spans="1:15" x14ac:dyDescent="0.2">
      <c r="A62" s="59"/>
      <c r="B62" s="8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63"/>
    </row>
    <row r="63" spans="1:15" x14ac:dyDescent="0.2">
      <c r="A63" s="150" t="s">
        <v>42</v>
      </c>
      <c r="B63" s="151"/>
      <c r="C63" s="24">
        <f t="shared" ref="C63:N63" si="11">C55+C61</f>
        <v>27141.629999999997</v>
      </c>
      <c r="D63" s="24">
        <f t="shared" si="11"/>
        <v>22509.550000000003</v>
      </c>
      <c r="E63" s="24">
        <f t="shared" si="11"/>
        <v>14250.22</v>
      </c>
      <c r="F63" s="24">
        <f t="shared" si="11"/>
        <v>20941</v>
      </c>
      <c r="G63" s="24">
        <f t="shared" si="11"/>
        <v>9972</v>
      </c>
      <c r="H63" s="24">
        <f t="shared" si="11"/>
        <v>8268</v>
      </c>
      <c r="I63" s="24">
        <f t="shared" si="11"/>
        <v>9268</v>
      </c>
      <c r="J63" s="24">
        <f t="shared" si="11"/>
        <v>8668</v>
      </c>
      <c r="K63" s="24">
        <f t="shared" si="11"/>
        <v>8268</v>
      </c>
      <c r="L63" s="24">
        <f t="shared" si="11"/>
        <v>9168</v>
      </c>
      <c r="M63" s="24">
        <f t="shared" si="11"/>
        <v>8168</v>
      </c>
      <c r="N63" s="24">
        <f t="shared" si="11"/>
        <v>8168</v>
      </c>
      <c r="O63" s="69">
        <f>SUM(C63:N63)</f>
        <v>154790.39999999999</v>
      </c>
    </row>
    <row r="64" spans="1:15" x14ac:dyDescent="0.2">
      <c r="A64" s="59"/>
      <c r="B64" s="8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65"/>
    </row>
    <row r="65" spans="1:15" x14ac:dyDescent="0.2">
      <c r="A65" s="59"/>
      <c r="B65" s="86" t="s">
        <v>43</v>
      </c>
      <c r="C65" s="9">
        <f t="shared" ref="C65:N65" si="12">C28-C63</f>
        <v>-7582.2799999999988</v>
      </c>
      <c r="D65" s="9">
        <f t="shared" si="12"/>
        <v>-1271.5500000000029</v>
      </c>
      <c r="E65" s="9">
        <f t="shared" si="12"/>
        <v>6739.7800000000007</v>
      </c>
      <c r="F65" s="9">
        <f t="shared" si="12"/>
        <v>-666</v>
      </c>
      <c r="G65" s="9">
        <f t="shared" si="12"/>
        <v>12393</v>
      </c>
      <c r="H65" s="9">
        <f t="shared" si="12"/>
        <v>15047</v>
      </c>
      <c r="I65" s="9">
        <f t="shared" si="12"/>
        <v>14997</v>
      </c>
      <c r="J65" s="9">
        <f t="shared" si="12"/>
        <v>16077</v>
      </c>
      <c r="K65" s="9">
        <f t="shared" si="12"/>
        <v>16982</v>
      </c>
      <c r="L65" s="9">
        <f t="shared" si="12"/>
        <v>18289</v>
      </c>
      <c r="M65" s="9">
        <f t="shared" si="12"/>
        <v>21715</v>
      </c>
      <c r="N65" s="9">
        <f t="shared" si="12"/>
        <v>21231</v>
      </c>
      <c r="O65" s="64">
        <f>SUM(C65:N65)</f>
        <v>133950.95000000001</v>
      </c>
    </row>
    <row r="66" spans="1:15" x14ac:dyDescent="0.2">
      <c r="A66" s="59"/>
      <c r="B66" s="86" t="s">
        <v>44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68"/>
    </row>
    <row r="67" spans="1:15" x14ac:dyDescent="0.2">
      <c r="A67" s="60"/>
      <c r="B67" s="86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5"/>
    </row>
    <row r="68" spans="1:15" x14ac:dyDescent="0.2">
      <c r="A68" s="154" t="s">
        <v>45</v>
      </c>
      <c r="B68" s="155"/>
      <c r="C68" s="74">
        <f t="shared" ref="C68:N68" si="13">C65-C66</f>
        <v>-7582.2799999999988</v>
      </c>
      <c r="D68" s="74">
        <f t="shared" si="13"/>
        <v>-1271.5500000000029</v>
      </c>
      <c r="E68" s="74">
        <f t="shared" si="13"/>
        <v>6739.7800000000007</v>
      </c>
      <c r="F68" s="74">
        <f t="shared" si="13"/>
        <v>-666</v>
      </c>
      <c r="G68" s="74">
        <f t="shared" si="13"/>
        <v>12393</v>
      </c>
      <c r="H68" s="74">
        <f t="shared" si="13"/>
        <v>15047</v>
      </c>
      <c r="I68" s="74">
        <f t="shared" si="13"/>
        <v>14997</v>
      </c>
      <c r="J68" s="74">
        <f t="shared" si="13"/>
        <v>16077</v>
      </c>
      <c r="K68" s="74">
        <f t="shared" si="13"/>
        <v>16982</v>
      </c>
      <c r="L68" s="74">
        <f t="shared" si="13"/>
        <v>18289</v>
      </c>
      <c r="M68" s="74">
        <f t="shared" si="13"/>
        <v>21715</v>
      </c>
      <c r="N68" s="74">
        <f t="shared" si="13"/>
        <v>21231</v>
      </c>
      <c r="O68" s="75">
        <f>SUM(C68:N68)</f>
        <v>133950.95000000001</v>
      </c>
    </row>
  </sheetData>
  <mergeCells count="5">
    <mergeCell ref="A7:B7"/>
    <mergeCell ref="A28:B28"/>
    <mergeCell ref="A30:B30"/>
    <mergeCell ref="A63:B63"/>
    <mergeCell ref="A68:B6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opLeftCell="A28" zoomScale="90" zoomScaleNormal="90" workbookViewId="0">
      <selection activeCell="B56" sqref="B56"/>
    </sheetView>
  </sheetViews>
  <sheetFormatPr defaultColWidth="9.140625" defaultRowHeight="12" x14ac:dyDescent="0.2"/>
  <cols>
    <col min="1" max="1" width="1.85546875" style="4" customWidth="1"/>
    <col min="2" max="2" width="43.42578125" style="4" bestFit="1" customWidth="1"/>
    <col min="3" max="5" width="11.7109375" style="4" bestFit="1" customWidth="1"/>
    <col min="6" max="6" width="11.42578125" style="4" bestFit="1" customWidth="1"/>
    <col min="7" max="7" width="10.42578125" style="4" bestFit="1" customWidth="1"/>
    <col min="8" max="8" width="10.28515625" style="4" customWidth="1"/>
    <col min="9" max="10" width="10.42578125" style="4" bestFit="1" customWidth="1"/>
    <col min="11" max="11" width="10.140625" style="4" bestFit="1" customWidth="1"/>
    <col min="12" max="13" width="10.42578125" style="4" bestFit="1" customWidth="1"/>
    <col min="14" max="14" width="10.140625" style="4" customWidth="1"/>
    <col min="15" max="15" width="13.42578125" style="4" customWidth="1"/>
    <col min="16" max="16" width="36.5703125" style="4" customWidth="1"/>
    <col min="17" max="16384" width="9.140625" style="4"/>
  </cols>
  <sheetData>
    <row r="1" spans="1:17" ht="26.25" customHeight="1" x14ac:dyDescent="0.2">
      <c r="A1" s="141" t="s">
        <v>80</v>
      </c>
      <c r="B1" s="142"/>
      <c r="C1" s="142"/>
      <c r="D1" s="142"/>
      <c r="E1" s="142"/>
      <c r="F1" s="142"/>
      <c r="G1" s="142"/>
      <c r="H1" s="25"/>
      <c r="I1" s="25"/>
      <c r="J1" s="25"/>
      <c r="K1" s="25"/>
      <c r="L1" s="25"/>
      <c r="M1" s="143"/>
      <c r="N1" s="144"/>
      <c r="O1" s="144"/>
    </row>
    <row r="2" spans="1:17" x14ac:dyDescent="0.2">
      <c r="A2" s="27"/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1:17" x14ac:dyDescent="0.2">
      <c r="A3" s="30"/>
      <c r="B3" s="37" t="s">
        <v>62</v>
      </c>
      <c r="C3" s="50">
        <v>15815</v>
      </c>
      <c r="D3" s="50">
        <v>18686</v>
      </c>
      <c r="E3" s="50">
        <v>20171</v>
      </c>
      <c r="F3" s="50">
        <v>19735</v>
      </c>
      <c r="G3" s="50">
        <v>21085</v>
      </c>
      <c r="H3" s="50">
        <v>23136</v>
      </c>
      <c r="I3" s="50">
        <v>24185</v>
      </c>
      <c r="J3" s="50">
        <v>25585</v>
      </c>
      <c r="K3" s="50">
        <v>27234</v>
      </c>
      <c r="L3" s="50">
        <v>29076</v>
      </c>
      <c r="M3" s="50">
        <v>30149</v>
      </c>
      <c r="N3" s="50">
        <v>33109</v>
      </c>
      <c r="O3" s="51">
        <f>SUM(C3:N3)</f>
        <v>287966</v>
      </c>
    </row>
    <row r="4" spans="1:17" ht="15.75" customHeight="1" x14ac:dyDescent="0.2">
      <c r="A4" s="30"/>
      <c r="B4" s="37" t="s">
        <v>63</v>
      </c>
      <c r="C4" s="38">
        <f>SUM(C28)</f>
        <v>16822.07</v>
      </c>
      <c r="D4" s="38">
        <f t="shared" ref="D4:M4" si="0">SUM(D28)</f>
        <v>19999.18</v>
      </c>
      <c r="E4" s="38">
        <f t="shared" si="0"/>
        <v>0</v>
      </c>
      <c r="F4" s="38">
        <f t="shared" si="0"/>
        <v>0</v>
      </c>
      <c r="G4" s="38">
        <f t="shared" si="0"/>
        <v>0</v>
      </c>
      <c r="H4" s="38">
        <f t="shared" si="0"/>
        <v>0</v>
      </c>
      <c r="I4" s="38">
        <f t="shared" si="0"/>
        <v>0</v>
      </c>
      <c r="J4" s="38">
        <f t="shared" si="0"/>
        <v>0</v>
      </c>
      <c r="K4" s="38">
        <f t="shared" si="0"/>
        <v>0</v>
      </c>
      <c r="L4" s="38">
        <f t="shared" si="0"/>
        <v>0</v>
      </c>
      <c r="M4" s="38">
        <f t="shared" si="0"/>
        <v>0</v>
      </c>
      <c r="N4" s="38">
        <f>SUM(N28)</f>
        <v>0</v>
      </c>
      <c r="O4" s="39">
        <f>SUM(C4:N4)</f>
        <v>36821.25</v>
      </c>
      <c r="P4" s="76"/>
    </row>
    <row r="5" spans="1:17" s="26" customFormat="1" x14ac:dyDescent="0.2">
      <c r="A5" s="31"/>
      <c r="B5" s="40" t="s">
        <v>64</v>
      </c>
      <c r="C5" s="41">
        <f t="shared" ref="C5:O5" si="1">C4-C3</f>
        <v>1007.0699999999997</v>
      </c>
      <c r="D5" s="41">
        <f t="shared" si="1"/>
        <v>1313.1800000000003</v>
      </c>
      <c r="E5" s="41">
        <f t="shared" si="1"/>
        <v>-20171</v>
      </c>
      <c r="F5" s="41">
        <f t="shared" si="1"/>
        <v>-19735</v>
      </c>
      <c r="G5" s="41">
        <f t="shared" si="1"/>
        <v>-21085</v>
      </c>
      <c r="H5" s="41">
        <f t="shared" si="1"/>
        <v>-23136</v>
      </c>
      <c r="I5" s="41">
        <f t="shared" si="1"/>
        <v>-24185</v>
      </c>
      <c r="J5" s="41">
        <f t="shared" si="1"/>
        <v>-25585</v>
      </c>
      <c r="K5" s="41">
        <f t="shared" si="1"/>
        <v>-27234</v>
      </c>
      <c r="L5" s="41">
        <f t="shared" si="1"/>
        <v>-29076</v>
      </c>
      <c r="M5" s="41">
        <f t="shared" si="1"/>
        <v>-30149</v>
      </c>
      <c r="N5" s="41">
        <f t="shared" si="1"/>
        <v>-33109</v>
      </c>
      <c r="O5" s="42">
        <f t="shared" si="1"/>
        <v>-251144.75</v>
      </c>
      <c r="P5" s="78"/>
    </row>
    <row r="6" spans="1:17" x14ac:dyDescent="0.2">
      <c r="A6" s="30"/>
      <c r="B6" s="37" t="s">
        <v>65</v>
      </c>
      <c r="C6" s="32">
        <f>IF(ISERR(ROUND(C3/C4,3)),0,ROUND(C4/C3,3))</f>
        <v>1.0640000000000001</v>
      </c>
      <c r="D6" s="32">
        <f>IF(ISERR(ROUND(D3/D4,3)),0,ROUND(D4/D3,3))</f>
        <v>1.07</v>
      </c>
      <c r="E6" s="32">
        <f t="shared" ref="E6:O6" si="2">IF(ISERR(ROUND(E3/E4,3)),0,ROUND(E4/E3,3))</f>
        <v>0</v>
      </c>
      <c r="F6" s="32">
        <f t="shared" si="2"/>
        <v>0</v>
      </c>
      <c r="G6" s="32">
        <f t="shared" si="2"/>
        <v>0</v>
      </c>
      <c r="H6" s="32">
        <f t="shared" si="2"/>
        <v>0</v>
      </c>
      <c r="I6" s="32">
        <f t="shared" si="2"/>
        <v>0</v>
      </c>
      <c r="J6" s="32">
        <f t="shared" si="2"/>
        <v>0</v>
      </c>
      <c r="K6" s="32">
        <f t="shared" si="2"/>
        <v>0</v>
      </c>
      <c r="L6" s="32">
        <f t="shared" si="2"/>
        <v>0</v>
      </c>
      <c r="M6" s="32">
        <f t="shared" si="2"/>
        <v>0</v>
      </c>
      <c r="N6" s="32">
        <f t="shared" si="2"/>
        <v>0</v>
      </c>
      <c r="O6" s="33">
        <f t="shared" si="2"/>
        <v>0.128</v>
      </c>
      <c r="P6" s="77">
        <f>AVERAGE(C6:D6)</f>
        <v>1.0670000000000002</v>
      </c>
    </row>
    <row r="7" spans="1:17" x14ac:dyDescent="0.2">
      <c r="A7" s="34"/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6"/>
    </row>
    <row r="8" spans="1:17" x14ac:dyDescent="0.2">
      <c r="A8" s="145" t="s">
        <v>1</v>
      </c>
      <c r="B8" s="146"/>
      <c r="C8" s="5" t="s">
        <v>111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112</v>
      </c>
      <c r="I8" s="5" t="s">
        <v>114</v>
      </c>
      <c r="J8" s="5" t="s">
        <v>113</v>
      </c>
      <c r="K8" s="5" t="s">
        <v>73</v>
      </c>
      <c r="L8" s="5" t="s">
        <v>76</v>
      </c>
      <c r="M8" s="5" t="s">
        <v>77</v>
      </c>
      <c r="N8" s="5" t="s">
        <v>78</v>
      </c>
      <c r="O8" s="6" t="s">
        <v>14</v>
      </c>
    </row>
    <row r="9" spans="1:17" x14ac:dyDescent="0.2">
      <c r="B9" s="7" t="s">
        <v>15</v>
      </c>
      <c r="C9" s="4">
        <v>16822.07</v>
      </c>
      <c r="D9" s="4">
        <v>19999.18</v>
      </c>
      <c r="P9" s="91" t="s">
        <v>118</v>
      </c>
    </row>
    <row r="10" spans="1:17" x14ac:dyDescent="0.2">
      <c r="B10" s="8" t="s">
        <v>71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>
        <f t="shared" ref="O10:O18" si="3">SUM(C10:N10)</f>
        <v>0</v>
      </c>
      <c r="P10" s="91" t="s">
        <v>119</v>
      </c>
    </row>
    <row r="11" spans="1:17" x14ac:dyDescent="0.2">
      <c r="B11" s="55" t="s">
        <v>60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>
        <f t="shared" si="3"/>
        <v>0</v>
      </c>
      <c r="P11" s="91" t="s">
        <v>120</v>
      </c>
    </row>
    <row r="12" spans="1:17" x14ac:dyDescent="0.2">
      <c r="B12" s="8" t="s">
        <v>115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>
        <f t="shared" si="3"/>
        <v>0</v>
      </c>
      <c r="P12" s="91" t="s">
        <v>121</v>
      </c>
    </row>
    <row r="13" spans="1:17" x14ac:dyDescent="0.2">
      <c r="B13" s="8" t="s">
        <v>79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>
        <f>SUM(C13:N13)</f>
        <v>0</v>
      </c>
      <c r="Q13" s="4" t="s">
        <v>54</v>
      </c>
    </row>
    <row r="14" spans="1:17" ht="10.5" customHeight="1" x14ac:dyDescent="0.2">
      <c r="B14" s="8" t="s">
        <v>108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 spans="1:17" x14ac:dyDescent="0.2">
      <c r="B15" s="8" t="s">
        <v>16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>
        <f>SUM(C15:N15)</f>
        <v>0</v>
      </c>
    </row>
    <row r="16" spans="1:17" x14ac:dyDescent="0.2">
      <c r="B16" s="8" t="s">
        <v>48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1">
        <f t="shared" si="3"/>
        <v>0</v>
      </c>
    </row>
    <row r="17" spans="1:18" x14ac:dyDescent="0.2">
      <c r="B17" s="8" t="s">
        <v>72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1"/>
    </row>
    <row r="18" spans="1:18" x14ac:dyDescent="0.2">
      <c r="B18" s="12" t="s">
        <v>18</v>
      </c>
      <c r="C18" s="13">
        <f>SUM(C9:C17)</f>
        <v>16822.07</v>
      </c>
      <c r="D18" s="13">
        <f>SUM(D9:D17)</f>
        <v>19999.18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>
        <f t="shared" si="3"/>
        <v>36821.25</v>
      </c>
    </row>
    <row r="20" spans="1:18" x14ac:dyDescent="0.2">
      <c r="B20" s="7" t="s">
        <v>61</v>
      </c>
    </row>
    <row r="21" spans="1:18" x14ac:dyDescent="0.2">
      <c r="B21" s="15"/>
      <c r="C21" s="9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0">
        <f t="shared" ref="O21:O26" si="4">SUM(C21:N21)</f>
        <v>0</v>
      </c>
    </row>
    <row r="22" spans="1:18" x14ac:dyDescent="0.2">
      <c r="B22" s="15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>
        <f t="shared" si="4"/>
        <v>0</v>
      </c>
    </row>
    <row r="23" spans="1:18" x14ac:dyDescent="0.2">
      <c r="B23" s="15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>
        <f t="shared" si="4"/>
        <v>0</v>
      </c>
    </row>
    <row r="24" spans="1:18" x14ac:dyDescent="0.2">
      <c r="B24" s="15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>
        <f t="shared" si="4"/>
        <v>0</v>
      </c>
    </row>
    <row r="25" spans="1:18" x14ac:dyDescent="0.2">
      <c r="B25" s="15" t="s">
        <v>17</v>
      </c>
      <c r="C25" s="9"/>
      <c r="D25" s="9"/>
      <c r="E25" s="9"/>
      <c r="F25" s="9"/>
      <c r="G25" s="9"/>
      <c r="H25" s="9"/>
      <c r="I25" s="9" t="s">
        <v>54</v>
      </c>
      <c r="J25" s="9"/>
      <c r="K25" s="9"/>
      <c r="L25" s="9"/>
      <c r="M25" s="9"/>
      <c r="N25" s="9"/>
      <c r="O25" s="11">
        <f t="shared" si="4"/>
        <v>0</v>
      </c>
    </row>
    <row r="26" spans="1:18" x14ac:dyDescent="0.2">
      <c r="B26" s="12" t="s">
        <v>19</v>
      </c>
      <c r="C26" s="16"/>
      <c r="D26" s="16">
        <f t="shared" ref="D26:N26" si="5">SUM(D21:D25)</f>
        <v>0</v>
      </c>
      <c r="E26" s="16">
        <f t="shared" si="5"/>
        <v>0</v>
      </c>
      <c r="F26" s="16">
        <f t="shared" si="5"/>
        <v>0</v>
      </c>
      <c r="G26" s="16">
        <f t="shared" si="5"/>
        <v>0</v>
      </c>
      <c r="H26" s="16">
        <f t="shared" si="5"/>
        <v>0</v>
      </c>
      <c r="I26" s="16">
        <f t="shared" si="5"/>
        <v>0</v>
      </c>
      <c r="J26" s="16">
        <f t="shared" si="5"/>
        <v>0</v>
      </c>
      <c r="K26" s="16">
        <f t="shared" si="5"/>
        <v>0</v>
      </c>
      <c r="L26" s="16">
        <f t="shared" si="5"/>
        <v>0</v>
      </c>
      <c r="M26" s="16">
        <f t="shared" si="5"/>
        <v>0</v>
      </c>
      <c r="N26" s="16">
        <f t="shared" si="5"/>
        <v>0</v>
      </c>
      <c r="O26" s="17">
        <f t="shared" si="4"/>
        <v>0</v>
      </c>
    </row>
    <row r="27" spans="1:18" x14ac:dyDescent="0.2">
      <c r="A27" s="15"/>
      <c r="B27" s="15"/>
      <c r="O27" s="15"/>
    </row>
    <row r="28" spans="1:18" ht="15.75" customHeight="1" x14ac:dyDescent="0.2">
      <c r="A28" s="138" t="s">
        <v>20</v>
      </c>
      <c r="B28" s="139"/>
      <c r="C28" s="18">
        <f t="shared" ref="C28:N28" si="6">C18+C26</f>
        <v>16822.07</v>
      </c>
      <c r="D28" s="18">
        <f t="shared" si="6"/>
        <v>19999.18</v>
      </c>
      <c r="E28" s="18">
        <f t="shared" si="6"/>
        <v>0</v>
      </c>
      <c r="F28" s="18">
        <f t="shared" si="6"/>
        <v>0</v>
      </c>
      <c r="G28" s="18">
        <f t="shared" si="6"/>
        <v>0</v>
      </c>
      <c r="H28" s="18">
        <f t="shared" si="6"/>
        <v>0</v>
      </c>
      <c r="I28" s="18">
        <f t="shared" si="6"/>
        <v>0</v>
      </c>
      <c r="J28" s="18">
        <f t="shared" si="6"/>
        <v>0</v>
      </c>
      <c r="K28" s="18">
        <f t="shared" si="6"/>
        <v>0</v>
      </c>
      <c r="L28" s="18">
        <f t="shared" si="6"/>
        <v>0</v>
      </c>
      <c r="M28" s="18">
        <f t="shared" si="6"/>
        <v>0</v>
      </c>
      <c r="N28" s="18">
        <f t="shared" si="6"/>
        <v>0</v>
      </c>
      <c r="O28" s="14">
        <f>SUM(C28:N28)</f>
        <v>36821.25</v>
      </c>
    </row>
    <row r="30" spans="1:18" ht="15.75" customHeight="1" x14ac:dyDescent="0.2">
      <c r="A30" s="147" t="s">
        <v>21</v>
      </c>
      <c r="B30" s="14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0"/>
    </row>
    <row r="31" spans="1:18" x14ac:dyDescent="0.2">
      <c r="B31" s="82" t="s">
        <v>22</v>
      </c>
    </row>
    <row r="32" spans="1:18" x14ac:dyDescent="0.2">
      <c r="B32" s="83" t="s">
        <v>69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>
        <f t="shared" ref="O32:O57" si="7">SUM(C32:N32)</f>
        <v>0</v>
      </c>
      <c r="R32" s="54"/>
    </row>
    <row r="33" spans="2:15" x14ac:dyDescent="0.2">
      <c r="B33" s="86" t="s">
        <v>67</v>
      </c>
      <c r="C33" s="9">
        <v>150</v>
      </c>
      <c r="D33" s="9">
        <v>150</v>
      </c>
      <c r="E33" s="9">
        <v>150</v>
      </c>
      <c r="F33" s="9">
        <v>150</v>
      </c>
      <c r="G33" s="9">
        <v>150</v>
      </c>
      <c r="H33" s="9">
        <v>150</v>
      </c>
      <c r="I33" s="9">
        <v>150</v>
      </c>
      <c r="J33" s="9">
        <v>150</v>
      </c>
      <c r="K33" s="9">
        <v>150</v>
      </c>
      <c r="L33" s="9">
        <v>150</v>
      </c>
      <c r="M33" s="9">
        <v>150</v>
      </c>
      <c r="N33" s="9">
        <v>150</v>
      </c>
      <c r="O33" s="10">
        <f>SUM(C33:N33)</f>
        <v>1800</v>
      </c>
    </row>
    <row r="34" spans="2:15" x14ac:dyDescent="0.2">
      <c r="B34" s="83" t="s">
        <v>24</v>
      </c>
      <c r="C34" s="9">
        <v>1500</v>
      </c>
      <c r="D34" s="9">
        <v>500</v>
      </c>
      <c r="E34" s="9">
        <v>500</v>
      </c>
      <c r="F34" s="9">
        <v>1500</v>
      </c>
      <c r="G34" s="9">
        <v>500</v>
      </c>
      <c r="H34" s="9">
        <v>500</v>
      </c>
      <c r="I34" s="9">
        <v>1500</v>
      </c>
      <c r="J34" s="9">
        <v>500</v>
      </c>
      <c r="K34" s="9">
        <v>500</v>
      </c>
      <c r="L34" s="9">
        <v>1500</v>
      </c>
      <c r="M34" s="9">
        <v>500</v>
      </c>
      <c r="N34" s="9">
        <v>500</v>
      </c>
      <c r="O34" s="10">
        <f t="shared" si="7"/>
        <v>10000</v>
      </c>
    </row>
    <row r="35" spans="2:15" x14ac:dyDescent="0.2">
      <c r="B35" s="83" t="s">
        <v>25</v>
      </c>
      <c r="C35" s="9">
        <v>3224</v>
      </c>
      <c r="D35" s="9">
        <v>3224</v>
      </c>
      <c r="E35" s="9">
        <v>3224</v>
      </c>
      <c r="F35" s="9">
        <v>3224</v>
      </c>
      <c r="G35" s="9">
        <v>3224</v>
      </c>
      <c r="H35" s="9">
        <v>3224</v>
      </c>
      <c r="I35" s="9">
        <v>3224</v>
      </c>
      <c r="J35" s="9">
        <v>3224</v>
      </c>
      <c r="K35" s="9">
        <v>3224</v>
      </c>
      <c r="L35" s="9">
        <v>3224</v>
      </c>
      <c r="M35" s="9">
        <v>3224</v>
      </c>
      <c r="N35" s="9">
        <v>3224</v>
      </c>
      <c r="O35" s="10">
        <f t="shared" si="7"/>
        <v>38688</v>
      </c>
    </row>
    <row r="36" spans="2:15" x14ac:dyDescent="0.2">
      <c r="B36" s="83" t="s">
        <v>96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>
        <f t="shared" si="7"/>
        <v>0</v>
      </c>
    </row>
    <row r="37" spans="2:15" x14ac:dyDescent="0.2">
      <c r="B37" s="83" t="s">
        <v>27</v>
      </c>
      <c r="C37" s="9">
        <v>37</v>
      </c>
      <c r="D37" s="9">
        <v>37</v>
      </c>
      <c r="E37" s="9">
        <v>33</v>
      </c>
      <c r="F37" s="9">
        <v>33</v>
      </c>
      <c r="G37" s="9">
        <v>37</v>
      </c>
      <c r="H37" s="9">
        <v>37</v>
      </c>
      <c r="I37" s="9">
        <v>37</v>
      </c>
      <c r="J37" s="9">
        <v>37</v>
      </c>
      <c r="K37" s="9">
        <v>37</v>
      </c>
      <c r="L37" s="9">
        <v>37</v>
      </c>
      <c r="M37" s="9">
        <v>37</v>
      </c>
      <c r="N37" s="9">
        <v>37</v>
      </c>
      <c r="O37" s="10">
        <f t="shared" si="7"/>
        <v>436</v>
      </c>
    </row>
    <row r="38" spans="2:15" x14ac:dyDescent="0.2">
      <c r="B38" s="82" t="s">
        <v>84</v>
      </c>
      <c r="C38" s="9">
        <v>50</v>
      </c>
      <c r="D38" s="9">
        <v>50</v>
      </c>
      <c r="E38" s="9">
        <v>50</v>
      </c>
      <c r="F38" s="9">
        <v>50</v>
      </c>
      <c r="G38" s="9">
        <v>50</v>
      </c>
      <c r="H38" s="9">
        <v>50</v>
      </c>
      <c r="I38" s="9">
        <v>50</v>
      </c>
      <c r="J38" s="9">
        <v>50</v>
      </c>
      <c r="K38" s="9">
        <v>50</v>
      </c>
      <c r="L38" s="9">
        <v>50</v>
      </c>
      <c r="M38" s="9">
        <v>50</v>
      </c>
      <c r="N38" s="9">
        <v>50</v>
      </c>
      <c r="O38" s="10"/>
    </row>
    <row r="39" spans="2:15" x14ac:dyDescent="0.2">
      <c r="B39" s="82" t="s">
        <v>53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>
        <f t="shared" si="7"/>
        <v>0</v>
      </c>
    </row>
    <row r="40" spans="2:15" x14ac:dyDescent="0.2">
      <c r="B40" s="82" t="s">
        <v>56</v>
      </c>
      <c r="C40" s="9"/>
      <c r="D40" s="9"/>
      <c r="E40" s="9"/>
      <c r="F40" s="16"/>
      <c r="G40" s="9"/>
      <c r="H40" s="9"/>
      <c r="I40" s="9"/>
      <c r="J40" s="9"/>
      <c r="K40" s="9"/>
      <c r="L40" s="9"/>
      <c r="M40" s="9"/>
      <c r="N40" s="9"/>
      <c r="O40" s="10">
        <f t="shared" si="7"/>
        <v>0</v>
      </c>
    </row>
    <row r="41" spans="2:15" x14ac:dyDescent="0.2">
      <c r="B41" s="83" t="s">
        <v>28</v>
      </c>
      <c r="C41" s="9">
        <v>150</v>
      </c>
      <c r="D41" s="9">
        <v>150</v>
      </c>
      <c r="E41" s="9">
        <v>150</v>
      </c>
      <c r="F41" s="9">
        <v>150</v>
      </c>
      <c r="G41" s="9">
        <v>150</v>
      </c>
      <c r="H41" s="9">
        <v>150</v>
      </c>
      <c r="I41" s="9">
        <v>150</v>
      </c>
      <c r="J41" s="9">
        <v>150</v>
      </c>
      <c r="K41" s="9">
        <v>150</v>
      </c>
      <c r="L41" s="9">
        <v>150</v>
      </c>
      <c r="M41" s="9">
        <v>150</v>
      </c>
      <c r="N41" s="9">
        <v>150</v>
      </c>
      <c r="O41" s="10">
        <f t="shared" si="7"/>
        <v>1800</v>
      </c>
    </row>
    <row r="42" spans="2:15" x14ac:dyDescent="0.2">
      <c r="B42" s="83" t="s">
        <v>29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>
        <f t="shared" si="7"/>
        <v>0</v>
      </c>
    </row>
    <row r="43" spans="2:15" x14ac:dyDescent="0.2">
      <c r="B43" s="82" t="s">
        <v>52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21">
        <f t="shared" si="7"/>
        <v>0</v>
      </c>
    </row>
    <row r="44" spans="2:15" x14ac:dyDescent="0.2">
      <c r="B44" s="82" t="s">
        <v>30</v>
      </c>
      <c r="C44" s="9">
        <v>8500</v>
      </c>
      <c r="D44" s="9">
        <v>2750</v>
      </c>
      <c r="E44" s="9">
        <v>2800</v>
      </c>
      <c r="F44" s="9">
        <v>2800</v>
      </c>
      <c r="G44" s="9">
        <v>2800</v>
      </c>
      <c r="H44" s="9">
        <v>2800</v>
      </c>
      <c r="I44" s="9">
        <v>2800</v>
      </c>
      <c r="J44" s="9">
        <v>2800</v>
      </c>
      <c r="K44" s="9">
        <v>2800</v>
      </c>
      <c r="L44" s="9">
        <v>2800</v>
      </c>
      <c r="M44" s="9">
        <v>2800</v>
      </c>
      <c r="N44" s="9">
        <v>2800</v>
      </c>
      <c r="O44" s="21">
        <f>SUM(C44:N44)</f>
        <v>39250</v>
      </c>
    </row>
    <row r="45" spans="2:15" x14ac:dyDescent="0.2">
      <c r="B45" s="82" t="s">
        <v>31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21">
        <f t="shared" si="7"/>
        <v>0</v>
      </c>
    </row>
    <row r="46" spans="2:15" x14ac:dyDescent="0.2">
      <c r="B46" s="82" t="s">
        <v>117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21"/>
    </row>
    <row r="47" spans="2:15" x14ac:dyDescent="0.2">
      <c r="B47" s="83" t="s">
        <v>32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>
        <f t="shared" si="7"/>
        <v>0</v>
      </c>
    </row>
    <row r="48" spans="2:15" x14ac:dyDescent="0.2">
      <c r="B48" s="83" t="s">
        <v>33</v>
      </c>
      <c r="C48" s="9">
        <v>400</v>
      </c>
      <c r="D48" s="9"/>
      <c r="E48" s="9"/>
      <c r="F48" s="9"/>
      <c r="G48" s="9">
        <v>400</v>
      </c>
      <c r="H48" s="9"/>
      <c r="I48" s="9"/>
      <c r="J48" s="9">
        <v>400</v>
      </c>
      <c r="K48" s="9"/>
      <c r="L48" s="9"/>
      <c r="M48" s="9"/>
      <c r="N48" s="9"/>
      <c r="O48" s="10">
        <f t="shared" si="7"/>
        <v>1200</v>
      </c>
    </row>
    <row r="49" spans="2:15" x14ac:dyDescent="0.2">
      <c r="B49" s="83" t="s">
        <v>34</v>
      </c>
      <c r="C49" s="9">
        <v>400</v>
      </c>
      <c r="D49" s="9">
        <v>479.61</v>
      </c>
      <c r="E49" s="9">
        <v>334.22</v>
      </c>
      <c r="F49" s="9">
        <v>567</v>
      </c>
      <c r="G49" s="9">
        <v>250</v>
      </c>
      <c r="H49" s="9">
        <v>300</v>
      </c>
      <c r="I49" s="9">
        <v>300</v>
      </c>
      <c r="J49" s="9">
        <v>300</v>
      </c>
      <c r="K49" s="9">
        <v>300</v>
      </c>
      <c r="L49" s="9">
        <v>200</v>
      </c>
      <c r="M49" s="9">
        <v>200</v>
      </c>
      <c r="N49" s="9">
        <v>200</v>
      </c>
      <c r="O49" s="10">
        <f t="shared" si="7"/>
        <v>3830.83</v>
      </c>
    </row>
    <row r="50" spans="2:15" x14ac:dyDescent="0.2">
      <c r="B50" s="83" t="s">
        <v>35</v>
      </c>
      <c r="C50" s="9">
        <v>200</v>
      </c>
      <c r="D50" s="9">
        <v>200</v>
      </c>
      <c r="E50" s="9">
        <v>200</v>
      </c>
      <c r="F50" s="9">
        <v>200</v>
      </c>
      <c r="G50" s="9">
        <v>200</v>
      </c>
      <c r="H50" s="9">
        <v>200</v>
      </c>
      <c r="I50" s="9">
        <v>200</v>
      </c>
      <c r="J50" s="9">
        <v>200</v>
      </c>
      <c r="K50" s="9">
        <v>200</v>
      </c>
      <c r="L50" s="9">
        <v>200</v>
      </c>
      <c r="M50" s="9">
        <v>200</v>
      </c>
      <c r="N50" s="9">
        <v>200</v>
      </c>
      <c r="O50" s="10">
        <f t="shared" si="7"/>
        <v>2400</v>
      </c>
    </row>
    <row r="51" spans="2:15" x14ac:dyDescent="0.2">
      <c r="B51" s="83" t="s">
        <v>58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</row>
    <row r="52" spans="2:15" ht="15.75" customHeight="1" x14ac:dyDescent="0.2">
      <c r="B52" s="83" t="s">
        <v>59</v>
      </c>
      <c r="C52" s="9">
        <v>150</v>
      </c>
      <c r="D52" s="9">
        <v>150</v>
      </c>
      <c r="E52" s="9">
        <v>150</v>
      </c>
      <c r="F52" s="9">
        <v>150</v>
      </c>
      <c r="G52" s="9">
        <v>150</v>
      </c>
      <c r="H52" s="9">
        <v>150</v>
      </c>
      <c r="I52" s="9">
        <v>150</v>
      </c>
      <c r="J52" s="9">
        <v>150</v>
      </c>
      <c r="K52" s="9">
        <v>150</v>
      </c>
      <c r="L52" s="9">
        <v>150</v>
      </c>
      <c r="M52" s="9">
        <v>150</v>
      </c>
      <c r="N52" s="9">
        <v>150</v>
      </c>
      <c r="O52" s="10"/>
    </row>
    <row r="53" spans="2:15" x14ac:dyDescent="0.2">
      <c r="B53" s="83" t="s">
        <v>87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</row>
    <row r="54" spans="2:15" x14ac:dyDescent="0.2">
      <c r="B54" s="83" t="s">
        <v>116</v>
      </c>
      <c r="C54" s="9">
        <v>1156</v>
      </c>
      <c r="D54" s="9">
        <v>1156</v>
      </c>
      <c r="E54" s="9">
        <v>1156</v>
      </c>
      <c r="F54" s="9">
        <v>1156</v>
      </c>
      <c r="G54" s="9">
        <v>1156</v>
      </c>
      <c r="H54" s="9">
        <v>1156</v>
      </c>
      <c r="I54" s="9">
        <v>1156</v>
      </c>
      <c r="J54" s="9">
        <v>1156</v>
      </c>
      <c r="K54" s="9">
        <v>1156</v>
      </c>
      <c r="L54" s="9">
        <v>1156</v>
      </c>
      <c r="M54" s="9">
        <v>1156</v>
      </c>
      <c r="N54" s="9">
        <v>1156</v>
      </c>
      <c r="O54" s="11">
        <f t="shared" si="7"/>
        <v>13872</v>
      </c>
    </row>
    <row r="55" spans="2:15" x14ac:dyDescent="0.2">
      <c r="B55" s="83" t="s">
        <v>72</v>
      </c>
      <c r="C55" s="9">
        <v>-7750.86</v>
      </c>
      <c r="D55" s="9">
        <v>1930.15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11"/>
    </row>
    <row r="56" spans="2:15" x14ac:dyDescent="0.2">
      <c r="B56" s="83" t="s">
        <v>143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1"/>
    </row>
    <row r="57" spans="2:15" x14ac:dyDescent="0.2">
      <c r="B57" s="12" t="s">
        <v>37</v>
      </c>
      <c r="C57" s="22">
        <f>SUM(C32:C55)</f>
        <v>8166.14</v>
      </c>
      <c r="D57" s="22">
        <f>SUM(D32:D55)</f>
        <v>10776.76</v>
      </c>
      <c r="E57" s="22">
        <f t="shared" ref="E57:N57" si="8">SUM(E32:E54)</f>
        <v>8747.2200000000012</v>
      </c>
      <c r="F57" s="22">
        <f t="shared" si="8"/>
        <v>9980</v>
      </c>
      <c r="G57" s="22">
        <f t="shared" si="8"/>
        <v>9067</v>
      </c>
      <c r="H57" s="22">
        <f t="shared" si="8"/>
        <v>8717</v>
      </c>
      <c r="I57" s="22">
        <f t="shared" si="8"/>
        <v>9717</v>
      </c>
      <c r="J57" s="22">
        <f t="shared" si="8"/>
        <v>9117</v>
      </c>
      <c r="K57" s="22">
        <f t="shared" si="8"/>
        <v>8717</v>
      </c>
      <c r="L57" s="22">
        <f t="shared" si="8"/>
        <v>9617</v>
      </c>
      <c r="M57" s="22">
        <f t="shared" si="8"/>
        <v>8617</v>
      </c>
      <c r="N57" s="22">
        <f t="shared" si="8"/>
        <v>8617</v>
      </c>
      <c r="O57" s="14">
        <f t="shared" si="7"/>
        <v>109856.12</v>
      </c>
    </row>
    <row r="59" spans="2:15" ht="15.75" customHeight="1" x14ac:dyDescent="0.2">
      <c r="B59" s="23" t="s">
        <v>38</v>
      </c>
    </row>
    <row r="60" spans="2:15" x14ac:dyDescent="0.2">
      <c r="B60" s="15" t="s">
        <v>39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0">
        <f>SUM(C60:N60)</f>
        <v>0</v>
      </c>
    </row>
    <row r="61" spans="2:15" x14ac:dyDescent="0.2">
      <c r="B61" s="15" t="s">
        <v>40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0">
        <f>SUM(C61:N61)</f>
        <v>0</v>
      </c>
    </row>
    <row r="62" spans="2:15" x14ac:dyDescent="0.2">
      <c r="B62" s="15" t="s">
        <v>17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1">
        <f>SUM(C62:N62)</f>
        <v>0</v>
      </c>
    </row>
    <row r="63" spans="2:15" x14ac:dyDescent="0.2">
      <c r="B63" s="12" t="s">
        <v>41</v>
      </c>
      <c r="C63" s="16">
        <f t="shared" ref="C63:N63" si="9">SUM(C60:C62)</f>
        <v>0</v>
      </c>
      <c r="D63" s="16">
        <f t="shared" si="9"/>
        <v>0</v>
      </c>
      <c r="E63" s="16">
        <f t="shared" si="9"/>
        <v>0</v>
      </c>
      <c r="F63" s="16">
        <f t="shared" si="9"/>
        <v>0</v>
      </c>
      <c r="G63" s="16">
        <f t="shared" si="9"/>
        <v>0</v>
      </c>
      <c r="H63" s="16">
        <f t="shared" si="9"/>
        <v>0</v>
      </c>
      <c r="I63" s="16">
        <f t="shared" si="9"/>
        <v>0</v>
      </c>
      <c r="J63" s="16">
        <f t="shared" si="9"/>
        <v>0</v>
      </c>
      <c r="K63" s="16">
        <f t="shared" si="9"/>
        <v>0</v>
      </c>
      <c r="L63" s="16">
        <f t="shared" si="9"/>
        <v>0</v>
      </c>
      <c r="M63" s="16">
        <f t="shared" si="9"/>
        <v>0</v>
      </c>
      <c r="N63" s="16">
        <f t="shared" si="9"/>
        <v>0</v>
      </c>
      <c r="O63" s="17">
        <f>SUM(C63:N63)</f>
        <v>0</v>
      </c>
    </row>
    <row r="65" spans="1:15" x14ac:dyDescent="0.2">
      <c r="A65" s="138" t="s">
        <v>42</v>
      </c>
      <c r="B65" s="138"/>
      <c r="C65" s="24">
        <f t="shared" ref="C65:N65" si="10">C57+C63</f>
        <v>8166.14</v>
      </c>
      <c r="D65" s="24">
        <f t="shared" si="10"/>
        <v>10776.76</v>
      </c>
      <c r="E65" s="24">
        <f t="shared" si="10"/>
        <v>8747.2200000000012</v>
      </c>
      <c r="F65" s="24">
        <f t="shared" si="10"/>
        <v>9980</v>
      </c>
      <c r="G65" s="24">
        <f t="shared" si="10"/>
        <v>9067</v>
      </c>
      <c r="H65" s="24">
        <f t="shared" si="10"/>
        <v>8717</v>
      </c>
      <c r="I65" s="24">
        <f t="shared" si="10"/>
        <v>9717</v>
      </c>
      <c r="J65" s="24">
        <f t="shared" si="10"/>
        <v>9117</v>
      </c>
      <c r="K65" s="24">
        <f t="shared" si="10"/>
        <v>8717</v>
      </c>
      <c r="L65" s="24">
        <f t="shared" si="10"/>
        <v>9617</v>
      </c>
      <c r="M65" s="24">
        <f t="shared" si="10"/>
        <v>8617</v>
      </c>
      <c r="N65" s="24">
        <f t="shared" si="10"/>
        <v>8617</v>
      </c>
      <c r="O65" s="14">
        <f>SUM(C65:N65)</f>
        <v>109856.12</v>
      </c>
    </row>
    <row r="66" spans="1:15" x14ac:dyDescent="0.2">
      <c r="B66" s="15"/>
      <c r="O66" s="15"/>
    </row>
    <row r="67" spans="1:15" x14ac:dyDescent="0.2">
      <c r="B67" s="15" t="s">
        <v>43</v>
      </c>
      <c r="C67" s="9">
        <f t="shared" ref="C67:N67" si="11">C28-C65</f>
        <v>8655.93</v>
      </c>
      <c r="D67" s="9">
        <f t="shared" si="11"/>
        <v>9222.42</v>
      </c>
      <c r="E67" s="9">
        <f t="shared" si="11"/>
        <v>-8747.2200000000012</v>
      </c>
      <c r="F67" s="9">
        <f t="shared" si="11"/>
        <v>-9980</v>
      </c>
      <c r="G67" s="9">
        <f t="shared" si="11"/>
        <v>-9067</v>
      </c>
      <c r="H67" s="9">
        <f t="shared" si="11"/>
        <v>-8717</v>
      </c>
      <c r="I67" s="9">
        <f t="shared" si="11"/>
        <v>-9717</v>
      </c>
      <c r="J67" s="9">
        <f t="shared" si="11"/>
        <v>-9117</v>
      </c>
      <c r="K67" s="9">
        <f t="shared" si="11"/>
        <v>-8717</v>
      </c>
      <c r="L67" s="9">
        <f t="shared" si="11"/>
        <v>-9617</v>
      </c>
      <c r="M67" s="9">
        <f t="shared" si="11"/>
        <v>-8617</v>
      </c>
      <c r="N67" s="9">
        <f t="shared" si="11"/>
        <v>-8617</v>
      </c>
      <c r="O67" s="17">
        <f>SUM(C67:N67)</f>
        <v>-73034.87</v>
      </c>
    </row>
    <row r="68" spans="1:15" x14ac:dyDescent="0.2">
      <c r="B68" s="15" t="s">
        <v>44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0"/>
    </row>
    <row r="69" spans="1:15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 spans="1:15" x14ac:dyDescent="0.2">
      <c r="A70" s="138" t="s">
        <v>45</v>
      </c>
      <c r="B70" s="138"/>
      <c r="C70" s="18">
        <f t="shared" ref="C70:N70" si="12">C67-C68</f>
        <v>8655.93</v>
      </c>
      <c r="D70" s="18">
        <f t="shared" si="12"/>
        <v>9222.42</v>
      </c>
      <c r="E70" s="18">
        <f t="shared" si="12"/>
        <v>-8747.2200000000012</v>
      </c>
      <c r="F70" s="18">
        <f t="shared" si="12"/>
        <v>-9980</v>
      </c>
      <c r="G70" s="18">
        <f t="shared" si="12"/>
        <v>-9067</v>
      </c>
      <c r="H70" s="18">
        <f t="shared" si="12"/>
        <v>-8717</v>
      </c>
      <c r="I70" s="18">
        <f t="shared" si="12"/>
        <v>-9717</v>
      </c>
      <c r="J70" s="18">
        <f t="shared" si="12"/>
        <v>-9117</v>
      </c>
      <c r="K70" s="18">
        <f t="shared" si="12"/>
        <v>-8717</v>
      </c>
      <c r="L70" s="18">
        <f t="shared" si="12"/>
        <v>-9617</v>
      </c>
      <c r="M70" s="18">
        <f t="shared" si="12"/>
        <v>-8617</v>
      </c>
      <c r="N70" s="18">
        <f t="shared" si="12"/>
        <v>-8617</v>
      </c>
      <c r="O70" s="14">
        <f>SUM(C70:N70)</f>
        <v>-73034.87</v>
      </c>
    </row>
    <row r="72" spans="1:15" x14ac:dyDescent="0.2">
      <c r="A72" s="140"/>
      <c r="B72" s="140"/>
      <c r="O72" s="4" t="s">
        <v>55</v>
      </c>
    </row>
    <row r="73" spans="1:15" x14ac:dyDescent="0.2">
      <c r="A73" s="140"/>
      <c r="B73" s="140"/>
    </row>
  </sheetData>
  <mergeCells count="9">
    <mergeCell ref="A72:B72"/>
    <mergeCell ref="A73:B73"/>
    <mergeCell ref="A65:B65"/>
    <mergeCell ref="A1:G1"/>
    <mergeCell ref="M1:O1"/>
    <mergeCell ref="A8:B8"/>
    <mergeCell ref="A28:B28"/>
    <mergeCell ref="A30:B30"/>
    <mergeCell ref="A70:B7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O9" sqref="O9"/>
    </sheetView>
  </sheetViews>
  <sheetFormatPr defaultRowHeight="12.75" x14ac:dyDescent="0.2"/>
  <cols>
    <col min="1" max="1" width="34.7109375" bestFit="1" customWidth="1"/>
    <col min="2" max="13" width="10.42578125" bestFit="1" customWidth="1"/>
    <col min="14" max="14" width="13.28515625" bestFit="1" customWidth="1"/>
  </cols>
  <sheetData>
    <row r="1" spans="1:16" x14ac:dyDescent="0.2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</row>
    <row r="2" spans="1:16" x14ac:dyDescent="0.2">
      <c r="A2" s="37" t="s">
        <v>62</v>
      </c>
      <c r="B2" s="50">
        <v>35075</v>
      </c>
      <c r="C2" s="50">
        <v>39531</v>
      </c>
      <c r="D2" s="50">
        <v>42151</v>
      </c>
      <c r="E2" s="50">
        <v>40010</v>
      </c>
      <c r="F2" s="50">
        <v>43450</v>
      </c>
      <c r="G2" s="50">
        <v>46451</v>
      </c>
      <c r="H2" s="50">
        <v>48450</v>
      </c>
      <c r="I2" s="50">
        <v>50330</v>
      </c>
      <c r="J2" s="50">
        <v>52484</v>
      </c>
      <c r="K2" s="50">
        <v>56533</v>
      </c>
      <c r="L2" s="50">
        <v>60032</v>
      </c>
      <c r="M2" s="50">
        <v>62508</v>
      </c>
      <c r="N2" s="51">
        <f>SUM(B2:M2)</f>
        <v>577005</v>
      </c>
    </row>
    <row r="3" spans="1:16" x14ac:dyDescent="0.2">
      <c r="A3" s="37" t="s">
        <v>63</v>
      </c>
      <c r="B3" s="38">
        <f>SUM(B28)</f>
        <v>36381</v>
      </c>
      <c r="C3" s="38">
        <f t="shared" ref="C3:L3" si="0">SUM(C28)</f>
        <v>41237</v>
      </c>
      <c r="D3" s="38">
        <f t="shared" si="0"/>
        <v>41073</v>
      </c>
      <c r="E3" s="38">
        <f t="shared" si="0"/>
        <v>41956</v>
      </c>
      <c r="F3" s="38">
        <f t="shared" si="0"/>
        <v>39072</v>
      </c>
      <c r="G3" s="38">
        <f t="shared" si="0"/>
        <v>0</v>
      </c>
      <c r="H3" s="38">
        <f t="shared" si="0"/>
        <v>0</v>
      </c>
      <c r="I3" s="38">
        <f t="shared" si="0"/>
        <v>0</v>
      </c>
      <c r="J3" s="38">
        <f t="shared" si="0"/>
        <v>0</v>
      </c>
      <c r="K3" s="38">
        <f t="shared" si="0"/>
        <v>0</v>
      </c>
      <c r="L3" s="38">
        <f t="shared" si="0"/>
        <v>0</v>
      </c>
      <c r="M3" s="38">
        <f>SUM(M28)</f>
        <v>0</v>
      </c>
      <c r="N3" s="39">
        <f>SUM(B3:M3)</f>
        <v>199719</v>
      </c>
    </row>
    <row r="4" spans="1:16" x14ac:dyDescent="0.2">
      <c r="A4" s="40" t="s">
        <v>64</v>
      </c>
      <c r="B4" s="41">
        <f t="shared" ref="B4:N4" si="1">B3-B2</f>
        <v>1306</v>
      </c>
      <c r="C4" s="41">
        <f t="shared" si="1"/>
        <v>1706</v>
      </c>
      <c r="D4" s="41">
        <f t="shared" si="1"/>
        <v>-1078</v>
      </c>
      <c r="E4" s="41">
        <f t="shared" si="1"/>
        <v>1946</v>
      </c>
      <c r="F4" s="41">
        <f t="shared" si="1"/>
        <v>-4378</v>
      </c>
      <c r="G4" s="41">
        <f t="shared" si="1"/>
        <v>-46451</v>
      </c>
      <c r="H4" s="41">
        <f t="shared" si="1"/>
        <v>-48450</v>
      </c>
      <c r="I4" s="41">
        <f t="shared" si="1"/>
        <v>-50330</v>
      </c>
      <c r="J4" s="41">
        <f t="shared" si="1"/>
        <v>-52484</v>
      </c>
      <c r="K4" s="41">
        <f t="shared" si="1"/>
        <v>-56533</v>
      </c>
      <c r="L4" s="41">
        <f t="shared" si="1"/>
        <v>-60032</v>
      </c>
      <c r="M4" s="41">
        <f t="shared" si="1"/>
        <v>-62508</v>
      </c>
      <c r="N4" s="42">
        <f t="shared" si="1"/>
        <v>-377286</v>
      </c>
    </row>
    <row r="5" spans="1:16" x14ac:dyDescent="0.2">
      <c r="A5" s="37" t="s">
        <v>65</v>
      </c>
      <c r="B5" s="32">
        <f>IF(ISERR(ROUND(B2/B3,3)),0,ROUND(B3/B2,3))</f>
        <v>1.0369999999999999</v>
      </c>
      <c r="C5" s="32">
        <f>IF(ISERR(ROUND(C2/C3,3)),0,ROUND(C3/C2,3))</f>
        <v>1.0429999999999999</v>
      </c>
      <c r="D5" s="32">
        <f t="shared" ref="D5:N5" si="2">IF(ISERR(ROUND(D2/D3,3)),0,ROUND(D3/D2,3))</f>
        <v>0.97399999999999998</v>
      </c>
      <c r="E5" s="32">
        <f t="shared" si="2"/>
        <v>1.0489999999999999</v>
      </c>
      <c r="F5" s="32">
        <f t="shared" si="2"/>
        <v>0.89900000000000002</v>
      </c>
      <c r="G5" s="32">
        <f t="shared" si="2"/>
        <v>0</v>
      </c>
      <c r="H5" s="32">
        <f t="shared" si="2"/>
        <v>0</v>
      </c>
      <c r="I5" s="32">
        <f t="shared" si="2"/>
        <v>0</v>
      </c>
      <c r="J5" s="32">
        <f t="shared" si="2"/>
        <v>0</v>
      </c>
      <c r="K5" s="32">
        <f t="shared" si="2"/>
        <v>0</v>
      </c>
      <c r="L5" s="32">
        <f t="shared" si="2"/>
        <v>0</v>
      </c>
      <c r="M5" s="32">
        <f t="shared" si="2"/>
        <v>0</v>
      </c>
      <c r="N5" s="33">
        <f t="shared" si="2"/>
        <v>0.34599999999999997</v>
      </c>
      <c r="O5" s="124">
        <f>AVERAGE(B5:F5)</f>
        <v>1.0004</v>
      </c>
      <c r="P5" s="124"/>
    </row>
    <row r="6" spans="1:16" x14ac:dyDescent="0.2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6"/>
    </row>
    <row r="7" spans="1:16" x14ac:dyDescent="0.2">
      <c r="A7" s="90"/>
      <c r="B7" s="5" t="s">
        <v>111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112</v>
      </c>
      <c r="H7" s="5" t="s">
        <v>114</v>
      </c>
      <c r="I7" s="5" t="s">
        <v>113</v>
      </c>
      <c r="J7" s="5" t="s">
        <v>73</v>
      </c>
      <c r="K7" s="5" t="s">
        <v>76</v>
      </c>
      <c r="L7" s="5" t="s">
        <v>77</v>
      </c>
      <c r="M7" s="5" t="s">
        <v>78</v>
      </c>
      <c r="N7" s="6" t="s">
        <v>14</v>
      </c>
    </row>
    <row r="8" spans="1:16" x14ac:dyDescent="0.2">
      <c r="A8" s="7" t="s">
        <v>15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6" x14ac:dyDescent="0.2">
      <c r="A9" s="8" t="s">
        <v>18</v>
      </c>
      <c r="B9" s="125">
        <v>36381</v>
      </c>
      <c r="C9" s="125">
        <v>41237</v>
      </c>
      <c r="D9" s="125">
        <v>41073</v>
      </c>
      <c r="E9" s="125">
        <v>41956</v>
      </c>
      <c r="F9" s="125">
        <v>39072</v>
      </c>
      <c r="G9" s="125"/>
      <c r="H9" s="125"/>
      <c r="I9" s="125"/>
      <c r="J9" s="125"/>
      <c r="K9" s="125"/>
      <c r="L9" s="125"/>
      <c r="M9" s="125"/>
      <c r="N9" s="126">
        <f t="shared" ref="N9:N18" si="3">SUM(B9:M9)</f>
        <v>199719</v>
      </c>
    </row>
    <row r="10" spans="1:16" x14ac:dyDescent="0.2">
      <c r="A10" s="7" t="s">
        <v>138</v>
      </c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6">
        <f>SUM(B10:M10)</f>
        <v>0</v>
      </c>
    </row>
    <row r="11" spans="1:16" x14ac:dyDescent="0.2">
      <c r="A11" s="55" t="s">
        <v>60</v>
      </c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6">
        <f t="shared" si="3"/>
        <v>0</v>
      </c>
    </row>
    <row r="12" spans="1:16" x14ac:dyDescent="0.2">
      <c r="A12" s="8" t="s">
        <v>115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>
        <f t="shared" si="3"/>
        <v>0</v>
      </c>
    </row>
    <row r="13" spans="1:16" x14ac:dyDescent="0.2">
      <c r="A13" s="8" t="s">
        <v>79</v>
      </c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6">
        <f>SUM(B13:M13)</f>
        <v>0</v>
      </c>
    </row>
    <row r="14" spans="1:16" x14ac:dyDescent="0.2">
      <c r="A14" s="8" t="s">
        <v>108</v>
      </c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6"/>
    </row>
    <row r="15" spans="1:16" x14ac:dyDescent="0.2">
      <c r="A15" s="8" t="s">
        <v>16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6">
        <f>SUM(B15:M15)</f>
        <v>0</v>
      </c>
    </row>
    <row r="16" spans="1:16" x14ac:dyDescent="0.2">
      <c r="A16" s="8" t="s">
        <v>48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7">
        <f t="shared" si="3"/>
        <v>0</v>
      </c>
    </row>
    <row r="17" spans="1:14" x14ac:dyDescent="0.2">
      <c r="A17" s="8" t="s">
        <v>72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7"/>
    </row>
    <row r="18" spans="1:14" x14ac:dyDescent="0.2">
      <c r="A18" s="12" t="s">
        <v>18</v>
      </c>
      <c r="B18" s="128">
        <f>SUM(B9:B17)</f>
        <v>36381</v>
      </c>
      <c r="C18" s="128">
        <f>SUM(C9:C17)</f>
        <v>41237</v>
      </c>
      <c r="D18" s="128">
        <f>SUM(D9:D17)</f>
        <v>41073</v>
      </c>
      <c r="E18" s="128">
        <f>SUM(E9:E17)</f>
        <v>41956</v>
      </c>
      <c r="F18" s="128">
        <f t="shared" ref="F18:M18" si="4">SUM(F9:F17)</f>
        <v>39072</v>
      </c>
      <c r="G18" s="128">
        <f t="shared" si="4"/>
        <v>0</v>
      </c>
      <c r="H18" s="128">
        <f t="shared" si="4"/>
        <v>0</v>
      </c>
      <c r="I18" s="128">
        <f t="shared" si="4"/>
        <v>0</v>
      </c>
      <c r="J18" s="128">
        <f t="shared" si="4"/>
        <v>0</v>
      </c>
      <c r="K18" s="128">
        <f t="shared" si="4"/>
        <v>0</v>
      </c>
      <c r="L18" s="128">
        <f t="shared" si="4"/>
        <v>0</v>
      </c>
      <c r="M18" s="128">
        <f t="shared" si="4"/>
        <v>0</v>
      </c>
      <c r="N18" s="129">
        <f t="shared" si="3"/>
        <v>199719</v>
      </c>
    </row>
    <row r="19" spans="1:1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">
      <c r="A20" s="7" t="s">
        <v>61</v>
      </c>
      <c r="B20" s="50">
        <v>35075</v>
      </c>
      <c r="C20" s="50">
        <v>39531</v>
      </c>
      <c r="D20" s="50">
        <v>41073</v>
      </c>
      <c r="E20" s="50">
        <v>41956</v>
      </c>
      <c r="F20" s="50">
        <v>39072</v>
      </c>
      <c r="G20" s="50">
        <f t="shared" ref="G20:M20" si="5">SUM(G36)</f>
        <v>0</v>
      </c>
      <c r="H20" s="50">
        <f t="shared" si="5"/>
        <v>0</v>
      </c>
      <c r="I20" s="50">
        <f t="shared" si="5"/>
        <v>0</v>
      </c>
      <c r="J20" s="50">
        <f t="shared" si="5"/>
        <v>0</v>
      </c>
      <c r="K20" s="50">
        <f t="shared" si="5"/>
        <v>0</v>
      </c>
      <c r="L20" s="50">
        <f t="shared" si="5"/>
        <v>0</v>
      </c>
      <c r="M20" s="50">
        <f t="shared" si="5"/>
        <v>0</v>
      </c>
      <c r="N20" s="4"/>
    </row>
    <row r="21" spans="1:14" x14ac:dyDescent="0.2">
      <c r="A21" s="15"/>
      <c r="B21" s="9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0">
        <f t="shared" ref="N21:N26" si="6">SUM(B21:M21)</f>
        <v>0</v>
      </c>
    </row>
    <row r="22" spans="1:14" x14ac:dyDescent="0.2">
      <c r="A22" s="7" t="s">
        <v>138</v>
      </c>
      <c r="B22" s="9">
        <v>-1929</v>
      </c>
      <c r="C22" s="9">
        <v>-2268.0300000000002</v>
      </c>
      <c r="D22" s="9">
        <v>-2053.65</v>
      </c>
      <c r="E22" s="9">
        <v>-2097.8000000000002</v>
      </c>
      <c r="F22" s="9">
        <v>-1953.6</v>
      </c>
      <c r="G22" s="9"/>
      <c r="H22" s="9"/>
      <c r="I22" s="9"/>
      <c r="J22" s="9"/>
      <c r="K22" s="9"/>
      <c r="L22" s="9"/>
      <c r="M22" s="9"/>
      <c r="N22" s="137">
        <f t="shared" si="6"/>
        <v>-10302.08</v>
      </c>
    </row>
    <row r="23" spans="1:14" x14ac:dyDescent="0.2">
      <c r="A23" s="1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>
        <f t="shared" si="6"/>
        <v>0</v>
      </c>
    </row>
    <row r="24" spans="1:14" x14ac:dyDescent="0.2">
      <c r="A24" s="15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10">
        <f t="shared" si="6"/>
        <v>0</v>
      </c>
    </row>
    <row r="25" spans="1:14" x14ac:dyDescent="0.2">
      <c r="A25" s="15" t="s">
        <v>17</v>
      </c>
      <c r="B25" s="9"/>
      <c r="C25" s="9"/>
      <c r="D25" s="9"/>
      <c r="E25" s="9"/>
      <c r="F25" s="9"/>
      <c r="G25" s="9"/>
      <c r="H25" s="9" t="s">
        <v>54</v>
      </c>
      <c r="I25" s="9"/>
      <c r="J25" s="9"/>
      <c r="K25" s="9"/>
      <c r="L25" s="9"/>
      <c r="M25" s="9"/>
      <c r="N25" s="11">
        <f t="shared" si="6"/>
        <v>0</v>
      </c>
    </row>
    <row r="26" spans="1:14" x14ac:dyDescent="0.2">
      <c r="A26" s="12" t="s">
        <v>19</v>
      </c>
      <c r="B26" s="16"/>
      <c r="C26" s="16"/>
      <c r="D26" s="16"/>
      <c r="E26" s="16"/>
      <c r="F26" s="16"/>
      <c r="G26" s="16">
        <f t="shared" ref="G26:M26" si="7">SUM(G21:G25)</f>
        <v>0</v>
      </c>
      <c r="H26" s="16">
        <f t="shared" si="7"/>
        <v>0</v>
      </c>
      <c r="I26" s="16">
        <f t="shared" si="7"/>
        <v>0</v>
      </c>
      <c r="J26" s="16">
        <f t="shared" si="7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7">
        <f t="shared" si="6"/>
        <v>0</v>
      </c>
    </row>
    <row r="27" spans="1:14" x14ac:dyDescent="0.2">
      <c r="A27" s="1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5"/>
    </row>
    <row r="28" spans="1:14" x14ac:dyDescent="0.2">
      <c r="A28" s="89"/>
      <c r="B28" s="18">
        <f t="shared" ref="B28:M28" si="8">B18+B26</f>
        <v>36381</v>
      </c>
      <c r="C28" s="18">
        <f t="shared" si="8"/>
        <v>41237</v>
      </c>
      <c r="D28" s="18">
        <f t="shared" si="8"/>
        <v>41073</v>
      </c>
      <c r="E28" s="18">
        <f t="shared" si="8"/>
        <v>41956</v>
      </c>
      <c r="F28" s="18">
        <f t="shared" si="8"/>
        <v>39072</v>
      </c>
      <c r="G28" s="18">
        <f t="shared" si="8"/>
        <v>0</v>
      </c>
      <c r="H28" s="18">
        <f t="shared" si="8"/>
        <v>0</v>
      </c>
      <c r="I28" s="18">
        <f t="shared" si="8"/>
        <v>0</v>
      </c>
      <c r="J28" s="18">
        <f t="shared" si="8"/>
        <v>0</v>
      </c>
      <c r="K28" s="18">
        <f t="shared" si="8"/>
        <v>0</v>
      </c>
      <c r="L28" s="18">
        <f t="shared" si="8"/>
        <v>0</v>
      </c>
      <c r="M28" s="18">
        <f t="shared" si="8"/>
        <v>0</v>
      </c>
      <c r="N28" s="14">
        <f>SUM(B28:M28)</f>
        <v>199719</v>
      </c>
    </row>
    <row r="29" spans="1:14" s="95" customFormat="1" x14ac:dyDescent="0.2">
      <c r="A29" s="105" t="s">
        <v>139</v>
      </c>
      <c r="B29" s="106">
        <f>SUM(B21:B28)</f>
        <v>34452</v>
      </c>
      <c r="C29" s="106">
        <f t="shared" ref="C29:M29" si="9">SUM(C21:C28)</f>
        <v>38968.97</v>
      </c>
      <c r="D29" s="106">
        <f t="shared" si="9"/>
        <v>39019.35</v>
      </c>
      <c r="E29" s="106">
        <f t="shared" si="9"/>
        <v>39858.199999999997</v>
      </c>
      <c r="F29" s="106">
        <f t="shared" si="9"/>
        <v>37118.400000000001</v>
      </c>
      <c r="G29" s="106">
        <f t="shared" si="9"/>
        <v>0</v>
      </c>
      <c r="H29" s="106">
        <f t="shared" si="9"/>
        <v>0</v>
      </c>
      <c r="I29" s="106">
        <f t="shared" si="9"/>
        <v>0</v>
      </c>
      <c r="J29" s="106">
        <f t="shared" si="9"/>
        <v>0</v>
      </c>
      <c r="K29" s="106">
        <f t="shared" si="9"/>
        <v>0</v>
      </c>
      <c r="L29" s="106">
        <f t="shared" si="9"/>
        <v>0</v>
      </c>
      <c r="M29" s="106">
        <f t="shared" si="9"/>
        <v>0</v>
      </c>
      <c r="N29" s="105"/>
    </row>
    <row r="31" spans="1:14" x14ac:dyDescent="0.2">
      <c r="A31" s="96" t="s">
        <v>128</v>
      </c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</row>
    <row r="32" spans="1:14" x14ac:dyDescent="0.2">
      <c r="B32" s="99">
        <v>2449.94</v>
      </c>
      <c r="C32" s="99">
        <v>2449.94</v>
      </c>
      <c r="D32" s="99">
        <v>2449.94</v>
      </c>
      <c r="E32" s="99">
        <v>2449.94</v>
      </c>
      <c r="F32" s="99">
        <v>2449.94</v>
      </c>
      <c r="G32" s="99">
        <v>2449.94</v>
      </c>
      <c r="H32" s="99">
        <v>2449.94</v>
      </c>
      <c r="I32" s="99">
        <v>2449.94</v>
      </c>
      <c r="J32" s="99">
        <v>2449.94</v>
      </c>
      <c r="K32" s="99">
        <v>2449.94</v>
      </c>
      <c r="L32" s="99">
        <v>2449.94</v>
      </c>
      <c r="M32" s="99">
        <v>2449.94</v>
      </c>
      <c r="N32" s="100">
        <f>SUM(B32:M32)</f>
        <v>29399.279999999995</v>
      </c>
    </row>
    <row r="33" spans="1:14" x14ac:dyDescent="0.2">
      <c r="A33" s="96" t="s">
        <v>127</v>
      </c>
      <c r="B33" s="101"/>
      <c r="C33" s="101"/>
      <c r="D33" s="132"/>
      <c r="E33" s="101"/>
      <c r="F33" s="101"/>
      <c r="G33" s="101"/>
      <c r="H33" s="101"/>
      <c r="I33" s="101"/>
      <c r="J33" s="101"/>
      <c r="K33" s="101"/>
      <c r="L33" s="101"/>
      <c r="M33" s="101"/>
      <c r="N33" s="101"/>
    </row>
    <row r="34" spans="1:14" x14ac:dyDescent="0.2">
      <c r="A34" s="111" t="s">
        <v>129</v>
      </c>
      <c r="B34" s="109">
        <v>921.35</v>
      </c>
      <c r="C34" s="109">
        <v>909.98</v>
      </c>
      <c r="D34" s="135">
        <v>886.32</v>
      </c>
      <c r="E34" s="109">
        <v>909.98</v>
      </c>
      <c r="F34" s="109">
        <v>776.79</v>
      </c>
      <c r="G34" s="109"/>
      <c r="H34" s="109"/>
      <c r="I34" s="109"/>
      <c r="J34" s="109"/>
      <c r="K34" s="109"/>
      <c r="L34" s="109"/>
      <c r="M34" s="109"/>
      <c r="N34" s="109">
        <f>SUM(B34:M34)</f>
        <v>4404.42</v>
      </c>
    </row>
    <row r="35" spans="1:14" x14ac:dyDescent="0.2">
      <c r="A35" s="92" t="s">
        <v>130</v>
      </c>
      <c r="B35" s="103">
        <v>227.49</v>
      </c>
      <c r="C35" s="103">
        <v>227.02</v>
      </c>
      <c r="D35" s="136">
        <v>221.58</v>
      </c>
      <c r="E35" s="99">
        <v>227.02</v>
      </c>
      <c r="F35" s="99">
        <v>194.19</v>
      </c>
      <c r="G35" s="99"/>
      <c r="H35" s="99"/>
      <c r="I35" s="99"/>
      <c r="J35" s="99"/>
      <c r="K35" s="99"/>
      <c r="L35" s="99"/>
      <c r="M35" s="99"/>
      <c r="N35" s="98">
        <f>SUM(B35:M35)</f>
        <v>1097.3</v>
      </c>
    </row>
    <row r="36" spans="1:14" x14ac:dyDescent="0.2">
      <c r="A36" s="112" t="s">
        <v>131</v>
      </c>
      <c r="B36" s="107">
        <v>42.08</v>
      </c>
      <c r="C36" s="108">
        <v>52.89</v>
      </c>
      <c r="D36" s="107">
        <v>0</v>
      </c>
      <c r="E36" s="108">
        <v>55.71</v>
      </c>
      <c r="F36" s="108"/>
      <c r="G36" s="108"/>
      <c r="H36" s="108"/>
      <c r="I36" s="108"/>
      <c r="J36" s="108"/>
      <c r="K36" s="108"/>
      <c r="L36" s="108"/>
      <c r="M36" s="108"/>
      <c r="N36" s="108">
        <f>SUM(B36:M36)</f>
        <v>150.68</v>
      </c>
    </row>
    <row r="37" spans="1:14" x14ac:dyDescent="0.2">
      <c r="A37" s="113" t="s">
        <v>140</v>
      </c>
      <c r="B37" s="120">
        <v>350</v>
      </c>
      <c r="C37" s="120"/>
      <c r="D37" s="134"/>
      <c r="E37" s="113"/>
      <c r="F37" s="113"/>
      <c r="G37" s="113"/>
      <c r="H37" s="113"/>
      <c r="I37" s="113"/>
      <c r="J37" s="113"/>
      <c r="K37" s="113"/>
      <c r="L37" s="113"/>
      <c r="M37" s="113"/>
      <c r="N37" s="114">
        <f>SUM(B37:M37)</f>
        <v>350</v>
      </c>
    </row>
    <row r="38" spans="1:14" x14ac:dyDescent="0.2">
      <c r="A38" s="119" t="s">
        <v>72</v>
      </c>
      <c r="B38" s="121">
        <v>-11</v>
      </c>
      <c r="C38" s="121">
        <v>-11</v>
      </c>
      <c r="D38" s="119">
        <v>-350</v>
      </c>
      <c r="E38" s="97"/>
      <c r="F38" s="97"/>
      <c r="G38" s="97"/>
      <c r="H38" s="97"/>
      <c r="I38" s="97"/>
      <c r="J38" s="97"/>
      <c r="K38" s="97"/>
      <c r="L38" s="97"/>
      <c r="M38" s="97"/>
      <c r="N38" s="102">
        <f>SUM(B38:M38)</f>
        <v>-372</v>
      </c>
    </row>
    <row r="39" spans="1:14" x14ac:dyDescent="0.2">
      <c r="A39" s="96" t="s">
        <v>14</v>
      </c>
      <c r="B39" s="102">
        <f>SUM(B32:B38)</f>
        <v>3979.8599999999997</v>
      </c>
      <c r="C39" s="102">
        <f>SUM(C32:C38)</f>
        <v>3628.83</v>
      </c>
      <c r="D39" s="102">
        <f>SUM(D32:D38)</f>
        <v>3207.84</v>
      </c>
      <c r="E39" s="102">
        <f>SUM(E32:E38)</f>
        <v>3642.65</v>
      </c>
      <c r="F39" s="132">
        <f>SUM(F32:F38)</f>
        <v>3420.92</v>
      </c>
      <c r="G39" s="97"/>
      <c r="H39" s="97"/>
      <c r="I39" s="97"/>
      <c r="J39" s="97"/>
      <c r="K39" s="97"/>
      <c r="L39" s="97"/>
      <c r="M39" s="97"/>
      <c r="N39" s="102">
        <f>SUM(N34:N38)</f>
        <v>5630.4000000000005</v>
      </c>
    </row>
    <row r="44" spans="1:14" x14ac:dyDescent="0.2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P&amp;L</vt:lpstr>
      <vt:lpstr>©</vt:lpstr>
      <vt:lpstr>P&amp;L Goal Tracker Roselle FY 15</vt:lpstr>
      <vt:lpstr>P&amp;L Goal Tracker Alg FY15</vt:lpstr>
      <vt:lpstr>LZ FY16</vt:lpstr>
      <vt:lpstr>Hoffman FY16</vt:lpstr>
      <vt:lpstr>Roselle FY16</vt:lpstr>
      <vt:lpstr>ALG-FY16</vt:lpstr>
      <vt:lpstr>FY 16 Commissionable Alfrey</vt:lpstr>
      <vt:lpstr>P&amp;L Goal Tracker Comparison </vt:lpstr>
      <vt:lpstr>FY 16 Commissionable Colletti</vt:lpstr>
      <vt:lpstr>ALG- Commissionable</vt:lpstr>
      <vt:lpstr>'LZ FY16'!Print_Area</vt:lpstr>
      <vt:lpstr>'P&amp;L'!Print_Area</vt:lpstr>
      <vt:lpstr>'P&amp;L Goal Tracker Roselle FY 15'!Print_Area</vt:lpstr>
      <vt:lpstr>valuevx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Dowling, Tim</dc:creator>
  <cp:lastModifiedBy>Jonathan</cp:lastModifiedBy>
  <cp:lastPrinted>2015-09-05T16:25:18Z</cp:lastPrinted>
  <dcterms:created xsi:type="dcterms:W3CDTF">2013-10-18T18:10:51Z</dcterms:created>
  <dcterms:modified xsi:type="dcterms:W3CDTF">2018-06-10T00:35:03Z</dcterms:modified>
</cp:coreProperties>
</file>