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Kartik Kumar\Downloads\Project for data anlytics\"/>
    </mc:Choice>
  </mc:AlternateContent>
  <xr:revisionPtr revIDLastSave="0" documentId="13_ncr:1_{ECBFB515-7DB6-4141-82B8-A02A4E7E119F}" xr6:coauthVersionLast="47" xr6:coauthVersionMax="47" xr10:uidLastSave="{00000000-0000-0000-0000-000000000000}"/>
  <bookViews>
    <workbookView xWindow="-108" yWindow="-108" windowWidth="23256" windowHeight="12456" firstSheet="1" activeTab="7" xr2:uid="{26B72D96-8241-4420-9207-D8FA108272F4}"/>
  </bookViews>
  <sheets>
    <sheet name="Combo Chart" sheetId="2" r:id="rId1"/>
    <sheet name="WaterFall chart" sheetId="3" r:id="rId2"/>
    <sheet name="Pie Chart" sheetId="4" r:id="rId3"/>
    <sheet name="Map chart" sheetId="5" r:id="rId4"/>
    <sheet name="Top 5" sheetId="6" r:id="rId5"/>
    <sheet name="KPI" sheetId="7" r:id="rId6"/>
    <sheet name="KPI YOY" sheetId="8" r:id="rId7"/>
    <sheet name="Dashboard" sheetId="10" r:id="rId8"/>
    <sheet name="Data" sheetId="1" r:id="rId9"/>
  </sheets>
  <externalReferences>
    <externalReference r:id="rId10"/>
  </externalReference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1" i="5" l="1"/>
  <c r="E42" i="5"/>
  <c r="E43" i="5"/>
  <c r="E44" i="5"/>
  <c r="E45" i="5"/>
  <c r="E46" i="5"/>
  <c r="E47" i="5"/>
  <c r="E48" i="5"/>
  <c r="E49" i="5"/>
  <c r="E50" i="5"/>
  <c r="E51" i="5"/>
  <c r="E52" i="5"/>
  <c r="E31" i="5"/>
  <c r="E32" i="5"/>
  <c r="E33" i="5"/>
  <c r="E34" i="5"/>
  <c r="E35" i="5"/>
  <c r="E36" i="5"/>
  <c r="E37" i="5"/>
  <c r="E38" i="5"/>
  <c r="E39" i="5"/>
  <c r="E40" i="5"/>
  <c r="E5" i="5"/>
  <c r="E6" i="5"/>
  <c r="E7" i="5"/>
  <c r="E8" i="5"/>
  <c r="E9" i="5"/>
  <c r="E10" i="5"/>
  <c r="E11" i="5"/>
  <c r="E12" i="5"/>
  <c r="E13" i="5"/>
  <c r="E14" i="5"/>
  <c r="E15" i="5"/>
  <c r="E16" i="5"/>
  <c r="E17" i="5"/>
  <c r="E18" i="5"/>
  <c r="E19" i="5"/>
  <c r="E20" i="5"/>
  <c r="E21" i="5"/>
  <c r="E22" i="5"/>
  <c r="E23" i="5"/>
  <c r="E24" i="5"/>
  <c r="E25" i="5"/>
  <c r="E26" i="5"/>
  <c r="E27" i="5"/>
  <c r="E28" i="5"/>
  <c r="E29" i="5"/>
  <c r="E30" i="5"/>
  <c r="E4" i="5"/>
  <c r="D5" i="3"/>
  <c r="D6" i="3"/>
  <c r="D7" i="3"/>
  <c r="D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8" i="8"/>
  <c r="H8" i="8"/>
  <c r="L8" i="8"/>
  <c r="J8" i="8"/>
  <c r="K8" i="8"/>
  <c r="F21" i="5"/>
  <c r="F29" i="5"/>
  <c r="F52" i="5"/>
  <c r="F45" i="5"/>
  <c r="F19" i="5"/>
  <c r="F44" i="5"/>
  <c r="F6" i="5"/>
  <c r="F37" i="5"/>
  <c r="F5" i="5"/>
  <c r="F13" i="5"/>
  <c r="F8" i="5"/>
  <c r="F46" i="5"/>
  <c r="F31" i="5"/>
  <c r="F50" i="5"/>
  <c r="F27" i="5"/>
  <c r="F9" i="5"/>
  <c r="F35" i="5"/>
  <c r="F34" i="5"/>
  <c r="F17" i="5"/>
  <c r="F26" i="5"/>
  <c r="F47" i="5"/>
  <c r="F30" i="5"/>
  <c r="F49" i="5"/>
  <c r="F25" i="5"/>
  <c r="F43" i="5"/>
  <c r="F42" i="5"/>
  <c r="F18" i="5"/>
  <c r="F51" i="5"/>
  <c r="F28" i="5"/>
  <c r="E7" i="3"/>
  <c r="H17" i="7"/>
  <c r="K17" i="7"/>
  <c r="E6" i="3"/>
  <c r="F48" i="5"/>
  <c r="N17" i="7"/>
  <c r="E5" i="3"/>
  <c r="F36" i="5"/>
  <c r="F12" i="5"/>
  <c r="F32" i="5"/>
  <c r="E4" i="3"/>
  <c r="F7" i="5"/>
  <c r="F4" i="5"/>
  <c r="F22" i="5"/>
  <c r="F20" i="5"/>
  <c r="F24" i="5"/>
  <c r="F14" i="5"/>
  <c r="F38" i="5"/>
  <c r="F16" i="5"/>
  <c r="F41" i="5"/>
  <c r="F11" i="5"/>
  <c r="B17" i="7"/>
  <c r="E17" i="7"/>
  <c r="F10" i="5"/>
  <c r="F40" i="5"/>
  <c r="F23" i="5"/>
  <c r="F39" i="5"/>
  <c r="F15" i="5"/>
  <c r="F33" i="5"/>
</calcChain>
</file>

<file path=xl/sharedStrings.xml><?xml version="1.0" encoding="utf-8"?>
<sst xmlns="http://schemas.openxmlformats.org/spreadsheetml/2006/main" count="130093" uniqueCount="10955">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</sst>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quot;$&quot;\ 0.00,&quot;K&quot;"/>
    <numFmt numFmtId="165" formatCode="&quot;$&quot;\ 0.00,\ &quot;K&quot;"/>
    <numFmt numFmtId="166" formatCode="&quot;#&quot;\ \ 0"/>
    <numFmt numFmtId="167" formatCode="[Green]\▲0.00%;[Red]\▼0.00%"/>
  </numFmts>
  <fonts count="6" x14ac:knownFonts="1">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8"/>
      <color theme="1"/>
      <name val="Lato Black"/>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0" fontId="2" fillId="0" borderId="0" xfId="0" applyFont="1"/>
    <xf numFmtId="0" fontId="3" fillId="0" borderId="0" xfId="0" applyFont="1"/>
    <xf numFmtId="14" fontId="4"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0" fillId="0" borderId="0" xfId="0" applyAlignment="1">
      <alignment horizontal="center"/>
    </xf>
    <xf numFmtId="165" fontId="0" fillId="0" borderId="0" xfId="0" applyNumberFormat="1"/>
    <xf numFmtId="44" fontId="0" fillId="0" borderId="0" xfId="1" applyFont="1"/>
    <xf numFmtId="166" fontId="0" fillId="0" borderId="0" xfId="1" applyNumberFormat="1" applyFont="1"/>
    <xf numFmtId="166" fontId="0" fillId="0" borderId="0" xfId="0" applyNumberFormat="1"/>
    <xf numFmtId="10" fontId="0" fillId="0" borderId="0" xfId="2" applyNumberFormat="1" applyFont="1"/>
    <xf numFmtId="167" fontId="5" fillId="0" borderId="0" xfId="0" applyNumberFormat="1" applyFont="1" applyAlignment="1">
      <alignment horizontal="center" vertical="center"/>
    </xf>
    <xf numFmtId="0" fontId="0" fillId="0" borderId="0" xfId="0" applyNumberFormat="1"/>
  </cellXfs>
  <cellStyles count="3">
    <cellStyle name="Currency" xfId="1" builtinId="4"/>
    <cellStyle name="Normal" xfId="0" builtinId="0"/>
    <cellStyle name="Percent" xfId="2" builtinId="5"/>
  </cellStyles>
  <dxfs count="7">
    <dxf>
      <numFmt numFmtId="164" formatCode="&quot;$&quot;\ 0.00,&quot;K&quot;"/>
    </dxf>
    <dxf>
      <numFmt numFmtId="164"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2" defaultTableStyle="TableStyleMedium2" defaultPivotStyle="PivotStyleLight16">
    <tableStyle name="AB" pivot="0" table="0" count="10" xr9:uid="{F2F844B0-B506-4E91-B673-18743F6DDB2A}">
      <tableStyleElement type="wholeTable" dxfId="6"/>
      <tableStyleElement type="headerRow" dxfId="5"/>
    </tableStyle>
    <tableStyle name="Data-style" pivot="0" count="3" xr9:uid="{E2C553F2-775B-4462-A0FB-62481FFD58B7}">
      <tableStyleElement type="headerRow" dxfId="4"/>
      <tableStyleElement type="firstRowStripe" dxfId="3"/>
      <tableStyleElement type="secondRowStripe"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-1721.2247000000002</c:v>
                </c:pt>
                <c:pt idx="1">
                  <c:v>80.600999999999942</c:v>
                </c:pt>
                <c:pt idx="2">
                  <c:v>3759.1171999999997</c:v>
                </c:pt>
                <c:pt idx="3">
                  <c:v>501.41999999999985</c:v>
                </c:pt>
                <c:pt idx="4">
                  <c:v>61.564499999999988</c:v>
                </c:pt>
                <c:pt idx="5">
                  <c:v>457.39920000000001</c:v>
                </c:pt>
                <c:pt idx="6">
                  <c:v>160.29390000000001</c:v>
                </c:pt>
                <c:pt idx="7">
                  <c:v>1984.8995</c:v>
                </c:pt>
                <c:pt idx="8">
                  <c:v>1423.4217999999996</c:v>
                </c:pt>
                <c:pt idx="9">
                  <c:v>-530.31360000000006</c:v>
                </c:pt>
                <c:pt idx="10">
                  <c:v>96.921299999999917</c:v>
                </c:pt>
                <c:pt idx="11">
                  <c:v>-549.85239999999999</c:v>
                </c:pt>
              </c:numCache>
            </c:numRef>
          </c:val>
          <c:extLst>
            <c:ext xmlns:c16="http://schemas.microsoft.com/office/drawing/2014/chart" uri="{C3380CC4-5D6E-409C-BE32-E72D297353CC}">
              <c16:uniqueId val="{00000001-40EC-465D-9190-2990356AA2AC}"/>
            </c:ext>
          </c:extLst>
        </c:ser>
        <c:dLbls>
          <c:showLegendKey val="0"/>
          <c:showVal val="0"/>
          <c:showCatName val="0"/>
          <c:showSerName val="0"/>
          <c:showPercent val="0"/>
          <c:showBubbleSize val="0"/>
        </c:dLbls>
        <c:axId val="571376192"/>
        <c:axId val="57137571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extLst>
            <c:ext xmlns:c16="http://schemas.microsoft.com/office/drawing/2014/chart" uri="{C3380CC4-5D6E-409C-BE32-E72D297353CC}">
              <c16:uniqueId val="{00000000-40EC-465D-9190-2990356AA2AC}"/>
            </c:ext>
          </c:extLst>
        </c:ser>
        <c:dLbls>
          <c:showLegendKey val="0"/>
          <c:showVal val="0"/>
          <c:showCatName val="0"/>
          <c:showSerName val="0"/>
          <c:showPercent val="0"/>
          <c:showBubbleSize val="0"/>
        </c:dLbls>
        <c:gapWidth val="219"/>
        <c:overlap val="-27"/>
        <c:axId val="722330688"/>
        <c:axId val="722333088"/>
      </c:barChart>
      <c:catAx>
        <c:axId val="7223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333088"/>
        <c:crosses val="autoZero"/>
        <c:auto val="1"/>
        <c:lblAlgn val="ctr"/>
        <c:lblOffset val="100"/>
        <c:noMultiLvlLbl val="0"/>
      </c:catAx>
      <c:valAx>
        <c:axId val="722333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330688"/>
        <c:crosses val="autoZero"/>
        <c:crossBetween val="between"/>
      </c:valAx>
      <c:valAx>
        <c:axId val="571375712"/>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376192"/>
        <c:crosses val="max"/>
        <c:crossBetween val="between"/>
      </c:valAx>
      <c:catAx>
        <c:axId val="571376192"/>
        <c:scaling>
          <c:orientation val="minMax"/>
        </c:scaling>
        <c:delete val="1"/>
        <c:axPos val="b"/>
        <c:numFmt formatCode="General" sourceLinked="1"/>
        <c:majorTickMark val="out"/>
        <c:minorTickMark val="none"/>
        <c:tickLblPos val="nextTo"/>
        <c:crossAx val="5713757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41-4DA5-9F88-E8EFF52F39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41-4DA5-9F88-E8EFF52F39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41-4DA5-9F88-E8EFF52F39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0.33831967383233508</c:v>
                </c:pt>
                <c:pt idx="1">
                  <c:v>0.43669268156541124</c:v>
                </c:pt>
                <c:pt idx="2">
                  <c:v>0.22498764460225376</c:v>
                </c:pt>
              </c:numCache>
            </c:numRef>
          </c:val>
          <c:extLst>
            <c:ext xmlns:c16="http://schemas.microsoft.com/office/drawing/2014/chart" uri="{C3380CC4-5D6E-409C-BE32-E72D297353CC}">
              <c16:uniqueId val="{00000000-A88C-4586-B19E-D34CFE54EE3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Storage</c:v>
                </c:pt>
                <c:pt idx="1">
                  <c:v>Chairs</c:v>
                </c:pt>
                <c:pt idx="2">
                  <c:v>Phones</c:v>
                </c:pt>
                <c:pt idx="3">
                  <c:v>Tables</c:v>
                </c:pt>
                <c:pt idx="4">
                  <c:v>Binders</c:v>
                </c:pt>
              </c:strCache>
            </c:strRef>
          </c:cat>
          <c:val>
            <c:numRef>
              <c:f>'Top 5'!$B$4:$B$9</c:f>
              <c:numCache>
                <c:formatCode>General</c:formatCode>
                <c:ptCount val="5"/>
                <c:pt idx="0">
                  <c:v>4368.7520000000004</c:v>
                </c:pt>
                <c:pt idx="1">
                  <c:v>5815.3399999999992</c:v>
                </c:pt>
                <c:pt idx="2">
                  <c:v>5847.6579999999994</c:v>
                </c:pt>
                <c:pt idx="3">
                  <c:v>7012.0945000000011</c:v>
                </c:pt>
                <c:pt idx="4">
                  <c:v>10395.143</c:v>
                </c:pt>
              </c:numCache>
            </c:numRef>
          </c:val>
          <c:extLst>
            <c:ext xmlns:c16="http://schemas.microsoft.com/office/drawing/2014/chart" uri="{C3380CC4-5D6E-409C-BE32-E72D297353CC}">
              <c16:uniqueId val="{00000000-FF57-462F-9D77-14C59E9AE844}"/>
            </c:ext>
          </c:extLst>
        </c:ser>
        <c:dLbls>
          <c:showLegendKey val="0"/>
          <c:showVal val="0"/>
          <c:showCatName val="0"/>
          <c:showSerName val="0"/>
          <c:showPercent val="0"/>
          <c:showBubbleSize val="0"/>
        </c:dLbls>
        <c:gapWidth val="182"/>
        <c:axId val="890569744"/>
        <c:axId val="890570224"/>
      </c:barChart>
      <c:catAx>
        <c:axId val="890569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570224"/>
        <c:crosses val="autoZero"/>
        <c:auto val="1"/>
        <c:lblAlgn val="ctr"/>
        <c:lblOffset val="100"/>
        <c:noMultiLvlLbl val="0"/>
      </c:catAx>
      <c:valAx>
        <c:axId val="890570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569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635949943117179E-2"/>
          <c:y val="2.2522522522522521E-2"/>
          <c:w val="0.91467576791808869"/>
          <c:h val="0.9774774774774774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smooth val="0"/>
          <c:extLst>
            <c:ext xmlns:c16="http://schemas.microsoft.com/office/drawing/2014/chart" uri="{C3380CC4-5D6E-409C-BE32-E72D297353CC}">
              <c16:uniqueId val="{00000000-4E44-4F67-A539-0D1BFE71D655}"/>
            </c:ext>
          </c:extLst>
        </c:ser>
        <c:dLbls>
          <c:showLegendKey val="0"/>
          <c:showVal val="0"/>
          <c:showCatName val="0"/>
          <c:showSerName val="0"/>
          <c:showPercent val="0"/>
          <c:showBubbleSize val="0"/>
        </c:dLbls>
        <c:smooth val="0"/>
        <c:axId val="899709888"/>
        <c:axId val="845086144"/>
      </c:lineChart>
      <c:catAx>
        <c:axId val="899709888"/>
        <c:scaling>
          <c:orientation val="minMax"/>
        </c:scaling>
        <c:delete val="1"/>
        <c:axPos val="b"/>
        <c:numFmt formatCode="General" sourceLinked="1"/>
        <c:majorTickMark val="none"/>
        <c:minorTickMark val="none"/>
        <c:tickLblPos val="nextTo"/>
        <c:crossAx val="845086144"/>
        <c:crosses val="autoZero"/>
        <c:auto val="1"/>
        <c:lblAlgn val="ctr"/>
        <c:lblOffset val="100"/>
        <c:noMultiLvlLbl val="0"/>
      </c:catAx>
      <c:valAx>
        <c:axId val="845086144"/>
        <c:scaling>
          <c:orientation val="minMax"/>
        </c:scaling>
        <c:delete val="1"/>
        <c:axPos val="l"/>
        <c:numFmt formatCode="General" sourceLinked="1"/>
        <c:majorTickMark val="none"/>
        <c:minorTickMark val="none"/>
        <c:tickLblPos val="nextTo"/>
        <c:crossAx val="89970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-1721.2247000000002</c:v>
                </c:pt>
                <c:pt idx="1">
                  <c:v>80.600999999999942</c:v>
                </c:pt>
                <c:pt idx="2">
                  <c:v>3759.1171999999997</c:v>
                </c:pt>
                <c:pt idx="3">
                  <c:v>501.41999999999985</c:v>
                </c:pt>
                <c:pt idx="4">
                  <c:v>61.564499999999988</c:v>
                </c:pt>
                <c:pt idx="5">
                  <c:v>457.39920000000001</c:v>
                </c:pt>
                <c:pt idx="6">
                  <c:v>160.29390000000001</c:v>
                </c:pt>
                <c:pt idx="7">
                  <c:v>1984.8995</c:v>
                </c:pt>
                <c:pt idx="8">
                  <c:v>1423.4217999999996</c:v>
                </c:pt>
                <c:pt idx="9">
                  <c:v>-530.31360000000006</c:v>
                </c:pt>
                <c:pt idx="10">
                  <c:v>96.921299999999917</c:v>
                </c:pt>
                <c:pt idx="11">
                  <c:v>-549.85239999999999</c:v>
                </c:pt>
              </c:numCache>
            </c:numRef>
          </c:val>
          <c:smooth val="0"/>
          <c:extLst>
            <c:ext xmlns:c16="http://schemas.microsoft.com/office/drawing/2014/chart" uri="{C3380CC4-5D6E-409C-BE32-E72D297353CC}">
              <c16:uniqueId val="{00000000-EAB2-4FEB-A36D-449557710260}"/>
            </c:ext>
          </c:extLst>
        </c:ser>
        <c:dLbls>
          <c:showLegendKey val="0"/>
          <c:showVal val="0"/>
          <c:showCatName val="0"/>
          <c:showSerName val="0"/>
          <c:showPercent val="0"/>
          <c:showBubbleSize val="0"/>
        </c:dLbls>
        <c:smooth val="0"/>
        <c:axId val="689717328"/>
        <c:axId val="689715888"/>
      </c:lineChart>
      <c:catAx>
        <c:axId val="689717328"/>
        <c:scaling>
          <c:orientation val="minMax"/>
        </c:scaling>
        <c:delete val="1"/>
        <c:axPos val="b"/>
        <c:numFmt formatCode="General" sourceLinked="1"/>
        <c:majorTickMark val="none"/>
        <c:minorTickMark val="none"/>
        <c:tickLblPos val="nextTo"/>
        <c:crossAx val="689715888"/>
        <c:crosses val="autoZero"/>
        <c:auto val="1"/>
        <c:lblAlgn val="ctr"/>
        <c:lblOffset val="100"/>
        <c:noMultiLvlLbl val="0"/>
      </c:catAx>
      <c:valAx>
        <c:axId val="689715888"/>
        <c:scaling>
          <c:orientation val="minMax"/>
        </c:scaling>
        <c:delete val="1"/>
        <c:axPos val="l"/>
        <c:numFmt formatCode="General" sourceLinked="1"/>
        <c:majorTickMark val="none"/>
        <c:minorTickMark val="none"/>
        <c:tickLblPos val="nextTo"/>
        <c:crossAx val="6897173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34</c:v>
                </c:pt>
                <c:pt idx="1">
                  <c:v>24</c:v>
                </c:pt>
                <c:pt idx="2">
                  <c:v>73</c:v>
                </c:pt>
                <c:pt idx="3">
                  <c:v>59</c:v>
                </c:pt>
                <c:pt idx="4">
                  <c:v>16</c:v>
                </c:pt>
                <c:pt idx="5">
                  <c:v>69</c:v>
                </c:pt>
                <c:pt idx="6">
                  <c:v>16</c:v>
                </c:pt>
                <c:pt idx="7">
                  <c:v>50</c:v>
                </c:pt>
                <c:pt idx="8">
                  <c:v>121</c:v>
                </c:pt>
                <c:pt idx="9">
                  <c:v>68</c:v>
                </c:pt>
                <c:pt idx="10">
                  <c:v>105</c:v>
                </c:pt>
                <c:pt idx="11">
                  <c:v>91</c:v>
                </c:pt>
              </c:numCache>
            </c:numRef>
          </c:val>
          <c:smooth val="0"/>
          <c:extLst>
            <c:ext xmlns:c16="http://schemas.microsoft.com/office/drawing/2014/chart" uri="{C3380CC4-5D6E-409C-BE32-E72D297353CC}">
              <c16:uniqueId val="{00000000-5508-4AA0-A8D1-687A48B2D817}"/>
            </c:ext>
          </c:extLst>
        </c:ser>
        <c:dLbls>
          <c:showLegendKey val="0"/>
          <c:showVal val="0"/>
          <c:showCatName val="0"/>
          <c:showSerName val="0"/>
          <c:showPercent val="0"/>
          <c:showBubbleSize val="0"/>
        </c:dLbls>
        <c:smooth val="0"/>
        <c:axId val="843785072"/>
        <c:axId val="843785552"/>
      </c:lineChart>
      <c:catAx>
        <c:axId val="843785072"/>
        <c:scaling>
          <c:orientation val="minMax"/>
        </c:scaling>
        <c:delete val="1"/>
        <c:axPos val="b"/>
        <c:numFmt formatCode="General" sourceLinked="1"/>
        <c:majorTickMark val="none"/>
        <c:minorTickMark val="none"/>
        <c:tickLblPos val="nextTo"/>
        <c:crossAx val="843785552"/>
        <c:crosses val="autoZero"/>
        <c:auto val="1"/>
        <c:lblAlgn val="ctr"/>
        <c:lblOffset val="100"/>
        <c:noMultiLvlLbl val="0"/>
      </c:catAx>
      <c:valAx>
        <c:axId val="843785552"/>
        <c:scaling>
          <c:orientation val="minMax"/>
        </c:scaling>
        <c:delete val="1"/>
        <c:axPos val="l"/>
        <c:numFmt formatCode="General" sourceLinked="1"/>
        <c:majorTickMark val="none"/>
        <c:minorTickMark val="none"/>
        <c:tickLblPos val="nextTo"/>
        <c:crossAx val="84378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74015748031496E-2"/>
          <c:y val="0.18151815181518152"/>
          <c:w val="0.85564304461942253"/>
          <c:h val="0.63696369636963701"/>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6</c:v>
                </c:pt>
                <c:pt idx="1">
                  <c:v>5</c:v>
                </c:pt>
                <c:pt idx="2">
                  <c:v>17</c:v>
                </c:pt>
                <c:pt idx="3">
                  <c:v>17</c:v>
                </c:pt>
                <c:pt idx="4">
                  <c:v>5</c:v>
                </c:pt>
                <c:pt idx="5">
                  <c:v>20</c:v>
                </c:pt>
                <c:pt idx="6">
                  <c:v>6</c:v>
                </c:pt>
                <c:pt idx="7">
                  <c:v>12</c:v>
                </c:pt>
                <c:pt idx="8">
                  <c:v>28</c:v>
                </c:pt>
                <c:pt idx="9">
                  <c:v>18</c:v>
                </c:pt>
                <c:pt idx="10">
                  <c:v>27</c:v>
                </c:pt>
                <c:pt idx="11">
                  <c:v>25</c:v>
                </c:pt>
              </c:numCache>
            </c:numRef>
          </c:val>
          <c:smooth val="0"/>
          <c:extLst>
            <c:ext xmlns:c16="http://schemas.microsoft.com/office/drawing/2014/chart" uri="{C3380CC4-5D6E-409C-BE32-E72D297353CC}">
              <c16:uniqueId val="{00000000-5692-482A-89A1-8019C906BA6B}"/>
            </c:ext>
          </c:extLst>
        </c:ser>
        <c:dLbls>
          <c:showLegendKey val="0"/>
          <c:showVal val="0"/>
          <c:showCatName val="0"/>
          <c:showSerName val="0"/>
          <c:showPercent val="0"/>
          <c:showBubbleSize val="0"/>
        </c:dLbls>
        <c:smooth val="0"/>
        <c:axId val="842033760"/>
        <c:axId val="842036160"/>
      </c:lineChart>
      <c:catAx>
        <c:axId val="842033760"/>
        <c:scaling>
          <c:orientation val="minMax"/>
        </c:scaling>
        <c:delete val="1"/>
        <c:axPos val="b"/>
        <c:numFmt formatCode="General" sourceLinked="1"/>
        <c:majorTickMark val="none"/>
        <c:minorTickMark val="none"/>
        <c:tickLblPos val="nextTo"/>
        <c:crossAx val="842036160"/>
        <c:crosses val="autoZero"/>
        <c:auto val="1"/>
        <c:lblAlgn val="ctr"/>
        <c:lblOffset val="100"/>
        <c:noMultiLvlLbl val="0"/>
      </c:catAx>
      <c:valAx>
        <c:axId val="842036160"/>
        <c:scaling>
          <c:orientation val="minMax"/>
        </c:scaling>
        <c:delete val="1"/>
        <c:axPos val="l"/>
        <c:numFmt formatCode="General" sourceLinked="1"/>
        <c:majorTickMark val="none"/>
        <c:minorTickMark val="none"/>
        <c:tickLblPos val="nextTo"/>
        <c:crossAx val="84203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-0.36231168461569879</c:v>
                </c:pt>
                <c:pt idx="1">
                  <c:v>0.11280850503993027</c:v>
                </c:pt>
                <c:pt idx="2">
                  <c:v>0.42381965846319142</c:v>
                </c:pt>
                <c:pt idx="3">
                  <c:v>0.10750328644849055</c:v>
                </c:pt>
                <c:pt idx="4">
                  <c:v>0.22443730724081862</c:v>
                </c:pt>
                <c:pt idx="5">
                  <c:v>0.21367783455308365</c:v>
                </c:pt>
                <c:pt idx="6">
                  <c:v>0.37404303875448025</c:v>
                </c:pt>
                <c:pt idx="7">
                  <c:v>0.40162655863275754</c:v>
                </c:pt>
                <c:pt idx="8">
                  <c:v>0.12524209963571767</c:v>
                </c:pt>
                <c:pt idx="9">
                  <c:v>-0.14688632112935873</c:v>
                </c:pt>
                <c:pt idx="10">
                  <c:v>2.6565742684411437E-2</c:v>
                </c:pt>
                <c:pt idx="11">
                  <c:v>-0.14479234364285778</c:v>
                </c:pt>
              </c:numCache>
            </c:numRef>
          </c:val>
          <c:smooth val="0"/>
          <c:extLst>
            <c:ext xmlns:c16="http://schemas.microsoft.com/office/drawing/2014/chart" uri="{C3380CC4-5D6E-409C-BE32-E72D297353CC}">
              <c16:uniqueId val="{00000000-D87F-44AE-B0E7-F016CAB49595}"/>
            </c:ext>
          </c:extLst>
        </c:ser>
        <c:dLbls>
          <c:showLegendKey val="0"/>
          <c:showVal val="0"/>
          <c:showCatName val="0"/>
          <c:showSerName val="0"/>
          <c:showPercent val="0"/>
          <c:showBubbleSize val="0"/>
        </c:dLbls>
        <c:smooth val="0"/>
        <c:axId val="846617712"/>
        <c:axId val="846619152"/>
      </c:lineChart>
      <c:catAx>
        <c:axId val="846617712"/>
        <c:scaling>
          <c:orientation val="minMax"/>
        </c:scaling>
        <c:delete val="1"/>
        <c:axPos val="b"/>
        <c:numFmt formatCode="General" sourceLinked="1"/>
        <c:majorTickMark val="none"/>
        <c:minorTickMark val="none"/>
        <c:tickLblPos val="nextTo"/>
        <c:crossAx val="846619152"/>
        <c:crosses val="autoZero"/>
        <c:auto val="1"/>
        <c:lblAlgn val="ctr"/>
        <c:lblOffset val="100"/>
        <c:noMultiLvlLbl val="0"/>
      </c:catAx>
      <c:valAx>
        <c:axId val="846619152"/>
        <c:scaling>
          <c:orientation val="minMax"/>
        </c:scaling>
        <c:delete val="1"/>
        <c:axPos val="l"/>
        <c:numFmt formatCode="General" sourceLinked="1"/>
        <c:majorTickMark val="none"/>
        <c:minorTickMark val="none"/>
        <c:tickLblPos val="nextTo"/>
        <c:crossAx val="84661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884504415954223E-2"/>
          <c:y val="2.2522453659468755E-2"/>
          <c:w val="0.95163487710099448"/>
          <c:h val="0.97747747747747749"/>
        </c:manualLayout>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smooth val="0"/>
          <c:extLst>
            <c:ext xmlns:c16="http://schemas.microsoft.com/office/drawing/2014/chart" uri="{C3380CC4-5D6E-409C-BE32-E72D297353CC}">
              <c16:uniqueId val="{00000000-BB38-4E92-900B-0AB3577FB9F0}"/>
            </c:ext>
          </c:extLst>
        </c:ser>
        <c:dLbls>
          <c:showLegendKey val="0"/>
          <c:showVal val="0"/>
          <c:showCatName val="0"/>
          <c:showSerName val="0"/>
          <c:showPercent val="0"/>
          <c:showBubbleSize val="0"/>
        </c:dLbls>
        <c:smooth val="0"/>
        <c:axId val="899709888"/>
        <c:axId val="845086144"/>
      </c:lineChart>
      <c:catAx>
        <c:axId val="899709888"/>
        <c:scaling>
          <c:orientation val="minMax"/>
        </c:scaling>
        <c:delete val="1"/>
        <c:axPos val="b"/>
        <c:numFmt formatCode="General" sourceLinked="1"/>
        <c:majorTickMark val="none"/>
        <c:minorTickMark val="none"/>
        <c:tickLblPos val="nextTo"/>
        <c:crossAx val="845086144"/>
        <c:crosses val="autoZero"/>
        <c:auto val="1"/>
        <c:lblAlgn val="ctr"/>
        <c:lblOffset val="100"/>
        <c:noMultiLvlLbl val="0"/>
      </c:catAx>
      <c:valAx>
        <c:axId val="845086144"/>
        <c:scaling>
          <c:orientation val="minMax"/>
        </c:scaling>
        <c:delete val="1"/>
        <c:axPos val="l"/>
        <c:numFmt formatCode="General" sourceLinked="1"/>
        <c:majorTickMark val="none"/>
        <c:minorTickMark val="none"/>
        <c:tickLblPos val="nextTo"/>
        <c:crossAx val="899709888"/>
        <c:crosses val="autoZero"/>
        <c:crossBetween val="between"/>
      </c:valAx>
      <c:spPr>
        <a:noFill/>
        <a:ln>
          <a:solidFill>
            <a:schemeClr val="tx1">
              <a:lumMod val="95000"/>
              <a:lumOff val="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-1721.2247000000002</c:v>
                </c:pt>
                <c:pt idx="1">
                  <c:v>80.600999999999942</c:v>
                </c:pt>
                <c:pt idx="2">
                  <c:v>3759.1171999999997</c:v>
                </c:pt>
                <c:pt idx="3">
                  <c:v>501.41999999999985</c:v>
                </c:pt>
                <c:pt idx="4">
                  <c:v>61.564499999999988</c:v>
                </c:pt>
                <c:pt idx="5">
                  <c:v>457.39920000000001</c:v>
                </c:pt>
                <c:pt idx="6">
                  <c:v>160.29390000000001</c:v>
                </c:pt>
                <c:pt idx="7">
                  <c:v>1984.8995</c:v>
                </c:pt>
                <c:pt idx="8">
                  <c:v>1423.4217999999996</c:v>
                </c:pt>
                <c:pt idx="9">
                  <c:v>-530.31360000000006</c:v>
                </c:pt>
                <c:pt idx="10">
                  <c:v>96.921299999999917</c:v>
                </c:pt>
                <c:pt idx="11">
                  <c:v>-549.85239999999999</c:v>
                </c:pt>
              </c:numCache>
            </c:numRef>
          </c:val>
          <c:smooth val="0"/>
          <c:extLst>
            <c:ext xmlns:c16="http://schemas.microsoft.com/office/drawing/2014/chart" uri="{C3380CC4-5D6E-409C-BE32-E72D297353CC}">
              <c16:uniqueId val="{00000000-9B0A-4790-9550-EF9CEE81E4A4}"/>
            </c:ext>
          </c:extLst>
        </c:ser>
        <c:dLbls>
          <c:showLegendKey val="0"/>
          <c:showVal val="0"/>
          <c:showCatName val="0"/>
          <c:showSerName val="0"/>
          <c:showPercent val="0"/>
          <c:showBubbleSize val="0"/>
        </c:dLbls>
        <c:smooth val="0"/>
        <c:axId val="689717328"/>
        <c:axId val="689715888"/>
      </c:lineChart>
      <c:catAx>
        <c:axId val="689717328"/>
        <c:scaling>
          <c:orientation val="minMax"/>
        </c:scaling>
        <c:delete val="1"/>
        <c:axPos val="b"/>
        <c:numFmt formatCode="General" sourceLinked="1"/>
        <c:majorTickMark val="none"/>
        <c:minorTickMark val="none"/>
        <c:tickLblPos val="nextTo"/>
        <c:crossAx val="689715888"/>
        <c:crosses val="autoZero"/>
        <c:auto val="1"/>
        <c:lblAlgn val="ctr"/>
        <c:lblOffset val="100"/>
        <c:noMultiLvlLbl val="0"/>
      </c:catAx>
      <c:valAx>
        <c:axId val="689715888"/>
        <c:scaling>
          <c:orientation val="minMax"/>
        </c:scaling>
        <c:delete val="1"/>
        <c:axPos val="l"/>
        <c:numFmt formatCode="General" sourceLinked="1"/>
        <c:majorTickMark val="none"/>
        <c:minorTickMark val="none"/>
        <c:tickLblPos val="nextTo"/>
        <c:crossAx val="6897173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49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[Book1.xlsx]KPI!PivotTable8</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34</c:v>
                </c:pt>
                <c:pt idx="1">
                  <c:v>24</c:v>
                </c:pt>
                <c:pt idx="2">
                  <c:v>73</c:v>
                </c:pt>
                <c:pt idx="3">
                  <c:v>59</c:v>
                </c:pt>
                <c:pt idx="4">
                  <c:v>16</c:v>
                </c:pt>
                <c:pt idx="5">
                  <c:v>69</c:v>
                </c:pt>
                <c:pt idx="6">
                  <c:v>16</c:v>
                </c:pt>
                <c:pt idx="7">
                  <c:v>50</c:v>
                </c:pt>
                <c:pt idx="8">
                  <c:v>121</c:v>
                </c:pt>
                <c:pt idx="9">
                  <c:v>68</c:v>
                </c:pt>
                <c:pt idx="10">
                  <c:v>105</c:v>
                </c:pt>
                <c:pt idx="11">
                  <c:v>91</c:v>
                </c:pt>
              </c:numCache>
            </c:numRef>
          </c:val>
          <c:smooth val="0"/>
          <c:extLst>
            <c:ext xmlns:c16="http://schemas.microsoft.com/office/drawing/2014/chart" uri="{C3380CC4-5D6E-409C-BE32-E72D297353CC}">
              <c16:uniqueId val="{00000000-82B5-43BA-8766-47B08EEA1445}"/>
            </c:ext>
          </c:extLst>
        </c:ser>
        <c:dLbls>
          <c:showLegendKey val="0"/>
          <c:showVal val="0"/>
          <c:showCatName val="0"/>
          <c:showSerName val="0"/>
          <c:showPercent val="0"/>
          <c:showBubbleSize val="0"/>
        </c:dLbls>
        <c:smooth val="0"/>
        <c:axId val="843785072"/>
        <c:axId val="843785552"/>
      </c:lineChart>
      <c:catAx>
        <c:axId val="843785072"/>
        <c:scaling>
          <c:orientation val="minMax"/>
        </c:scaling>
        <c:delete val="1"/>
        <c:axPos val="b"/>
        <c:numFmt formatCode="General" sourceLinked="1"/>
        <c:majorTickMark val="none"/>
        <c:minorTickMark val="none"/>
        <c:tickLblPos val="nextTo"/>
        <c:crossAx val="843785552"/>
        <c:crosses val="autoZero"/>
        <c:auto val="1"/>
        <c:lblAlgn val="ctr"/>
        <c:lblOffset val="100"/>
        <c:noMultiLvlLbl val="0"/>
      </c:catAx>
      <c:valAx>
        <c:axId val="843785552"/>
        <c:scaling>
          <c:orientation val="minMax"/>
        </c:scaling>
        <c:delete val="1"/>
        <c:axPos val="l"/>
        <c:numFmt formatCode="General" sourceLinked="1"/>
        <c:majorTickMark val="none"/>
        <c:minorTickMark val="none"/>
        <c:tickLblPos val="nextTo"/>
        <c:crossAx val="84378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[Book1.xlsx]KPI!PivotTable9</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74015748031496E-2"/>
          <c:y val="0.18151815181518152"/>
          <c:w val="0.85564304461942253"/>
          <c:h val="0.63696369636963701"/>
        </c:manualLayout>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6</c:v>
                </c:pt>
                <c:pt idx="1">
                  <c:v>5</c:v>
                </c:pt>
                <c:pt idx="2">
                  <c:v>17</c:v>
                </c:pt>
                <c:pt idx="3">
                  <c:v>17</c:v>
                </c:pt>
                <c:pt idx="4">
                  <c:v>5</c:v>
                </c:pt>
                <c:pt idx="5">
                  <c:v>20</c:v>
                </c:pt>
                <c:pt idx="6">
                  <c:v>6</c:v>
                </c:pt>
                <c:pt idx="7">
                  <c:v>12</c:v>
                </c:pt>
                <c:pt idx="8">
                  <c:v>28</c:v>
                </c:pt>
                <c:pt idx="9">
                  <c:v>18</c:v>
                </c:pt>
                <c:pt idx="10">
                  <c:v>27</c:v>
                </c:pt>
                <c:pt idx="11">
                  <c:v>25</c:v>
                </c:pt>
              </c:numCache>
            </c:numRef>
          </c:val>
          <c:smooth val="0"/>
          <c:extLst>
            <c:ext xmlns:c16="http://schemas.microsoft.com/office/drawing/2014/chart" uri="{C3380CC4-5D6E-409C-BE32-E72D297353CC}">
              <c16:uniqueId val="{00000000-35E3-421B-BBDF-18AE89D197F3}"/>
            </c:ext>
          </c:extLst>
        </c:ser>
        <c:dLbls>
          <c:showLegendKey val="0"/>
          <c:showVal val="0"/>
          <c:showCatName val="0"/>
          <c:showSerName val="0"/>
          <c:showPercent val="0"/>
          <c:showBubbleSize val="0"/>
        </c:dLbls>
        <c:smooth val="0"/>
        <c:axId val="842033760"/>
        <c:axId val="842036160"/>
      </c:lineChart>
      <c:catAx>
        <c:axId val="842033760"/>
        <c:scaling>
          <c:orientation val="minMax"/>
        </c:scaling>
        <c:delete val="1"/>
        <c:axPos val="b"/>
        <c:numFmt formatCode="General" sourceLinked="1"/>
        <c:majorTickMark val="none"/>
        <c:minorTickMark val="none"/>
        <c:tickLblPos val="nextTo"/>
        <c:crossAx val="842036160"/>
        <c:crosses val="autoZero"/>
        <c:auto val="1"/>
        <c:lblAlgn val="ctr"/>
        <c:lblOffset val="100"/>
        <c:noMultiLvlLbl val="0"/>
      </c:catAx>
      <c:valAx>
        <c:axId val="842036160"/>
        <c:scaling>
          <c:orientation val="minMax"/>
        </c:scaling>
        <c:delete val="1"/>
        <c:axPos val="l"/>
        <c:numFmt formatCode="General" sourceLinked="1"/>
        <c:majorTickMark val="none"/>
        <c:minorTickMark val="none"/>
        <c:tickLblPos val="nextTo"/>
        <c:crossAx val="84203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[Book1.xlsx]KPI!PivotTable10</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-0.36231168461569879</c:v>
                </c:pt>
                <c:pt idx="1">
                  <c:v>0.11280850503993027</c:v>
                </c:pt>
                <c:pt idx="2">
                  <c:v>0.42381965846319142</c:v>
                </c:pt>
                <c:pt idx="3">
                  <c:v>0.10750328644849055</c:v>
                </c:pt>
                <c:pt idx="4">
                  <c:v>0.22443730724081862</c:v>
                </c:pt>
                <c:pt idx="5">
                  <c:v>0.21367783455308365</c:v>
                </c:pt>
                <c:pt idx="6">
                  <c:v>0.37404303875448025</c:v>
                </c:pt>
                <c:pt idx="7">
                  <c:v>0.40162655863275754</c:v>
                </c:pt>
                <c:pt idx="8">
                  <c:v>0.12524209963571767</c:v>
                </c:pt>
                <c:pt idx="9">
                  <c:v>-0.14688632112935873</c:v>
                </c:pt>
                <c:pt idx="10">
                  <c:v>2.6565742684411437E-2</c:v>
                </c:pt>
                <c:pt idx="11">
                  <c:v>-0.14479234364285778</c:v>
                </c:pt>
              </c:numCache>
            </c:numRef>
          </c:val>
          <c:smooth val="0"/>
          <c:extLst>
            <c:ext xmlns:c16="http://schemas.microsoft.com/office/drawing/2014/chart" uri="{C3380CC4-5D6E-409C-BE32-E72D297353CC}">
              <c16:uniqueId val="{00000000-A3B8-4D50-B622-11B257DCC6A1}"/>
            </c:ext>
          </c:extLst>
        </c:ser>
        <c:dLbls>
          <c:showLegendKey val="0"/>
          <c:showVal val="0"/>
          <c:showCatName val="0"/>
          <c:showSerName val="0"/>
          <c:showPercent val="0"/>
          <c:showBubbleSize val="0"/>
        </c:dLbls>
        <c:smooth val="0"/>
        <c:axId val="846617712"/>
        <c:axId val="846619152"/>
      </c:lineChart>
      <c:catAx>
        <c:axId val="846617712"/>
        <c:scaling>
          <c:orientation val="minMax"/>
        </c:scaling>
        <c:delete val="1"/>
        <c:axPos val="b"/>
        <c:numFmt formatCode="General" sourceLinked="1"/>
        <c:majorTickMark val="none"/>
        <c:minorTickMark val="none"/>
        <c:tickLblPos val="nextTo"/>
        <c:crossAx val="846619152"/>
        <c:crosses val="autoZero"/>
        <c:auto val="1"/>
        <c:lblAlgn val="ctr"/>
        <c:lblOffset val="100"/>
        <c:noMultiLvlLbl val="0"/>
      </c:catAx>
      <c:valAx>
        <c:axId val="846619152"/>
        <c:scaling>
          <c:orientation val="minMax"/>
        </c:scaling>
        <c:delete val="1"/>
        <c:axPos val="l"/>
        <c:numFmt formatCode="General" sourceLinked="1"/>
        <c:majorTickMark val="none"/>
        <c:minorTickMark val="none"/>
        <c:tickLblPos val="nextTo"/>
        <c:crossAx val="84661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-1721.2247000000002</c:v>
                </c:pt>
                <c:pt idx="1">
                  <c:v>80.600999999999942</c:v>
                </c:pt>
                <c:pt idx="2">
                  <c:v>3759.1171999999997</c:v>
                </c:pt>
                <c:pt idx="3">
                  <c:v>501.41999999999985</c:v>
                </c:pt>
                <c:pt idx="4">
                  <c:v>61.564499999999988</c:v>
                </c:pt>
                <c:pt idx="5">
                  <c:v>457.39920000000001</c:v>
                </c:pt>
                <c:pt idx="6">
                  <c:v>160.29390000000001</c:v>
                </c:pt>
                <c:pt idx="7">
                  <c:v>1984.8995</c:v>
                </c:pt>
                <c:pt idx="8">
                  <c:v>1423.4217999999996</c:v>
                </c:pt>
                <c:pt idx="9">
                  <c:v>-530.31360000000006</c:v>
                </c:pt>
                <c:pt idx="10">
                  <c:v>96.921299999999917</c:v>
                </c:pt>
                <c:pt idx="11">
                  <c:v>-549.85239999999999</c:v>
                </c:pt>
              </c:numCache>
            </c:numRef>
          </c:val>
          <c:extLst>
            <c:ext xmlns:c16="http://schemas.microsoft.com/office/drawing/2014/chart" uri="{C3380CC4-5D6E-409C-BE32-E72D297353CC}">
              <c16:uniqueId val="{00000000-4DB7-4885-A221-FBADFB1E424A}"/>
            </c:ext>
          </c:extLst>
        </c:ser>
        <c:dLbls>
          <c:showLegendKey val="0"/>
          <c:showVal val="0"/>
          <c:showCatName val="0"/>
          <c:showSerName val="0"/>
          <c:showPercent val="0"/>
          <c:showBubbleSize val="0"/>
        </c:dLbls>
        <c:axId val="571376192"/>
        <c:axId val="57137571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extLst>
            <c:ext xmlns:c16="http://schemas.microsoft.com/office/drawing/2014/chart" uri="{C3380CC4-5D6E-409C-BE32-E72D297353CC}">
              <c16:uniqueId val="{00000001-4DB7-4885-A221-FBADFB1E424A}"/>
            </c:ext>
          </c:extLst>
        </c:ser>
        <c:dLbls>
          <c:showLegendKey val="0"/>
          <c:showVal val="0"/>
          <c:showCatName val="0"/>
          <c:showSerName val="0"/>
          <c:showPercent val="0"/>
          <c:showBubbleSize val="0"/>
        </c:dLbls>
        <c:gapWidth val="93"/>
        <c:overlap val="-27"/>
        <c:axId val="722330688"/>
        <c:axId val="722333088"/>
      </c:barChart>
      <c:catAx>
        <c:axId val="7223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2333088"/>
        <c:crosses val="autoZero"/>
        <c:auto val="1"/>
        <c:lblAlgn val="ctr"/>
        <c:lblOffset val="100"/>
        <c:noMultiLvlLbl val="0"/>
      </c:catAx>
      <c:valAx>
        <c:axId val="7223330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bg1"/>
                    </a:solidFill>
                  </a:rPr>
                  <a:t>Sales</a:t>
                </a:r>
              </a:p>
            </c:rich>
          </c:tx>
          <c:layout>
            <c:manualLayout>
              <c:xMode val="edge"/>
              <c:yMode val="edge"/>
              <c:x val="3.8380418854274991E-3"/>
              <c:y val="0.4267833565832586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2330688"/>
        <c:crosses val="autoZero"/>
        <c:crossBetween val="between"/>
      </c:valAx>
      <c:valAx>
        <c:axId val="571375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bg1"/>
                    </a:solidFill>
                  </a:rPr>
                  <a:t>Profit</a:t>
                </a:r>
              </a:p>
            </c:rich>
          </c:tx>
          <c:layout>
            <c:manualLayout>
              <c:xMode val="edge"/>
              <c:yMode val="edge"/>
              <c:x val="0.94885809187667858"/>
              <c:y val="0.4250495047849517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1376192"/>
        <c:crosses val="max"/>
        <c:crossBetween val="between"/>
      </c:valAx>
      <c:catAx>
        <c:axId val="571376192"/>
        <c:scaling>
          <c:orientation val="minMax"/>
        </c:scaling>
        <c:delete val="1"/>
        <c:axPos val="b"/>
        <c:numFmt formatCode="General" sourceLinked="1"/>
        <c:majorTickMark val="out"/>
        <c:minorTickMark val="none"/>
        <c:tickLblPos val="nextTo"/>
        <c:crossAx val="571375712"/>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60000"/>
              <a:lumOff val="40000"/>
            </a:schemeClr>
          </a:solidFill>
          <a:ln w="19050">
            <a:solidFill>
              <a:schemeClr val="lt1"/>
            </a:solidFill>
          </a:ln>
          <a:effectLst/>
        </c:spPr>
      </c:pivotFmt>
      <c:pivotFmt>
        <c:idx val="13"/>
        <c:spPr>
          <a:solidFill>
            <a:schemeClr val="accent6">
              <a:lumMod val="75000"/>
            </a:schemeClr>
          </a:solidFill>
          <a:ln w="19050">
            <a:solidFill>
              <a:schemeClr val="lt1"/>
            </a:solidFill>
          </a:ln>
          <a:effectLst/>
        </c:spPr>
      </c:pivotFmt>
      <c:pivotFmt>
        <c:idx val="14"/>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40258739760497064"/>
          <c:y val="3.3330694283566067E-2"/>
          <c:w val="0.44163132439181979"/>
          <c:h val="0.92824339636628062"/>
        </c:manualLayout>
      </c:layout>
      <c:doughnutChart>
        <c:varyColors val="1"/>
        <c:ser>
          <c:idx val="0"/>
          <c:order val="0"/>
          <c:tx>
            <c:strRef>
              <c:f>'Pie Chart'!$B$3</c:f>
              <c:strCache>
                <c:ptCount val="1"/>
                <c:pt idx="0">
                  <c:v>Total</c:v>
                </c:pt>
              </c:strCache>
            </c:strRef>
          </c:tx>
          <c:spPr>
            <a:solidFill>
              <a:schemeClr val="accent6">
                <a:lumMod val="20000"/>
                <a:lumOff val="80000"/>
              </a:schemeClr>
            </a:solidFill>
          </c:spPr>
          <c:explosion val="3"/>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8B9-4116-8EF1-FB62D97A42C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8B9-4116-8EF1-FB62D97A42C0}"/>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38B9-4116-8EF1-FB62D97A42C0}"/>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0.33831967383233508</c:v>
                </c:pt>
                <c:pt idx="1">
                  <c:v>0.43669268156541124</c:v>
                </c:pt>
                <c:pt idx="2">
                  <c:v>0.22498764460225376</c:v>
                </c:pt>
              </c:numCache>
            </c:numRef>
          </c:val>
          <c:extLst>
            <c:ext xmlns:c16="http://schemas.microsoft.com/office/drawing/2014/chart" uri="{C3380CC4-5D6E-409C-BE32-E72D297353CC}">
              <c16:uniqueId val="{00000006-38B9-4116-8EF1-FB62D97A42C0}"/>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quot; 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quot; 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Chairs</c:v>
                </c:pt>
                <c:pt idx="2">
                  <c:v>Phones</c:v>
                </c:pt>
                <c:pt idx="3">
                  <c:v>Tables</c:v>
                </c:pt>
                <c:pt idx="4">
                  <c:v>Binders</c:v>
                </c:pt>
              </c:strCache>
            </c:strRef>
          </c:cat>
          <c:val>
            <c:numRef>
              <c:f>'Top 5'!$B$4:$B$9</c:f>
              <c:numCache>
                <c:formatCode>General</c:formatCode>
                <c:ptCount val="5"/>
                <c:pt idx="0">
                  <c:v>4368.7520000000004</c:v>
                </c:pt>
                <c:pt idx="1">
                  <c:v>5815.3399999999992</c:v>
                </c:pt>
                <c:pt idx="2">
                  <c:v>5847.6579999999994</c:v>
                </c:pt>
                <c:pt idx="3">
                  <c:v>7012.0945000000011</c:v>
                </c:pt>
                <c:pt idx="4">
                  <c:v>10395.143</c:v>
                </c:pt>
              </c:numCache>
            </c:numRef>
          </c:val>
          <c:extLst>
            <c:ext xmlns:c16="http://schemas.microsoft.com/office/drawing/2014/chart" uri="{C3380CC4-5D6E-409C-BE32-E72D297353CC}">
              <c16:uniqueId val="{00000000-99A8-45CC-9D6E-B00075236F6A}"/>
            </c:ext>
          </c:extLst>
        </c:ser>
        <c:dLbls>
          <c:dLblPos val="inEnd"/>
          <c:showLegendKey val="0"/>
          <c:showVal val="1"/>
          <c:showCatName val="0"/>
          <c:showSerName val="0"/>
          <c:showPercent val="0"/>
          <c:showBubbleSize val="0"/>
        </c:dLbls>
        <c:gapWidth val="70"/>
        <c:axId val="890569744"/>
        <c:axId val="890570224"/>
      </c:barChart>
      <c:catAx>
        <c:axId val="890569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90570224"/>
        <c:crosses val="autoZero"/>
        <c:auto val="1"/>
        <c:lblAlgn val="ctr"/>
        <c:lblOffset val="100"/>
        <c:noMultiLvlLbl val="0"/>
      </c:catAx>
      <c:valAx>
        <c:axId val="890570224"/>
        <c:scaling>
          <c:orientation val="minMax"/>
        </c:scaling>
        <c:delete val="1"/>
        <c:axPos val="b"/>
        <c:numFmt formatCode="General" sourceLinked="1"/>
        <c:majorTickMark val="none"/>
        <c:minorTickMark val="none"/>
        <c:tickLblPos val="nextTo"/>
        <c:crossAx val="89056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C7054EE-758E-401F-AC21-3F10CB7F92F3}">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EEB8126-42F4-4E01-8A16-2735B1CD3606}">
          <cx:tx>
            <cx:txData>
              <cx:f>_xlchart.v5.5</cx:f>
              <cx:v>Sales</cx:v>
            </cx:txData>
          </cx:tx>
          <cx:dataId val="0"/>
          <cx:layoutPr>
            <cx:geography cultureLanguage="en-US" cultureRegion="US" attribution="Powered by Bing">
              <cx:geoCache provider="{E9337A44-BEBE-4D9F-B70C-5C5E7DAFC167}">
                <cx:binary>7Hxpb9xGtvZfMfz5pcJaWTWYDDBkb1oty7Li+AvRliUuVcUii8X1199DyXaktkfOALkXCPAKQTrd
JLuqzvqc55zOP2/Hf9zqu717NRpdtf+4HX99nXtf/+OXX9rb/M7s2yNT3Drb2nt/dGvNL/b+vri9
++Wz2w9Flf2CQ0R/uc33zt+Nr//1T/i27M6e2du9L2z1trtz09Vd22nfvnDth5de7T+boloVrXfF
rUe/vr6wzuevkr2zuqj2r1/dVb7w0/VU3/36+tm9r1/9cviN363+SsMGffcZniXsiBFJIkZC+fAX
vX6lbZV9uRxE8ggJRgTnPHz441/XvtgbeP7P7+thV/vPn91d28LxHl6/f/7ZWeBy8vrVre0qv0gy
A6H++vp9Vfi7z6/e+b2/a1+/KlqbPN6Q2OVA7989SOCX57r41z8PPgCZHHzyRF2HAvzZpe+09W+9
/7Q3f6Wa8FHEOcU8lI9qIM/VJPiRoCEhOMSPapTP1fQnNvRj/Xx78EAx/z77eyrGqX3V7sFu/jIH
okdCShESxB4lL55rRuIjSiRijIlHzbGvaz860L//xI7+g2q+PXmom6u/pW7e2e5/J8SRIxkSSTFC
P/adEDRIQ4EQetTgQYj78/v6sZ4Onz/Q1rvkb6mtjbau+PwXhjgsjphkDGECsetpChLgQSIiFAvy
TX+P3vvoQX9iJz9WzLcHDzSy+XvGtu2ddVnxF2qE4CNOBRYi+pJUDrCBIEeUUhKB7/xQMX9iQz9W
zLcHDxSz/fff0lVOwVq7WzV9Dfx/AWqLjhiOCKb8INsIdoRFFIWU8sdYRr8u+ugrf2YrP9bJH08e
KOX097+lUs5sV7TF/i/F0uGRFJBjAC8/j2ASQYZBAmPxBWQfaOVP7eXHanny6IFezv6eznJ9V1VQ
IdzdfTXcv8BbGIBjCGGh+BKn8HP1AHgmlGBGv4JruP40wfypLf1YPU8ePVDP9cXf0m1uCsgx1V+a
ZSCWIQzKAQz28HfgPJE44jKKBKX48foBgP4zO/qxcv548kA3N39P19m6ffX51bX1e/3VgP+T8/wv
1r7h/+Haty9SA09LvGd3/rcciTxiIWFRyKAyeIpMpTwKkSAUhV9qPwBITwPHAVXxn/fzY/s8ePzZ
Ef6PeJD/bCffSKXV3u/XD2zUE5rk5asPxwWm7ODRl2ryR9kdf/71NV6IkCcaXL7kmdSvciCCXh23
Grzhqz6ePHi3b/2vr4MIHSFgSxAnXHIsZAi6He6+XoJgBNkARZKLCOJNtbBvv76m+AieQFRwgTgN
OYZL7VK1wiX4OspCJBlB8PHXE15aPWW2+iaOL+9fVZ25tEXlW2DgQvCY+vG+ZZuMCvgjIbAGlMK+
SATpqL7dXwHhCLej/9e4rHNGSrsLoraKyym376TCvlhnQpp1gdmHwfT9uQ7qIi67+oPOWHAcDtEF
tp1WiZlztapbat7K3lSXugtvWBpmRVzrptxYOojV3AXk2KFIJ3QKok05jUMs2uii1r2K8Yguy3Fw
e0nMOR/0OQmGberrdOUdk0k3GBbrvhNx74r7LuyKCwNyTJqoruKusk0cBmKOR4aHuAjnUyvDS45a
Eks37O04jDFTbj3RScXOF/etLtXKkGxaR1ZcRGTcDkVUJ3VW3UtVnQ+ov0pHlse06DYUq/Numi9p
OZ2GGdzlyiAe82I/1d6ubDPfMq9OdI9ubcQ/NFO7sTrViTM5+S1t6K5wgsdD2Mq1bdM5rgJxgTz5
oHq9j8IZbcJsuAqdOl8k4E0nVlTp+7KugqTNfLkherIrYgYVd1mUx/3QX2dkuBLVyBOBeXbstLwd
UiW3KKe7LJtOVYft8ax1kQRDC4IJw4Sy4gTnHU5GNV7zfLoaavohJ+okG/XeNeXezuwiyonjMaft
msKBBlrcWz9dUg26mojfNLJu4oCqk5l2aTz63MQVzsoYWxAUzl0ap8z5WOIwXxdK+qQLenvq62Ja
Z8Eiy9zsOzQNcTjNKvaDnZJlrZrCDUEzXw5teOnxsO3y+RSJzCRBH57WkQ2SXuX3RMNtDBXnSo2n
GJSzE1byuCzghJZON3Pq01h7rleFJMFKtbBQX4hylUs6nzlWnthpvnG0SeOcjdcmZKtxqoakyp1f
pRYwez/ItcbjrbDzaY+zIilzV1yoJvpQjOEn0ZA3cihQwge0mbDfzaxzu2bsr+eG7Yqi9mCoZJcZ
0FEQCp0o3/u46+ZTbqd8PQygT0kQOZERWMI4ex832JC4bsObKkO3kgw+NqOrYp/pExT1143rrumo
701YTknIrV91ZrwmKcpjVfh6o7GV65kHeYJQUSQPckcVv5CSfrBNVW44ZRc1o9HGL8/BOeN8jMAU
Cf9QRG7a8RHMMUDjRY2D+mOZBjKJynxauSDt3xIOZqfHLE2mhrJkkr7fNdHUnzSW9cet4eJ47IPg
jconvW7m2rypgnrahLnuT0zetAkONIEmQ/tx6h0/Q0LVGViNLRq6ciqvy5U0DVlFah72aWRdEGc1
1nxb0qa6UVV6Y8aAd6uZtrKIDS6SMU8vaKU+OjL1iRr1esz5lMykWNV+cuuGjjlaOegolHExuuxE
WF/GPGoudJBfVpba9RDQGxugLGk7xtZ9x/ZjNbnbqsIdeGWZrzVvYhFNZVzPkm9MYboVnmx6iTzz
cVaB+c8lvrXI1nHbmDrO+zDhI0YbElnQ2wQu0M1ghk2KwtWIqXhDw6jbjhiMblLRhyjgFx1uhuO0
d/fB4E4pVydPks4P4jjkj4MoLnEkxcKg8IhFaLn+JIoXJaddOSi7o32gYtI1PknFeFGw5nxOEY9f
Xg0yz3erSUhoBKoYigRfcsqT1SQduopPUbXLwNVXFVInWJM85gQC+ssrAcNwuBIhTESwGDQboofs
9WSlIYpGUqa13WGv9jKFaLiE4xINU0LauLXH8F/h5uU1gQH8fk0BmZ8IJJfX56fLSCVz0abVbvIs
X7O2v7YjOHZA6G4ImE6W82o9n7oWotvLSxMoP75fW3IWRhFiKKKLPJ6ct1bZMJeTqHatcWRVWiMu
p5TnS7g4LW2pdqEcb4d27Ddq6PuTsm/Bb2VFYpdPtzlPwVzn0y7rIesStpPSBEnZuTUWw+nAIXwL
jutEUbBVW55X3G0M669Gk92ELDcrPtKLTuggGa2VW8Zs/XvGGE+ogPDw8kl/YEILlMUMcQC0GB+Y
ENaFNBbTapfjdkNteBnK+dLMrvmJRBc25DuJUkQWaCUomNKBROWAxAgXwValpsftOF5OqKDrUEMQ
rrgsV61Q5z5D5q3up8vIh+ZtnkEOpXN23/QQlxeoUioAEAiPp1nQprEcuutA8gvi+m0uINyzujBJ
luV824x4/JAxPG1Nhuv1WEzFaRe69qpS483oIO13uKAnvhBmPXBvT2lV3KcF43GlNGhxFHY7BuV9
aucbkXWb2beQvGuyyye2y/OqSDIzpzGpx1MVBTrB3XwZTQ2JMYbvliL46JiakggBxnpZYT+IMIRG
QkYoBIoW+kvPLXOOAtvQgFS7eUAPcGKEyMZqzONgILuX1wKE/Z3OWAh5CtjgSDK8XH/iBQ5PRaTp
VO2Y6q9oW5wY+7OA+eBJz3GvjDjClC7/llgcrFHkjfI6DKudlX29aYsRJzSdb5dIX8xk2nqXnihM
dzLAF0Mq83VU6ZNgTH9ry/KT4H0VY9O7WOiS7PoSknguITrVkzlHKLuf+UDWUVqonSZ8jktGhrgL
5/ZMF3zdi/q98PAxb0V2TKdiSjQD3IIQ8Ukjm3qDHc5jIhu87cbaxyEu7lkFJtgU6rwf1Yli2ZQI
XgJARQOgX1QnVZUXSR/6K1vhfE3JfPoTnfzAY0EXkgKtuFC+DD9XSoVrP9rJVDukoVDoc1Mk0NcH
BB8oOHMOEigAbq30JC4M43WSti6MZ2Te+BJsOVXVOuBVtxnSeYg9R3bV5eGHoazJSoTRHKueX6Rd
xJMuZRe5xOWKOYhEtR3sKiqnmxAPt3MbxkVUvBsJoEPZwIFdMG5VHt5MAMTiOs3rLdHDVtbDVcZ4
F5cO7JPWEPha3g+xDGi5MqmWW8zmG1m7/vxlIf3ASSBnLH+ISKjeDmQ0ZE2k/dBXu0FUK4A4YxwN
sB0adnFaZz/RCLQMv/cTAVkYwhpCWHznkw0lE9D2XbVzuK3WiLd2JdLyJIVMJRHoZ7ZgkvMEBVKP
IUyVJSDATJ9zBQCwsymPbSXrpDB9s5Z8NnGhWx9Xk/jUKnQW9OKNlqZNcglof6wsWZG6vTXlfDXq
6dRESzIGM8uI2qfDglIHnJRzeN501aocLU4Arq57X4qNB5U+lJczHcmqYHCjdOqEBx6eqId+U6ed
j/Xs8+NRjJcPRVBajXY1eGVPqm64LjwUkkJlXTI3UOqxebh2PgvjicpYkv4aK3TZBMUJIYDWUNSt
ikpNq+U/AgOfpP1ikHXXbxB17Xpxo3ZkFzYarnm2FBBMBeBPdZDoBtBSmJbnY6PEKqrhbhewD03J
wMV82pxJNt4671dDBwIudXFeEKhZ5AhQnGr6ocz7q4FQnhDLdn1lToK+PJlN08QuAwf2Xp9AUbw1
KWSWIuvBMME7+ODPNWIf83aoThRiF33brwh2U7IURuPsiu3QOHsqANlrTz9gV/wsH/MfuDdgHcYk
EE9gUeFBntQTKRtMmdm10XRbtf1VG0Le66HMShm49YK/Hkpt6yXaeAlI78Hnq9xvpqEd4qaExxpD
VspX5VoquRK9I9FK+6xJoFlRreXYTTuN2gAKNGWaOKPFuql0dtsEWp7XTuarOYO86OdcnlUQy5M5
Ihc4gBhT+ummJwC3QkfqhIdFl4yZV7EWgKwzKAwhH+bEgkIygNlR2V37HiKow/7KCShJZafP+667
oqwrtlbzcV04RVbNMJ+afLguUyNWBgVzzOx0y9u53rjaX0VQHexUwS96SCJQZHbXhI+XC5r30df8
+oXTunxMPY/UzK2tJ1dk+ZdJrW9v/3VtDfzzMCv0x4fLoNcf786/Toi9eBf0NJcWXHt407Kbb98F
m/myu4XVevbmO4rtK8V0QKI9Dpz9h4t/kmGDWTBgMr/NkX3HsF3cDa92e1O3eeHunlFsj09+pdjC
I47QH1TZV3oNHzEWLc0woLkAvizM21eCjR2RkC+TNBFBkNAIhNevBBs0oyWD2wkBHL7E2P+GZPsO
zgCIIYBAIXUuXaGljfoUztCAj1kjonmnKpYnZAaYDgTOzROhfDGfp0zed/67LAIVIEw1wDm5PEg9
3vZBDaND865TuInHqJ1XedRHSa2oX7+81HcFEixFQSwRlH/AU5ODpaxJx6bMyLwb+wKyvi7UKcYk
jaFANrGGab+dQS6AuMVoLMVkf7L8d+IUQHoCWRlBQgSlLTz5U3FiPQs2cNzsymq4xib6TRTt6uUT
fp/HYQm2lNQh6A0G4Z4v4VwwdWGKmh1Dw/XIyE0rkU06jKI4nBuw0m/m/APNEQH2foB3EfSbBKMc
EDaV4ZLnn+BdkjWUj7Jtd3QgzUmmDOA5KwMDOC81QDHS9zQdGhPTrPFhzIgtTdxoObvYKGfcqrVp
EUc4QzLOS6GOuyGSJultL5tk1DqzcdvKEhBrg+ohNrmMXSnxMS4N+YTLYZv1rb+vqAgKYElDfDO1
AAuCSXZmpYKKXORNJ1ckh4jZhdN4M5WpOyt4NmQxwZHLV7SR5poznf1WTJGNJdSub9PMsjfMV+qK
s6CMe+oMMJk+u+j6CsWZkenKiq6JWciaTd/N87ES2XlXBv2GGHNPI31lC3rLZ/HWO2uSgQpzUofj
x6yngORMydcBg+80pJxXqp6brWoYAMIKrVhbDnculw1kgvxNPfEAyEHr1hSbbj3YgV+MI1GJDHh6
gjNyEwUoPSnzAsB3G9Vx0fd3hAfyeqzaYjWhsryYZZNde0510gmVhLLPVpFdeK0h7XdzodN1GY75
edWypMtTwA9iGk5ZFnK1HlzgpyQbpkwee1F246awkbxuIqjRc8FQgkURndVhWYanVY1StKlG5/h7
WkXBb7nq3ZvKIvgeMY742iLVn2pXdDvgZloA3M4b0CrLT1PTuHOrQ7bGVaM2ZpBgIqYpLxsLhGs5
VGjdTx3e9IUOb6gFbDP1zZgEeYG737sibIAfCydAfXOUXUNxNK+rwqI45Yau8oa3KgYSVB7PgUvP
0jR3b+u5cpfGtWepnMjvzSz8Ne2I2jVBjs7RSPjOVGALzcyLTeercVsZ8nuuHJuAxuyyTQns+w5q
O/k25Fm5DUjtzucssJednla47abzbLR1k8hahxs3lM3vlrMsiwteZzEaWbF1knanxcIJpXPOL4uo
3aQpsSZOfYRiibKPZafyY3jst7HPTqhJm9VYD2/rSb0vUZvFAM2CLTVVf+pbruIi79u477LhbZAO
aItJEe5QWOvdZDw9ZnXbnE42THUcZsy+MRPkDbBozEUcpFn4lqTNtG8DGyYanOasz8rg1Gccb8kI
yIbrgAEsNpXaqLSJVk3YwGqZIhb8JQhIYvGYbtI6n07GQKS/C4BRQOFlcpul6XA6lmWZRLYbEi6D
fNv2YQq+b4IY0zCLadqNiWFKxoTr4WTGOTobJRGbtOTyxlpbJkbBBDiP8j1JyW8SzUDOex9eFeMU
7nBPPkag10Do7J2yIQUEDZImxXziqe2SPlUunmkAhPnQq1UjUJ7wuTwP2qZ+WzapXlXN/LnIRCvi
PFRTLNKsP06DrFujIHw7Tt0GSsdsVwZdGVsozrazgq/NUt68dyiIDISnIVjVAHGBHrFk3/ZaxTav
+bodN02dkWvGarkQb646rqK+veyCmuwhbovjwgxkG6JcJ2Of43Wed6AhRuv5ItXK45ik9fTeIqHP
ICDNx2iUQ1xj9ruzQxtjYEziQaQ20XWKV22Yn2Wi2uaQAGLTh1AzZZmB8sCg6qI14lj3+L0yeRjj
FFVJJtwJdSJYzXOQrlIViPMsVXfpKEsoU9p11GG670Jafyo70r+paWtkzDT4HoQE/qaYyvFMcqSP
ucFuR0ShVnaYhw/QtyIxoCFYOZTlBOwABweKg2os72UZ6N/Q0ITXaTTTt2Qu+YpoiRKkTdnGlmmy
jXTu17wC+0IjHz8bMwFfD0gbxFwlykXlDcsZ0JuysDppnO4SREealBSihxaN3nZzRM80KYYGmKa5
f2NaEewQIJukaaLbCJHMx70EvTcpK49FKaJr3Y5oW7HCrB2mQED1U7HDimKoSmW+6wprT+3YsR3z
jL3hBVK7PMiyj4KtTVZMWz3lIP4+H98jiFwrTKXYgJD0NREZSqAVWus48Aq/ow1f88GY3/yk6Mex
5/kFd3z+ra3IyqpigCZl7dxFh2q/UaYEy5uicgetNRdrDkYGyfO+Ui2O08apDc/S9hjy43DclwRi
RjNCL+/UIzNhvcK67R5xxf8H+Y+jH8+GBp5BdQog7hsm+g7iH8wePGm/L899AficHwFQJxxgOXTR
EXTEv/bQUQQg/3GqhzAAUQvH+wXjQ+MdmhQR4QQvqPEbwEfiSMIQFnA1CEdIRjj6bwD+AW2/rAgN
CnBVgDsc4io+QPgalYA7BsXuBEp9J9e4pjWws2HdF/MNY12t9jRwrN1U0Cee6Mpj6DJD9rVp+Cmr
HIUmIcR/FZ3InE3dSsmganbgCLo918zUwRRbNbL6E1MemJVVwDnQjkkWRRTdRcDKdVcaenx6LwSr
01tiSMMvMl40NYkNKlrYCq0BLL3JUeiHapVp5lQd24EZc4aAP4YtZ8ag6RRak1V5H7S9hWeeqPQH
MPc5yIUR0VCC2zJOJQf14RA0+xTkRkBIdTnPxV062Kpsdt4AX7LTtG9dtJuh510MyVzUurjXYVrg
dPPy8g/c2x+EL6wfRWSZYiWCgKZgM8/Xn0siWh7y4nOJFFFF4i1h0LSSEgcwqeDGIYOOsMt9RqGT
S4O5ri4HINiAf0d0oXNPPM8rwEHWNsShC8lEA9d+ssnnjB6NMEdCwoxIiAjjMKF+UNtEBhTfV339
MWKWlSypoWqAci5NOyldgoCFhy2nU5RFzUbrjsK1rpOBPwbkKODSOHjCm003kDHEj8Hr8bdLP1Ag
fV4VLZsjMDrHJJCN8Bst0ORzCapRtSbNbf2xdpCdmjVplaDnGOVkOiWA2IDkkmmv5xuTj9MUxV3u
hiYHUhoP/Cpr5jTYOUOB73JB1/ILUfDF8EfaG2BkVceMnVa2JQu3NPURNKZqV6r5ZtZcAcgLtV6U
UUgdpD4B5jKHDwkQLcAum3EEFo+wcoKXdg4zL1Y1a0m74VE3wlNqzApwnOZheSmyAOh2YUdomQLO
QCHsvAiqxeZ9zYzajy2vgIaXvUP9O0rs7M+cUynkEG0chhGFLDXjLqNgNL9XokrpDYAFFJh1JDLw
n76pLLjey7YBwepJkfgg/WhpC8IIWMSh7j0wDZJOMC8AaPgjcOqty+IRh1HdxoMtrT6Gju/Q0p8U
2kvUeuIxEBRhLglDfxeiLYS1wxWBv2/zwZDhdzJ3izEOHTWuAnAeKTA/3jeMf0xLMoMRDrjzbXYO
jekI7PTlgy9h+tk+CAxhATUJE1AwQ0Uh+j+3u5n0XQP9NnNjaGU8ib3tWHBnm7yZ2GmuWqhtHMwS
FJc99FOgu1DnzGYwv+Rxb6GxHw26jz3OmlOdCg7NA6fFFLcD4v2VF0FYJA2bR3sKRhTmcRnStKgB
UgPbVJ2EeQh2aPtcCnKclsqDiageuKQ3GOOonmKiHBn77csnRs8ZFjgiESHGy6nhtEBOHfAPiqd5
NUAx+r7vqhCCM3PQEzvF/bzYLeXAZu1yNIxgtqOSBF4y/xCxA14vJk1gFgCn79KRLyaNm2I2blfU
mICFlg10UdCm0X3dFtuZTQq8Lh3MkivQJAx4Z4QacKOXj3QYO+DnggRG2SSBzckl4T7XIcxNBTAr
RILPPHAQEFYZ1JlLDBPUkzCunOf8o2Jh6o9fXvcg60SwLpXgPJjB/AAwgAfr1t1kYZSIiM/ZBNmU
xz0UdO2HnKa4yuKhLLriTZXCr3Shf5dbUMlPjn2gSFgeevgww4clNDPBIg5MN2N9EQAzQD4HkY4a
krAh5GwPEAFCtp2hy3lRBMiic6KaqXun2jCc8xiYUA1CeVkQh04ETXaYDoEfBkLgBmmQA0F4XsA8
EQzY3KZyrpjb2qY2KUxgpaaV03YS7ucJ4/vDC2AiKYfG1MNv4g6sOI/yVJdT6D5TPgB+2UyIz0ht
mBs6iFWFSCn/6DqQegPtuSjiH20IQ0Ny3Rc2rIefGAJ6PghAgaiUMOb4AEEIELuHDexMziWTtQ8+
Qe6CPLuDSbYl1ZvR5vCr324o6UyhF9ZOuI5HiQnsihVh3r0zNYdJrCpArnonTb6EwIZZh69MX1Tt
p5fVdBhzoccLzdWQwvAHoFNymGO7IRUubObx0+hgriyMw06FIKwQSkIG44eO9MG7GqtmcRqYpVte
ijrr/lthIQjUlAM9LmFogn6X6kWDWz+13H6qNAsgSZeAyyCy9lPoIeaSlAGibWFyVO1NySoIMq42
DsFwXgAEHvSpc8CRC6adcniqKmbdn9JR1cDjvSyuw0gJHDAICZBJBM0r6FwdcusjGapaVjP51KaY
L+HNt7XuLpvZF3WVDM0EzaUEKIYertmpWSCGUPMUvBvqOj1updNlBkOscwgdzbyBDl9cQQ8BAEbH
wkBfcSOz2STwM8IFReCgnJakMAMGgTwA3BOE3pcPhA8QILTwhADjAvQHaQB+RHpQSjSkMrMtKwwT
AjkBDOLrbAnUPiDdAnEe8A4MS00Qw9N8XKAQYMoFejngT9Qe2DeA8cCPLR/ZRrVqr2UZwTjqoJd8
0UyDhUZ7M8JdRU6WVDBlhrcbFUSObGrhetImE0gVJPWTox3EYjgatMXhl7EAKUJGISo+zwF+VDAE
3NnpPcn6BdF510AKnvVc2FsfCoWrePIwWHsT4WqxIhNYBIlr5EbDxO5sOPLZBqY8u+E9xHIH4hgi
KNurE9LPgLqqIpCQiumga7jUdgAvdwWuB1CcB7+FBQufhvAOaiwEojAZBVF4H+WBT5juSjDVZfAA
3j3KZ4GMav+yEA7CsACnghi0DNBA2Rl+lxDQMFM+8Sa47k1kIQE+JgGci7FXCVSWeVb9xEXwQepd
loQJgRCHAN9hqOaw8ApLC4G2HqPrtkNgIX7yHgwKPATkQ8uaWrZOh8CObcw1mUDguk8rcGwIUyCl
wY3aX0a8hcmCTeqpANAEwKW/cvDjBUDKJgCA5IEq5xdf1AYt2ApEOWpRAaYAtLGoI1PjooigLBC8
yKmU/VVojYWdMKUAwyvulzr1ZWlTeRD14fALWAYwBZP0ECsO8z8EzTbIwnG6zvOJ6zSGiRXoIKcD
tPgvOJ6pm9ZN7ngtYIAZyxJ6xq4pmpNQd2RkcQ0xITh1mQnoeWryiCTNYMfsNgQWfTekHeUrFUGr
+jMt9eyujOUG/mceM9LDG9qjcJxXoqwkjA7AqAZtYfhlYKK/cE2ejjbmJjTojIQOyVVVOeDwytF3
MEwK44bNXMZ51Ts6/g9z39ZcJ65u+4s4JYFA8ArMOX2PE8deSV6oOEkjEBddEEj8+jOIs/buzqrd
XbvOy+mHpNqxJyB0+b5xc9V6uWIxrLvZwlD6KO1Zfy5i6thTNiyBAbf31G3uoopN0Aa7XNMu14vg
2L8qvg/bvqOtxVRU116GxpXaqj47rwVvkzodI79/3LI57l4cG9qmTtgS0yqgiptDCXGELeqiizdZ
teB3rnicLLWeCYjzppgIudCNivgMWVwuyEnJeWTPIV1bGT0XM/H+o198sgApXqboAypr7r6nEOua
552v7TSXap6psO8Lvw/y0nRAN877DKYHoLick1hU3OxW56907PPpu4jVvPoaUyXoH4Vbto1Uctgs
7a+WZtJpXuO0TKEmbsZIQhFNeSTlBdqP2A7ih8inBOKFytMkN+x+T+YVU3qnxioB3TNZMnKaJqYU
v3ZF04nhbkq91O2pX1uIeu62tGm77tywcXPph2aKE32d9Uy0+RlzJUug/lp3gvZnsHm3FWUbsUwv
tWgMJJ3XW2tBtsBvMKIqr2SxMWywq+pc+mmOXJbaa0yOLWqqLUF7Rx+cQndaQF2cQL/4boihhM3e
LW9fjLpuwL+RArWvgcrHMv26O13EUIRmRrXxFfVRxHkV+lQ6fvFTT8cDFV+P/oGkUYfHaZMUh8pX
3wTkgFR9Koq0fRc2tSn+CFF4vw1nLpMoVtfShSJf32V9knZFqYviqNy5gTpWvnDQE9F+y9hgMVJR
0Niy77Fra5HeRklj+HBHO93R4bHvtz5vThvcHrY9zR0UVKbClnXcUlijgcQn0orQ6Zoo2Zu8nhYC
zuRT3MYTrjf2Q1E8uzbXujKoFjGyce46nCAVzcTxIbh/tHal1sVRyjJh8fSVEnRKsnMvtmPEkmGR
+Gu2YomeppEfWz5blzbnVbEtMybAPqEJuCyFAYNWglA/HlUs6Y7h0z3HfzhLbIOrDYKiFJtod7we
qpiI03/RwR/jPLGiB5YUucjgVUSTzAX7oTWAH302XYeOtNpyGriuulykLsIbZE67l6WfXDdhvCKx
zxfhdkb9fd7z45Y7vGm1P2WYWbhCgn/Sr03kjwmWmeh482mI8DUoto6hWVeKb8URm+sN97CCycQz
/noeY5JEvwJwE/ha6tWcPcmUNUVSsa1Am1QqLijG4tfsaXZb4CN5Hx0P1yzh52A4zBpT/cICinRP
j/9LbCrvE9KZ6OnXUAPEP77934P89n2op2Gu4bEacQN0isT6CpmN6sylm5KAh9bxjgylso2TtiNP
KFPbGczJ24ua93XBVEN96kx7PdEiNGlJpVhBqRSjmzFKazwO+JZYoRM1FZqBZi1KScIBDrRjGuOL
A2+Jfi3eRnCGgQlPqN+eScQdsCwoDyd4Pq6Cy48alry92rfpkTVywPhksAnhr5QPx8P7LAhMlpaa
4zKCiQxfDLMmXDzvUcfccoMnTY7hfZtIuwsOd4mHPD6Fdsbi5+AMTDC77CKOW38b0GjfdvzPPCQz
46eIpJPsr/c45V5d2qPvI6etczPWdNG3R39gISN47VYe61eatROmj03R2ePhzQpQ4J0Fln18YLwe
f7EVVi+MyESO5TDu6XH/k8tasT27oYWg4zy1OT5X6IS2yRU8Npwut8nbXOl6Wyz88mvIix6uDwLd
cwL1Y4kTYMbFe9VJnPMrBRlMnlG59fkKti9aIGcmtm1w8bQXM/qqBTTccj2grEZjg9ck3DV49mM5
O5yv+JoMLoOgUKJY9OEmKezg5yuQlGQcq6Fgw7iWjW3RXNOCOny/WLTFXyga0+Fh1A5/hnFDq5mS
jaKh0sDyh4dVLg3A0830uDoV7by+ZFPj0TI0AdQ/xH4FtvL+7BMdY4fJjRhcfhpGHLHjyUdTU9jr
tMBR5T+TzPfYb9phnqW8+gUn98sgTH92YgAu+C0wy5LkSvUCw3FJfq4ZPecDBsyCzW72l0Tk87Y8
62QTW3a1vD26L1qLIYL0e5d4IjgFbHrKdkKxyy2GHcNHvTpmDbq6Y4q/oQy5lRtGgEK8guddOjj6
otJggh9tbAfAIIKCZwf6UsDwNkEZIrqQjfeJogbfkQV6YH1r6izm1RsYvdN0MM3ZTdo08XXb6B2f
sb81qA3gS/TWOmUSqEJDJSBC8I9ynqplAICb3o4yO9bTwrYOIHwr8wVbZZI1AWeehfAEwwxM7Bg8
1yUHpBpDcgEsvh+mFj9uwoCn/LyhPGuimw0iY5i1iqQ/WvnZ4bi757JJsuU9Q7MXmpNv+iiIc7ap
dLA1IF54LUsOsDz7wlq4K2Ftw1mNl79HbMdTZdN4HBtj2hzTzcQGHob6bST7ZQZeA1VAl6w3256O
DX8vd7dFTwbFNJr0Xeki+4L9FvMr2mAmCrA1keMZGtj6sPkDhjvQ/KFDvYrKGg6ITX3JiiA0fYXl
Kxseskyr0MB7ONsl+gOSi943J5xoyZCWdgBKBJnqQLl5Qd++yeUjaaHEaqsmDYnwHzaO2kZ/L9Zu
1fFn2+SAcC9GunUsqijerXyBhy9mc+lwOniAopTOqCk5TwtHHWb5CFlQteKLEV8hXQYz5etfT/L2
LrXqAaNU0KCF47F+bjfDsB77XxHaYzdB9X8s3s6CdR5P00+Mq+nj42spJRG+I7Th+MYmAYo7noBw
HgggNDQKS7lFtdg87Eug6tRjoR6rshiPf/k1ZVFTYieCdu/4pzfU6NhOo7YyPkBvCpeGIfmjE7zd
ZtgvJ2BMLOwN5E6bno5V3kb7QZtY8ET4i6EsW671TjC/GQFK94Du/rhz2YFp/PLrQqkpcKRBYIyX
/daxTV2/cwhTJ+XYe/m2Yck3Qgb6iAOyiQZ9kDXWZIaxemxHPcODqDMXPbkuVXjmZQOLt950cXuU
cYJ5XIOvw3Fb7ueCi2aJcwQCXHcschUfNGM9bf6Yk7zZY9mVqbDTOJ5EP2A1nt8GBGjJsenJPDtK
LGZp1N+KOBl4/g8EwW8NPfBU7A+YwTE2t4z+B/giFliogOrET2KeIcgroRrxWA0bVAgPOmLHCoLH
91hda6ePe/+H7u6vvMBx+eyAF8mR5ITr/8ZHGednOF05IP23rbEHV4a7QB+AlfT3l/oNysRqgtKR
4FqA9vHnT/X0nxR6Wy513qCU/PccIRIWqUqrhrF3vACyix05E8dLdV2PNzwzw/DKfm2Of38vf4UQ
UmhIgQpB+ZhnoMMxz39Dcps1iUFz9e1TAew5+9Kl9ChSrUWs1WmfUTr/0zj/5wWRZwLgIMuLGCRM
8RuILYUhUJeQ5oP2Ew6KVuLEv+ZwNh70z8+V/fcPSA9g+L+Jp+MJwXER2BjjPKYAbX+7oB961k7L
kH34tWNsYj/IzZAlIU3Pntl8Pfeq2c17tyUBlg43Hfs5/FjRU2R3hvPoH+7orzMdd4RW6kjVSWCB
gVT4d/A4FCTaeEj0ByjOj0W1oa7DGvdOQsR07vK1O/oE5gJWJiy9x4kIIdxxIzC4aLdXq0Znf05H
2AJI6bG1wAWtlca3Y3009KGDkyPR1faG+qq3bfbvH+L314gXh9RG6HVTUFc0/52LwLmrl9hH64Ow
8tiZ9p+FkLLp5N6HKHcMSWX/peF4fHtff6NIBt4OBxfBizz+OyI9/wr3cY9qBLps9/Dr2POt0H1J
oNJJ59LYrv1fQWuwTNKcQl6NhYGUA/Yf20GyNWDs1q5/eDuWUCQfb4PLAetisvo4MP7+AY/95U/T
9MhLAJ6JFQg9CrRRv+OZW9h9Z/ZUXsEoYGRa8XHkyZcMNud/XIL/eSm8OvjuICJHp89/3+rGJh6D
a7P26q0UWVOgI5hHMQwX/0QU/eYqwqdDoQGbV4xRRB+AnfWv720ii2h6r4pvpAdM/WtZxZk8SkWT
wNd4tW45rC0VGZmJecnNAEYY9h1CbbUkk+fP/UawCf79aP+SiPxpwIFhYggKCHd+0moIxvjrnREC
Xp13wl7MjrQBe4pTf3CJjrDYzX/YfQIdVc22BeZblCNUofDyLGkLPdctqgho/9tqlgqI1F3MgImQ
x7GBpHS+CqhZ0vmh8Z2kPlRNDLD/s9XQz7Yn08Olqk/j4PZ4qchMMjvWuUkBAd4lns5J9li86TFk
hiYpeddMI9X+XrZiLSDlcSvUbsBqekhIrtAA8W6shwgitan+VTjxCD8Gc/9buYPOIcchlv3cXt9a
IPlzNDcxxjhS0LIe5cm2xhEK7RmBesMDnOwYbpR+meMPiR2OIjN625kVqA28N6JyuneltMtIkUVh
4Rnu6kzxoXflv6EYjeMcDpu3AutnZQdlxIbx3XV+FBdcr0C80PPILD6pfMYlR4luZ70hYJu7thr8
aNHngWcY+uE5QTleJA9ZWAqmrvuMRAdIYVcD/De89YfFFmyiayHdCDgYyBAH+1H2Ysnnporc3G4E
KuYEqqb4sUAOBd9Orcamoz+moVj3+SN4kIOOQ21K4uxhXizIjY+dAgoOgTZnIAPPwmhKoX+lKIb/
CGiJbX6TZn6Lv9DUhyV/AJzXqPdTUfQyPvWTjQg6dGxofqmQ0wIm7DTNAe+23ny8m4DAESAma4WS
kaZ5FVhotjtZ2MXuJcikrUOXX+QGupZOEHthBIbA14yMMoi6YWgEpnLk02g+TUCEIlfC0XJIJn7t
kRpsVpvd5SPOk/48iSGLHar7n/UfAPmjfg3TchyGb1Nj+FmlTnyQaCVNAT5bISmFZCPFDtvOHLcR
SxmXm4zWApY5M+dPaiqiATEHaZuWom23pzR0cHiFbmsuHVuTq44k+/Vo/HoFhGX+wE0GD3KRigfe
wTILLHs1HxtM6isGIbQtsfrEa2/U8Kkl3Vz7gkKBmw/JckETDqgrntLbXJEvs8RynDaV3WVbp2rO
BKJENIkMtOCenfq5c+/2fljICTXFcsoDSQbM2Gz8JpR7iilTt4ZF7e0ItwJs+YDGQSO3V+sMcwLM
t/l7roQGK6e670gHaepBQCke2DTVaVPom3yPx3NoJqh4JsRj4KPzMFWsn/h5w0de5+gTX42f3QWs
ZfNdF3K4SE+HvQxFn55FT+YnxcAZwOJCtC2jZG6fN7/nX4doSgExuPHjlsfdicQLuUHgj+jKGcru
Owb48GwWiyS6njfvAWrCNSOWpPhOQUGhz6KKflhjGBDOKkzRidpx+WBXBiAEW0Ftg3c3iTVwD6bj
llcNLxqRf+rWuAjXUJC5bzZmPT3NTi1ov7pRhBJeufxHvqR8rKMmMjdjATlZzejSv/crrA8ptFa3
qV2ohsZczF9Jb9WdR/bmrc3oMUOb9NDAtOt241Fm3xMu12ug8tFNJxModXPsft/ptiVTue+Qg6Od
V9HnTenth44iX8Ud3b9a288xFGEKssZ9t5i5YjhkvHQ2rlb7Jv1N5lrdllD3dg+BcmzEaPWqdUuG
5AZmqkHdGK/NOVYuvk2H0ZdAoF/SLXwjrkEqCMXyWa1bakCepCtbP668TsOcnBhfpgclmPkcFLIS
egJ5UmtLhxAZKSvetakqI5ewr1AWzWUSD9Plp+g6JuPy3tNJvrciLBJhLkv7rEXQn4xXY1xqD6F9
Q43qyx73B8VMDiwQC8+LvWI+3x6L2EKKPu1r/7UfFXJWWjK+TIg/KZVa6fsC5Ma1ik1eOUOaG9ZN
7KvNM3/Xg4dYQYcwh4s2S9m4SKNTdu1dlkdzVw5UFl9NhGKrzlE39mXaW/2YbZk8Y6PPsqrodn61
0Fk8gmWHNm8T5jmeJ3VZHZTZvVqzryZpnjf078+7Hvf8ohULZa/H9kfAgFzEwp07oTwNT4sp0qY0
TINJltB6E7Gu11kh1UWjPoZ7B1k2z8W0FK8Jsgk+9qaZX9d93X84TPB65XN8zyAMuxCcFLX2enlC
3RuV6Tatd5Gx8stO5glObdpAVwGY+0EEwnCWeexIpO+gyV9SmV3Bht5Uyk79RSJ05xnKjAT3v8Y3
lEzJuc8S+xl4oX4sEOZzRcNQPI2jgSHZ9vrkObZctOdj9zAxstwYx7bHyTbmo8lz9i2RKzaHWIf1
gYURiwdY2zuaLO7WG75ddxss5sCT4AX4nx0we5yL5xyQzpv7BQd+e4XFxu93Gi1QIMD4MhRNegfm
nSbVMhZDne8BWR0ESpLzT6+LBDXw+LvPRS2OtWj6d+QXFf+2uLTROCMAaoetR7SjPyVc5lcUXGS1
qp29y9c2AWNgou9RE0NBchdStndFFUaPGrzmDlB7fifTZOXLicxGDvBbF6q52yLVPgL9GR4iBC68
DIv5ip9pAUB39AV+BVf3jvcPsDRAPJUq2t0Us4q/uKiBF2UQG7mHVNM9d/G66otADAyrCkH5LWtm
k58LMk4FcoFyVYNfZvChg4ev82IfednvcBGXY9JMD3MEHcJtiDSH2ygj22LudLGCgKLe0O16Ynp8
l3gWvedT0cH/642YTwL+/Q99262wHAzIWrodOzl3dWSmFHqmpqHRBU4Ru39AnIpx4nKUHqQ+JP7D
LDFq89YeQQp5ZoaKclQuVTq6Zr0HitPbKnG0/bjxHeapmQzZHcQ2Da03ihLxdgFAsLykHbpSg30E
VuEUES2knSALvVqXjN+ksSdT/xE5Ek28lsFrUribGJsduc4ZmIqLHsJkahiOUvdURK3soaBsh8KU
CGFqEasWscI/dQlUj4jYYsP7OcCdfNnQAPcV4Tomd1vR+6mKDfiFez5gO60hb9nrGYjbTY/8tiqj
XN4sUfC2fzeEKCv2BMM/ET/WwI9GeahsYYRBPsPC+nypQ9ZnQwzg385YDzlo18rREI8nRt0g7o7s
pqwcJ8DP1b54PZXJGEBIcYdUmqlj6Xxqt3S7lx3g27r3nb9KWoQH1VlOBAdU1xt6LVujQJO6lIcy
3sDKZ0u8PERp4Xk19g2zJWcyAUQILPGFqsh8XwuUJolRIb7Mc0OTUwuXDwLNUMKJaK6gGYCUeCu5
yD6EiM0chZnLQzdU2EkXfMNMos5334Cn0D4/JY39lLYaJqCTHDnl4qRiP6fpPY3WzD2DYx6bq17n
7Gu7rl/2XbTPrVBf2kKlfYkuYXzaIDk5NXljLgRnB8EekRmwcny/HeAZeTAJkuNWYYpKabWrEiFD
RJXjmI5PZhqyGs6+ULq8Y9he12X8trTNfubzAHax9c09iM+cVNTbTdc7zhr2WFiRPHHoP03drYCg
MB0wX0rImbfv8NvK90pPNj9Zzts7O0/zk9N2aU/OI1vgGmB2y8to9MX1OPe6hjVwOEuYdp4mSeip
WMR8K5s0uo+lZzDRg0udWwtOvUBXVMdxs36dHJKsdh/HsL1xnME1zI+wNimazQ+Qf29QnpsNkTh2
I77Ssu0rltlVwX43NhCAQc/urm2GhzsFYO9Pe4Oc9wZ0vL70oP1qgzW5IaJCmgcc8jj7u0wiyq1H
eYFbaD7g0IF98Ej8c5MSL33X0i8ABP0ZWqLiMpNiPHPF+8eoJ6Zax0x8ItP4PPQQ8rbo2848bvrP
8xYv82GbnT8npDE3DmZlXzbG93nVAbO9aVSMh24JgPfOrxV68ORdj67kZt1o902KhH+RTUs/SZps
dysI5TpVer5OgGS/gBOI5bGleVUmPdH3GUyIKFuxNx5zkH1j8ujRwwQzZpn62L7OK4y2CB3rwM8C
456z6ymF2bKypvNIkxt2pBpqvvW0SgZsI2UWdX16PygbvwohkHoQI3QQUY0DF3kl8bkVUDnMCRFU
ej1mLuY1OvgVjqcIp/fNqOblXwpNm6ikShLyBefuZmA6zLf1Cp6qrF5UH111Oo2fDznDme6rdGUX
IvUuTX3/6pBXg9MBjed5dtDNlnOTJndgFM2tCtC6INkCFc2dt069IjnSd5UF+rnCRzv4b8sSsFaw
JtGmOQVw9Tvy9vCPIArX09SvyQ2wczhpt87vqOV5uv5AVuXanBGot9yygPatjFCNLPXQ6Cg9RXqE
YI/sa/qy2GH4zNXqK2kTWw8k0uTBbZw+gfTLC4iVUMKV2bKJ4bKhprrB5jdtJ6+F6FHJwdJbQlwS
zQ+J2GiE3JlDSB2QEKhORq2QB0Mog0lUIcBQ9Eyu53bNwPCMsuolajTESqKLXasm6C5GSZ1Mzf5p
sm6S7+KZbrZGU9FI7GhFNu9Ij6SuHcIlInE/sXeZS5q8lFR3ydcBqv9oqtYo931zBo8nPbmXYs7m
okKz7ZlCvJwYras4zts01AK0Wj6UDlJMFuppDc0ob0PeANFBxh36L/U4rACtktJDo1m4s3FKd5/a
VrK5rTcsFbA7MAklkylXr+dsObco1aZrJ1w0/mE18sXSk4Asa5xOqQYF+NSQGJTQRUG/tUy1CSwi
/WPvlMR7YBFUXHB2OgdqYoVGFY//Y4wKTjCOtp9CXSjh00+pSWPx9IYhR+rgQZahOBDbmDZe3SJU
51AUQMZw0DNYhzv/3rKG+OwCue6O9aYpQgE/O7WJSJRTDvwN5k3Z9BsskAbb8fLiBPCE/G5BPekf
SF+QwCrXWqflZQfphreFEw85aq9J7qZ1rFOEeoTpNnF4vL3EbwSKY1tBi5OMzVOyINYLZkP4DLrk
hjinkQlYJ92CEgetQ6vPSuWIwYR6cK4lxFH3MTRmqNxVgR0T5krUUDm7dAsfQ1AAh1cAvB1ymowb
NnZqJ8+64aQ2CIEKQAfTnN/tqPzyUxMNWQNybm0K5UrKdMFOPOwJu4COHF9U7obnCKKfBRGcSLou
mcPaOUEEM34nk0SRBemqMPI0ZxbG49VAPuPLPdbgRPfMhZ8S2ZsC4TOP8N6vV4Cnuzv4mpNKxpm7
72kI40klIzRkawF+WkXDU1/4jV9rVHC8TCYVGPKANjldjrSAavG52pAIRVb5Xe2kgR/bwGxdZjhH
Xb0ke/hgu2jzqA+i4YQCFA1i06s0vZiMLWON8BX/Gu2ND6qk7abph1x2Mq3xS7GmbwbpIQYhOSs6
g2mP4MglpqfihGrC2CsnkBD2vY38AbjAPB5P1S5Fe4Z9bG2i8+hoDs1QrAt4qQmb5xMLxF5RO/PP
wzow4JW8idu5Ap7YIV0m8GAfRuQdIgCSpG75BEUG1BylURD/VZCa6BX1EY0hdwK29dCi8UYog0YZ
fu/BA3pkbEp+4jJDUlhrkboA3wyU0ZD8qRGKkjg4W+dTWoApixZxgegYL4b7NioTSP6u9JGZWzng
Za87dBSYG03x3kVkxnMikiajCuF1eNk1K5q8OPWQfPyIoKkCdtir9i7CNmy/oLfcxHvej+YoupK4
u0IFk90YxtPuFVskos2SlfUf5i1p7qHebL+3hmLk8233UNE1DsDIvne+VB3ZnnOfusfNDAKPAHcd
SGs+zthN+QivmUyLDxToIa+LHhZaCsyiqzdIdv61JQz2xlRadjUxONf1ZtInjUiI8xJP5FNmLMy2
HPJIYYYdBiu7hxLmhfAAq2fc1bGzKxwZwwR/U9GtxXrdZgaiOTvtUKm2DXK18q0YDsUGmuFKTTzE
ZxBXoH/xq5OQBtKuiKIERAO7WlcuikP1mLRWoyiYgr1PnHJ3bUyRwEDSViGSGLqTj5vnC8TQy4Sn
hEiBf2FG5C0ySAV7p6Oj4LVIeEHeZxRCVyJDq4BKRupO1DjQewjCgJY87iMAgHLPFLzrcoXur07I
2J127fEzyFK011CzjKpeE/XHZsV0ihvrq21Jw2eO3WK99ctkVD3oNf9gU7M4XC5NNfqBDiDQGM/3
ydDEt7kYJId6qQljaWhT3EaRiF8DkliQHqDsIySEfQVpWvwVknY3gf7gRag6BGOYiiPhN9RuC7CL
DyZfmpMTXT5g/zXJgGjNOKTnJdvSl6gRyj8AuJIIJmTzGMpBjfRzV0CIUY7QhzzMEL6QE9/SgJ6g
iGFK0w1Jx9NIe/FRpt5sFc5NVHUoz2uRGJ0f45a925INKHQSz81DjhzGTxrij7Zc3fA5seP8ySwI
RRDdBOgRQk/ot9oVU34wn9toQ9qBtD5COslO742DNt8CdvkytS66Nj0WdW06yd8tbplvllTDqme4
vAMswK+ihuQvAIw7jmnQZq8q3pOTZ8R+WE2Ir6WdjziyNd+Oao2MUPRMQHg4iNUrm4gpq/cC4a3l
2BUIs0jjdfgAE29XG2BbiLa1jFU6Sd0J5Qu9ncIsIFnc6CfRBP+paBZaKusIfE+pPI350PwBtTOp
WcqW5xzl/oWyhr7OEMZ/IviRtIw8Bg6OrU+wTOZII4u6i1oXrLrcfYVuenlUjgQEei4zoVgH+2PR
RhIVDWXjBecB4sVcbpGtx6GZwU/fbTo2/+qBddS5R6OiERiO3GxB5xfEPrCnXiRsrJD2EF0rNVEw
dBCAyiT5FhzAf3OSCnCQecUBJce1BjUPE+onNLTzqD4YZmeWIudPaOzyNs8PyZTRsGVDu+BDP2pQ
DeBB53csQOETLlsMq11cJzPxiHwjTiBU7hr68rA8N53f0m/phIiSq37OkbxRNcyQJUKcWMo2g81L
QmQDqg2yjb6gXUZq6AHpjrIxJwEBMDIzxF+74AFillns0zNj05Z/yaZpOdKXlRz8gH0sFciCRp0H
+UQdhaxtobNhkH5BJY0yHmKvAIs2Fg3U9SyFQlWo+QfRUeC2Bs8K/eDJqi1IASK1ayVETAg6PrTt
mIMaLEjbtzvR79ckX9DCdInPjHmZcwTG9DX44Rx9H/y2ne8f+n62bq7tluUZPRGVOKtfndxXGkp8
CoK0QTczlGTlrgR2hqsGNuu+qABYH0/CspYUw0W0fuX6Xy5q9zgtuyZHVnIJiT7P/G20WPTLt32w
zZBVnhQ5X89/z879lVwGachB08NgVoB+hQj895jVLg1wcLYd/y5ndfAZ45vuY5TFgBcezWCl/oF9
/Sslf1wRLm5wlYfBDozvkRTwZz85sLl8IbBL/Bjfrri+iWqSdDJg5i0XzEEDtxIfwfHRIWbQvj3y
/yrM4X8KWvtzztr/U6zb/4eJbZQgDu2/lQD/kebwX7/F8b9zHN5+5FeQQ378EsMc/p8MKgSKtQKC
+VdaW57/HwbVB0LXELpF8ScY3l9JDvjdoQQIA0KuEXiZgRPDfABje/w6hIT8nxi+/gJkR4bmH/vr
/ybM4XeqHZ9yyE8ovMYH0fz7TO6piplNWITkV8SFll0fkKlWMPvxT2Pyz+qIIwkhR2Ibuj9MXlhD
f+OydwpGB5h5dAW9Cv0I4wRKBUfyd+MGq9o/LJWDsf8Tb35cC6Z9OGHhU4N24GdG8p/US3gXEOmu
SXMV6Fy8IxlyT8H7g2PZiX9U2dj9kzICKWz/cUl+xCykBDYvmvDfI828tKmGTrG56hCPDjRbz8sd
eB9Ekc1AslMc6lvxQiCmic8EedVAVAZ4RS8ZsJrpolMEfabryhCa6yccfH1nrorZI58sFIa8TtBd
ACG2xQU1ZXHZjoDMMQtxBdHudINiAmHOEpkCQ2SWZ7pk0w2c/OoMr2v30ISle2AtXIt10k7iEjSO
+q618AEtdnwfQwb6Azzq/iIkMy9ctffEhe608WGqHLKorvY4kfcMvz01r0SfuPexdeMfe7LP7/Zk
6/8ve2e2HLeRdd0nggNzApd/ATUXh+IkkjcIipIS8zw//bcg2W2JksVw3/4d0e0LyxRYKCDz5Dl7
r32vq1G8ysFEbawqzCnCst7rinzYqUUAgGCG6ev0KgIYnHhrLaRrlLZGcxRaW1xyVEAZy7b7oqZS
2QGsoQ1YK8OumthvVuboBoQ/KHrx2jiQO0C2jkyU5rBbqdVArVo75kZt9PopShRoxP4Y1gKAp5gG
xMJPrqVbU3MK8zLeiFxwJhogxSqeGmK3pXDO8o9dLcqnGJPFh5gQkBuXnSX0BrVxP8UOrqEV6mLB
dBA6foLAIBo3de9QkaHnCj8mYepYHgOt9EpNaRmR8iCLk8CZdJzoDDw404xnMohqGovLfC+emciZ
tLau0PnehGOkesEYTzchItp1o6n1Ew65flOMartxeluxSBGws091loXbMA9fpzoufYlC8Shdh7G3
NoMwXzfcnDAP0osqzeYP+IGVs4H/9KTOqGFXzagldEV7laSIKA7UlVIg+7Qjax/gm0PXkjdrY4qS
kxrL7pNs7PZjok1xup7lbAMwbiP3wC1oMPXYr1WbegOttMs8VWl7iPSTaoAFtRPzGCjtuEoSee82
1G1VUKZbpXSoFOjFUrAOOdp7U/VwGdkrUbbHWKlNujUtVGeYVvELArSA/1g8G0Fn+LSCJgZadnUT
DKl+ssPm2hqHQVs5jjB5tHl7RupRTOTwlmKt/zxmQtlYgOcu8FTOHxdus8c3a30sGX9eUcCjOpvb
9qbCAQTV1rlBYRytO2t+VLoa5OoMSEuf5gZo7zyvB9cebvPchdiluf1mysxzPmQfhBEU+i6iB9yb
hFf0AOhzO0JrEPQd5YzdoQ1JV5NT6vFq5gDvJzJLUKzr3ZR4U1rZ88kZ0mncp66KOd8LmY6oq0Ch
gHlImgFXAvqmrgEyOIMe97upb+I7E++AbNMVuminH+7E1IZrV2uEZO5Lz8NTAtRlK6tS7ZXbOnm+
HXokN4+jYuLSQrKo0yF1hkb1o1SZnE0TNwRT4AlpkewnwyxvetDa+LnKqJeXNlEcqMpRmAzXkg6r
Q2yHXTXh0Q3IPaC/EwzWk14ydkPWlgcKcR81zvGHGE24taHDaIlPYqS5yLQfw9EhmXBq17dJhkSI
gt9tkifFKpNbknOg2ak5y3CRCbDBaps+iGBSFpG0HkyrobONA1qnQl0Ncz90K0sJ3a3VGnRPdZjE
2jhaOz1TVMGhHJy4n82udqeHBeDmplr+tQjs4HaauuHV1nM6j7mWlxtGLca+SBGqrDqTNl3SQcgv
GzU/UIS7a0Jp5tzLqoCODs3i4liZJkMhoKLa5itrGhAh/cESvm7eqA6AsinkvBUE7jMDusyrWiW/
nRuclisrVzoOvf2QnUfDLD+bVJInfpFIbmCsF/SR3Wz2sZyk4brGobxnuO5epVZkv6QZR2yMWz1+
50ZkZ2VIBIN57Cy5B+6CP7OUNvvC0DN9MNR2vE6T2MZ3OWfFrcxCZAwNZYTG4pGQKwKRwP+6j/+r
KvD/R24vhduigv2PIPSnMvDvDM/v6sBvP/RXIahB9AIFtajHLYTFf5eBZKAJICYLgFXAwFwwSH+V
gUTEE69IQaly3kAdjFL7rzLQ/gMsHBBcC6svBCV+6i8y8Z/12O+SsbS3dSDUX82Gqu4aSyHzU0IF
7fOwduZAHnqYXmB7DU2cB03OG5AD7TZCCXHo1Y8xjc19yZsxrDiuujdAV9tdLbJ+a1RatVXbiBim
727jrypH/Uc1uoU2kw9nEYSLHHsJ0XhTO46NNVmJ7th70VtlceW6iXrl0Nvld1ACCzJ3V9xGmqkA
2cBO3ErDXSll33gMArvgE8uidm4Qr1W0GCcBQHcuFXmJC2VoGXY02lPGmMmu1yBi5s3M1uv4qRXr
KhxAy2kU37RbxdktTiXfVJO8DX0Mz2Yy+tjTkvo+nHq5o1ij/eG5VlrdOEED09PElJCtFDxGB6fu
GDHrU7wea1CoDqCobo2Cy7ieNcawKAw4oNcVZi431VO56sB/fswYzdyggCu+wmTL2IuoW2BN0mfS
Nn2gh+mhNYo02UT9xDwV5CL7VNX4CcXPJq+DhzGQyhZcVH2oZKxtu85oXgF81LgGrdG34+aoyeKA
G7K5E3k0XmvuOG0F+qIjwNOexloPR1bMFRQoN7YvsXRPp1yGG8ZzwNTCTitumJI9qQaNNSVqisKf
kzR81IOgpC/ZMRtXZKGc5y5xR0Y5U4Nrrx9PUsy3lMDpVU1vdzXObk7jdrA1uXESxfxYN1m8YoDS
oBpH08HoQY3sG2gJ5Q34EcPLAie7thiWhL1n1Br2yzxtjPtY1vSKNCW6mueKtnegbyo3He4mVR1X
eWjk+9EurS08q3xTijZMPK22Ow/fiI0HVmi7EXDmWtDywmyqoqdRy2Jvzu3gaZW0z9z16ujYyaLd
S9WDxMx7cDEVHZCMptIPcjV9LFutuYO+E3+pBmgnXgK085bWyHxp5Pp4MnqVAQ+dwY0ZtAhsGUPg
t+pbLwUCs9ajorVX3HdzM9NVQj6VlOFLwmNP37AevZYnjbJCDjeq6IdLV6d3ag1Nt07NyN2aVZiu
W2UGeTxEuCKwGN2EbVZvyODQcUHifPXTOhPBBqBpA2i+Mu1HeNCmp4ypsqK73q0tomNeCDoLUSZM
02edKeVFlYUm/bOx3pml2Q9eG8f2U0OpxE6NZ3aPoTKugXgaU4hIQuTTtgdvE6+ERRcRuVEmUC64
VVpQbruTv5grlxSQQLmzRnj7K1NJ27071toRxQFchpH7uO/FXDdw/BBhSKZ0RyoK7h5hbEjO+ngd
g83cID5AoZCD1HnNBnOw8VMN9d08lPmJBgwDBwDJyQUg/2BjFG6wQIeXtwt5K9VPagb9tgf+APOy
dQdUNmpkbUXCZDpp63tAa/NH0c8jmIjG3Lt2XEDhZcf2S43pKSvh8ET159Sr0rEnFa7GDIQ5gbDv
wj3OB+CFIP6ec4SLnW9VjN1XBZ2B/tLISnM/ajNGrYyWFMcLGpzZCWIT3FZ3QnNWSBvdYsMiknlx
4KRXFkYjhpaR1K+a1BzOHGU1+u152I80bZv0yuTFoL/oMOIdCphYG0YNJW7TerYvYbo1UF7cNFoB
ic0egjavbqLOaIv1mOrGRYAM/KRUbdH4jDrUq8iJizvEbErqa11k+mrBn9s8o+6akUl46GervhiY
+l0vgIR7muP5nWO1micnyNlZOSRURwWLr9UkyWssqYfwcZNMgXa0tq+baEqVx9LAbuuBZnFvdGNw
orVQUYWSioZvbGOqmfu5noGC07gdniR9f6+ftP5Ga/tqBx/ZnxWAWivZFeGOyXKPqawKzWPo9pzx
hr6+RfUASoIIsPCs4Y76UFBr3giao9quQSF8TeZ6iWSYSTmgMBE2z8WEgmJlUh8yn1uOPgGV/AuH
skrDwDf2F62TgVWT2rAMzAwnYV5EFX6ljK2S+FbfcLlUtv0X1nf3xlXCYVMJu3kGqM0lpKvOJ5O1
mRhII97X2HjX1WBVa9aGcY/VPXjsk17jHzx0QMN5ySlSUSohGGTiPYfkvqgZY77YqsRJk5YrOd7q
IXjARqsOjCmjYE8/uDu2eMe+fm07xUEbptbMjDuDD9lrYt2E9mtsqIM/OCZ5WNVoPERai0q9FOIa
v5rGVbNXtOIuD6KVGFdMVU4xyNjVbAESZtb+OhI+5oouW4E3B9KhZXSo1bxcl6UZX05WIbZmoZT8
AOKZq5wX3UTj4AyXVofWREfC5CPUBSDN6GEVOaryDLitOte6MR5Nq4I0DpUifwKp07/2RtocE5zh
fp0V43apSz6mSlK88pRamPYnwUjDjEXvrFEuh+iA+p7ZmGPUR8OpmJjBuQRdojVgfdfdpAAgHbLa
NTZTrSyC7ZnQTjtu23xd2VXy0WyFTNaTmxsjGR1SD/y4YdxCY4JAwZUTiuEFyVE6b8sk6tFN9BzV
owYWBCUcX1f4Qtusv1JUM7mZVNACY2Bt4xgD5NowazFzWAiNiyYa7HaFq0+/IhrI3FNiFc8M2NtN
iwbBL2A/MDwAWVbwssT5s8Esh78z6j/pyHPXIJrQf4uwzi6cqtFODcsZb1HDIErOhN1gdFZ1WiuM
t3hAhJ68wIZ5anD/clDE1OMNsVsemJ0qDLQHRzFXxjQGodelwcA5v6iymyFU28sijqczjUwyh9Je
NXy7AX6Mzl9XNl3T3Eh3YLO2HOsC5GDoIyXT9VNEa9PyAUYhKWTWhkbayky5Zl7Z+8w4xCtGh+oj
Q5KyR4CiuAdhNsNSYFp6vc5i0h0nbW7NVc1UZ+/ENhR1F5nZqc3U2WQsm3Y6GJhZ0NiJ4/7E7AM1
88A6EkO/N20LI3xcf9BjMSmMH8zM3HZs+mfeWnzXKs9AsHbJQDn0cc1OYEYRrFlEYVh9xyEIA7ZW
k/oL2oBzO46a6ReVUOjUxJN9dGrGeUCSjHLrFDBoL4idS0babiK7jHNnfKh1t7pBJSWeq8CJt4Ut
iZ9kmq+8mhp+bQfkEe29ph4XhmamgrnWZraMSoTdNmKmeK2Tm5IdnDJyr2Qnyi9AZszIS1Wp7lFb
4D7ICbpYNQbIBH/sqtBoj7Yz6YX9rcj+37HulyHdf5/QSEmBSPbPpzr/c/oyvPwYxPLtZ/7KYaFP
D3GRnjY9dNr0NoeXP7v7wvpDYDtEUutqpvr1wPf3qQ5VKMQKF9gc0ERN//tUx0gAcpOFg9DSsWQz
e/g3p7o3QCiLdI3F/oifF+kHBr63rsQk7sNYA+qwm+B1PLZxm5dMJw2aKiMtA28UddZuymq6Tgud
jZmX1mMuAXw+UMtNTMlNN8uYtccg6tBA5Hlig6RVh89jS8yEw1/uOQEbFlvgde4oC2ohfTYVcDZG
F5WANNxmOxkqvrLRRQrKTYx2QWZZtzFg5tM4tvNlGlstdFpK1Z2omoABKGKOA8OwxCe0izYLfPdV
uwjjOLjWRxwSBJ5meGWU0Yq3A78cNTJIq72Y2QwLeuA3uSvNA5bL51hUymOUZsqdrHKi0VBjbTtX
l2soc3S3aPJeIbEgDGlszr0jP1lKwodE/ULak3429SnZcNoM/ckysLZi0t2qMvlSIntlaXERQuXq
jDmnjJhuVoTVVjNXD3v9bAMkJrutvQDwZqw6XT9HmnNHq/AC+UK+Csf8dqhmYgsG2sxpkvcrncYi
/8hOhM6dTKd8DDLm87PWjjTS5LNro2+tin6VGsaZeMbnyuoptIvidoyV+SkBZ+KXRhj6iVN21P2k
x7LSeTyCdxxt1oFAzYwWYfkVcNtZ/NVIw2Hnz0K9MhJF2bR9QgepcdMH+NrmgzYaWBbyFJaXDAzE
ODS8GChXq1BFMjeX15jOZkazyqEFPfFSmFp9R2usR8iAMM8zynSNOwhl3mDtAmd2VlSK1RVj5frR
TJw7u4kKPCgMMrRmwvQRICSaaZ7s3Mp2ELg79ymndHgFxnCPKk4eTNhpwhNymVm4QfeqqBA9PIww
xrmlv36ZRRXBuFSnowPimDyPNMxvDUXDOlDnZLaQs3DTpK27AezGKMQIbXxmtkaych/5Yar0yGnH
yt3WlVEme1lq2D4iduOYxgFYoR79r66N3VFCWwFsRkjavYDpcTQzW302+eAYl1ChZ1GMoMfiXhYb
zakxXxnjpB6Hid7zvohVmrVW3E5fsFDNytapEXl/mVwxXKR6jXxA5mayTkVk1CstlV6Zxdo3W+n/
Fvp3FnrC43+70P8/UIB589J8j/H/9jN/de/cPxglQkwnWJo+GUvpfxZ61/wDHAOcd0iHEGcJjfy7
f2f/wVJOY4+FWIdLuATe/9W/M/5QWZmtpYfHmHeh6P+Lld5y2DO+n3rCzuR/+N0FuwfchreeaTB+
ulnqHdEtqYPfysL5Xudtv53hZh5SSXw3gwXIrsUwTJ8wMoqTlZiIgh1NG26KooPl0JTKS0qD4wI+
lns5ww+5s2NE6Cu7tMHoN6a4DNO+uZnYGO7ojuEY7Ppon0lbey7KAEZQLOIDs+41NNXqIxOMeEe8
Sx0xVh5GdI1dOb+CO1O8KCAqhgEYERes08kB7VF+DIRBGAdBxwaysAuKS+K+0wC5SpyFB61vsMZE
GeSjTLENX1ekONBFoXYL0vGqKJ10W6aOe5oauayM9qifR6VzcXEm6oU2RVh3oLj0q74wqo0utHSr
Fbp81NzIvdSU5FobkYMGunaHTrHwNRsRXV4hA2fYWBpfjGnijJFNDCS1Ptc9cqhanNAa4TExhnv2
eQ4edRp1WytVy094BauNUbMzVlGdbvOuSO4rMyZ5e0zNeFtmY7zDRAtqyRwwGYhJ81pN7z4UThSg
5gqHc1tE86s7DdMjClrjLLFv7rDD1Je2EY9n+svApBAPbrA3dEdUw3QMjW70EXKLTdmn/VZoCR9D
juPKTPJ01+cDhr7E7D4prrFklxIp7ZZHuNB7E7LauoPxCDSsyOk/BBdZUmZ7xVH2CO8SH90Tw8W+
rrZV1VtfJPpHNKpthDWIcEfIaMFehxR8DbB/1jeuEicH+n2BsiavpTviu4sf5BS5T6KyQdaCPsOC
wJCt7Ifqzg3M6GKmcLlgToWemolc9AHwZnOKOzW9NQuz3CIJ093VAIhxZ40pnRPCg43zzEHwQkpz
3kxC0AJl5ChuwANrqFbbyvGjxugX76167dY8K4Vs7YDETjN97WA1XAakSuwwmxpHu2VgmZU2YmtH
RI8VEL3LXJbWGeEaqW/hhLha6Y2jPlgLmKeQVyC4mrt4NlwPD3i6z5RuX+bBYgzJLedSr0r9Kac/
eFFJM9lDAyx3cZwins0wSmwGM7Su0nI46uFg8jhW9U5RW2SJsn0JO1RdOKgSba2XgXjBp/fZqsZs
LyeOT/SErX3B2WUjnJJIK5HrD4aZvE6DUUpOGKb+JJz8ruiN+aFpygnJba6ei9C2c7RvHEjAg2IV
cZGOXYY9HiFvgNP0gk0wvuYQXKGuYjrwipoq3OY9PyQJ+7p3IpV0NUOp12qfZMdY8iUOhhHt7Q6L
jwOF7FYYTYvIHNnBqk20u7bI91If7AMdpG0OrMRjKpnRDUrj5GxoWnpjBenOnob2YAdzvkdkhyCs
JPmyY7F8ags32guAUxssB5UvGqbL5KPGNwzrzM8zEn7PSGhUzpzGAI5YySMu/fFe5KVyLnWqWr5Q
Ac0qTLBjIiO+VupxMxB7f6wY4Mee626sNs62QYOfD/leij/t3AdB/0gSFuJ2EPXnWJXGLofs23jp
oPaXudrXr0aLgpnRuY/7R2xxPYzrPtU6ZU2/wXlsxVSVq1KdabhBTymgQU3yam6KZEu3CBzBNFnC
q/vRXsRsdAElQPIunxs6ekXXOb7r9vdynlDhpImLKraWeJiUJkLY1mXzsUCVezFRmK81TXmM9aR2
yGtC1BmlLpNQu2LCXue2lyrRB8bU6j5VkasWalyt9DgpPqaQyI5BEbpnC9H3vmmsMVvhy2zP0dLL
EoJyEQnyix2LcUup4lyruNFbqhBDvewdkr6cIJtTitTUXuNwdR84p6uXM8b2D0gxolM2988unN0d
O+LsIbjtLxtST3mUhvjUxDZQtElxT1ln1tct7aWLWB0qdLdRircqK9cFKWUbzcW0MethubaayviQ
DJm+s1s+ZR04xSYcY/0zLP3uYoBu/mIa1bK54Kl9DLM0uofl2qcrxvLuxohdSbJTiDFgkoNH5l14
rWnMT/HjWKteViNjCG59HlqzP01tuW5G3SFzdnHgjWkRXhmCiY6RaIx1FHpUfLPdvJ2k0W0Zl7T7
xJ3L+7QDIqCV8RrU7Hyd0H9Ylz3Q/dXUqjPidiU3V5YcN0vpfqn1UmdsIJNn1KkJxSpZar3Gdhvx
ih8hepc7NGKgcpOqdp8S2478LB/UxzRAWMTKFNI20v1Jt63rmeTA1xIYzaEk02GD76250qI83Vum
AtUNzNc5nQbnXpL2tdHUSr0N+wjzRC+wqU3YIzf0yOrLeqo+5qjRX9W5Y/nv6nZGJT2acgtpXPNn
Aw2A3ihHK1cZVZBbEDGaQIcPR3el5R0udILW1DOSL8ZnZLbJu86iEGEahePTyw23PVeySndFyCu9
GkuRENDc1NgnROBUX2B8Jvs+DXW0PoNCJylb417Nrvs+T3at1T3hoUEHVCxSdgdlzcektZ8wor6o
QfdFpPMTmSY3uYYqGmYkgcVGle1r1PFroMZ3TDDKQxkKcdeXif6QEAr4ygly/FAH/GCf2wqPejS1
JDOXkk/RHcqqqfp2m9ojbuYLSi1k0zhJYOyuI71oTcwxUXgaOdejJx8757pqq8l+bOzgSwfQyNml
/cAXhy5AR32F2s0LCnUL9rKctxl62ouorJTiqWQBpfZyewCGQbKpON7RAlKS2m+GWMetaiSM5qb8
0NWReGL2WT2rIpDxdTCG6VGEFkctHBJhsE2ZuKELwD+JP4ZQDCv+5IRjo9xbVTBayK0gWyNAwyi8
rzhU+LmiTtvaLfJNbzcfkJEMq3qUqQ9eHd+AND8gHh12dlSC0s3a7pL/cty4gNRoFIaHqDZPHJ4R
XqlKYa0S7NkPuKSUHbXIfT4zggptXRzYQWBnKpGEsJAyHMi16bJH7XJZ820eGKlxmI+Gl4WYeKhd
m+6WqXRbLR8nzCZLuUXCSkcbmnZuFO2TYAN4C3QwvdIdlA2T9rUTbRvmxd4UmOdsDhs/rhS5n004
0IASgkOd6dGhVTlWaimpVAAnTgiYsPwCDnvuyAz08HlMzLT7CC9E466hFgTrOkqL9RCY5cgBkkZ8
G5R4pPmad51a6rSD9WxLYof6hVEUZTQDOpy2BL4a2ifbyW3nQ6N2uWheO1NUiXUfVLjPWi+q0ggG
6v9EGHkbtdM7hzjsw5y6/rlbBxO2qF8+Fd8f4r79zJ+HOMQDtOsoRHh8lvgyhzPhn906pBV/0Cuj
YYyE0+Ud/luLa2qc1HQDwBcElz87eX8d4khpQ9JBEDEnP0Ms+ox/cYj7GnTznXJVJUAElSwJzeCo
OGK9RWyprBIqfGnlSCO/il02QwKFu8e6d828PsRqJlhcEw6TYcyonpAT62S4aQYnKGNXE+0S6G2W
dEtwTCXGRa7oDLgnogRDqcaYnpAwNdsuidsx2CZOZEXRyZJDz/LKmD4Ouh10U651j1GO9pRk0JZ1
Y3jS+gzPC5mojlBWIbWLh3+chfpAHIwBwcMY0mjCDBP06pOO9oC8KrvFxH5L+g5C3bVjykGcWZq6
0L2KonY9YPqCmpM5UJ08q8sZGqQdw4GJ6RaaNuDrReWU/3trvjWy33lrlrYAzYJ/fm02vDXRJ/Bz
f/fF//yZv3of6h/8FaoFiNE2l1fj79fGEX8gWrZJFdcWddLXBsdfXW5eG1VzCSlY+hK6MGiL/Pna
6OYflg5GbokHF7Zuu9a/eW0W/c93bw38Nl4Ww6Ttwf5t8Kry59/pveUwqrNTFt2OOSNLLsUzTQIo
Te6JiF4XS7JV5yfkcETCuiEuuO/u1a/0ST9e3VLJ6GIh4f5gLiJr6I06CTv3DJxrbLdDp/c4VzMb
uDV5mpxOs91/cSnXgc9IVBm37s2laiPuNS2z2i3dVsBjugZAu6FSNhyt+i8+FbfSNWxKTvsnJuWs
jQm+V5NqaBwjqsG58usWRFA7ivfSd97Iu77eQAI7VJMQZ5a9tw6EsSekIrW4gW4UuMzm9TMdD/sL
Yae+zIMlB5jm+yLL9EpMre+oy3gGv392/rw4BojlKabht3gJvnt2Wo7FgVG2LZ4d0150tuE6x4P8
79iQXMVCXke8GQEduIXesigbtLRNXwUdxZdpw6jVc+zM1liJfh2XGWzB3z8nP3qFrK+XW9iQOpMl
HpO3XiGrwnsdam23lRNTZ4qZz2BVvziSsGjIpkcbO/K3tfWfwxJ/uo2MenW2TewPSPTejpmCkPLa
MYCJcW60GB65KV+WW6x//7mWL+O7F/3r59KRQ6KOUdnPjMWF8d2XReHFMLxKuq2B6G1lKMqJJI6r
CTUjLq/Meucz/eoufn+1N48GTh5oXQTlYGBA0xyggJZ91oKzR/5WuG67qpPk4+8/4Js4pG/f3JIi
hq2MrjFygB8/4RRC3sMiD0sutM0rml/pg4T+tYepQB1aSGZi1Y3oJ8erUrP5ZJMjdCgtY9fJugB9
5fagUHSq+kGUr+NoKPuJgFLim9vqdoH5wdCQnpZU8zsL01v16PLN4EnD98K4U+g/PXFOQzu3wG+4
jQYskwi7kC2vkGn3a5BwCx4b9FoJ5d03uHtrnSPmM6P58RrHenkpON57spTuFc43+c67YP38hvOr
sT4vb7jF/5c//+6hiV3yNJGxtFvMl/iPQ8uPatzalWO3a0I8mnvo/VCGBhtgVcFx6gAqsz41AZY+
5oJMtHqgJInZANHAJ7sytJLw69whiUyX01F2en2p27OynxN6R5wf6emKJQIHqthDN0TKQwvIxnON
iCAPUxEbApMiiHW1s+6K8dAmiN0ABXReG1gu3WEiHs3kvhuc5jIxJwPN0Zxsaqap/qC0V4Ur5l2F
LBPSH27dMUiDkwr+4YNSV/02zmmtA0f/kkzGTYsTE9e55CRth+0Vf3O++f3T+vMLAg+bwoC3nj0Y
WcmPdxbahoXMc/nSm/BSSbqQgA91r0XjXTejpuw6sIz/xRUtFmuLOcey3vx4Rbcee9AzSbutgwAD
vrlONfnq5uapNnJOhq79+PvrLQvKjwuOs1jwBHX/goTW3zB9G+n2pL117Tae0nKl49Dak55NQavX
0zsb7s+PqcNMx9bpjbkqtJI3j6nsmOcOfcEuiPOXXl+l7YuhE+/cwF9ehQBnyhQDhc3brwyqtZK1
kPS3CrbhGiGKq+xI5XCuf3/f3kB1l3WMT8PkyKFaBGJgvfmikkhB2lwy/EdSU/g09uKNPWYSQREp
SGbQENJj8OCrwpCH2vlQ63JbmEn03rJk/OL7o4RhRgtAXOPs9uPzUlUFWLhewCVlbLAekARvgiFu
N+bQRo5nEIG4p/GAvlEtPqfFIG4InB620lL7C0LyMKEkQOx/f2v0X/5OgoYwrQGXmvXNtiJNRQE1
YDRbTPz5Xq2ttasiZUe0W10GNMG9UHTlU2rxKqf4r6+6xRFNnCWkbScvfJGnn1OEiZeJM/rzPDzT
CdS9KmrL24k8nVXZRtbOIszkkE9Q7tT2veLi1x/gq8GSkp73n8PA9wsqPEg3m3AVbc1wupEYrTbd
YMr7kFXMKysR+wF2Ni8TdsuOVWcHQhFfnEjcEQ3g7rsyCDz4Jf06VAv3XMyiuHPwIM5WQLCdE7qb
oZSTPySxwl7RpiQIgbz4/VegLV/729eaAwsW0W+f4M3TObTo92UxIU1RYnkI0KADTxhzP1ZUv41q
FvmOU3Mcq3ujQEjRlIxufv8rGL98CjD30nLA3vAT4dqZWEsmq2sWLlgL8Qgz4UfKqmthNpyFXfVT
kfbjB0Ha9GuzZJv00gMvirwDNAPd62ajq03h17Yp0FlqQ7YSeld6IRfcIosBSxZL7fOUaxpLpWA+
gzaXZDwfWeoHhGX1Tust9aRYWrqbi+JF9OqtPXEhCf3OKwe3sd655z+Xbo7NaRBtE94XldPSjw8N
WifErjELQhWnH/IAVmGc+srMNKqYLeOdOvEXy7ZNRcLJk+hBasU356QGPHBes+hsS5l/cSOHIEmN
mbCJ2+CdKy1/05sniSvRL3JN0yav+s3LjB+3A7di8STV8g5emvxAMt7S2Zg4TRA2zFhSxVByIF75
PdPxL3ZfG9bwkorAxkTh/eMdbSUD/yCGudyJ6SlonetRVEvm3JdUtB858trvbFBfa8+fPqtFr0uD
1IAh581XCLuqGaOIR5ZjeH7TGdQ9U2D4E2p0j0jKz2qQ3RVROvpyKiluTCfy+kbWTLfnd96eXz5M
9OrYWegwqW+35ahrewusZLMdnKL11VIg7UIJjA2lkJ4Vxl9+/7L+YtNE90G30EWugSn/zZdsg8qW
9MH4kqd63KINCryZmKx3zoi/vL8anQyeJG6v6bypAOIGPw7U52bLGZkYr36EZpUDvrAD5vBDAydS
9hCmCJ1DWxVILAIMj9ZjrxxnCDzvvK8/H8odW+NUyKHcxJP29n0dJuyxBCfwy/QQqkMp5KapZ+in
k/RkBj+ubLJ8Gy7WhSLp1Hdeq7d++qV+YF20udnU7Y759lnDX4uKLFfrLQqL8GMp0FutYFO1V02k
WdmKBEcYwKiEMZEok4tRvrer1PJpcuKYydDXJoy2p+GiDw1oe3rbdpoHALz59Psn4xcLDTF2JMHw
6lPnvM0OCBUnmqzcrrb2GOC2Med+jWcULylA6XduyS8uRf6CKVzmFarD3fnxdY9irSmrWlTbdg6y
L5ixxBkfSAb10Fb/i49FDUrUjb201H5a1cq8nNvSMastEpz6jLLK3hSTCI7E/NFF/E+j8frb6vF9
aMYvFjGuRFuEEhGmyttOhY7hMC46rhQhEvVxqJS3mYRBz+42r2C3mkz/AHz//qK/vJWcrxGyE89O
W//HWymlCss5tKrtxLjYww03oE/KdL9W9eadSzFX+HmHoNJQ6enT1cc0+WbVdIAQdnLGG2mbtVpt
bEbNNV4+c5hJIw3y1LPrRvdtavLUq4x+UDacHLtxPZMOkKFAsXi5Ikwz7j5opvRBR9sT+kATHaDi
KVRN5lRV+MJIVrlIoAM0Gxmmiw+aqEakrHwkwxN24aAu6K1B2xCOZkzHr4ZqUBViXhPdg3lIJqF2
B0tz1vz/Y++8tiNHriz6K/MD0II3r+kzmXRJzxcsVrEIBGwEAv7rZ6NqNGpVa9RL7/OgVpsimQQC
gRv3nrNP4eKu35GgOfpbFEKp/YozTJQ/fJIh7GQFO9RPMWVB117YU036pIvamo4FvDio2sIqyYIy
pXUq53E09rrLe33jlVUXXrvQB+N7PAVFteOfjWFXDuCxR+zYUU7SU967yXUYVMt8FSMPCXKeKh56
qMDM9CqjPpDnW8WrKWlsgJ6peC41tKLV2Ll1dmSYmch12BFEt5tyMSXbErx8c856jpPggSM5FHut
hwhORO9NuDcBSZpXpaFjk75DKe2NLL2luBJo9T4CRDFMI+J2XM8haXMP0hMGmo9WZ9PdEAf9AxDg
pt1CcY6CC9G+IRRanKDdkSJ23KlwjMTOZYAMV14m87wGDx/tq8WBsi3ipf1HQESEPAw7xRMkqWI9
FmXtrDW8ZFSpUnqHMuzu6fPuOlyvLzBbi9fCCM1LS07jKi6z8WAsfiVHRbddMe0we+3GNKgu+M5W
PTGt23yGJWK7+UDmTl7ukq4/Of00rG00HllOLhzenHjTZaOzA4756TrGsO0BxvEZmmDvI47ZRq7w
92401ysq5hm+eJRcaSak34JWDRu3mzDhBf3HrHxs/M6IhYkprieKZxNfpY+26M6LymYLwFzcMSXC
zmkK6yosi/TaGbgfnBbgCgjMqrPj7T3DuhcixVyKOeUYR26+HrO8o6hA+lvwlthoHcz3AK2OqnXb
lZgBh4k5vwUsuh4Htznl40h+h5lj4GxJLszgwq4RsJGH4qQAhUV4F4fupTTScWsNYbqb5wahCore
TWyDXJ4pXS8AqeV7FWrzXKUBIqtW+RugHM2Xbyg8+G0vNyEN6z3aa+/YFMAsAzgsR3yq9lFPhI7R
pDihFd4BaLJ2uTe9lmanXisRHwLPfRDd9OqNcbUdTIh6TRe/lrAW8LTlZXjsu4DZvEGaw+wZjwz6
4pOOHaJLkjrcmplrcB/UjDklgiXIueFC9Gh/p5IGfF6Hmmdw9BkCbYCGY9EbGWQwqEEeQqcVByLq
ykNVhv2XqwHtkX8B+HaT96KdJ5AtilR5jua22SSEKouoBdJDFOjKZvG8lPgUxk2gOEfwMmWTgBcy
vCF7z29Ivxa0RxAahLl1xNk74SdqaxTjc3jF32A25IHYxr9oLOEvNgvwioXUMtmxC7dl1nbzZljO
DgwJ6gLD5jPvg4X7MgZzLg9OXtjdpgwXjutUW0F4Ngy/RQUYhDD48M96xon2rKlp0ipxaBquFDq0
qtjMmPceU7r6d3aR2Y9xWeXiOBAavPUioW4snJO7WvR47xCVjadUaJPwkph6kv7u4gc2iyvJS/Z7
q8PE3xYT8Mxs8ISDdUH7D26fx18RzX3wPRVcoZVkArqZp3B8Ys5UfjW4Ggl5L7X1TkwQJBiQwLfg
SORCFRw2OtXTvqVieQwRfb312HxYjMW4hcynTnPNeVqMmMVsiJEvdOEWD4JOZ6T6HSshdSL1Shqz
+q6km+/y0VCvgQKAST5BWxzR0OINh//5wiwVbmKA7nfjx17ZbjokOGjKbAOTMra1TeLjosoouI6d
8hCC0ULeciqNml3Ouak8gFTmz7cgVJ9VPCTzNvRwM6yiZIgFxHFXReuS0SASyLRY1qAxnJCIpg+M
szFWBU1n74hQk8ZzhZEGrK/Mo/QqsWc+qp/3z709dsM1wcoJFlR0m+B55uu6BeDvpi7fFTrJ3sUF
/tC3tjevqETUyZdpepsNWr7TurO3NM68W7xXyie9psTF3435juhy4IABqPDbopA9ecAewkseIsVD
xd2lCa9OOYPz2yBN5bemTxqQsY31qAXXG5c7+skJT3NIQu4BYs0EdtJW99Jr5DfyGqpmXfkzZttc
ZWLPlRUHBHV8W6PDTN+46iStLDrPvZbf2kk2r33KdZ2DQH2vrQQ7ywwHABA6DPYT8O9p30Wt/owG
7d26szIGlKFRcjsypMfu5pMq+jlnpLZBKrUHhzwXBFrxdLZ4LcsNdHz0nylh0VgI0qxih+pivUIw
az1Ka4I55NXxk/RTKC9eV7/7iZ9vkBnPANZB0VoruEb60+sce5uQoQxTyow3idH1V4uW5gCVbnwK
SXECPBmLgyP5amkayW2HXWNGEUDENhCokImFowpsrjE83BYkU7YR+RCf0rLlD5BKvAgWh6LdZLOs
uxVOd0kbq9IvKCOnLyh9+jNIXG8dx1NxtJp2WeVdChVYZrb3QNRL/+zWbUfITs2HLDwzv4RtIz+c
LPUfjGhGwCqrIb0l0bWy0BVVzWuh5vEu9HX3bEIDuojldttICc9eZpHw5/b8oNyYdlEQmKQBGOj+
XM1VC7N0ujMTY/oy51og4HQ9IgCaML7YZeYelZlWZ98Z+I71nF8o2cenyGQiMw89nhgIXTrdGlhe
vwIgOOB4uzTG2ulZmjge34CI5Bs1bCmwUCVqeMOPL27KkWslO62mY9n3RCykHStpNrCQb2ggsdLY
s9JbgC+1RcDTXN9hFaWJC/+Be20SSU9qiVOH1Rpl+VeNGwudo1mCoy0H9YX233p2Ezls+kFbP/w+
67o1j566Z7eYsS9nknxyu4JW1GRe94O08dnjnmHYMqTksvi8yfXeHHKrWS38tcfZLoxL1JrsZoEP
hUmG6p5cehr/ypY3bT/JNwjf6t5qw+SW3ECxbyNUrkKHzpF9LIIoHvJ8EyPRvijMSuZ9Y4SaPb7O
F5nzVHPxSCi85kwc72QXN2xiCMzom7ZOx0DYCd9nHbY3cSmTfU+62MH1S24Nr82z07g53KAgEXe+
q+VOVq5+AnNODsGcfrVJzb/SUspN3EvnG7ZqsJmymNfSRfuPKRkpbO/4e4vrtWKi6W4gA/Actk45
XayyGe8oQuDhuln8DLHDRXNbP6BpuUZfKZhFmoKzDBkGQxdlRIOGJ6Cf/SkrZcOPzf1bcyitmzSA
g+Q7M+N1UxjXow+Bvpq8+MGPbczWo+gSNt1yRmnJsFHhGTwSpXTqp4nIAJ7NazMZGpAcQXVK0oqk
LuKzdwCZBtyxyQcBVuqYB9V4ydGDf4J/PilhWmxpIX9xtNpWSKPXY+tejWPmvlBvA4IlwfpbNCxz
prolA8qwjyquA6ZlKQVpn9XTSzgOycWs8LkHozz4daE20YDabyVUfYCq/EH/r3wjbmIGw1RzkUDM
JWz0nHDWwTS56YKT18fcMMnniA3zNi9dudNd512VMQYGF53dPX8T0JQHFNEpw2eri5JLR4TiqvPi
4K4zsdDRmEYoH8TuBwYO/9nXbXEQIngeUUntaZem1IGUcvBrcXHVYkivRUjjprbsY4xn8FtqxsOO
aAJzj2gYgBJghM3Q8zBiRG/hrNMqTCY8wBQX7kvmejBwx3rH48QGXGecThMfu9hCm/jq885+GaVr
3URlNKNaKN1HEPDZeqSG3YGSWX41XTxbXhDcTz13CW7AqHYBdeGKkDJC0TEk/JgZNdlrmQDsUxnL
ADlvInA5VlhcpMR+4pYktYwSqDEDhBVKa3vdBT4FPXy/jwzTwAn+xKFFxw+CyjVwEuIUmU37pRVG
ueNRhMs6ZxRqnkdBFnQ3pevFT0VeU2a4PTrLwMwwRbbiEprNvCHIIbzSEy7C2Ey3qVfkYAIa77aE
1VGv0yGyGFoU83Ga6h7AosFrp0TGygMHgVAmIzksmZPWK5XNBc9dU3EsJQqQx4gZWn8NJDh7LW3X
33sWDXhaa2hY1SxpaXTCGO8iAgrOE81sTnVBT3gE3DGMQvg5Lh4cuAaV+iGGn9IT+X2N/qy+0tVi
T3drMGwMeMhe0y3StWwCOZIdrNGIXiNmppxzPpq66tYlym8ybUkByYIqRRvdt9brOLnNsbaDb9bs
/4ibWr1TsRbvBaBmNi2ktUHhGTun75JtCw7hfgL7vilgMDL0jlrs+NjqJeXQeOjtshcnYtMGd9MH
pg4OQW7hVcWzXt8aQwK9uJqC+pb2DaAzO8yARXaEhs+sUS8jRjyr7m0VlveIlKFOCHIX9lk6tJ+F
tmFC6iz9BD9N1IJt8A0VKoCT12T1w+RiJX1tqHi4b4JDTpn6hGP0mKaOhQx5o0SjfONtSe9sLjAd
0fTnP9WxsB+pjzmZ5mBfTkk+6s8yr9tP3WmaCBrIx1fuLtQ2Pbfxu6kzCwhiw5u+dqfxTqsxfseT
wCHcjYVBIswc60+Ab+A9bUSF+Dtzr3oo1MjGoNNxqHcB3Ix650YDHQ1khiyP1O4ocGBf1A8pHA5i
5khFefcsj6+J5Fg0myCLYOW7IFvkqnLgeGx6zafcZtjwwk2FSgs2BLGv5CoKt9JXYvZazo1m1Vug
HeUAgo3ile88kz8B4meg/bhJXTKw97COKQFaJqTxisNUdM5S0yUTvsFYtS5in7tkkO+NwWLs4ve+
6WEhJx147FWceCDZOkgOq045Ez5U8K3vvy6m1xsJOHbGk2INHQ5lWmDNaPw5T9R74F7JmhxLnQM2
WpoCjuVWDx76sWpfiIx2D8oCwQGTILeDhMYV3dpqAUCRseddTZDDH7wBRQW3kHkrgEu1IOYCj35I
I808u9KoGPp9CU8zvY56MCW9T28UQ7In02vfsOCWT72NP62qXkorIuE9iBQpZDI0H4dU6ukw0oaP
b92OX/pg9yafkaqcTy2qmJvnT2MFG2KJwF5zT3h26f2n04a+DFexh8TcsknY+lNweiG+Gw4FBr1e
/xCZzop91DWKAUaEbXZv5oJEnMLk+VkN3M75UNH/Ow2CiMoV65CKzktdmR0ButJEIdOrwIamBNh4
nikO3LyEeX+ty27JZKhIvCjX9jzOxW3akxSilhKywDEFaB9t4JOVmfYWNJF5YibdHIYSk12ZhOMZ
LZN4JgtpeBqgLP1qq/+//fYvNKiIPReNwP+2hv+Ez7upmzb9rzU7byEqmsj/kKL+z5f+g7fANMCH
gu0vChCKif9VcANaduwFsEybfBmfOLTI/y5FxYaLHIH+JzhlhGo+X/U/UlTH+Rt/FDqCzcOG4JEG
7n+g4A7M35rLLgpxG4vDIgUN0b0GSz/4D3KjIB9VSUIwxtc2ZCVb4AMCOhwJ/TK7JzlxSwMJHm5o
ggI70nVK3GNlV1G49mfCdNb24GfjzpnHEuOSVyfqYNBehcMPur00iSZ02JWFF56nOIVeWbfWDc+e
e2zdjnfLZGfqrZBs571YYkmHrDAAFi21KozM8BxxCnmDZiPfsKkR6dMDBOVpw+d2BnjgflRNb92U
ETFW65repY/Xxw7l3mb7aLbEaC9f4sTsYXkmpjtbtUic0F0QuMpxkFa0DsdLMnrRcyms8UKWsHOM
85KdwJH0P24Tu8rrU+0Ry3ryo0B/6pCjVlGVvAuttDLWFuQgsRThJH8UI9tu3kX8GjJyG5Lh7KQ5
MFq2HonD9j4CqPp3dW10B4cpz9M88GqrnLo5AHWjkvDputwktuL3l0ESP5P2xrdWShCyEUS8yvcy
mvVn1ojlTeLW9qPQhXxzYmVCt3Ua/piLduWqJC/tY0r4ulWX8AE8a+DTDgU/zXQS+zGL07oEU4e5
jmPRyG/t5vxM5PeIOKhF8YQW3oyvdTCdG98V5RVtxfQG5kJ2DnuO3s0gxussFj1igyjH4hzwNYGx
XE+mShmRHMSW+BvWNf/m1w2FD4NbKEEu+2x3yx3uJ06K3FKtX33OTeN5kDGvIezVGe5i5uHi3uAg
j25xyvgussefswoJlJrXCBy5LgMQCdgNo0GlNhB3RLq3weFpr9qSzBxJRWC+NL52nR2cYaNe0TL7
SuOOK2H2VfQ8FcMF65i3YxjscxqKaenOts7ugx6XA91IxcDQKu3HiqDEt4URy6qllKZrhahzByiW
7zTHNn8N8KkKPgmLqKXpeJf6nC5WQduzGuxGc2cjp8VxHU2ecwT13bnXRUA7msJZs/gMm2Ii7vEP
roJBtp8Y84dka7aS89ageAiDaOQGYxfnXU/UBjGPpMlU04lJay6QkIEI3NJNYr1ZPJbnWqILOwRZ
7BwNsjidNV5bPreYOzFjfovHC4MrhhIgglkxsdXpz3F0+ZGk93Dv+mWdTEvBhQ2MRoTTOsfSQ98T
kp1ASiZBrntA1dE2oLLaw4CLtpwj5FsjOVn+XMJMHbi+pHVc1cvDni2LNPb78TI4HZeEHMXpbuT8
cFfOdn3l0vzJdwg0o2fHXuaibS0dZ40xngXTBWZ9VdB+YAUsj0RX0FlbLHBEr6YdN5shOG5lod7m
oGkOypNlCtjYtx7doY6fCZ2DRUTEFTV9ppg/F03Aw+nXU7SdIezti9SDYTKIkl/HFO5R6JEbqsjt
4HkwTRaY4fCQ67zn+hCaZD32dstvbS4IFzrPzjHAJ3ge6oK2mfK5hS2lb8LNsrKZo0O45MgG4LTu
MtUnwYZs1Yn9lKpoQ3hucPC9xtyZBSUGfkrkQwRnNQsIl9/XGRuwmDNFLABlHgpmwg12Vdg27Fjk
zAzpZdKjvE6yLtr+LLUBZHF0BiRzDFFVRluAhHyfnx2GPMdEkLVsGaYZW48EZ3VcwdIdL3IJLiEj
K1dvuRmrA6zmZA/ry34MaNfdEPY3xDvMO838oPEouYeRcL6jM/MLg6pmRRkRJfSG1qz1SG0/yxOh
1hzWyAnHgFfGNBozk4ZB59r5vMZt2BwKwRFYkwDFmCWeWFNMOFjgkz9zWxvC0T9MsoNoSqAFelTd
ZD1mHlSBTU5ZC9scw3++s3QbbfH6ybch6nkiSl9ZN6KOrMeytPg8NC4YCvSY9XgSLdJHwZnTbF3b
CSV+QgzpXqQeq3vpCqFsjJ4bQf7klSu75tBZAWPPn2uegHK+yGz5nde2WtY/x1frpiPy6NnzrIDf
01y2PeTWqr3v6UWPO5Pyj8g9ssUIuHaW9RhNOkRnFkbPhjNzI39taagnSJonMp2l5MVh0x1BuCt8
A+is4L5ahnXn+jxdBe4QfLkDl9cpxt3PJ67sQ/cZyu1orUflNenu585a16nl7weaqs8WVLPqeUiS
KX/xBod9AoYkH9TqB1rTaet9wBpdEqpUeW+lxHWGSfVZpeRQNpI8sVWoMAespjhhB46K2bohEYWN
rKB+6NZhHUp4zWlaWektWdwTEd+eUw6wGzpKCA7LFf0+BODRVckRgY5tEI9A2bSIinsCxH9kpFNj
0SxaI3nmVdocqtYruUWVyVOTdyN7Lc8k8atsMfQgB9CZnDka/7Ouyuc6sZpTFI8duZSI+kbqEKd5
xPJyRGrM1dV+VTwyTZVXvGPCO6sKsErGTe/sIOUIulJWe0MrhsN3B7AGhlL6JALlcQSv4nfVMkiw
a3XWZkQyWBtgxsx4BlYog0s4/6QlHnXayStOdRwk78wUfweTl5dKdTsptdoZfhDdwR4lOTK4xDZy
xJfJL+D30lsqQSJZVl2yqzJFXFI0MCybkAalKcsNUlussZjkcBD7oDfWsrbLgwXONYVKKUMypnJn
l1d2H60C+E1mNw4njxhMqOrBMMFiIoFz2k0+Z6dDxLJEfqM7b+Typ9FVi3b0Nhzb4MRYl9ccvuiD
gJrYrsrBenKtvr42TL+6ZUIWnkjlZPVaxL36aUhubJhJ8nPlaK+yPOjIK+rNa4SwNMS04Y0fBePs
pykon2AcquJMvI57r3LCszhNEYjOiCIiIcDpv/TURN/SED48Y217NbPItsoLxCZspmaHtjE6mL3q
N9PYElIVyjFdu27G6c/R2XXI2H/C5Nz5nxnoeEYmQ8x7XJhbslafoiiTu1wEzT6Ih/c+Jt1MZME3
XPMkFnhTBQJZ2Tvi30gEbL3mXptcVj+q/C0zkPF71tmPBuHYK2vQ+jokOhij7uSta1omSEkMdx9H
fXCWkSAZUOlHFXVGtmp8KqOtLlV9jciFLSovqU84hpIe6Manrmysk60b4+BFNR3EqHPPtTObay5a
te1z5T2MPlFawEXDLf0N2BCLvZgVkt+5KtsEVJ3GnFu3vATwGrt9tUtCwz8WjTPdJ8zeHXyIB4AL
zT5c3hAOyI3NmETdwQPGy5h6Mt50PKoNnfLoes68+06gGmmryrzkTRbSbyvaJ3u0jTPB7gVBnmHA
1zGX9r+1fUE4YWzb86kdK9JgRVu/ZpTvlHcdfSLWt50/LoOJQ8AA7cZcaA68eQN4Xi6JsN60y2iL
Hwd0SB9GXr4y7aMpZAUFaI6m0TsoaW5NP3SgiTvj/OEMnK69MFcgdARABQIb93GStse+8j5lmrhb
u4VsYEkTNzQe7SNoGecjbkypNnGtx1cq4i3VdUMlKMxqM+Vmvm3hBj/Gih2Fnb8pt6K2aFAKOziY
GpgY475pAx544qYRunpOOyMgB8zpsqhjIwkbrl3rmZd+yAtri7WmmajFGdBkFxED18J+VbrFIZh1
D4otHxM60DaRIKFFn97oK9ocaTw3qzpx4j2mBoONqRH+Icy74dnItR3y2ottaMCdhUZGtpxAUrUN
CNO7RkIgNsJph2fph8Vxhoa3ihr4bvPczrBXEKJGWSB2vl2YT0Myhixxp6yZ5Qg6m73NRkoS2vco
cpJzokrwKa1+IZaguyqb8NrPKzK0qQYeSninCGY02N6Os0t7ypWaxIv2ZWceydmL2hPSfhzuDOUx
+DqR06mBFAuDyinh4BbfxgzOqGYhq4PAFnX4FquCTT3OskFi5R0mcDsrGAAz9DaytGZvbRfkk64S
+iQD4jzP7Jy3MC1569odFMt1SER1sgsGZr9XylxESHlNyUUYYNmGrB6bSQxSkGibQkyhKTnArF75
vcu7Ce11MZ1MGlaXyR6sR2rRYl2qgbIc1O1fmch+E9MuR2c6tyEyIseGh/+7k5IRWSGQr2eHuI5o
9ZV17Ywvszt3+tWd4Hrv3DKiGqkrWtE+LXpevn9oOfwLNdrvEszlE6DRWv6PyRKf4jcJ5pD6Vj3b
bcIkN0KJQEsuEZsusmIbRJRGU0OAtUSrJtLkqpWga7YSnPUNYEAmhmZn3ZDjRlX57z/Vv7gsEHkc
NJF0zt0/2WwqpwPakjFEqWg/7mmzjsl2FDU1ac/heN0Km8oHQAzFkdEn8u3f//SfGsY/yH6Xi8GP
95f/UYL/yUNBjzonPJa0Ym8qOApllpoYSGg60xk3JJ08gyp6CJ3HHLbI0VrKb0Jx3Oyqd5W0b11/
6nO0fHmbpId2OUFLlVTZl449zjAV0bN/cbn+xU1kjmJ5gRPZJmLJ3xV3fZQIwzHC4kCHkoZkBONJ
r1M/lxRNXkS6ZIXlcuuPWn2Ubj5dVEuvQqWc5UU9NpeyUn+hpbV+0wByCTEsQX+j6xlghv75if/Q
EzI8ZcwddcOhyQzKRoRR46WlJfWsafHoVWgsx9/Bpk2K5BnFQ8/5ohoQXeythlcy2jG5nMG4sv/+
3v7uQvj5waDaIWENLR9/929KyKA3JSAzlR6kn1ChMpepC9gbw9CQoQsxRFcPZPCF7nHCGUc/wal1
fupdu790bo+zOu2H6Nk0J07L7s+62Go5xhqCQxQdacp3kYDXKGKkLKtm6fVUkcmTvQSVUpoGzdhd
TzQGP38dSkU5jJcO4MoyGZHjJSUwhfSDjAn+Usd9gBJnbTHzhSLjoSKZ/+I+2b+pUZfLEYDq8+Gl
0kL8E34htQwlpj4wYE577IF2jcL2FELFYc2MfHo2ftrXdkiKc2XPNE9GZkgfYgJA9ADflKuVOBan
E29GugPwi7/lYvFXSCgIEn+2hxxbLje7YV53BmmTiEOd0AFbi0D2DAJ7aGDzVPLTPTuneePTn2eF
cCD4JV3+/070X3WiTTfkvv/fnejrD56pj4rL+Yce9K8v+kcP2mQfBtGLZ53kgj+gIIOIUBYT0TQW
ODAJNt3hv7ego7/Rrw7BiYEYweO5hAr+vQUd/A3sB9pgWtp4aAEC/yct6OWZ/af9Gm0l3ZTQJD8c
C/HvkurK7LKmTHNouglzMxQcbnVOxmR6KnGNrZMEf/YfLs+/eGsuL8XffmDgBKHp2XxyDO6/KdNJ
NU/JnvAZFY1Zcw8pr18z7f+rd/NvhgSuqhlG+D3cBW3553ya1tOcZYgoPdCuEkQeIFzJ6wbKLfju
rWkMFMOApTYU+sZFD+iV/v0v6UWLre2ff022SNwvaKxsPs3v3tOum0Jc50F7ACZO52AcUOLRFzcP
vUs7frTT5jRmIxIZ9JcYX2XsxBAhpTDYvxHbP9ShR+pvHYfTNfxzOgGJhYornAf0ynbOn6WvQmfd
KZZOLFN+lIMekm9v3YbT9KXaKb84WYhacgznAyM4xruBr06l7ynozGra87bj5SITC7Uf1GG0YKhl
5oNJvf7os+3cNGh3Hu2xH+9aaorT4Gv5QbAeSXQg9KevdNEW9lXRPxcdsjedjdU5ttjJmhjpBJor
u4KjZNbvqUDaYyUmXziMIjoz+rW3lo+GiUMd+kIUb2Z95FKxrSWYGaylJ+U6extXx+L51DbKSmE/
0qkON8GItshTc3Wu3WiRJSb20rHHd4ADDvh8HxDTk7VByAkina9nZ4QgbdIeccjWO6G8UPe6bOPT
3EGto29VoA2e+ThO2z/TfkeymM3+A3cH7Z1m5FfZjCo7EF/fJ1QI6yTAAiCGanpKW1rTUKi5M0pW
5sEfIp6hoYlPTksj2Cdc5qAUiq6hk9OT2fAlk9nol0Vcf6YmQ3mUUAZ2xaxfsp9065pmZlkS6ktg
OB0I9BsDE2K/m5lnokjcakn5NlQ9By14cBfkedGqsxJ/ndl1892N+ccEyQDe+Mym/iL2HVyd2ynC
GHicQ6Od6N52xbEOublTgLRr7DLa39qpmmpr+pAppQ7BFxPCvAlcY9xDwcsvyWDlOz9M1Y2L/wZ8
ftL/yEGAQc1EMloWJrF0vVW/09Pon2MCF68JgudbOekEuJQ0NWvkN0b0A0MzXx52Q3m3ILT6tRvx
u/iokxH/kYjW5zlLsU+r/oeFIn8/Cdu9TVzuxE8poFtJotsMJsWbQnZc1zyRH0FBpwgwf5ZtWgIw
q00NoOOCJld99wjTuEbeNz3ZA8qpquZhKBqV7whZaj/NjD41cSPDJk2KeWcZXFudcB8z2twY/Vmi
RTX2Pxapxm7OJ6wMauZOoMaY9jRspi9g/4xskiA+FUTVDYbuEAQ35W0SfpldRE8VFQ2qPMgA9jHV
3rtpT2qJO+qeE5u1idApR29v1uHGdYGg4xH40bqBvJGZx6Ic7X49ptwoPzDaHXQweQtY0b2N2sG7
xRdBbSQ0YwLPr9+N1l2Uovm8a+y4fnegL11ljkF/IyRgcGVkIQRJCsSPJAx0tRZwbTnM4mz4+cuF
KQ8BgxLjMk6yajejyObrIZz0i9QGIRWMERC7JFwfq7Xi01hk5dofTHGgox3QAo0BvnijaL7LwgcZ
6JY5isuJPuirBVjxnJkT4xffdtRN69tJaL+EeWTl/ltP7Gf7XTSd+yasZaaHJWCu3AMCc6NaWrsD
1Z7iGHoaEqdzL04+AY1yx+nJCqcFGdXhvrC8sdkoNfs71qFHvgsUABh28DN3fVfddDWNrpYVdnJR
GrWmNu5rs7gYXnfjlrKktx5493ODVtMLRgfkXPIQe/FNaShn8SEmB2TH6ZFey5P2XGtL/kWHU3H6
JsKSKPO++8xTG/BtlRAE7qbHdPapRa1OnmsCN7aFR0i5jpP20xII6BKhCbBX8Y7wIes0znm0sfDU
rAuioTeJTAhend3p2ohkTyDlHJ/8jA5UTodFFMjtGWvG6sjcgxwi9KVrZSbeqhQ5cTNlUXwlmLBC
hCNVsO+0O61BgF2mKhBbkg+jqyxN5LX2s2HnpzywKiutKzHFcHw5uB5B41przE3m0ayM/kCyKMC6
1gm39YBZXDohj2VlZfvUDBb9UAmh3BMRFBHrgQNZBEAy0Gdkh06xtbn237UcBn/tqchg6IVsNyZF
qe0PthQBQn/y6Ou4OSMTQgRim90xQRu2oS7wqdMRfm6mWH9HBwWPxkt45/ECD3d9ymsutcd2m2Gg
u+CItFZWm+Nf6ruU0A3mo8D1xvcQLgKa8ny8qsakB2GW52+RgShx7Y/+BDOoFwMOJ3C4kRemawaO
DhWio+6pzsKdi5EoYEyubHMzsYmkIJAlLi/Jc3XtFlpeDXOMCco27aM9Sr0Boc9TpbcJONxVVbMC
p9byTtJvRkbMgEKajITbUFeHodg4vVGfrMafP0jK9Y72VM6PJL9jQrV0dBhnLzqWXTzdidyZN33c
LXJz6aKypWtXI33HzUH0DFNV9z7QYFNqhrYdeV3YuU0Z7pTRlzQyi3k1eA6JcpGTvQY+mkAYwQMx
YjSpIb5gGEtJ2OoSUoAtg3e5MIejEM6I1K3vUXEn0XMRJhaCIlY8AuH0iLeUUBRYh9foPF2xygfj
UrZjeGOpeToRbQVElVNj6pKQ05Q/XOCNNN6CczS2tr92OR5iu8DQsSndNL+WeraOuCQCha+NhAYM
0M5bRx6LC3lrWDrEA4E+6ZTk4TpDdvNDAvEuCMir/BHHptkfZ+KgwMwazb6zCu9tKDohSJMT2dlt
E/29dDLw0JZ26UKsiILLiCFNeTkPaa7FigkWbBZkkvkONmb/DZ1zvcbhv9QFUt2TMVFsfNVX9Tbs
S3FljIyAVvEUZAHLr0yPjdM350jp2l03hNggmqiR8o+Ei+l1JvAV4FIRh5kc4W+2DA29BmwHtdMg
fOpniZRlDu+hwvpv9s5suW4jy9pPhAokZlz2mTmPokneIChSwpxAYk48/f8lpfrbkrvtqPuOqAqH
JZoHB0Ni595rfWs9FX4vL2MnIe5ZMnoG5T3TspwdHGk23Um8c6zC32VVRbsWzN19W4bmGSgpE0Li
NlDc++ijwywnTBS97c2a59a91bTtSzzlbnYYSZaJdqlN7nBNkZeRTLi0X5d2XFvkmVwkQervRo9U
hT+KL5WDMy+E7j9awOzRzvEzvp+oocZsFq2dPWVo8LCQhoPykoJR7h0yqHZF5uAfCQN5WXXrevLs
fqYZR2d56Ao25FjlMChlfs/LPa4b656Uj/Epd9z0Jq2pNKQftNcECJujwKLiEtmF+F8psyivtf4+
FNQkOfKP6ixWStyyDMoPPAXNtLNS1Jjw21kqU9MZqhFT7LQhWbM3H5+y3ObaCQTVcmvXnT6mdaAv
7Kng+4/TvPu0UTQUWy9tz3waNxblbxw0L+GwVGcOjraNm3q06uoFu4Fm+r2sCZzmIo83Ip97BMV+
gi6AmXl1VpLtc/f3mwjxP+0hPnsMbkiDkRXoV3EQrdayMQkSJ3QK6hx1MHiAsAe8rArV3VWmoiH9
LNpNXJhXxjumDSQ52SN4in/Y0Ii/tBWBNdHtgIHhA0ciuebXYxkbt6nbQg0nL6fyR340+jcwO4wD
BMuG9igIM6ZAtDxJTQ9hhxG9B2lqHZrXNJHcmBL7DIh1fSHnVj2Po+fdTEj4vsxU3Id/OHF/6aBx
sOi30IJFdKtg8fx6sFEYlZBm3f5kYRTeTL0MHnTLg2aLIruxRu46XkXcYGLiji/RIe1s3lPnpVya
t6Klbg5xWlz9/UE5v2FE2AQagg4dYw4K7/LvG990VNwjdLhOde0ql8Elltg+GtXlOlvTsSNNecfS
vO616/LiSUYqqKJl84rEhccU89h9MWMTcqtgPY2J33wQdhXeRUHa7uMBRldioT/eqMG3dn9/5P7/
cCOG8AxoXrCpBvH3OyHDHy0SWvTcnRbFOw1UIQhrmlua4dzC6pTjToszN/w+OXo6fc4PLOG8Mbj8
Y5YpxHGfcsny53Q3tnVzxQzBe5naVl7lq1te2HbtvjpemS1X5OxITERZFp2BwCh3tseoNV94oGuW
klMa5/6NLZjwEZFFvVrRX6OAXA9ywaXswQnedWqcd41ZYRxvtO4xaQUPlh/q73WUEqfiSA+XkAtk
naIloO6lg3k2jixgSN2o2dkssy9JS35oJb1Dbrq0ZiX+rNUXuao7WTFeQaZnyvaSgj6ufZRfxm7m
uQZVtiR4lNAPEkegqEEFLQfCv6endLUYeaLdqV6hc5XBOS6acLo0BjlOUo5XwVr6Ydn7WKsZ5bVu
Ulkn1y3gZmx9Z7B6b8cXAuDfJB5eJWViZ8JgrdIzYuawj6zmDxIK+gQBF93bLeHppEhCE4+ci0+r
UVi5C2LrmZq+s43pi9xWvnEq4e4tLMIZuitK+XARCJc1RT7bafvE7pslNvL6P3BbBltHCn/b+1bT
besY393SsXGL0Nl+1cUIeCxHoDNOVFd2OXNHrgMbikwG49OQV69hx/5xXdArEW2OTbXT+cSmknMX
l2Q7nq8rJ5+XjvVDCih4cdyV7pQfGU6y6BEJVJ0NftS8Ldpq3jwtqA2dykEjj2rn4A5Rd8tOFK2j
sklDnNn0BxVuMVmzlwEs5Z7ZC6vRYPZ2MmMyhc+MWDxvrciRQJI2HsSaQgRnRH9ZyNDdUDuFd7Xb
YQYTI5AB6TRvfg9K0/bYYbWC3TPWehwTyKZET6YcDSWlKsxMRA7yBHusJjicCLeKBnZGiechaWj8
lWekB/6MikPwl5DfsfgZNU1kcPk9u0M80aQloY1T56pVdOWcmVfOEptXaFazXPo6pAFUO+p5xkJ8
KWbaLBhR4stUtN15TtLDZZBy4jpeoEdg7IzSIzk9RSREb4ZZ58fIdIAgmbXXdUl/CFg8HYJZrt8j
ntJ1n0drC1EetPoSYkcciSCabT+9EfiikCxkwZZ5HOBGyxTO5qgXL6aJFeUNN0ZTmWsA5Be5BY/q
YtZ3u8RX3tIseUVrNR6Wri6CDTx/Z08iDJ0Rs3nN8TXJXbZ46s5GWTpvm4JS5PNd3EojmqPXo0l6
jLhVKXrp67gBp8o0JZoq1BdrGugrzPrR5edt6Cy0YLi9lX1aRktffZrZ3F6ru8+Oj3S5feo5hKgg
6JwoBFsGSpCfiMhFqwZR43JMMLp+tges1OI0eIqdLQ1HTr1p5K15pA9lS0NozrLvpGHrq5XHDcA6
hHZ0kagjmZXTvUK7Ud7jusVxTQEcs0+hJBvxSd2qcaI5hwAHf9BsV2fLyjeyQT3SxFl5BBtYCo9O
YrRtKVz5bTtazT5GhHqUNO7mvUSUhoek9m+cMvAfKHgw+PXB1P8xFMZLvHqlel5dj0YZqWnqPWU0
ve/tQX+RFo954nTVmWV8ltA9WNbY0SdYZujUWBHvc9x1xrW65vym2qHZo7BX710Dk/3s33y+JBcz
V5VN5p2hQf2GbM+Uy6HF5atqiiXV2+Xhx62Z07pEm1OdIVBK7m2wDpeIbMqd8r3oMhp69dwIynQ0
cPTU4AzIy7l2sxtGIqxbqT2wuFvMvJD7Na8LHvYds2nkfygCDgjyOIUwOrp3W7pckLIkQ/szJQL0
O62Kgmfa3M+qM8twj2ThoupRr2zjPKTmLTv+c16i+iIHHPyYma43dYl5C7BBexURt4QZLH+M+Nve
MoH3OATTfxCduX9Kjw0AK9GmCvg6iel+fZa3UUyHNC1leV8TpHxYPV6TQSicx893gyCk7nxEAXUT
suTTd6KJOlk+9uLUIjw2nhFgq5gyRGks33MHWSyucRgEDZWwx3aYIWWBXzcgASkfuZBMZqszXdny
cnVHeek7FLGIqZt9Rnn4Asuiaw/dClQTzRGrmYc/W8+UyW1Jf85uKjQ4NeO4hHXsuTGib4xABijA
sv/ZEpxA/p9FTov/GD/frlgoP3tWEwxXVl8ijsFEjS2e4mRgs1PzYB8Hcl9Oqql4KLQ9Na+fJvJh
pmfs5glbhYHC2Q2M1p3m8p6XPTfP5zK7mHRoOkf6omu89A929ZqQDKc2+4l+oQvVofXtaNp8aUOq
dvIcaFlMZD3fhDbLWzbxHJUxvmw7mFr2eC73mmUn98tMv8ypljo/k4R0nM9tRRPRLJXQjR1cIm55
s0YOCYXA0ul6Wf3eVTHvh4yWCc9kR3daDqG+InwO8aIKx28G53AcOHTyn0oe3BwQBayVpv3a1x0l
h+rX6gwUBpuYNkeyF8rXafI5a2touWdkMfOooEaa6YCQYUj4iXqmKgFJMC6I9jcV3DvqltHPr2fL
ZpGdFeUEQXBUkOCVdtPIBddRuV6VDi31z3/9fDA1jjCxscTYvSOKsu4hkuAdWIflFsmRxuaFOpQB
Lg90TlWZhj6LzORzZ3ttiJV3ZaR51QYrOzLSaQ5LX34HWNQE+6xnA/vZKA7x03sOO9PZVAEaJgJR
0s46Hmkk8I3ns7Aq5tMYeS9rZwyWZhIz0FDZj37Ih5XNGJ0PydD8mOj/36jyH0aVAv0Cw7b/fVR5
/NZ0af6LW+bnf/Pf4HYT/RkzVXSQtnxaYn7mHUT+vwjmorsYhqQqAPlmf/jvUSVTy3+PJu1/scdh
Fu7D9QWj6fwnk0lGkL/P0ExAKr/MDiABQuPlg/5sjomdhrZKgzTDjdKXmQ3CZugx77FBeZZW8NAR
JsL8Uj1HtXjWM7iikTu1h6cyGLAKVnjnzCWE7aw32BUpZv8sNiiWTtvtLjR4lmGKu+86AR3eZMBb
GoNxsQzQBQ6jfW85BvJicC9uBYymjfL8kFiSpmka3pNpF93Oa47ibsCkMdNWHKbRcBaU2veWQ/KO
QcxAgtmqqb7RveNv2gEMTQGPpjNgGh9Ny64J53Ar9Dw+OnlMkoFB2WQGauNBt5kN5qYf0j8Cr0Yn
bhA4oYHhDAaLUxhAjm1QOSLokWRZgULaGrKKVk8sHZvRAHa0Qe3UMHeaUaCNcOl6dAbIkxs0T2kg
Pa7B9SA/xFdLw2PfGZgP8y0TzgxahOC0j8EgfzwD/8kNBigJxzdnAgwE2+YcF0R9IEyT14HBB1Hv
E+UMUWg2aKEaxtAAawg0yU1i4EOjpZZT6wKyWcJG3McGUjRM4Ipo2h7qeL4jv7S+L/FmXeYVouxN
AQayhIZQXXUkOM97tBRY81hnn0cwC2wOKDvc3hqIh5aYltqUTHflWsmD4wn/gg0aRlCr9rsTYW4K
q16bX+Mom5+TmEICunv8tNRuycCgYdcYNJTS2RTX+34uGc8B2bwL5xlzYOWiwaicyT/RFG9fQrSt
TN3CqXqSpfQv/CqLj7ZToediN4BNFs0770PEMpcQVsz+2GVblsfOKIA0MGjtnVYSOJskpOU2tjw3
eh927pEMFaFntFeNCjW/tsHhXGgUaAeHvuhr6GDK3S1JKveA1rAoOfheI/xVe15nzQP5feLaDRZc
HUb6g8ejeG1bozuPRYjPMy9XcagLsvs+jTLan/LrcShTSS/YW/Z93nP9SD4/uTR0qBeZXrObjrw3
hfT9ScOG+dqNyI0sF4Um4uaBs9o1/EzGhJgTaG2hOSFEYTKPU6PxIWMP/MrQGfW4syW+Eyfl1vTp
cJcnv5/48kqn+p4ASY6xbmz8E8GIMrzxg3Lraq5DG1X8QjJtkWWSRSL3eqr1DnkytQnP3zEPoNHB
DacNyhQKJ0KYDdVTK2R+rRV0jVyt01GMbvuNMdFym4xNe/N5ZAVIe2YKo+DXs4EM79I1g6vhd36w
dZMsuvPMzNKzhvp7ZdzN0pfjY1947EkCDUowN1/8k+4A+HD4Ei41P1glhXPmTywiO9j2em/HPYzt
2SteP++0wqdIIEAtnlCuase/yBdMAGzJmpu5jTEH42gGDASV5MmLZ4fOiYF/DbUX3jGX8s4a4x4S
GKF3XYeV30nH0Du1ExeVXpo8t2oDEnXoITNfqoePgcYwMXRNcEM3QF+oRDj3JMZH97Oy6n3GHUm2
Vuwnr7EDXIaIrgwmS7Lwi6aITww1DfIqzayHZgUVvgZYxcnmio8Nqbj7z6tVz3XzkKfGX9GXiRyY
D04RmzbOnA49/1Ko3ks2yGdJdg9Sfv04Q4MMq4W7HhHvBnDaS9QxqnJUg+ihWK97mV1PSt+OVv84
KQzuk9+8yhwMDI3bbRxdOcMIDCO9zSabEm3ITnXRfffn+CJ2G5oB2MilE94vvYvlPkPzuz6lXU+o
vb1ElwFULGQW/r7srY3T6mYbObK5H3iPjRvHJYxA5CK499riSy8K3DcTa3gpopSavXW3IgQZntf6
Ol/i3bwUOzYR564Mk1sxWMuNWJziEDUpiLOZDeoxaMoCw9jk7TV2uE0IjPE0TeQjD4isUV524kOm
y3ZSzjclp+ZCUaNfFGwxUBzU4sx1/PdODCcZ+XfgdKptOY0uZu40ebFS57m3IiaO5DOssq8P1VRh
JNASen7N4AfahCmjOxo3bRA0DyMime2UFetHPaH+ZTRBYz3rD+2wPMhibM/jsDwCT0YA7q9cYBpH
h0WNyaaYdcmuSXwJND0OmvNn5aLrMzty3BN9Ztpz0cj+XpYJ6dbkoaUrOWZN86LsEcyebOxLZODh
eceND/KLSHp/Sl5sUautVZMLJ/R3NPP3bR6F3xCFww2alf0aBhY5pGX5OEABfyN7zt3zrLPFodG9
pWuCaw461DmRRZ7aTOvKeuBO1SklXhPHd2R72xUkS5w8qLr/yPSQ7G0Z6WsIhDOlLpX+QAHvkJop
127crxMqlUYE1xVr/h23FamVQSJuXXIV97MzymZb4zU4sYlrd15PHmwvnPZbj9puvzLY13VT4lZt
30YC0Xcq6uNdIaZnO2F7Zje87WMM+NDTx3e0YS8qc9nUqOTLLNBmuy4jPR8o0LbxwDF2HilgWtrb
gMcQHIFMnyMaIFvZu7sBWczlHEGRoEiIPuhMTvchYIIvtCBNDUFyPBi+QJ/PQzKzb8FBstB3LL4U
ISmZXu/V33oyvb8BmanO8c6EG5n2ya6ZLDgegTcfyp7/Nq3dPW4A+zpMiuYOgSps3kxRWaEl2Mxt
F123U8v01tbV6+wI/KkEm259Kiy8GPmKD80l9aIectokmUQ5i5k3ijfBUqSXE3wxcd47CPc3Wb8G
14xLxkOERNLmkUifhmCxbgKBZa90EWtxEQmQTLrUwqlRjJeh37EhEjJBEqX8Fv/fOvMaXMbmuolE
eO4Bx9wnyq/3Sa+SpxjA+T1QlrxAxaOkRGAireshjfwzKoXyKOxG7fOlSkjr9BsPKfvyXdaOcyPq
dPgyd/l8IgpQ/REodif0lkgzXmOAEOHc7yyvJUs3XM9KXMsXoJesc7thAWuFo04NcOdt2w0FgDSd
AIsTEYdVwQ71qq+MsJAldcl8UwaWfdUlsjtUWJCPyoGJPM5lsqVmuFpAWUJ9P6YOO+8qWl+Krmva
XSEnqI+z6rarKMWGKUx1qD0bJURXescV3c1CF+/YGfGsMxLC7lf9dLuW1HhoBHreXFN0o2cQmaro
Z/wEpfXiDvG1IMTz2xySFKYCPRxitL0HhA7oRlzinjsMzzuytnjEUSluAH/d8wZtbmSIAaONR73p
7dl/wrB9XOYlRUy0PujADa8XhokbqGzFEaz4EYEfyaii2zdTk37DFnR0B155E72B/ZQX436xl+U8
n0S/HYs+OZtVcpmn6t5LfH9H+GNxptdguUgKkO/wwKyMxFtYSPdxyeoqLsLRCnITjpNVoj2W9Vyk
d25QqB2PcD+ncPBmb0o3sWWlvBJShQSijO1UQ9eYK72cLdS/Kx2TEZxVkdalv9d9gZsnah3YOGO5
FNWG9/bY7OogBxnMzDHT7xmxqZO3wYXROCfehn8AoLiz7Hg61DI2nJRxfkjCdd0LvfbXaeE3h2Ly
vSvafc9qdfP92gb3edxYxAwPw30WS2eHnqm4UWHrf+0XWhqFI9evohfD1VyH1iEX07cuZRI7+850
FU2Tuwsj6DbkYc6Gd9HfQkdx6IkhkUgpVfZOAqdIW+Er+VAJTc6xeJuHVIMQ6zyX931yjggw2KSF
bZOUiDhomvJlmwDl4FVJzDG8J9rdUfwYW6TqkgB+gaJu3sDS+AgdPCge9IJrJjXbqvHes8rpAVnl
8blmniuxqZiiP4U78tWGsPMRln5xOc+yp47vvZNLi+WsK+IHe0IvhYpuWi0Ak0N5tjKYJuUWNcyl
B7LyrsVF/kfV2dVVn9XvbEDTGg0GYd6bmc7UBd7BZpfL7F3VNW99S9Uf4RSYNSsZhsMo8+nQCbt7
oXwJ9o7joqZPSJylBrp388K/cYs17fFvV+657cUkCOuVJ22U81OA5PqCPG9aatUUkdKih+qmlMrM
MSI3+wpF1cb3UeTLoRYZrwI77sC0sTVsqAOqOPqIUpuFY0p9cQ+gK/pj6ML2ZXVr+XXNGoJfp8T1
LJb8MJbb0Z7lozQMTN/QMBPDxexZGPeRWM9Q60gUAWyySPour/MUoqYwbM1AhWA2fZnliE0KcoId
PvxGpRQlxSeSUxo6JwpjQ+ocfoI7qZ4Nx3P5QfV0DeGzU/2EqBPqZ2j4nx20vdMCErQ0bNDeUEJB
UV2W3Vizz+qi+6C2p1ssYi06U/iipSGNrqZl6hv6aGc4pIUhknJgX9j4JVjps+ZAOHt0Vn0iTD9b
Gf/X9fmnrg+Fw981ff6reuvLX3s+n//Fz5YPYZT/QieNYScKXZuhNH2dHy0fnDD/8ugGIV2GKODQ
h/n/HZ9Q/AtZMz+O/YpYLWGoKj87QD5/5dMoilyUArD2SfH7D/gon+Eg/62iNocjHIG0jlklR83o
/NcOECQvRM4jMd6ZTSeezRhiIfK0Z8dSw24YCkc/FWDPhkOvXVRSPQJo/52Yo1ZeCl5TmE5by6CF
ShVZPJ4yTgAGGVVYtnzp7NoimZV+SLBiAkSTO7GHdSdFk92tRr26O95MPUVBGLYhyF27tWZ0v6AF
SS8mOpARsI5zx6A5ib8+ugwulL9BP+nHHYXFYhGmLGGmUC/oPkME8Q9K+t+CSWizgUkFYRPxfxIN
UTv8enaaHv/Z0K/+t7afp5hxVhpmlP4s7W55BaSQome7kPNcf0eYletH4i9iDs3Jxo7vQ0Ms/SeZ
yG8iBw6JWhMzFRp2PyCz5i8WocJZ6qbv0g+Cqn3EXl6elucrKmRaARkvadoppJLC2N2UWRuN0DQW
dE2MAtumfGsWxnNqE454KM8reyJ9fg/yfR13zGi5FPthWLP1KeuChDZGsJYquF6x6PJjgDp7X21s
TNe0n/70wNz+uN3+TJ3/1bFAM5ST7HvEyNm+iIO/xEhBeFpyq6zkN3u2dPDgy9xq7mtsSuvt33/Q
r/1O80GELJlwLJ/ksojP+/V66qpWAAGX5IPam/p631ZJ6QF7s3nCF/LFvZuZ7oib4Vv1K7peIL7C
6b7MfQxyf38kprP6p+fOHAndW2YePi1DerDmlPzJgibcVNvxUgQfUx91wbXf6mIgwQ75deieQ0FZ
/eA/Pcm+0cUI9JXCDjkLv313S6RWyBjXfa9GZbor2AatqaTgxNo9/8Nnmefi12/HwuWRVmnyXoAv
Ob9+OwdUInHMvvOxiLTPvW8Opv2MuHTGqwUIDWVOcaWDEV/a35/Wv9xJbEDpHPM/Aq9MZsWvH+xC
euqIB+nfFzbMEYT0sIomQAVWztn9+4/6LRPD3EwxCigiWH38JywVv53QomlEOUMV/ECLm4X2ibZb
+L1yBtao7QDPJW1vlnjFG3HZ5J0M7L0/YQN6KvqwbV0kxSyIFP1FUsd3RUGsjLfNJulUlyWamkif
CHHyaBb+/UH/5cKY5C3GDyQ8CCRcvy9o0K8iDPG2fJfEHnAUnRWXxfdJaMt/biA4NO6OoL1m+EcT
6F8vDDaswMEJJfATi9+XrYRp+NJ2vvUVkLpw1i3ALqJrtmHUZp29FS6VbXXiMSnDN01gwkJ0X9d1
MehGC6X+I9jVuZOQjZd1+Io93li1ZYBaAbKGh7rsH85S9PvjyQGGCBt4TOLIcMN+u7aEMGPEHLsG
nEPO3IQ+uR7W2z5YUCFsVs3OZjrGfdsH1xa+F56mHt0TLwNJngSLZVx6qX7nBqyL70GPcN68/rxy
BSItoEl8/7EAe0nL6sIeOyW0Po1xp2+nOiy5U+k39Vwd2dFVH6AoiokrksGbYYm2+izjAx290D6n
4z4sL6AcKCE2oBwTzoWDApZFHudMoIqD4yn4MhuVgbW6bTGDkBwx05cVG3dI+vWWxz/2oeFLbk2G
1wXHKNoilvRQ5SieAR21hdxj0KnWp3Vww+lx6lQw3aO1rfjZTBasIJssCxqumQNHko9GVZCX7K3c
1uJBZ6uBgHPT2AUi+YNGrSR9CBmFw08GIk/4kTwI+5oBybRkw90whzUvM62WgiW474jO0vsijflo
K59jfhx/s/k0K9VtcO3CiVIvivTs6ZR4k8qvKo+G1HEW/SIvMiLbxvNxGRfupSWCIKpN8IDQF9HU
Z7wsbfZT/ENFicPT1kZq6B36RbIty9PPL+DTuuOrglqJg2Jng8HlhPq25Pbrl9QsYlUd2jR9VZ8E
/APrKLPhbd+WBHv9/B3IjKyOSTBY8oy+aNTMy8bNVp9zMLq55qOXNmNx1G7Dd8KQbc6qh6iHM+dH
LayN0zwPWXkuq25E94Kkxnyia4VUbUgvA05Lq0PF12OhN7dLEw+8tdwStGq/L5KgqO/RwdDKOhSu
a26XFhIuzxS8sJi7JkWqwjVzF5tfSGSuSMLDkA5l5J5b3pJr9n7LxDlslqng830WRpE8RJUdcE7W
cIyqGUmhnIDxpCtIaIhMYqFFsAMBUZkvUdD4WK6Um0yMsABZmOvOxIVVYN+tKPfNjjMx92/nKo9/
SyNEnNM5PX6P3wJ+2uNRGAvUSQVXfgh5d3VknHJImm/PH84jVOMCWX4Ge2YbwJnX7zpSJXeKuwZY
5aeAnky+Leo8MnUb2QBlft2TPu8/56PHv5AKipcm2xQe/BPiX6aaMwiHZuR0rhH05GZXUQJiuh8W
/ERMoAJzi5rSenpsIxAmj0pEFQ9wWAysDZSOK1WGN+c857rTq1k80JeXb4VyO/NIM5zgl3a2J7gS
Puwd/gEbzZ0eQ9ognIWsCVuon9Ni90V9BTVa8AtVB3Wl2rKpHs1d7eZ5N+yg+K/CPy0R2c0gouzH
GNN0PO0wV4dmZcoqOtSHwLYOPhit1j0MJbBDAvayFY9aivV8vfW1Xrj9oz7CyLqPa3o3kkJhbgI4
9f5UdpvMHipQKEQWu/lNI7LcGCWNpYvVioGWzSiNZ3mygI3ZQIA3S0eHD0py1ffWfIGtkmkAQloM
c++KRLLGf5O9ALRMRnFBmsNDXKvEk9dN38SGfQS2bGas2TUsN/vBTQutSKbFdWSceUGEbgS+CGOK
BCGnn6Zg/lhmg/d1hhJN90t4mu8cFwudymzTZVCd0suyyYBgXQ/I/czNkxdmSQnR2SgQO5r4aWBA
pItxD7HFVmV60dD74++UM42duCYej6WSpidnaVcbP6DcLDYyEHXdz4HDkluAS+IqkVvt8C7ARTrz
u2Jlm1UQaXTMnQsuNxmmgz20Mz/JFoYeCHL+xKxLpT3Vy12MpIobKfPGlOUJbVvA+Rsyi9UB12bI
syCcoeeGmlTn6gb8zqq0fxHplDs9qvqVA4cfOPLRngD4x+SAdhzvet2GvOXrBEpaz3SsMi/ZYRgV
t+OClItmWQiviPVBR5nl3Sy27iA1sESBR2vVIPlKUdM13Yb2vCmxbLKF9XsdgQe7+rkPYdU3J2fG
9drEx7JjVQVAkBX0uc/GgpCXdhPBQNkhzpXJ3rPHRD0k2GJRhzW8/PWe6XfIEYfFzAz80NRZyINd
YNTk5oEMbs7gz9u6zunFsch4jcuNu+aLKZyDxjLLPUMcXloCCi3n2A27uIN+riuUbvAcgVIMWy9K
/BDFTyYQajo5y+6uB2kyWJtwFTp4teRcdQ92vVSPMca3gnuoUzlxF7JFb4ZDYmzfgfIp6wIZs+Vd
JRypC6qzzdVrzpq7Av+VTfXhkUIIyaIJ6u5tZno936yxVdkbIjqH5qJ1/bkFA46GyQQVYz/qx8M8
+9F0DQsiAU5MK6gWl27Fa3WfRMMktsowpVjkl0itcJrl1HkMJBb8n5T0azdrHEOhrpx403aWHl5i
R4zeQ1AN2iO5UnnEk4A+czQpCG3M9ydjBh7acDZQyfI0hiuCjJWAg2q1u0PiIP+6WHg4xk0wlFcz
E+j2AEM6dXc+Bdr6iCM2a3jxBYbApSGTbVwPjvtWC1Y4gN/pwODGws9IsnMYOrC7ACCdsJcPO0Ix
5vUiiSVRmWIGe3pIWnS7w2YIqzXfZonrW7dt2dTeF7IYIGof7TbUrdrHTLSXx2VY3OHK6gcsEJ7l
9evTILmrNxAjg+7LGk4pCbfVEIRde4wWP10XEJlhG+xiUMTlMclRXyCg8KK62eAGcR08ax0zjeir
qItIfmRO20zLrgwGrb7Fhe+O43YM2yZkpNn7A7j6RCo/2o3IR6vgmNRWGVwjCLDK8jgFeNuq7FsW
SQYBAo0w/miGb/5As532+uBa6XXn8GUKBvyf1TejH4T594yKmoYgasJweC1hTAXy/oWA0rb1dm2C
CRpkpg11tDzBx2BWRWjWzAPTLdrUmtLqAMkekfBN5rUSs5DwcKvIlI8dL3Aeh8wLzApXIw1iKckt
DK/JoUCkDaKfL4Yz6mKlxUlJSm7BxKvHRxfNW2aQPpbNowbxOSSH0W9MnQIv2+wcwkJgEtvipKir
+DiqOg+efdlLDkW0VljGR6w29BraUfksk36P9P0xKi3O0hF1ElUwEl1TRcd6blnLigjY4HyRWHPC
UN6te9/eT4KQF/eEkKqiJMLd6LKm1GON/3tDXcJAjyErViQWxLpyeEfPAAQoTWaN+tTkThBdiGoY
ZBJHimgu5LNHshGa9WFCr8jfNUm88MtIZ014lnq/gex37NEEs6KUXgjedesUIuaIZNL2onvD6Wvq
1TiZWG0YoIMXm2clgXE7BTrxtCkmXotDiwzUPZdtaEoWhizmHA2NDAbxnXG8xqwKpMsInHgf0jdg
op1glkDt0fmcftZwbUqkz3ZP0NfmLfXzDeaJhvMIQ8p0LIJ4NkcvXHRUMF5TrLkNRu+aTUc1WpxY
lpnCHMHYM+MpT/8+E6viEdqMrYv3bwN+n9/Y1ENQk7QhpI6Q+1uVuRVz0jfYs9RL4j9XnaD39OMy
8sIU4ont3zg8RiqBznJwkUdyjcZ+CkV3LVMwo9ntOhd2Er9MQNGL8pQxC6vnM7REwfS4ho6pYsWK
pmbZdx361uystaUpKuyhyCnBZ0ebjXwUKG6Wmn6dWIAF2F04YBZxqFJSvIG8Lqem7Tr/ZMOgnaLb
FeBnk18GSYhJ7aRXzzwHrou6mQF3SZH5WPWeeURUrUzDSxaKHwDUYQo1UbE1zhXjDfJmkpGQV6aJ
IWyIXfrj7ZpNU8pLc4RewAPlui1VIMxGU28Ogbkfk6ogu2iLQoetNrZNyb/w5+anqUq69RZ4ccjr
UmQcl7PNstCUhkh1UlPMu6052h+PRzkwlXqswLtzUTsQb0N9ia90Sl+naE7zDhhyWKKcqvFncJvm
mpqAUSeSMy54JXFuXyFNTqdhl1Z4WEZIClilKGoR93JtR/ytfBZze76C3U65aVYIU1rHE8PN+zSM
8+5t6sbcrTd9ObYDiwsiPPfSm7EKyw2hYtxnte2YTWDR+uzYbMEIhMfIw8xyy8aT6zxoHBoXLnwl
fQFOUi/TccG9Xr5NmVg4KeRQmMqnh2BArdE3Uce3RRRSUhj83BFHKxEs02EhOpLdl0wVdIkD6Aga
x5o47+WdQAi13sI+YezmZiSIGA9fl/bWKQoA4D1i7HERVFkz3LZbsHFm003ygKnCuoUhOSFywC/4
w7RtuD8SRNpctaGmodswtbTWGInS5EtqlNhv1ifOullxV6HY854xXoTaZvYP3E4BaH9+UYdigV/b
siYHpxaI7JDtmfFy659EJBh26jKijvrx6DGJNqVVZdWxrNEYNlUPqm+aenNjYO/jMK3E1eaWxEs2
yxvbW8AYckJWs+P2GSZyImdBtkD5/9g7k+W4lWzL/kpZzZGG3oEyq0n0EWSwb0RNYKQoou87B76+
llPKemLoFlk5fzm4eWW6JCIAhzfn7L32jtNyWB1dVPRsXic6t9sgKmR/7ZLm1u49gKTZzmtNzhQs
bJrN/oCssoGp0yWKhF/j213DXJXUhdqJoh5nFl+Ov06NAIVT3tI6GWAFqtSP3l22VK7MbA3GQp0C
fx0ssmBWH7qcpZIo8ZZNWBA6b+bEaw8eOTYrDkk6o3+MioJHGhu9+ug9okNakTLqaTSu8RTb6VFU
FEf4D+eJEQWpRU1YHY9Ri5YS/3FcwPOK25nOQIQS4dkqpTqhT79mDh/KGPcQiq4alZ9Xjf6hZgTN
HlchDR3h/AVmI77CGwM/G19k0Klz5hBpWeSsNJuAYH/Rgq3ikX5+ydOqGmUqAEaOrcp5psfG6WO5
E5xE4emd27047qi6N7+GRkbUFEvXf3opNMnscZVLluL5qUPRhG8wD1QnXmI7UPNT6doWsirJZM3c
9fm13quBf9aPDUrHguxlUwBp+7sr1epGm41Zar1IKwdqftZHKphm6XTYe6YlIScGa+HslkwaPTaD
liLKkNUeefcd6I8LqhCqs+Fz5FVzz6+Z+Xfvo2hCdUQohNOyJtDHH/nT5x//r6eicFJsbMEFcxw3
lWb8z9q+bIK8C0fhPHexIfkcLFDqWMjiyhHq80v9NeaQils+rSA6QThfT+vdbKOIJmED9exHpB5O
1KC9ZHwwZqFeETcIxy+H3GkLBW8yYCzTdLimY5qnUMimbtGKU79/rghI47d36ELnqz5mZr8JTfJh
plXgs99nMzHx558ZlKrmktmODLHPv/vpbaZr6jiql0GbFEft6YhUgGhwd6H1nZoER8cJF870A4mv
Os5/fqXTu2w6ls63tUCBCTpIp8XrlI2hZyFZ/I5cTaTHrsrUAhUnnNR2Q6QyDb5oPH4E39E0wVRN
2ZkmL9wrNk0nIwhH/sxkMjXfCWlS9WTCfdU0x6SIzB3VVp1JlM5IQyN/iegjYmX8/Bu/U8n+fAPZ
agGk1zEboG/hq5/OLDaxxUaFlaaO9AlBNL2sGTRGja8z2f7atgxNpLbGEM/U/P27KK45SCasde4C
Hoz246+bkyeOKvFQ+p94i0vAGZwWZkxLLAltOv4S9HaaR+6zkXbM1mJ01GIJ4ho50wrIFS/+giAR
VX/tBJmmP4yxkSNo8pQS3RpjVGx2+5jWsjevAMyrvVU7tGrbpTXwuSkjx7Vazt0qZm8jWkst8VXV
VHws8atA37K1Z9ZMU1NtmhIcpWp5NQ21WQ6SPGEm0dtw5P57YQKk4mAOclBFliKlLPv57f9rwAnb
tHXXESoG5e+h3XOyiDR9np7KqLbYs4YVssNy5c+d2gH8Lll/fknVGfvwwJlq/fcejYcWQCjFwZ+T
Fo2yqatbb3zyQ6JjrHUfg4s54kIxU/DHrc4nWNiZ33OIkgbGUIqwWa4+zecf4/SbW/DodWZOlVjI
O/fe/v6jLwp6BqeH2UVPaUn58wAnvcvvzXQ0m3Oz7S4+v9jpDGKxOYPz59kunDzPPk21dw09xAnS
tt+HukrmBycRalgkSaV2Vp9f6oRlqX67J0jB0YnKYV2w9JOOUjhKPctgi93DjNeR01O+7MJNSBmV
k26cADGziMudc/5PULBhXErH8h/YCjuNt6go61KC4cij+vfVCCufOsJsq416jJ3xG6Ru3oqoTCJV
1pKaKgN4nVvyEg6eq8rEaU535G4g15cvp6UOaxHoC9UpMgZEmZyqDHR49V7TmEezDeri0P6C0HBy
v7kHABAtnfcU7urfHVPHCTs/d3t53+ckp2FjLWlVpDCUoZk+fH6/VbjQn+NZPVMmLxfBhcuyCK7o
43jGd0dN1bCDO4/EenWt3qF0mg612ur3TPVMQb967xkiHe5CIQtVJf39p2boVYVAG3VurmMLVc/k
LFgx05l5G1BR0JDNavN5y6uKXzqu8nTcTlbPgWlNKjrH4xgFG8eS340/ukWqiaSRe8y7M3v6zN8N
Za4e+OwkXEV7746LX6WJwaAC2q0wqqonmRjsWsaFGJj4y1XXxKqw/LuFxhvJ2E3oebDuBQFVDmsx
GflICeTzW+p9fHxCCITwgJcQLDmshY5+MoRrvgHy1Cr4AQhQfEuaglx6k/bozk09MEoyi7oNThcf
S02cBavKDoodaK/sYQhjQAgqAoymaWghE52QH7pRV98HnF/bq0y2Q7SMvMHcxeD7c1ptP4bKbquF
22jRtKSX417inSzPIgIojqxI0cxpPSIwW2sT63GmjzwcgoacMqxW0BhWVA3TBw1vGYeDjICbZes3
JE50mC7sTLOOYmqGVVdN9ZqeePaA1tc+ZJlJlyCpQCCwiIy08Doj+45qAgWkDPHQ9HOtGyurasSd
yfr8XEVEAy4COPmUMEIijMykKO5GYYHfsSBXAYbSSKzTqNs9kZzUvmZa1dy6dtuyLQr6XQIfcEOb
YKqQzNNcRn3sx9qit/PhkAFI6oj/oGATJclj77lE13tE/Ky6sSnv5gStLNtPLaLap9lL3dWv7Q4L
kTl17XdDzPY9+bX9MpJufpaKNsa2NsVnn4+Ij5M1A4K2MpOZwqfaJhuFkwFBbHIqaickW0Po8grS
UpGu3awkCtxtdPf+84t9fKF/XUwglFPLPHu40x1JgLubM7lfvLq6yNEISf0OZbUJLiFPj4Nt9Zz/
oOJc0yIU6Rf7sb9G/vvXRKtDy4ZJ/FQ20TutX6Z2k78idefgamUVLOXcgtz0xTLx/pv+axl+/5Y2
fij2fbjJLf9UpSPNPDUHtDKvxqhwKZbJcrEoOfDEKxll4gbzSnATt4FWLfTM8auVNUCp2Q6xg3Mt
65B9IdZzLxu38Q+FVot71lugXNQVu4c8Z/NiQgGtFmZn2NeAmoo3cva884Ly7DVsGfPRTzin4o4z
dJAAaXhp5co5pYncpXqT0oszRp/CWuNPr0kZQgKt+2ZjALl/hv1hLWee3xd7oRMRHrdEbQPYBnFf
LNbo0y2BoYlW2t40v4Jn4eZHoLe2pONmAN3kc2H42ZOl+XLVk7xEfHejuTub2N5i9fnwc9Rg/vBk
QAqpUx1iQIRjrjhZUAxCtGkfROI17GkcUE5rUmg2jvBXLV0SKKt2LnfgVpHtx1qV0+0p811J3eo4
VO5AyiHYgcvZCNFlE2NOfyLwv+cx9fRlk2rHeCoETA9gIlZu3VEDzS6JUsN25NIYm5ZzJ2m7JGUb
LEXlixu2jaQ9jnb8NrlJfGEJ2FkpleJdTJTyZQ7IpVuVQdu/TFnU34MKTq+1AkE1XhFj3FhmN5KB
2cThHRrqKFlGtc4XiKThL4AQ0AIQSZ3QCGFNvMU6g1s0muxHg6o2pME0JXXl85ur7t3pvQXjy3Hf
5TQrTjn/JETSXtNF8FrHtnMBHDJ5wNM5ETlSF/qFgSj7qyPdCXGJUQXaWalu0SNZSPBsNd38sdE0
sJM2OUvnz6RK7ANlM1CwQT9pZxQqkw2NiI6Z3gmb18rSs4c4lN15HPv6NTQPa/PFt/97aLHVZPo0
PYCernEqBmxGGEdeWBQ/Q0mDgXM7IatlM2Prq/MJwIFuAj/s8xL/YedQK4QIh+s4UmEI1El8H2QF
2earpnTFt7jDrUbplxJ6obXRMXXjdldblryA5xnuQzK47UUpVCx1OxkmpJdKzxGnGx5+vXx2qi3e
sWqTpJ129F1j4D8YhXbutuSvT3JkOUucuNqEI6v3kryR9DynzcuO0soxgABvwgw0jAk9XJqeD87A
0ZS9SHvbmbLYR3lmNYtGIJdRriVjXrpU/a4sPy5ouaKoI2xW0lfqCAcMoSCL6jhWftsSGA3xccn9
K7HueWJstrobmoj9y/gbPoLuzSZ1gVLPkOC6/Pzp/D3/MFJ8RHNI1wA0/1XXs0w6oakc058evnhy
b0c/eUHloWzXPDLOVOKVqMhg7xbayzQkY4F6dKjyrz7GR1bd+4D1lASZpQ9mObWBjwMWpVSbt7PI
fgZ4NfvV+wMBEhdlWLndbqPPg39XN0W/mdwoWAPxk08R5MiKcTIbd1/ck394YaEXUFtm6kBr6Zsf
P8yc9+NQyjT5GQrdva1do70xM01bCQq7Z6yL/UWf1d2hsot8T3CkcewKIgMWIuvkFegmD0FyMQ7n
xKZbbyjna4dMrji9/eJT/rVlEC56V1JETTTTHCpPbtmQB1Pu13b/k6p3Hd6zs8A8RiUR7z708gvT
HVJ6SpjlPCKanPItwlyOaTcwq3FribJ9cPwsPNfFmN6bjd3TIWEV2DRJk3G7wwRWUU2799eD/m+f
xd1U/fzf//P5NQcyFeNej390fzL9DR+p8B8P+K9I2vOyxyL//DGN9vdP/Zuv4f0LszUae8gaNvh+
l3H5m6/h2/+iTsh4FdQ3YO0p1uO/+RrWv9TUi3qPSBVmPp9y3G+3hckvVG8+Bx+WCqX4/Y/cFh/3
kRQpDYswHXo6qj/AZlb9/R+LDvFIY49lsdk7RQAOI0k040aP6hmnGXNqWVN1WjiV0F9aTQR3BJs1
GGCL4KA1MaAgZTgWmTDOS6LMtvgOgbkNRpYjpkm1O6/KW2ClUGjWpd75KAQTXNOF1v9MGtM4l3C2
Hmyz7tZV7qHRQ016LHU7kisc3QMgAjh4MOSbcdvl2rwr69y97YteflFy+ThxqDtg265pO9wG7ulf
x/JEwWzLoar2sjHklYvVeBtOvc+2tFPfi8/9xxC5+rWH+NNa8PGI8ut6dGRwYFNNQvl+MgWYSnfM
jqXaj1pjLWSYvXCQhjAfcA8+v9LHmu37lQTlQFImQGKyqVDf/I9nO5MONrcQnfakfrdKhDsRdeNo
WwAS8e1gZvZ2ipLg5vOL/sPXU6dyViYGE/xI9fd/XDTRgaiSQghi0Y0mKil9k+AXpT1FgLvTTL+m
ph/yf4U/y/+/mymUV4huE/UVROQfrxb63ojXJYE7hyU1PRZEdm6k2xjjZZ/5Xy0xHzdF7/cTETgX
ocD/D+sdncUsylM93teRzAiDi4I2g/6Xl8zVBorjKZKXfdMb5yMBprs5E121BlHR/sffmUIHrTXY
+1hvmFQ+fufMaMXEGSkBV0Lq7goDTQtsIQjufLcigf7zx/n3GGKxMjjjEIxNBMPpUaep/czqGjfZ
V8Y8X9P5bledxhtcRVUa7ac2dojNKxDxf3Hdv4cRYnfKujQbMBgRo/LxS6ZhMsahS5Z7MdYDnkme
5mj1I5rnuE/+s2vZvsPv53SrM6lyrD7NQ7Fjmu5D5Mck29ZIACVowkWlN9NZiA/+/vP7eTLfvl/L
oTNqkzGj285p4yZBwaI1GmNonubR4EQk8kNGm8BYfX6dj00xTAJ8J2Wv8V0mGdX//Xj/ehfbCQL4
eB/ozpCs5JjwpeypMEluIGokiuO8Qwrb4d5H/JiATMjD6Ivi6snYUZ+BgykTHdYFtSc7KcYMEz3t
GhLEPhjacAU1sSZACijqEaFAfiix5q9a15q+mM/fb+F/Hd3evzrHNr44pyjW0Pei4R8z0AAhupwD
Ee8jL7Aem8TND8RuTaQsFBEKtAqeRKeVsiDGWoZiGYz9NOxHt5CvhpuBE6zgAR2gmwS7EEH7gaRq
/jEn2vXnT+ifPqfDg/GpHfmQgt2T25M6VjAChNN2ZMS7L0gU7QY4SEZ8QZC5o7srtKQSiynRhFhr
5Zgedeoh0KYo5e57dBBnfucHewl798LX3BZ1xEC1HayVL4bt55/171GLjkC12JE9UdY7/ai6j0WZ
c128z30dv3yqwH9QKtpu/fl1Tt56RgydRR4ZugGPf56ujbFG35Pufbwvx3K+9uOZEieB8A7kRtv5
ai9+Mp2/X4wSIdoBx/H/wXrntU5ry4TpHJzCKvSCQYVE98uMVwWBaRUuK7QhZ0YvxROYxHArS6f7
4sYanE54Ez8OV4yz9HF9KtiEJJ22rzM6fiZvRrAT/dhMAPRMJtPOl1a1DwFOXmvoEV4cks6WcYzp
YjFVURLy7ylNGFS4zhlkAhCefT9ddYNvkqNZJxUEsqzjeGASkHrMojYgqKQ2b9AYBW+D7LMHb8qI
ysloWS78unFvRS3Tg5l7ztnQ6Ey4bT6aN2AQ3FtIpPquQxF0HhW24jpVsUbM4zhfT2Fg9YusiIZL
sIfdcxZQ7Z2Jbju2WjUhFJRF8JZ7mlMdirzO4bENVbCbW8NuN4mIehqogoDNBTZdLI9FbdrPkR8Y
P4o+t+5HdGv1AktETh64DOy3bOhsQJaIa2k0eEl0DC3ebKQW4cpohvilj5i8yzZ03hC/eeayyNk2
IuLXvXAJSzfsN3rk2tuR1kq7QufUvnoCxC/SOvGE5hB7e2kkjDfe/jAlANPn8vRjtWvPbJk7dVym
TzNwipXErHAU6meRYvIxJsciBgE4PO2QONPu/NKajqwz2UONUeHy/fYG7thBE470a4InaM6WHJtx
HxLlYx1MPacoEvoAs+s5gqcu3merHgVB083MUJ4hNQI0iCdcIjA29OV7lkAfV9y7yUGSumx0Pbqz
ZWw/9iATNEhRenFlpaagNmLze0b4cke3q4B11CJ+aXSfmkDQNFO49WcVH2FzaL1NQsu6BxrcmAvN
5N7mlhm/ZNCwNwZIzudEiVGRn7ZZswiwv107oya7ZZfC2SJ5S17G6GwjYoSM+Dvnf6YmdOUPxqTb
2dpS4zAnI/7g9QkZpFPkdQQ4SIMNjJGX4LwH5G8LipXzMUQqHlD5iqHtd+0wX+eOhmgOrnG76iNQ
/8uEL0CVPSGZY9kywNZ6G1XP0Qi8Gvk5oxdqBazQIJLlro84MbhOqd25KHV4jiGBKyFNr0PqIQmb
tXQlUapT28zqTZcIYxeOs4LYwo6HOd1ch10UA0BqirMxHBUPKotXrtkSN2EV86GvdXcHQD+4CzuB
GLZPn2u3SI+UPKDYoeW/zGexJbgdGb2ihupxQvaqx2tX2flWL6eOzifADh3N+tLkzLc0XBgxvizB
zzaYVimc2eaDHw+XmAGmAzrfTUQLfjP2UXmgMkP5WYOKAQBFEY35WlnqNUukatlqGmA8mIrI1Tn2
U4PG4Bjm8WUjSY0ZBlA/w+TZpDuZgGPq+N4N3BwISmWeZQRg6X0KfLgrxm3qA+xJZwNc2ayjUq/A
y8R+dEP97QWe3zNNQuxccKgwVtnFwgSwBBjY+1a7LfyKAYw8oFCPVa2vzO8EGh1mFF0Ai+KLyAXf
ntru3TAEZ2Uhwm8dMFGU4JM8RPialhUyzlWZm9OFS/uKzOe2vjbirIVYBtB/nt1z2j0q8MjOE4FP
Qk0iYfuz1tNqNxll0sM7GYJ6MYVWcjBKuzQWgRaK897J+EBlZquogMmc753ZtghsU2E/3WCS3m0Y
9SUbJTtajS7zRSr07L6ppvC+N/XxdioJlF6UbUUELAyT6UhOh7WmDCY2dtp5rxi6GggzrtxHtaJk
I8Kzjk2o38DaHm/EOE1ra+77tVp/wAeUFb3GuKrzq7YT81LwpsH71Wy2AmZaBstmYi+SepK1sHBb
PEgiZioqxkVoB6wIAifirko4+vSMPyJXpmLjz7q9pSRmV8umMvNLCNAPuBfqlTEqAns9ewD9iJNA
vYIME+l7YuZnWgXUt0hS50rZjTYuuhao0uF4ZvVy1RFWckAVgFfF9Eb/u5XIlpjhwmwRFjJP7gu/
iQ5Wzb59YY5eu5vR7lYkbBcdR4RMu86mRqzzqflGLpez0fNueIJi5711tkwxZBSGeWfmjniU4+zP
W92JteXUY0oMyp79GK3wXTXP/gW51u41rmqcgWVZgaSsxY4TtL/zpWF2iwr67c/K9Lx1Rc33UHd0
VmEmHX16sdkSidw5moCCLYxKTRKZf50FNXwIsvgsDv9JZFOmaAx8nRrVBxKKiM8T/q10+nnFIkz7
g7gk+4ec9fZadBpVg7oA/gd2YuW5DAE3KaAWB6GzpUadbVysMWtA9zbYrra8wnSCzzowkn2Q1OaR
OxjjIhjQ5QbGdnAcBjaKaAqugLBy37wK68zZOdBezv0QXk1TzQ5pVbWxyr2x3GYAMjaEyXnPPbCr
JRNNvRzaMbaWXlc2hPYEICreHdxENhvtAv5X+FDo0rroda+81OeAbT/KJ4yXrYaldkq10kZENmTb
LC3EkwOz6o6vFp5JzfFK0gMUbRrJ/s+O4/h5Z439dUdoHNaayh/aJSlrrOmQDCGIl4NzwYldkZmE
4ABglIfMmDrero4KepJnOH+d7tJrpdxZdYtqLPa9XS7nZj/ihcQoF3hnJVHGRyjZ3hZydf6iKDzu
Oq38+tEOnXqDtzJ98508DpYV/pe91hfUkpKseRBgioFGo9mvSztb+s5M8FSL3vlZr+xkZBJotT2u
PfayWK27ZQ27bEX+R39mBBOorzJZ88TjdZqbP0bSuVZxX1HGd8BLo+0OJ1jQffkijGI4gDXUVp7P
GgjqDRuKMwUr20u7KwOYxUvSpMzZdcaqwSTQpPQnB1vUqXPfAbYT7Q+XkGt7oduFjN4iDS9hF+PP
4cXuCo5JnfZWu1FxlE5lXsSj099rYTC82E3sPYW9j2ymKLBtraQ+ew7L3pRngqDYIi92mmtPB9NM
/BDp2/BIRhV00TSvV5o3ZMaCblq5QHFsLNlFhReIkQU0ajJKLKJ79k5JiZxP1Uk6l4l+RAqdraCU
smaUpLcDy+97mJhMTpHKZAfxagRjR9BVXvWrzjZLprNpDm9JMDdBDkHZ2ju+ZBkxqA4xLjNf4URn
4tmRRmwwOfHcWBS2FqKuA5kB/Q8sRTMnjChbFVrOXWi8+HuA0jtTFSX9qFwyBWbdRu5c3QoeJse0
njWz0t5MAE7nRGiGd04xJ0sDVtxWIgG5BxE6KKh28z0AUcJ2UveXIEru2RgDSQpcwmzS+sa1gIXN
NExmpldSkBhU+YPuFPpC97QbMcgUgkMBhVcQHTZr7qIpumlpp3q+kGxOVoJOOT514q88ztiLwgKX
58v4Jc3MqFhqnJMXfdSVLJXhzpSauend8Wc3W/6WszwJb43pbyBQCsRR7sFsc2dpgEhb5I4i5/nh
EoQHPY2A4awn0jibnHzbz8bzXPGLI+jaWyIH4a3kU7a1u1jSCME+hisyPAKTe9Mq3SLUMEeRPgzm
Iaawi4IyAsPWTMAOMJAvSP+EU1g1/RaTgP6SdnRgOeOz6rAROtg96LzWj+tNPnbtud7J5Dw15DaF
9okZJZJLDtUughB5ObpYhiJbujsHz+CSoE1IeHW1wkdAEiJbwStptCRGZUm1IQoAUCFBB5VWzlvD
jQm4q/3vDQajTTNVLlHq1A7mUN8nY3vdW9pz7NqbMkCIg93ioshboGb105jPl30aHLrSva+a4MiU
S8Eoi7szt5nfaLg8GL5/I8xiC3oGhUuSPft6PG7nlCKl6PwXw9HbJeTyfuVrhnNfZjFwyNJ8kb7B
xgoM58qLTFhW2M6IFt8kfXUmIzGC03V/5IOPiiGnqr1wiKxch2PfP87W/EMO8d5NenNTiwxk9ORP
4aNO/NSMddNLD3ZTkUVC0GFcxtbWmNcAA77JQbZA9aNzp77XvaG/qz0Mq1Eb3worjHZiBBzd1EP/
TTMbby3HodsNnGHO+77Rdo0Eg6fiHA6OFYtv2OqKbYzxw1vBF2j2ce1SHh0TdZwA0CVBwhtsoWOY
govZAIoHn1lrNlEub2i1+a8oDybtoFUZBR0Yeq2nb83BHK2zzstbgtWA08urzMSTu4TQlkLwpOg8
Urgwgm4f5h0jmn5V1SyoatpJh48tMzZEPkTlImU/tEOcJCA19kSorFqtTOqFRlI2Fr6RI2fqY4oD
RP3khWnwBs2AF5Cr0mJwAo+DCB4EvOLQCzgWhQz7Hp1UkFFnUj2NqeyDJxBs2jrQiIwoShC8uLbk
Be4QjsB1QPSi7XBKjoW2xk3p6hfI3qAKdv7EsaMXTEsjaq5lYajTiRGTDprM5niZuJNxrhskmBhh
kx6idAyesNtS5A5tYdwY2DDXrkOrk3rXoL+U5eg6xy4a1JHX74D8RU7VPkKBZeuQaa6+xWDf7Nnb
86s1uraY7DmgrxygehvE75yvRrf77hL/soobtn8LO6qunGZepsZQ7AkGSdBjlM3eTFsW0tYikTZy
KAq0HPK9XlAjUJ2a9+shYtPWU+k2sBEsejZpNmx1Yeff3v8T38vNG93l2F+KxN8K8LA7k5Sj5zbv
OIPJxqRK4Fnj5QiGFqStrno9M1lbfsrNjJvIWei04TfvheIqk7RRMKFgRaVunOVxpS/iGHK2RhDW
IUcEeXDhh29d1AaPZdzxBeKE38g8Ml+3FF6unDgzvkED46kXqEn2AV7CfYPU6iqV7Hex2BDKkvaA
MKuJhFCp872AfwV3lcOxrx6iClrplNQgAisll+sz0ayGNBjTRTxTFaF4yWTQG5xOUBCtSntwQN5C
yMkZ//qsnfslkbMU/0AipgkVRW8+85umNRdG5neUZOqgQ+8WziXwgnG0z+kx6xcO3PkzwCV0yGaH
4lUwp4f3cUdcLQlREPPY/nfZQ9Zk83WEzo5jktTU54uq4A1ZDF9X45h1nfXqnmQ9XTaDP/Ks5EUJ
Z+LgUqRc2gZxTMQzFdtSleLavphREQZYubMRvSDQwI1rMwI6W+G2/UH9wixxbzFBaFhRBjDlWUk9
XxDeJBHMfct1fiQt7GYvCvW3ZcfdMuCLT/BwxISmTWfszI3vrGqSKb5FhmMnq7TDRxu3jPtIY3tt
COqsq/fCk6GZwdts2BSVSGPZWjO/NJEEOVFKLKwVy/lwjwrDOPcNAuUG8rieCaiSV4Rg8OpoEa8w
Kjp6kzBuD0FllM8pPXsyAaWGorQd4IUtmiwwbjgc8A0L06X8FRDMyQ4YI//WL2LznHNL89jBAYVT
SzjgoS+5TUNbmtBi0QW+v7Bmm0avOVLnZ6gtXFpiET3gTA/2HSXXfNETd/I84xMLYVJcdzU/5zdx
esbk+4IUj1wWI+bo0VU/CsiZJMwE3rYdCIbGB1JsMXLyskveQOQ8PhWLAp9tM3Rrxes8WpTAj1UO
J7kZHcK8Z3c2zsg9Mi4Lyw0OTmbxyTtOPs6qYDrcon6k+EFb1Fs5ahSMFaU5p3IoKQAaG5Yp4QTN
YiT24OCKWX8J9aR6phWplUt6sbzTZePAAeZ0uunhHDz5NncqdEPtDgZn8CZggJLa2Kkx2Ogk0AiH
+Jc4ROXHPmAieAWyygqLBsc+qNcDGhTOyUsOGPIb/iX5XQ4eXaiWDTlEPBaZdcS2gpWRJMFzox2K
i2js+jsiSL3XarCDt7iU/mFwomxC18PKREBzvZkcMQFvLRgBg18HTwmwj2LRNlYDVLKkwE0gNJCj
X+Xn/xY6fCF0QMmoNEb/7xiR25K9xv9YPpOUEH9UO/z+0d9qB+H9i24sjTtaBLQKTOr7/w4TsYBE
unj3AbApFQR/82+tg/MvU0e2i18H5adJf/X/ah0sE4WEEkhg7aIHyWT8n2gdkPafltohaDloLvid
rmX85XjoYzMtGhJbd3IQRGn5UWqNS/Sz/jYqUJi5BXl7yyJMPFoPTFYLqHFE8DD/rYaMqR8OUE9y
VBBbj+9ap9I1i9uhdQHq20gHKmytFVuz2dlVjcomRemHkULDLyTSomRrLMmjon0qk3YR4QSxzln8
o4vUKJHsZJRgD8i5s3pdExnJ5nCaRmOZ0kaXq1npYtucku8Ce7K9SQkHvIyMhGUwCuwl3ayBHVyt
WYcGnjjseRc+4ArjrYnZQiJaH8rJPZogjiCrmIG1p8JuHUbsAHsOJ3qxhoY8PBHKiHa0zoPuJ1cx
mFvtAkZEAIHdWnjkUgKlcbNpjYjA2sugQP8GhKJM1zRQ0Xky8wnWNT1/wwxA2SJwkFMUhMutjTkO
XmdXoaVSY2wfq1kT/F4+2aNdsfQXo57CdWbmJ9Mhuhz7oLgjbqi87NpmmM5kLUOO51TeqNMQ2qJy
8DIDcrYBqQN8UeVdy5TPVbsVN5JtZ0A6MmArubATKa5niq/fjdDzroKMvtKCGgOa+cAXKAcxx5Yb
wT4WPr7YyyqvLlOj9q8AH8XROdQlZ9dy/7BF1P45AVH1do6i8TzqfXMjoyHnsO0UBHEYtXeNsD6+
SFJykfzJI4LFIGA2D6glBfQ3gPnydDQSlveyF+Vlyu5du53tfCLbJjEOdjuO9GzS3l5BKXSonmk5
CAGoPWDl4vplnPP6qelL87HSJ5sgqLkmuMIJnfYV56m3brqow18DVOJaVpzFpsn2b030tNfSmiUJ
LRKw3tIZiN0MJPJFRp5jQlrSxmdvJnY5bQ3/HEO0gAQOTO5AYbIgbg/Hx7yntWRO2zjotXMzUDFv
oykAfenSKwhWs4B57CMndShHjlV/IwzfSc8jS/pXlYe3Z2HAPbkvjMk+Rq1GlAOkVVsjai5JytlZ
uhilrW0IJsQPyK1P4GwsNG4EWATQP95TjThnoXX+WC+jCu42z0cboVD7Vl+Pa5yC3iZEfWH2u6Bs
tO7QuVWv7zNaL/GjWancAIf/gT5l+HwTQajdEmraUroIqAvmw1k8dO1jVOcXgW+F51mfx/6PBBjp
wFHYyktbO4S5Th9FmJl+Twsv3sTzBI9p7uZ1QPdqo7v8sUOSu6/ncHyIOzNeaXCPj21ChklbdTdJ
b0SrOFNHdJHQjoSDGgGaxgzr7ni9tTsCU4Nt2TRzs+gdwCpLGrHUnODRrdxUhhsND3H4Ss67me0m
PUbPPfRmv5o6Kc80T0/2Za87q8kvbsqZupyiqWN/b4nPKOVhhGi7FjLO1rbir9el3I6arb06MzNN
FtApDOat9Mh6nxS/fao6cdFO8pZie7gS4bj1usR5MGgWLZK+72EN9sSXAIU3cEQsBsWJ11ofXpcN
O35QFHkPhsYmKFoCPpziTFew+WQSF/rMMa5u0nEHki+7LVzg9InC1E8KWE/U+nBlKIh9rXD2owLb
2+58EdeQ8zIFvY8U/h5NASGaGj9l0M0BeaA4+SnEfJQUNGwycTlXzbFTYP1KIfZTS8H2FXY/eQfw
KxS/q6D8cVu++ArTXyhgf/yO7lcQ/0Lh/EsDsD95BPEyU7B/yvmUWjKVpi7C72UM8zwENLZMVUyA
SSkQnE/ZPCLpHHfoKLp7ZVlgYIwQ/YkZ6Bs3U1Krad01o3E3GGbw3Uod5N0yIM3ITeheLGhZ6mim
6PPvrJwd8/9h77yWI0eyZftFaIMIqMcDpGQmRVKzXmAssiqgRUDj6+8Cu9t6uu450zbv81YtimQm
kUDs7e7Lywb/HeheDn+1rBKGlExcedGawtOIRvRUf+4ZZatNuqJeEHiwTA/O4t7MRGKZJ76aELCw
dvf+7/UIFCVYa2UCPsP4ZvG95juSIoDkZUqy19rNi53RD6uyZ3o7YpS0gixD/VaPkf7ir6UMVF2V
YUVh6E2J6fk0s244QAHyLpAtymuyQtotlvFnV679DsZa9cCGzwEmtPY/9F9dEPZaC0F9FA0Rci2L
yL96I2jQw4XSrHUSYi2WIFNfhbQ0WzcWfbXBUsSTYhwCg+5WnKsBM2fYDyVFrLXsg0brteeu1tsX
rriyYVM71ifdUvcs86sLcE79xkqzcuN1vNN9zmVA94U+mRDgjFgcTBNm1dAK7agi2jKstTcDlb3Y
OLFVLCHYQso11NqzUbo8sUNwb/YGKJnxxOpzAOBPN8e0tnSwlaa8MTK/aX7/E+aDfHVMZ6JWl3oP
zAtPQAG0VcDKQubpgf0297llphhEKrGfrPRbRGOIZ1IdAvqpw/KLl9JK5lcK/3w2s1SNuK56R+GD
JWPpR2jW2VYZFJPIyB1gKlOhwmCeHoavBhNzocxkWWtN8tZR9N+M2aU04BDIrjwXCzUo7GX0OTC/
2lHGWNGU0hrFciPX+hR8m599Gj/OFats6lW0ZG1aGdfSFddIEUKoQG8CYHXdVWY362GGopZOqJbO
+LW8pYySd5M+F1RkImEjFS/xWvZSrbUvylD3/WD8jOiD8VTShL7mvpW5oW9Wq9B+yqiP8edoOdc6
lTKu1bxVEplj8furca2dgSFdb4e1isaTg0VgjXoaEkdHey2sSR3jKVkrbKCTRFjFqLUxFIZOc626
qfV0r+jjuapowRFrHY6xFuPkNOT0a1VOx/kz7Ky+eqBKBUPmV6dOtNbrwBwctrZTdcG8lu9QQVLA
qfU+Inp5sIzRcAM/+BZ7aR7ioLg0Rsd1ZX8UJrU+yQLApl6rfui5rk59Y/5wi5HEvPHZfvUCwYmo
Q6Ns6eeoKchqRS22SRNT3baWCnFice8BxslNnI8p1CEY/+ZaQaToImJjuqlytU9i/YYcvghtl9qi
dC0wwotobtRaagSu52nKauc+Alqyr8fERmdfa5BQxqswpRnJHRxeHVVJgkf6WWuoTwL3/AzgaL8e
NhujvK3cToaC1iXYYz/tRB4aE0WDRPhtNLbsG5KAqCU+hBYbfV18g85CE207PY5tf1cb3W2nldec
1uh8cpaZz300hRieUMiHHjNAysfc/iqNYmFpAwZbu6TKtVXKKajsix32fDN4DKTyYrkDEZr9Hhv8
7+D3D4MfIUn/3zrcb7P8Pa6Kv5UJ/PGX/hj5cLELgAAu4xmIFHYPeMf+mPkIYv6mQ1vFM7uGdEmc
/zX0uet/+WsW/MPcblm/MejZNq53Yo2r1/Y/GvjsvydU8NgAbVkddgY/gUGs/hd7sBoyr5wco7kS
fG4Ip+Y7lrDdzio672LHZVwhS0kNwGkL+HabKafXoP3b6WcOcATa3aQhuaKsFmx09jxoLPXYw845
IcUk6V2HU+PboBKU0sUpr2JD5qduTE3Eg0xtGh2P5RXt8GAZIWxuOma4c1o3WvVWspa8BiVRL/ti
NvYYTqh0XuD67YphVLDIktnyDp6OlKC6ZnZeh5HCO9BCtsv2Yx1MwMyKreUMZRlCTvWS96HT4lcq
gVsSfqrK5K5uMW+dO5t1LAfIvOA23gOUpVCzGLEMjjd5LLCO7rwmX2ropi0vN55a5ZKxm1MRHVhL
Wmqi961ZXZClDU6AMKNJLs7eZL1bRDeeuUT9qpLxftJiiCmZQ3pk+/q46QcmbJT0yNA/6LBsx2Wb
xYk9UsJTtjbn3BKYXRYWPZQktP++JK/FsUIrwqnzBamy2FsaYWzslDUoUybMRIwMkiMdViyogdWS
fkKJn1s7g4GFBWsD8izheWFS+rM3sylSN5iJtKM+luqODjxwuT5LQwwRimqgmOAXRKK9RFd9APfX
J4HV6uA9jHK8AMO0d45fz++QjLPtmPcYWLKZI3zVNrvBK7IzpzKLpasojlXV9fusHJouALDn8DTJ
+6M3TKELLmpXFCUPQCeWt8SIadqJ82njCJltRGdbPK1kdWgXP7qogioh2iI6jDwRh9NFG+pbVrVP
QCapNZJNezfGg3sh5Tu8xYU3baRvRFeqjqcL10O1m4cqec7xySHEVPMLD0kNIFXP4jhyafEcjcS9
8dnRP8f1ZB2m2NFutSmaYJoxFu4GV1nnCCryXmPTvWwMF9n6uW48O3Dxoj6RpiofmAk4ehdRLKfQ
hhYM565Q7hRW87IcS2U6DlvDttj2qPDHkSF7Dy9JPlvgyk7+wuoRirc9PuLAwNflIc+lqyyQ/zRG
4eBqdRcynJL82hZsHi2mhmnfqYShnK3oIx69TZv2wgqENblnY64h67JRz1cXWz/c9lKaJ2PC7iUA
JQddyjEk6LFAX+LcKZ8B05V7+GH199GMX4xGDWGXe94Vv2kcTzWce2xP3vUy59MlYrVzVYpJPUrD
Wl57a0ELAGFofqSV0k/aUrpIXo3lXo3IGzuR1j/WDeXBsPVmy6GM6i0OkughXv8KjDl/mTmJv1hj
l9gh0J7spdFKwIoZnzBH60gN0g5Of+rY7QgUnmiBBpYHrGAP0GW+Lf3Svhqn1kfGnLOUnThy/62R
Jhzb7QX4Ky7w5A5Q8XQ1afWkwordN1cxndmx7U15kHRauxFaM28reB4h2Mp4fV/IvSGbhVLTQ/Yv
41WFw3djIaI/CxqqeVqrp2RRDykh7M/Jrqi/ouKK/kV7xOoWmuRRH12VilOhzxEisICKwNC5oXP0
SCmHe82I3fDR6NsHmDroWEqvPpxehxqCt+7OoorpezNWCtCHlk8BVOf6JFMpnmQs2Ag0uSmCsWhA
+CxYLQWg2LfO1jZwa+VaMIcXMDNIaqaTumIlJt9bK05+5KPZg9hpzjShjZxnxmmD4Ga9mlhnD1DJ
TS+gMms+Uy1Pi0vmjNjAO1PjEyc4PhloCjtVrfQCH3PMJUvbtsH/ZoBS7yfjZmgTksZ5tGIj4mJM
p4MZd9N9NQq6MDM5Wg+MCt53GA0Mr7CnaAWHj+JvmWDme6FF3rkaSvsd+0F18p1IATPuDO5zvU6r
uaTlrkZkiFuEcbxKX03js6G1N1i76FuTvTXCXbTRO1vwKVVBOAu2Oh4cmguqmzbBtuXTahd2+vTR
8My7N0ZnPgJLbUO+KLJFGrVHG+fMvmvEdGafAFncq70PgRjws9LEJ+4zE+kGnl84E/ENcGhsQdvS
kEqe8HqcYu/atzL2OnrlpEG6fMTrCADVkVPjND1VunqYmkXHTqNiZmi2n/C3YtrLDBvP4+JzKFbV
VsONYIXsutqDZPOZUyyxI8UYbVSpjBfCAmKfktzf8Xn/oF3Yu2/wi5AFz6tHWIrcQWJVX41pVmyV
iuz82gb4ENptOVxXpS4P2kgdbeCAetqDQasuXLnFpsTsepfMlfpsJvZPCBEGhV658J6lE4krfkIA
KtCOwwoRpQ7yzC7uikizd7CIqyPYXzMENjRt5lZPzsydLla1stp3EPzZz03dm6lUvMm9iqHbzb51
rfE9beqMtjBzOQ9jwYyKlB3fCa8pgrKt8JsWsRnO1tT+NKwh22L07R9S2EsElEfq8qQHEcRDNbUU
tcZrQd4Nkm+3H32r4adI1O0ApMfYpgtzeSAwbYOUirUjvWUqEVR6liMOX5F/a6aRIXz0ss/Ccw2E
OwY+bnvfYi//obKkPVoaj3vdzTJmL/6EW9XHUGw7B6rC9CM6vdhQTABSBWzceam19MNPPapE8lhj
41BqgYA7c0k7WtTMNk12dZc2x54DybYnx3DA+9Lu3ImTFzwde5+xjznBfcXcm0819EiDeK5O+2Q4
ATTeWm5bfnT2iP1K5I80pxlhP8fOYRyshi0rJG+266UosPDWbF/hnHw0en3pe4+jQ1KmIf4tlmi6
FsyW9mokZGrpgGBdly2cMGgF2GZ6dePW6uLqLdQXVrkjOxMdSs5Gj8t7T+tQaatF7kpVe0HjM086
CY4YEcfouDkrLZFfW4WmsVGZxn0Ow+gAzV1uFqu44H27m1US7zpEVCqetTJkVX6hQdDYZAkN5G1X
w8lZ6nIjKEujuK839uVgLdyEXetW6yaTqirNfcQ9lRyWNMI2ZBs/GuobtgjYRZCAFEaQqG0eZFnM
88DqLyNgiA8Kaputq3H5VcBEnWkoL46G18anOCkY7N4Idb/uj1Oh/ENaSg1rxOJdFd18yRP7G6UB
T1/K0H9nqX+YpQhxrKrW/y2iPf4gfA9I58e/Zoz/+Ft/poWN30CsoeWvUXa+2J9JYf03+i9IARES
dsk0ecw5f6pnzm8OFkUCkKaO8obo9pd6Jn4jfeWs+SLCe1As/iP1DB7WL+qZxyBFoAvkCIkTqrF+
GabgE1laPNrlEUJWS+fmwDY9HbDWjKMZcNlj6l6DYOMZzXwOi5bnt9FO1p7iIffQFCKBxhtxQGSK
MW7aBts3yx7wPOhPGymd1g5HBadPOtNrMU0N9zo4P+8+3TpHs9bzsPdtJJJYiq0buZ99WXfHgQK2
vc2ybeOwSwkpuI7DZeFEPg/0fbKvExXnfqzMIMMxLZZelgfpXL0KzrbvpWqLYw+gdqcnaOGt6270
jrL5IU3kraEi71DOSf7IE4unLSvCTgK/cSpcD32DA0pbrnAgrItvjr7fI8+t42Aq6pyyGSXldaXm
7ilLO+88pYt+34/K3JQ5TJve8K91+nA2XiHlN7I5nDjYCB4Wtx+4VbC3ilJd7ZULq2pMRJhxELxU
4N2PqjTLnaNhll7YoNHH6l/JMtvYYA/uKJ5jkROZ1BDMo7fNZVsFfdbYD0q3yu3YCD3UgbOdfTzH
xx7rJZUXC7JTFmtXeVvWnLob+jE1tnttqlfX2E7deNt4mkar5dg/GglrKZM5+yyjwt6L2ih2ZoPw
ry/tcqkHs712E431XG8+OlMxAQ/unS1AMCQ7N2svS8Zua5wdLNF9xQOhnjgWJan7vWcVVJfzN71I
2r1Rs8HsB2nuQUFGzwN1HLuU1oJPL3Gy+RodKr2WNo+A3Ksn6EpTV2y9Ih82CfLsgU2n2mF4TDaz
zqGa2Bc+MK/LkVKV/50Ex/hTIpDtFr2kyaOJCuqEsTZexDy2+XlO6yduyukT2Nz5XYOPQoHIYuvX
xJOGk6fxOKgKnV8y2Yd6W8uVF0bp8iZGPruKyL/fWsZQXeej8UTLRU2uwxLNweur7DJVjXYFcX+4
pdHHP4kmYTNc5yJVYYJ65x56rU/mnWozRGe/p2QnXPppvGIlvksxyfgs6ZW1i0XthSYLx1XFMYsD
pQboFRhDMNyLXi/D3OwL9q0EMDaYHRmZjCIJJnMp7jTNPvg2ztC4L5tr5ZjvVd640bkB2xefOBG9
OIlyIQTZ+0jzDO3Y0j8Tmfu8Y3lODSh5If+DctYm2cpoXm4XtNu7tje94sMvQYGeBfVMpdf1TzYD
5p3y+pgdc565jyJq061PKnor89K/GivXxF5CcnregKmr7+tJI8iDXXiQh1q4mXoy85EyiI2tZ2UX
b0rHrdwrlgZeq20KYgr6LTdK3vdiqJfd6rdnv13JSH9b4mbsQr2mwaCZAbq86HgOGkVKazYu5eT3
0WdKED60OY4G3OGC2CBjsdVZ+HLl2uwViGARh1OCcttpyBHbSf+n310tmqF0l4POuqjKRy2ovJ6c
xdDj5w7Wraq4hgntPxdzbb9nBgMdVQizIY8GDlooc/Dz7srOFZ8It122R4CFgeLODarioNHuHTAJ
REDD7YxvyUGD4aCYdOPRwlZWoMzmjHP6CE+Jex/fscsiBgfTb8lOFZI8EeWzflndut4McJ7MBEb0
7pSxxdAxgQ088N3JlVvOOM7tNDjTzhZo8rqeD2mAlY7NuIPr/RHPmHlSjtaqIGM0WwNX/riHKOtc
l77AFZf4fO4nvEM2p+cOU7FFggJez750B29fxSq7W8viFlYTLvQeu4LwYMenqK7dXTWuvFQO3S4f
KsgSzQaSA2XRqWNeea7a21qJFQulkfuXdJKtkpWl7ci56A9uXqdbAlcLVnVKdGBpl+UN6cHq3htc
Go0cnAt2GpmIGRagP2KsMH8Up65JSGxWSC7UCvdUm8CqoeJnbr7zjFI3LCed3ehGTDgD1oXA1Bv9
QS50Tkysi55sIduLYHDj4VDmx1y67W3Vedoup7zlaij16GMxHRurmrFpXUeyT0qjQ8GXes1c0Ght
4XtvA1NlFXRkSQ9EeqYTrQ7LtbCZRGUzZZt6nFOUEcu4spuKUI6cduzJRTB1Os71zoqZeNIBK3GK
HnLn+Gm6XQ1gbV7WT/RDdEeoPv2enqZlbw+FDeDewESwUFkfjnkV3xKSJp2vJtM7JRa3eIJe9gZr
Cslnvv/D5As7MA1cHXQUxHeEm8ZwoAxqS0ODxJPpeywRsyEP2NDE3BoX8WpZDbmSAcrb++CZ3TVU
P+MHWnS1A7ILZdKIjIPTNtYLYPR6a2Ke3NQ4fXdpgmiDUz6/yWgFee75HF4jkao7cMr+meGkDJFi
sJLHU7JvrHi4IfS7hLaZO4d8Gb41nkjOMwfxF8JA+k0UGT5fpHU4CRQLQzSOs7AqLP2mneKiWysh
vDvYqdPeNx317rklTn8n21jIgRfV2lNBYMxzSDO3/iVz4uVkpFn1fWwlkU9iCttsrvRjrMuXiJpE
xBlWDjn6X6Bps7XFRUT0Vje0V/Kt+naMq+Z6Kv35ZJFcppFVyWaDQbHeCATGNJiM7kkze8DzfQuR
kRKcaeszEAXtMDlEEOAghMixDK6lNImiFCC5nEDPHEPy1bDJEZfjQ41fEFpAYr+bE7rIJFCsApeu
Rp5uioQenyp8CO6DpVJP8sgj6Cfjx9aZ6+T33Pp/z/f/dL4Hp4CA8X+f758TJTGE/U0r4YS6/qU/
7XFY3YTDvzJXQD7HeAxqf/nj6H/DmgaCgiJdf6XH/nnE938TsG8NHdqP45iIGn8d8Z3f+GqWh+OO
5LjJQfM/0Uvg2f96xOfbWy4kXKaPFTLCj/6v8BZvcKqqmqVx8Ly5zOmGrLyQrC2m1HJuzslobbnk
v82lZ68fOhk/6T2uf6Fb1SmJZX9DlgyjsRoIlLrU92yVywcxnmXNg6XMH6uS3vaA6eeIbfqRZCbH
MB5X77pVZyrZKN7gJxbS5bPZOfjpipGre8C19mlHZXWqYumfiYZS0KYjWoRo+Pa7VbO2DkBk+s8d
zDmqy93pCdNHMf1YuQtuepW0YryhtG6rCrZhckpPeprV3t4ZcJmNlpCrCZhWspu+Mw2Dwkiiwpqw
OcBxSxq2tZfKwMW2ErRF0gh8QIDrDDXlm7Hpte/0V2EiarvB422pTPNg0A+BzGPQyZQ5DUYh3A00
ZI1oCkajiyBqs++iWMqTHHna294iWI+K7FWlLcdRIxIbDfdemEfW+Ex8a17PZBwlRNtTA48/7Y7l
qe7uv5wj+jRob11LILkn7PYUE4NmgmBtQ8ZnaNznusXdFLpYM/ztAr0PY3Ma6c0u8mWe0KglOvO2
wenY7DQMmI+K2+x7XwtItk4+1m9CChRYsNiP02it73Jm8F7ElW88+pnNeXg2sbNA90Q6ymubL99Z
X5bsqmPAwx3Uh25HJSlxojLnoG7jfCEW5ZcFC6sG7u1Y9tXJUDnL0q8/5gatZGEEWI/q0L7k/5vj
gr9jWxTZnutyqt9Mn318aHdF9JwSs0tCu3ewPA0Cn0we8/ymBMf2n70qs7BydpH/bPQak5vyVh/Z
erZ7ZIrhZRSU+ZDRrHrMT51vHS10v/caH2RLcApjQqCmFq9/iRARzIVRnUxJ3iNMxcIL+lrQcrYU
6anLKCu8Im3DDzDyvJdbV6a8uxi66zf0BTahRPbYQ9rMz+nGm1y2ajQ3OuYN9UxjtINYrstjt5bb
oH+k3Se+OA4lqAaYovBTJLzjjSKSCXgbvqFGaGTgELRa+oVX8uUnZ33x3tLxRFiAGy+hGif+zUJu
9CicAsfhFHMOXVhBvTmSkhmh1byICEfcHXZ35/z1HR0X2PZu0BzrSO0T12YzmLy/pPWj51GRag4t
YTNUiNEclr1ShnjXEeC8kHNLdXJ0Vb81psEA09D2eOBcaouLTEHnZ1aD0JpYiaLCyOktK2zMhK8v
LfIP+7ngcUaw1nkRq2zz/PVT0pLXy0M+i6QM2Yzww9q1w1WmcVi6oQanZALMWg4yrQMViKzc0CwP
mL6qbFfl66/U1Nf3h04jvb3pZn/dubd4llTFP/tzwoHa82XrgJ5YwJRWGhcEPY84jMacOxSsUXUQ
hW7Mu6Sp85/LYnNFYiBbrynDZOctQZAW+6ofxurkGsUE1hgAbzjRlTtuOt9c0PWc8Z6n93Q3pHP9
BryvtwiW9tj/8rgkEw4Tpj53Xh9Wte3heqLffghas/W3PbARK5wxU6yL3+iU+rP/zC/TiTeWRcwi
jan+DXLV1m+d6NuIVkJzQn/wrX06esUOsw4760Halz7p2o9UwwvNxMzHIvfz6cGjETYkOsmFbapR
8WJ4A86OLjReXUHhHOtLG/deN6qcNj2/RAjhLRuWw+Tb7mE0fPcDTKlrbQ2S3JSJRpQGwhnA5Cpl
Ko74VXl/5ymOnhX8lbPTc7rlGxakhgiMbFFoTbnVOovuw4aTHCcmUR+taZVUcy+OQ8UTA7dSXd7n
tDytXracsKqbxeaTDzhjp8FJ+SHcwoKv3SWHdPCMz9x2l2dPwmrZoXKn50Y5yQ+LDfhjb9vzsS5K
lL40j8Iq0Z7QNdRzbAo4IMDXce/5XrJHb0lJP2r52ZjIfubQS3a6hz+3lPryI5kJ4DOA5O2JzJqL
Oyd1ZxEUS2S9ocy1CP+YZUN6eIxjv6jsurDRyUn7s6JHZzUdAG+Le7Zlc6McVfywbT/GoeVhSMI0
1WAv6ybvhuHy3ig0c9rimAd/l3lDa5xz1gLNBUIBZm4dCWed4ZbBGoB5ZISpqQAJMq2P7iB3cDeZ
XdbhkNvvjbJ8tSTtWmHnt4vcD7Rkneus1M2nqLaq5zGmSZJZ+y62h+ae3iLJXNAa9xFuj4fSJdeE
8tV5tw0esEPCGLbVZay/SnOcTiLyHhcWXy99O5v7Co2QGW4sK5/PR53Xh0FN6wcfq2ftF2Ffm3dt
i8HIKerY3uZ6rJ8B/CCrR8SlLm1cVdvJJIuap8oICNypKcCnwZolH/VSp24jHkntTgUtw6K3sUEV
fc/+o8nzPtQM+CJoBMBiJ717NMvMe0tAJwJtSCz9tk9FT/CHpP5A3q0NR6x2E4/3E7p+f4MJ7hvo
l+a6ZjiEMj1OtYMBIurOGJVSCMq++TD7mgC3nhqXzHC6nwPa8LeZWpnmnUEtHy6JoyJ56tSSHSW5
+bBu1Ks5L9ElpsSSmkZMaxwFp/PQGVaYtxxpXAfhsrW0W6U6lmSmJeeAjcWPnNzsuVmSdBvZs3lJ
ExAJbL6ijSxi586vfft26kcUqKyMsc8RnKhv2E5Ahooas9zEva5dBJMTDJZ+3PJ2sbkRznRVEzn6
lvQdBrGqfoLDoV8RpnvueCRu45TrlJXfm2FK0rVpewYOL17HUVKp5mYzFISoNdjyxjGkIQF/26v6
695VrLbGLshcmAuxjnE3cKt6EmcovIJX6BmhGQsr3+DZ6DseftoNgXQTLTA+F6NXHczceIlS4QYy
d3DTmZUgQ9RlG2q9841Rk3luTVaO0OIxi1p+tKwGY1qSHB7hOx9wxxSYZm1dPCmcO/L33UMFEJUH
PS47Xk/cgSyZdprboQ2qDAh/L58cvTFOJeYNxNQJmjhQ7h21h8VDkqLOMj6n+Y48HWBzM09x7elU
kvYduQXCZnF8V6xLuMzS50ddqeE0t5b+oin+4oCR45o70HBIIDqQqCv8i8XqZ18DROAfTVGfcJM2
97HNsjLERDhuiaExecdjZVz11P9dksTRNypyjixBEIszOT/pLc2bgV30z3Efv6aIqjRJGlhZ5DTI
pwHHaQCIvOOJ21pXTg3se9IlepUfe2xZHX4PnUpHlkmF7i8htCNH7eYstvkkFF0G3QqGgkh6no55
7MugcYscfyDCaO3zwgf8BA94aN1dOzVRuuVxiEWRTrkN2h4xC0lhdVsW9zEd26ApIGdsSMi1p0qw
5iIFOvcnwDogwU1zwtTN/RTDPToyKTR7+ITS7vzE8jduk8whZEr9ZP5Ru25z8JUfbfP1aIUNVQWk
jptgEUCCwrxIHbImTb0ly076rPd6YMyGuYnmHNl6aNifQxY7ZWkx3CytV1tPPN8ySL85K4WwgEBw
l3bgMdrMxv5YTNK5z3EFsWjQfAVnPOVYUI7ie2aYutz56Lx8gPSVpOEY2a3kISuHfDqXWdtucS/6
E/ZJL7q0HAOuzZw9V1DOlnx1iwHbz2IR84mED6jBqO6XiMB1AGNv12T9fLZb276huqhR4LcabdNX
Nt2HVd6dJqOZ916ZTHeUsraP8VhcNWNzqr1l2jS+2dwWOLU+oMbq+6Fr1JVBCcVeSe+Zg9q4c1vi
ra4Sl3SYcypnhyzLdulUyPwKi9to7BJ/QQ4dCZ2nYUWjQxoUprPc95AXvk8UlCIo+2Y+BHWJv9Ni
qcvamvVuRq68+JjXrS/8j+VWixfFKrjGTPrd6+rHup9L9sTq961xoXFzO0aTs2cV6cLVyl/qr0Vz
+bV0tkr9nSKJGqwFB7nE41o4ZmMCp2dJ52zrZWnswpMXtv6SFPxJjYGiwORuLVDZkQjGe0vdez2+
LDFOcWEpT7p30qwb8DnzsSt4go6Hf5nk/xfO6C+QWPB81iqh4SF0hAEv9hftS/oj2oPkXOsqJY6j
xSRqJ7H5uMxu++krI/kHLpyN2Pd3KpyOq9KzTXRAMJEUi/19Es/jYSZN11aHEsXgTLinfmu5Mb9n
Wsfa16z6jziHZHkjB6+3jkqRjJnDFvtKcZ3aac6djw/21mkI8wJnG4ybQnOW+grurv88xJ2/HTJC
DoFYyohjW+G0n7rULZ+BXnTLg+loFFeyo1SHpO85Ztap/V7Zw9g9kBOy293SGQS5whIIo/i2ME9g
5fUmBjYZkQ1LqEXHB8Ud47FwrfptzOf2k0um/OktQ/lg4RDAfNNw9wgdU68JnuEhOQMVdLX13qkz
YBladFm0tm/pSmdw2HuyIhHE/6huRVUbzl7FhjPhWfeqt69ZuHAa4x9Ikuu2429kPt216QrzPM+G
ter+yjfPOCHjBtOrAzl8Jjo7SZkNeiNnXPv3V9d69fx/38gn/Oix+7DMX68uj2pWIk98ozzO+RXX
XlFsu7Lh98NnT7y3icdsLauJIYS9b/32n373Fe6ItusJ/LL+qiD/69Kn1mbD1We8cyqtEe9GgsVJ
k8ycH3MFT03ju1KizRCgjST4g3//zY1fLLp8sn5HPvqAii3Wsb98skayVpQLKIyQRs1XH0aJnOJm
jflYpi1jszAcXvwg5urUyZozKiVoPYNfKd38QLfPHyD5/643/2G9ibD/b90L/4PZsvp79vf3v/LH
bpO1JGFdmLPrCpFbpM1u8Y/dpmEIIOjC4TwK+RbSKTezP3ebqw+cv+V5oC/X/8LP8KcX3PjNAtMF
kxfyD/zq/8gKbpq/AHF1PBD8XLgWTHjGAtXq71d50bhtS/52PLPayCdOkt5I4TUd9+Q69BMENs8s
6I5xuwU/L+GGQn/pcFcYVGdxDnk0C+6LKjCApJqcTlIFXSx0yaHU3kPiEHFzurAnMsnerx4nUe6E
NXJ7A880H1IcEnTBUk5lFsNR9bTUDYhSHUbZ+rrM5xQdcEjQk7HklWd7dXPSnjEAu0ngA8wCnAV+
ASCamvOqtdWwH6vBlaE++RsEnvr8lQAr0glBzbYz8xHXE6b1JO6RKvFW8plhzPS3o9U04yZXyzqI
waa7X7LBftdrE7IVZU/DdaLH3PXxNY60bzAtQvC0pJ7vS8TQPcXtOcQBvwJmU8hmtRPjaA9b8oj7
RtMqvmY9dwhu2dDTKcYTOi5EdqjBru3SRbmoFVrJFy5FiuLPdgwxnLXuWzfOxv0I5GrYU9PUbeK2
pbVD1rM5ha2EIspNQNHw0QyvnRLzc7RU9EmjsdTTEbQIlIJI2bxQEem9+UqzdXMebQO/FcrPFiV3
2DqybpgmDMXMWZGrZAs/bgkncFtJstE+gnx3n/10ns4mp5J2T4tm0+3iFrhJMHCpk6MmEntpnGxr
os8Ve6tjj+CAAMQwnnYuUUKw+SES3OBSBC5UteEpysThDMWhAVK0meTQeztzHMft2KVVWEgT4+Ns
wgALMLXXQJ7afAS9kOjvC9veXWbzadxl0YofArr6XsAtMne+wnmBe6J+ADAVnzKny18rPXVglwzG
GCJ8d4d8iKW+MRXcSVB7mx7361ax/cbLSn0mF40xGcOWQh0YC4OctrGr/FsGgZqQpGJn3Qh5BYR1
coPKKrIHJ7dWrljc5586EbNjF6UmJyyXfBwb/m98GhQCN+Ca71ExGAlzUjdke9lx+47y/8femSxH
bmRZ+1XKet2QAY65zf5NzEEGg/OQ2sA4Yh4doz/9/yFS2WKyq5SmvRYlS6mSjAFwx/V7z/lO3O2H
Jnc31JMuIpcikLee1b9CatdWoCfVKvCaiclVNgH8xblEu5eTjb8MUTwdcof8Mw4r3je4emLbwxSC
NsgUGFNAL0JOh7lmrmRQ39lW1hxr4ute6MUHq64OpwdkwfkuUAFLUNN0P1lUGvPJvtLk5QT6+Vjb
OI0XbZkk8UL0AORsmXor/ArlvROi5Qf6BlcHH/5jW2f5uPDaILtJrUospUqRPrX5ti097kM3oL1g
w//CT1J3Syy5pr8pC0uQkmYzAjmvGCDg6m2ryyYP/I109Oy9wLu6r31ZLseoppU0Tj6gyvY10WML
GTZDXKiu1i7JCNIpLfEMhvgR8a+9LMDEjiu/Fwj0V6hvuI6AROuo6pyrQWr40aCr2U43Nd8f0/88
FX/xVKQNx4PkP8/8ls9Z/FE2X6Z+33/qx4ORp59B+AfsizmjmDbrnw9GgXlKZ9BGwqjHIMX6U9dn
gb4gucGhOJrX9sm69OPBKBj6zWkiILJPj82/lQDytQDTCfY1BAkKjmvqZIHMVcDn8o+5fVnVHbSk
YjA5FgwB+2JpwsDG3jz0aEltCIaoSlMkI2n7rYWRdJ9a9AQW0i/qx0/f3tX3mvdzOIbh/lwKz++G
KlTMYVigP4Qzl4uvzzdI+OT/+y/jv8lJq1IfZ+1R1IVxDFPOJwt4CQ5ir74tCQMbrO6by0JmQJN7
DERqEIu0WJV0rSUAiuLNb1v9kt8RdSsBKPle0ao3tpymgndj0oxx89fv+JSQ8ql4P71jx4XOJ+h+
65QXX97xHB7k+FN7NAljQ4g4quyevqFnblp3Km34sqORrGI3wNbjEka0mFLd3OZ9Mxmrpi/bN1xX
0ljSsqUP18ZMqTjh6f3Cbew0BBGURFdpB4YUjz14QV33H2RUn+Q94zqWmjNTt/r8F+fP/3sZCN8l
XwKpAfcGYYo/fyiAb+EA8U0eTyM0JOnzWREBd0VjACwXFC7/tgqM7Omvv8wvp168Lohf0QChROGw
Kcz5bX26+jbJKBZkvAKLuTKORhp1x0IikvOC6OGvX+nLkev0Sii4dU51aFppR/78ShVPVVXzYDx6
lW49z2aUbBu0KKgWaRWt9bpjjEanjwiyxLSH/Fc3zRf2PC/PjcKp3kJlRPjP15dnBM+8vMjj48wC
fc6TjmNfNr8HW+Vy7TSUUxMU0ggPVY26tk5L9x0YrdwPOHIPo2M2OsOIpEyX0Cjze7OphLmKvGl6
r7COrXRN5e6SYs1qdggIVPerU9v/vVCeO28byIuFxVqdq+1PF0p3Oruw7UC7oPGbP8dNK0O8PGmL
eomQvCI8gzievoQeI65R1dHGKaGTo13s3Q8Ix6pksAvY3CqT/j1uTPett6vI/UVMIwZE3sXnpQko
nXwyFwk0eyurc5Y7fHqXDtBQvYla84KKrgp8j8lcNI9752d023fdshlr/bon0a7DKxC5ywZal4Rk
CHCCR32a1flNldk8/91sCOE75OWeCgfSFwXTvTOXDAFU72V3qiNitJID4l1ZHIe50KjnkiMMDaoP
7VSJiD7KdzZV241IwqtwKsyREYtbH1uqmPZUzzhzaWPEk2BvsDqlZv1PcsjmMoj61jqL5tJInaqk
QY+snB4exZN2qqOGuaQy5uJKJeMrvbL2loEAldeQt+4mkHTZkHSKuzoyhnQbuBr1GnKv4AXcMFVc
XNTa791c2jEcFvu0LKq9UfvZG0A0h3U/l4PxqTLs5yKxmcvFaS4cDUv4l/WQj2vsK/XGOFWYdMOp
NjnNezCJ5yI0lyblaOVfRhC49RX2nHbHo0YAYJpLWK91syekVxFMNb+6tc2WUtdPAKRKJ1fPnlMi
5NSRUm/w9GJoHUf9WcxFszzVz+pUSyOgoq4e5xLbnIvt6VR3N3MJjpA13xWU2gseQFTo1OZU68mp
cneDwWV6Mdfz1lzag92lym+o90NrrvyH+RAQn84DyelsYJ7OCaPpjgcnVSoLrruhZo6wQC8+Fc0b
8yoh1Dc5aKObU/k2bOXlq5jypDVBvLS01PRjm7Z5Op7BUlXb3u/g5efNPBZPmC/f6tjw9slkMnDu
uAbBYqp1f+RyMS1fEQDC87CFx1uvnRTq/bIhGzK4jGodsewundwhWk0jgMKDI1uTO2oISgMjVcez
EAE5oU+wzTkih8saExg3nJmCNQCU2vhoJ3l4Beuxj52lFhBiZ4Oz5hCyJOkT5UXkd2gWhgxeyFoG
VAUbuwgBZXjKZscsRApBK49o0KKYZxpwJWONZlYZxt6H1vXoOVfwVNttbNG9P9L6CYOzwnRb10bJ
PMpaTTvJ0ayJEFhHQIYC+P81Bx9ZxJuJQdG006UEkGOD5UPBMtpwboFIgAqf22uPpJyiADFNh8YR
/9M1TLS6JvnKi+IxwcYNK6Jh0oAZuXVuVNea5oZjjTDOoyGSLkRhiFntNmj6CsMro4KzJERSsekq
3sG6bLNQrRnlKX+JtKAaLnJv4tbGe1M1K8am3Vlj2jYzr8AEIQtDkcsZu5L6BBSxqd6z1PQdYNFt
hkx7yqOa2Crq/DB20xmmnNYmHmPccKoLmFgx5q78q4TBgQUJpKajmpOrrZ3rQWZtjArGOG/Xd6u1
QY53uY9iA1lv6luYg+a/tzB8ZMHcPiH+qXGINbVox1j7vSmmctIWMetIHA1VxAqhBPoZ826aLZRH
p/LhfhR+3V7YXcEjKST+gh/wQYaZmyCOjOKbMkj9OKvBTY8bOdgqPjfasL2zmCU+2+Ps/vMMbt5N
V4zIBBil0kvI0dbnq8ysU2RYQ7COjbhGIDNQWST4SG4lls2XqonMXe+iOWEMMEuMCjJ8UJNlZTLi
y6KPrUb8uteytY07o51F+QOSZegjxoSushd5Eu9QvIphT5yAFJex5voP3/ViRZIg7nEzGcmrcULk
s9TruTkSDQVvrGSQbZzzBPMf0Ntxd+fsks3KM4hi2LfSD8RV0nRpeiM85ND7EYx4d9GCtaH4jKbx
ysZGPuKyzXnpslToYEZBmgXYUHf+8PNbH9ifeF9VbhwtGzL0dVcD5AE7XSIs8tOepVNlYRpfF43L
km86qoKQ/489lYzk6LI2rAnkt1lhwtxD8h27i1yLaKXHeleP6JZd3VwzBkN3xb/Pqg0e4N0SePFc
J5Oy/BAgkT7DPBp76LBsHDPjFDrPAwm/yIgaxGZmO+ryPKTMTeiJFWly6/G02MpCN461H9bfLF04
NVjnKBZnJRiE7jyIyrBfTY1bDxS4k7mtBF8rtsJ6ek1xU14B06S1XcOSTB8Hekdyh70y/5iUP+8h
cT3zex0aawhrJ6AsFcrjR00PchDTFYJc12Kbm5ohuonLVp77eZogrBCNCNn2bAbIfST8ByQdfbjO
RDGLoLTA9PdWURr1e86GPJ1hq2JtDPOOvabhzDc69grLIXbDGgFahzyDiIa250lr9hiHmjr5vfF7
/06bKNPPlN+Ca2llMZE6gjqi38cg0EYm7EakwKJAz9xXXJYBBL7vkMLa9+0FMWLZbdJLMDeuRE00
9vZODRBKl6luSLWtsrQsLwqHmbnW6la5juoCKSGZY1W09GzU/XdUIsxloJjSAHdjZF9phHWWvNfe
q3kKTPVtFtZG/GSUaIQReFGBTfdVS/g0v0zSy4tcLQ3PtKAaXmgLoQvPXHTQe1KDjeuRfgE6rq4m
iR1IDTdpLNrEvAKlp+xj7lTMD+uq152LWccMr4XqRqJ2Bg9KogEan0Wj3Jy9Axrz2hjNkcljJrxm
qzzUh7iqR8RiE5FAEkWfdOpH6KbGXRLRBmE5xP4D93our7C4G2ywovKTjYfMYQC++i2cGlvDfpkZ
2Y0tMFCsBjtsrQvIEF5/U5PR2PBw545eE8rM1eTgQPsuxl1RHlyoCOaVGPXMYQRZ+nyucSR0LG20
aljlEnbRgr5Q115kWcD7b3xoGTLyUqI+Rl3fT7XFup/AmiCwAzf4PRTtn07KLzop0LEoz/+ikzJH
E7+28WvXfvZHfv+xH/pp47d5SjC7CJEo/6Sfds3fXIyDSKRdzzJc3+FE8seMYW6loLcWtF6hwcy6
6/+dMVg6FknfYbRrf59N/K1WimV9nRhydOXYqhN8CRBH53j584GDqsTxnTLud2URzlJioHtMPeEu
tu3T5KQvHgH3i6pU7ZpTtL9MEzjn4zilbFDw6PXWu/N6kPBa1qYXpHQdes9iFqo5dEMaJHw6qBo3
oUM6dRY9SXjPjBlyyFlhZUJMqf1N5Ws4+3EmLznbX1dBT70VkcIza2XXRu2C2DB4TSrwHk4UTBUd
28sqSeUTVkakcoD366oUS8dOXhzSAoB289dTZJ1LZg7NvuqbJ4Np5FKBkgQDYGvrPHAftEG/wZL+
0qOt4Werp6ykbRa25mIsXeo0R1wbEQMOUfB5nGps13pTPzlG4iNRoewaND4eLSCxHHP0Xr2G2bHx
9mHRtpSAfDU9JWnY5kgTifwQqTYuHIev8oQZ12t+adbzFeCOuucj8DXo3h4/oVxRydFfxUe0PHHP
o0BQDEai3CUoINCKQpFzIM8t+9S6HrwO3js/Cf0GPqBPziQWn2IRTnwFFTGYa7s11HVYZtf+lPXr
TPKSVIT2uW3VvP3BFPjeAZ2jSU9XxDHfQ2MfsT/CS/bL4mMqah6DZiOWdjClIEBQFCyIc34NMg0r
VOPfkffbrs0CHpjUk4QBCscd6hQPO1kvlk3iy7vAC9JDDUGCdn+mNpXS1W7w+PbM2eAy2O4e997d
6SaJSUZaTRbpRZXLfUBBdp3jqFwi6L8bPIOoXujxy1y3r/uYNxUmCDghAvgbI+nkqgzz8cz1W0HX
fL6LWv4us7pjLA1az6UUa7ePEpLhsTIqHoZgRajLc2Qt3M8fow+HRDDeW4D6foEDxbVX/FsSQHnp
Da1YDa0nGaCV/AzCHMYzUDmEC9CceDZ/2cjm6XS98xB7f59xW7UDnzeMuGVcn7iGskZcj/Y7O9ON
8INFzl3t8HcRkFZonbhVynkt0Myf7oltNReOl7yYBm+ElUf+VZXGx46vi2nQ3cRJYD1AiVy4LiBy
NLSKhBFWh+/KJ3Sn1dJxucJex83ksRpPX0ZRsSgGjb9apflLXg5iHVD0nGVC2mhiuWmRKAdnEwjd
m1wmFdiUAQtsA1LbbCuIdrkQ6yYt9RX6V75SHSD4EEboS6U2AuQWxsGsSf2DwCrWqcuiJI0UD0YC
7qAD225C2aOuJ2vMwx69MnU2Ag/CEOalMFvjcfhAnBhf95F9PC0vM1Fqh1BPrEeLSV7H7GxRdghr
EVPCiIFkeIa8s9iOupmuASGxDFPaX6drq+V8fC0oDpgm5i2EW6Coap9TNt/N6S5XLmEIZdVgT8Ok
uOZk4G8YseGS0LidTzfAfIezxK9jRCdbc2Ib83vWt0Xa0+50mdtuMFkH3EZjKtp1D8n3GYWRtjul
H8L6J7KjM3Au+ya7lx2/gMniEhjpR8jRiWElq0fXWM25SWozQj74601XHDh1jkd7tLfekLxoYQxg
1h2KQ5CKdJ25rIhO6doutFmnEGmNw8SxaoNGM1kUuVkcNPJOMMCwfblJ/lxINgeOTVQV1taPMlDs
mN0OgUGGsyVN1KOtbq448ctFLSRpRo4Elz7j9Mc413d6aZtrLQvZFEODzW3g0mkurj7U+NcRJv6t
MoppSxEn1pXV90ub6Q6YPN7C0JHhxBIpd1jE+Iebmd/3JuGPYn1atBza+6UGyp3fHREQwS3R2Na1
mJJp62Dsha2JRDdNBm6meqzorcRcvzJDYlvrBX1Fazx2LqFKls1XM7ECTt+1A9F3leb8StQvMI8K
WiPW2BIA4dlsgRYCSTfTgivk/5y7yzrbekH9Ubv857xL1ix65Csx+4kFAHkDSvbV0zV7XWi0iEp8
KmB2y3WqRVfa0B0xNiYLc/DCsykeEZJrSGaNFTMtfS3SAeBzMQLsWqlM/Z7aWY4XgorAWfueAcpQ
qSZ5EQkOc6NK8C3FurizQ7LwpDdUyQUdie4sHnQuoanTeyAsAEHxOtGZwkUEUFzhsAXLu3AMDJ/4
sUcm3FPa6msmdLgXFLEbBnwi3NxV0D1rbVm+Sb9/tWKE/ahUx/TDq01N0c7SlIJ/64/Dri2acsOp
ZfQrhGskLFVJw5pPrF5bhTyKVgx/ggsfPTTmUrMY5JE+u+cyfbSAubXwUbSnKQTsH3WoDw9B5Jst
nr/McJb1lNbx0e4dMa1DUQTaTdFRPkSuc/epFPs3Y5kvjdTZlmthM8N+5oKa8E0EHJ8bqYgkhQIV
1O3ceJq2OIk+4pSHi1l4d12DYcBuWXVWzJ3+1687izI+NXC/v65leBwq8biZ+pd6il63mPy26nbk
Q8ybHWvQjNO3YoDzPVbpx1+/2pem9vdXo60NfNDwEYx8eTU1hJqFcqLDeMINMlcCENO0dahJ/fvn
+ucQ8ItDAAJKvtT/fAigi9o28Wv7r/LjX7Suu/zlZzvl95//cRpwfuMqOXBNZgUAEyiu5x+KI9f9
jWM44z6dXh+9f50b64fiyPttjlum7EdfyRAVy+T/Ko6835AbQZbwPdQLf9dNOZs5f7p5qdYIG8Ce
xEyV48r8yT8vmskoUoPOkL5Lx1ny8ZGF2uVIpAhc01UxFLs81s+kHqz9oHsyUm2RmPIXy8f/un7m
t8CihcTNZxazhuqnt1DajlN53hyL2kz6sUOqRFMQegiJAKIG05hoaFysLLioiBDausICFSK+WRSb
CvICgpILnUYiGPZNi+S7gttSzzIMy+4X7K8rWi4YHKtXC0N1XFKOwYPX0t8TisP5j5NlLax4upeq
JH9KLiThMTbMpLKldAuhU1LzFNNC6S27p9ZIkxjUlKGCWTxMHukj3A270fEWuTljrszzsKNPHyfq
2sJVCMGeIt3TLmw7YTdvSeaT6QEP03UA0HKdhkSfan577fjfDFNby9B9VpJ3kCdYrxwgZI67JGMM
oXqEFj9b9WO+pL93M2qorWBbr2mJrwkr/B3Uv76Ns+6KPug5Z6YXFXZLQAVLYrSyrQPgbjG0OK7N
onjNR0vfpgl2rkkfXgsrXIVOJw/o/W1Ob9WyciQvpmBSmZdhTozzabH8s638YlthDDmrVv/zvrJ7
Hp7j+HNf4Y8f+aHRsFEozu1RF8M2WSSzQvGHeNHRZ9M2qm8DDQd/5U+NhhC/4Td0mfszRraAM9Fz
+EOjYbDL4IvmwcUUfRY9/q3GwpdB5iwWQIKMMlc4SD5QJM9Prk+DTN0hozmxQ3ErZVV1i4oh8cQx
ii1vqbKc4AYrbK7pNhBe76YIAKNUuxE+RoLC0iYOIjHUNuigHGYZHgwr4DZ4wrRqbY8g3qWu83sc
0u3CBWElMX1unq0L9AjmvoRoueksTioVh/WD0MjowMA7EE6QTluyINObebKx8+FjwFPRuvdCaegk
I2uwIIwS5jEyVgLnKtsBlNPMVDWjKabw4WtbRiH8E7T9DSlnmV6f4RKqXpCsJc9tOExXdDNpojBp
+TY1qln6VZi6SyKI2ve+CQ1AfhnSdeSe12HkXDMMiGMifaW47+A8pL/YSk8lzp+lyOkSOPBwuapI
LDzj68Q+V5aVwFN0blVDc9k2O3tdiVmR7SORTiFD1bMSUOT+FVI2cSgGwUerHK+kCE2xApHsPa1d
1y73vur6CxXY0VF0VvlmxKn2WNS2vIkmbVyjMk8u0IsRt+xFc0ZYFnjbMKJbgWOsvPS85h7eHvEq
1XBww4HM3EhsObDgqHHql0+L5N+Uff7PMhA+NLr3+QZGhouZgCbaz/ddhT4Jsg6zMKvMg2/GfPVD
NJRPhrDGK80lkK3DrLcH4MM5DlerWORaqzaSsyb9q1F/qUjrgAhgD+NlWFgp+B/Tvg0m/lSbQrxD
EzfOQ00Ml1HncN4FS3Jle8EDum6x9eM4e0gLzlVOmuFA5Jm5jbRG26a96awAOrZrpefc07PV6lxX
5lvhdAc4W8au7QJ7N3kNoFMrYKhGS4JAV07ooAMjLCTfMtrNZ5ZVDq/QcznCtObwCpLW3LsToveG
ZgdTHTxDVd9t2ngYb1iU6dHtNRaTTONdar4BrEqaxYzyxGlIJ+zcswh8IfkLLmQc0/Y/JejpitaK
iOfIrKIYb8aCq7Roizi5yKHmHyYvE2SzFtW7h9gALPLQ4EpGX1bvRuUamyKSkmDjKj7PkDVdnCZN
XmH0Fwxv+HDCpOuyriOV7KaG1shSWaG40eJ2vJQ4NA6miMMNuD96RPa8NrVU0QMigceKZP3ih2l4
sKzGX+rhOP7CPPFlz6L7CS/OMSjADJOaSsyc8c97FskCQRD2rnYTgbO5bv2u2GrIXB8myvhV49Ki
JMOFe6cp1esgPLWUPNUnpilT9JZU5XiswGud4Q+tH93aIjcUw8uWefUT3BraJZ2T3+c1vyXtG2gU
SU+YYca1P5RzaITeMqmVNgLXKS/Fzag3hFtCsJtbp9p0YcGEJbNNmzY95pt5Qy3Ts8auWoMenybW
80CN3zkSt0eHRl2fblsCzAhXnCXZTU2XwKjK4APDsv7kabl89BODICNGS3TIYloHOF0x6piYoV8K
Pd3WhNNghIVCRQQk4blb9Eepu069yLv09PpHlNnr+D/he/lvlu6p1fznfjV//bi8PQRpDqJ623O/
SKmGmuNwqJrghiGSg63GcMl2aWrtNlE+n8AApMVJVmp3yRT3gIQx6mLIaopo3Hp6zOPFZA1SQ2V1
cOalffWc9g4RMH7NUG5Zgcf7hhqbD6Nj5NzXcadt/nrv+XcfgKKOt4UFyKS3/+X+KVQqGwOV0E3m
0C/HfkueI9hnAG/BzMEt2GeCGrKWjVkJdk5EK5r+H1F3gW6fG4MTfLD26ItCcX0GGm0cIAJzNhZV
F+BG9IK7zK3n6WsRUsH99Xs/PY+/fPmgXFzDEII++8kL8fneH5hvNcoa7JsS9zntbSmDD+5mkII0
NrMH8rDUHP49XmZYCLZt7vEJRFFg/qzi/gy+L90eXzT7zCavFfG2dtcyFd36A5m+5L52xaXyZHxw
sWJfDblP3mnLYPCj5zHBJYqtFxkM3V5XyiMBp1bjVWcNabF1aeHTfrAVs2ngy+hQgkdBjNhO8zTv
jFEsLUx0X5tMmgDks2j8BraFGeHQB+RXRc0a+HXBrB1H57sRSvYrbBFMFWUljLUyK39jlumLkTc7
GZlFvSA4tNpnFtGGhctSpyYYr05LL/C18K3BU4w6n0HhVUeyx5kaG3FD95QM1zyhsYfZMXrTMWZv
EmYY37jz+neL5C92kPmrSdwA+jNZjhZnFEZ1iOpvqrjRoZLk6Z1eCcWpgd7+k5snrwBhyj3gvBGj
IdEvTUMYo2Zl4hCNg1zZbjYeEwOI/y9uBIpEdrmf7gQYk9QMWPnsUzn4RWfIXk13NcVfj/q+dZeT
zgJbnPbmbBjrLQb4CENswAeIVBRuKMWqZ0e06loZ7ElrJqSQxaCfR1mSndUxJH1oJHqcLnstifNF
GBabFkUFyxUT18s06Nk923/7Igarf+9i19JWzL9yWICRR4pQQTl20Retvc7xfHEfWIWZLTIzC7IN
kWp01+CrdDsvBNo7qcrdj1Z+P2JSNnmXcsqWmoi3fu1o1+BdpmElO717q20eK9xf0aopGXGMhoKh
wqrdkXc8l5zzdSV3pH3EgLOztbSfVqOI1do3p0ejgohrgpFY8H6iHPM/C8IPSWUFakGiieN57qtJ
Pi1aWXJPSyMh8NXP0KM4DH63qhZReUHIguUvSUiKHngOxA+k2TO8VtVgMjqJ8+RRehZz4CytSd2O
qFswoJjsBgsZVdGb5rvGDbFmc4HTjOWZjpFxq8ncWTWqR95hRkwHWsBiOh83ZcsjNJUvSg4Nfw5a
0oIWU0QUwtJzpGWtMhq4d2HYyn2gW6dI5cR8icwgnpbM3qr0XGvbufzxp+sQua+2VmGtv+RZyb7a
Qv9aTezs+lIrlHEIbSJyJ24Ej2y1sjzXrCki0Jbz/jzzj6En6Z26TgpaCAtyV8ebhtpyh3wNO7eU
Sn0IJ/X2Xqc0KOZ5Sl+SSKDZQqcGMBx04D06wPD/yD5iMjFHpMZ4yYnICxu0kkhaFoR/6itm7NkH
o5Gblt7ujNyxymAxpGDVsiHNjy4ityuRu8OSh4HPNzOnJ5921H9Otr842fIAnCXy//lke3wf/nX2
3sj36fPp9o8f+9EoMzmMEqfiY3sjoMX8RBZ27d/YmEyPgJb5aDu30P7ok1nY7xzk2J4gRxM98jzr
/mFA4HDLr6O3ROtjhg7/LeqYeVJ1f9oj2R85QNsoqZjNu3O390ulWDfMWSDj73yOg4RtN4xaJ/y+
6XkU9PY5xVvd34Y2w7QSfES37+OivY4QOuf0WgxS4BooKjk6KoYkbtCZkI0owEQ1Ar4PAyuGwi31
LRmczEv8mqjsURuwFhiRyVAUc90oCvvJKfrnzGCN8qvu+jqwbxGTqGvJ0IqVmcD/q1jMpZMFwIjm
MSI0J3XRDSi54Ax5xo10OEi0Vas/+XCyQAtpsbgpChawhN23Pj3UnYofHBzSxmk1jMd8ZI5naAbM
FSVoTUnN/0B+zOZCaAZ5vj1JXfuwT9hhLCKcns2ekZEamI8qi+D10xeFPGwup6MXrn+M2Wnemgaj
b8D9N8rb0jb10bDn3V6l6Ahds+MHpT1IQfxyNSUgWXz0Vn2i6nBZzNUssSnqwpmThW1gW7tcH9Wu
HZhk9Rr7oDJAmeH4onSWMVO2IS5JRsdQ3tj0+kAjUuzQD4BCCIpWVKH2res48gG1QB7rdKZxaDzp
69sBj97DlDJ+I7mlM54wc7D7pAwfO9I9o/HSqzLtQ0WDvxwZg+IEG9mp6WEcK8yk29P7o+QhqVro
czIh/9yLrOViFDlzWXh5BTFvTP+2XcfEtfSAxcYlX7L0JtQXao5id1viobE2EFSAQjRNhwM1WhTt
ggzS1w7p7Mzctd00JrnaRJGfBDRDC3DAZwxD9n1jtdRdyemEGIqnSqMWR5c5ecS5k2i469qce8Gr
oMp3SBF4daQZUtrx2oK+d1tCrnxoNDO7japmeqqrSB6ALfh3ieq9TWSKxiGLtTaJ3unC86C2okc0
p5xViV891youtuckbOlpS4J9X/IhT3IMWwlZbG3dt3CC1e2wcPzWgftWqW+qGEBLWNLfZiDXPgbH
HBjwNXleogBW40yyJlkEw73eRkfsCGtb+V1GLi6wMiaGltlzhUl85GC7bsNU3gQ5R4lYofaj7otX
qtWDi9zJ43HZh4O3NVrf2DRI6h4yxlJbYms0SEVO5GersY1zb5saurzFUPRkt1l3yOE9EH0+MXLr
6yEibZJWEpyC7CIPA1ICpOE4m9jjQWu5olp28IHPwgAw+oLjdXOJDru8QmqaX0vNBO06TTnx8RZ4
lbDwF4aoQ2oex4Kz7bRr4VvqLLJqeOCpGMDPZbZ5PxqODm5lYjA+n+oXA/kJRBykLAxRxNxUA1lO
RduP6zl+CTZnkKhlh+9uW1emvOhIQr0cPTM9L8jDvWrp1637qKc1rLsSp2eYZzCwPc0nJd7nxDTL
zdynnuL1Au1w+Do1SfJetOUeXLWzUpXPkN0xEcQlRkkc3JSYTrHU+ZlnVRM2uNLo0xW7sMzr29rX
geQOvUEvO6ICogtfqHvU0fpaJXV07M2qOVN6VT5ojj1tRe3iYjYnjUQ7/KeEuheTAjbbZ62FaqmQ
a7MrbBL/2CgMhB0DWgDHmc6HoCqvo1Fx2uXzA5cL1JjA1ipduXJUCNQoSKKlNjkd9AdyJ9pFXsy8
Duw0HRMFtzRgK1UNuk0R3TkuXK3lmDUkIjZ5cg5+JZ2WxGlxpkwEHEnTqajU/X7cQmItlsOUP5eK
kJ0Ge8S+DLAglxzm79I0mxPaRaTmmJ6EQrXIWgRKnmquGi9Nz07Dd4J/1bWAl5uvpEPq+WlnAf4V
fECFSc8o6SSDWEXhdVpFlcOmNSJzfmgGSjJH09lWe1FyUnYnnjBN6aCU4Hy9B20oLJbDIG4Mmyl/
2UbNuCrIwwD2RArnxaAPJMpHs6P0yNN+OkpaChNkZk61EgnXRYP9/Z88O+78uJ1+US4ZnLnpE/zn
cmn/Rpzd50rpj5/4MQcwDCAGWB9o95sk183HuR9zAMOl2880jzkafeBPhRLcA1rCqP0cDnmgYT7J
Cw1mjTgamQLMxz8qrL+DZ2U4+eUwOf8GzKKMPHGc4Br7UiiBV66RLAXO0Y4ILA2DYqzPC3eaxBqL
42S7Ief6PDWLs5G5aXar4sr2XwzhvkfoWm6Bq8PrN0rzjonh+Ji6Wnxuo4huF8h20ZtXheOBZlfS
L7G8g0O70TKBADsKh6G+14uahAEsDaS9nVNpyW3fg6Q8uiKCQzXQUdnEc65aHkwswaSrl0TbhSsw
QhZmH8/e4E9gjJD43XVaoadeJPoQHDKzqg5w5FsMmn19JmD9vLHqfrdI6HuzfKnjECjdrQ4a5Pcm
T/WlZefO3jHlM6BjTjKjF1HDuAI7PKnM444tztpwobQjJUowrly330QkUzQBOwktyWbpVp2R9xtb
Zi3dLeRUsIwi8YhL82B1QJuNeER+F0f6zSQJyWy7GjpDqz9mduyzo44TEw1CLSrhP46j56x7fVoG
Zp9fMx6od1bXiCNPVBrjnklCeRLHh7wvh73tRPGFr2XPflvjNqvAY4O0TM/rHO1PVmr9i0zdYD+B
z9mkhZEhXMf8rygs3+c+X81JrSl3vojfu040a3+IxyebWgx5Ygy8EgwFZp48834XokvXtkvuwuiV
j3mcP9YaLw2oAjNZNPTfghbpDX3Jcm2lMSbBys3RvQ1gRSm8enZ9M/bzW1eN1gwWiKr9fEfe1710
Np6B/YPqOkt3ruhqehYuuUQZytBVofW9udXpzMP1z+YHp5Ma4Y2VGukVlFBFTmikLyNl1USDC232
LIw2rwIc18dfuLWSjDIOS398i2IqO9h5NR2iyTEvhC+SjRMFwxXusmZTSDm+tp4FuoPmM9CNVKs+
KKsSHrCDZWxzNxkOjSLzC7qUPLSBpzjPOkP4FolMW0LpsneR0RbhgvxF9/z/s3cmy5Fb2Zb9lxoX
ZBc9YFZVAwDeO51OZ5AMcgJjkAoAF33ffH0tMFNWIeUzZb15jiSZgkHSHQ7cs8/ea6ssBEov6WxB
PGMWntW4AMVp2qBOobZoXqDnoX/Wp7kfvVqfNfhvaT37PIWTQIviYUv6wPRTJQceWeaaexryfJLM
AQZtyQOq7/pQOpPeYVtTWxVFQnNL5S+hTbCWWvwTWGm5cRzakmxAaGds75/WYgpEhxgaGfkoy6MG
igjotLBd0EkZQPsU7ksyzBQBN/apCovkSios3mY0Z/0YsC5ttUS1PlJ6vdHU8oH5foitHfM9TcZq
N34nFqqzXAvpO7GdcNvjCeOIk47zqRwVyP6OQ7esQ7KsCkhqxKDOtOVqm3i0OHjQa2RNRUCGUju0
kNBvmTBx1mVj/2zGZgnHrog5j4doB7YbJZxUdeCmwORz4tn8SiRBHUq4yLL6KAYgv5ph3uAvluQy
w3mTwDt/GqYalygSNsdvQcMGdluv6YzwLnZoc7SsOlBBR3xjcWbd6IHfN4W+3I+9GP1yso9mz8fa
k5k2HZIwh1k3WuVV5pz91VFt8U1XzvxIq0J1B4eF/ZlG2CMRas1aFFRjPzbjARp7HB5oDrMfJ1lr
vkvfOMRAcZczuomiHB+AETZrZQiDoebAne/XcmyzgPKSJ4AmRO0GkT6Kw1Krn2QyrUtl1MVBUwft
kLe95SVqS9dlUTEw8SbvGgaPIEyqb4pdzaT9NL17XNx4/p3GEc4yij3vKYEyHmiNyNmYqvHAakGL
fTUx053dT7TFQxlFjF86SNz99FRAB9vWVRGhoA3WnZho64LtPR7cKB6DMKWdQC9FvCfFhqhHVnDD
ODMrgWxN65WH4LLHQ6P8rspa8aaR0rbZMvqfMlRKsktJeWtrdsiVkcPQqMV7tOTRplYhN3JEGnbO
0CoIzWibr6iw3bnJs1tLHSBkEY6wetNUJy2LuutSmPABJ2e5CjVx71sqJFZVOlw2RmQ1u9woyQzr
kxOQtB2C3o6N30nNDpvRnj56EGl+yj0z88J0BBprmco5VozaKytzfKkmBiRDrZab5YwUaEMmf+2d
mM8Gx8pgocv0wOJ1uiviXuGGFY3eyLDwlmYD47yNq04Ni2K3iFJ9p8LNYGBZAGdyS9fGWdtjuaty
jJ+oBEmiTkElFgznbnZbhHrg9ICM2oCSo3EMrKpXILHQjTg8jPCrXpTJBDTU44eZrSK+yqydC0+p
o/FZRFZ9pOTNPkZY7B3uoKG7576psBoT55ZI6I0mi2sPcdsDF5adKFlJfZNrjyWOlh9DatT5SKDy
uipW3SWKD66j3NIZBOsE6BebjB6Cay8iB1ClRTcc5TibVu9zXzjhGSp6uiuttke4xFJTLCIJxgp8
NB+oeNvnyMdRhylem7J6MzlhjjxJp59LqeR7nIhqpxAWOi1Da3+odpb9aNpKuZh0cLZ6bj4ujvEk
ZgN3oxuC6KFI8tB0yrJzervf1LAzn0g89UfTyt/lIrtDLG12PWlS7oZ+Tvf9QiUvfbxRe0y0sN8Y
SWTcIAWU1wX5OXB4cg2elA9qVGmvyliMZ5enMrs2NRxe1CRR1h4J85xXiTxqibmFcFEjV0KKsIxn
9CDDg/WbbRJoh56NBvTNdaJq13dOfV85nQrqstK3og5/d1JmESuK4x06RuURG832bZkt59gwxlMF
s+H74LYJZE44pNWS1YEB3/KnWWff4py6Xi2V9iNkH3PbqWnn8/PRTif1u4G76qaK1bewNRQPR2x8
zxb0nI2sKydrOlM0YjxlNTNvLakEMQCP7pIGo3IypeFb08/Tjoh98zYphYXMBfyvHLThYI+y32ZW
+zYidVFtmas0Aq7prChHEo7fld6cg2bWCb05cjm67gz0lR7jqTtB3WC2ZvNPNUlWRn7siNKPhZ09
ScUqHjlUMenWDo96sPV4H8bUkff04ao7146qSxYZ29zSqx1Y3uZu1I0iKCZT2cXSyLci1qKzjXC9
aTTZ76NQJpAyRmldawqEDrGRqdvJ6clhSUkvmDG+ERCAWAkUo9qNo7rcV0CYfThJ6rFcmmJrOuP0
3jshHcWkiDmkpK1lein5uMKziHTRkrVMHwVe/jcLqQQgavueR24Y8IP8pFqv3sq8QCmbC6Uh4y8c
P5cppnBQzli66zSXnmqkxV01aagdKYbjccjZ3ShG9Bl2dHsZBcKcn1tN59GAPN3SVN5z7vW7RGQw
UC1axpieUe9C8oTcBwD7cNqMcV7sQ10RPx2btt2OXAlS1Eitu9VFGzVB+ePoQfQ9Sx8gXBOqaEH1
ncKwFX5daPIgeKvfCHdHe5Yg4cYu+qrFFd6yzm771o9i+l9rUMdUAtCa9r2OxRrw6G3TSxbxYFc8
kLxxjuRFHTv1Y6rs7H6ZsMIROMl8HYv8Niyo2VUfnSmktiUIBycuP5I+Hyzo10Xm5t/sKU5T4xjC
LEpPUKzd8ts4D7xqsE0mGlMgP3FS9mRjqQtOvoz8JKjfNcTpJikRQUAYgQJYqvOGaJ5+BzYQf44u
PyFnBPM7X1O+QSMJ4WUN1SGcwwkM20AFsmid5NgThbyrK/50iQD7qvPJ04EWb/mOyl3quhQNRWCH
E9usAJ1XU8HaUah3ZTI5ByIWC59gVO+L3VvfFpIjXt2Y1qeRVS2F0fZSnaizpkyWps1bs2YgpJU3
RyWv8gcxxnFg6bRleGU89nsj6zACsiMLOPVpQWlwhNHGdl3RJeneajJq6zJTO4miNY6NwDiUmMR1
QeBSdWXNBFRshe8n0qp8mpLBeCFnQ1amBWRlk44hDUnZKrFaXrkbey1cRVk3v45meB9Jh5dVANh9
nEY3CgYZAbTqCDXczVWk+bJD22jgr0LsoXm9x/ReYTrgKbyip6BCyJZdo9eCfD1OuZTfIieD88PR
k5mpHS5zsUSPubm0W8Jp9V2Yx3KHs5Lpy9Ty+KKEw9h4JZC4jdVX5CdlWz+GYS46JE/+aE9B2SFt
m+LWRVB2o1qtn5u4wURUOfX3ooyeQ3aRZ4N4DNbUgiSGrq0mtwJNy+sHcbLdvHocoOQUQRhWhX3X
T7HxUMT1u700GbbUZcKGqsSoSc4oeOwnS2SMvCChRc/rnL1IxLEnR47hDssKkYO5V7UdoxD9fE0/
fg4K281KM6JTm0cVLcPsVCXg5DLADrF4jdWZs8fowVmnZkUehLE5/lg49XHiV4h5NOU0X2t7DZAW
bpbcmsjlJFYvbNgHSdymdRR1o9mLexhTIznEyyLPZjwkh1wnT5WZTA72BNvfEsoPamSXJ0IIoUkG
weKX02duGsJM6fTmVqFx5Y80c0l7uVfmcgmyvgp3nTZkN2AiGPIXriucB5DMaxEdqQNM/IqTL7YV
F5SsDFVfMpaVzJ/rQVY1mzPdGtREF8Jc72DRxp3r0Y657GRefy87olD3Knh7nTSIxTBWE+NDCCvZ
Jvt9bLVi9JBElk9lLsR4VV1F7q24xA1cDMr80tHYMX1bRkXyfFU6Bt7u2osWt8em722iLGR2mmk8
8ZI0jrMtI9zFvt6qZZ96/zM3YL4ZnTJd4J3QSmfX3xD6pudf5J//wifzZYH+ZfkEfRSvDFQum1MZ
6s7qI/3VqlHV0ygzXWUhpLRmoLhajFYMfWnKwarAd4netFzfDVI76qm5VYyGLkl149h4pnssRiXL
hEHZucDiyWLs/v6HW22d//KzYX+BnblCbP5KYcrVoaZoTBsvVdXQXMtZMdwnw78zav0X3wQg5ooT
YxNn//UFMGU3MfQO4yXRBAZGRmAl2xZ2+Q8/z382uP9WknQEiuDfSJJZlhRl0v5Zlfz6on+qko79
G1BVDUoUGFSizavC+E9V0lV/M4Vp4Q8m0ED+ebWl/rHABROHMZgSJ/LSzNSrmvjHApfkhMVqFy7Z
6loW2J3/z//6k7Ws/ct//8pss4xVd/zlOiXtrMHs4nPksrkiY73qlr/YkxMrQb5R2/g41Sqp+bEC
e2bK2TpVtY3UAwDNCIxeuo9VWuOr60KTB5QYHHMKopYBct+oeYh/osys47LYBvz3oVzgMwoxPfS6
kRs7lboN5SF1ZfMC05qCJPK+bGVnimPYW2gt6AaE+pqGdqYVr8/FQtVS2VsUnsLEWc0aywFLDUz8
Qpa0IWUYkkg5SlpE9bEMjzi0qoFCHQVbpJztD57LQ9A5LgS2RVA0A/aga/0ZYrcZqAhN2tnVaKds
3dy6G3HRevnQ39pMU0CwqzyOOcgRAzQtNXmspJwfaODpLk2k5bdckhfc2FMJElY6U2R6hSkipj1Z
3TKzGnb89TWKSDnvo9Fyj1rVgFeJnd2UaI2yxtRo2ytMgDFtzPqqG4nxBtQywvLvbO0FNj8LMb3J
HlVtIhYXG2/RMFf3Zjm7QbHo+rXXJMvccjaCWNWusbVggKJlc6PMCRMWseKrbivZhSjazRScac2M
nh6vmuz4w6LKcGfYpe6jYKUnNc+zgC7T+jYA8eJlj5PojmOncRnj1VfEGaQ/i3FTa2V5Casm/ykH
y4XgZLA9NrGvIIS1N81yP8wwLBF1VLiqSlx7Fog7LzaXF9cgGt2gUEJGMY+07dBcA9XmUZIWuemT
O530yqbevRX1Q5XGP6Smx+9maY0BD40T0tQcmKsZgMWuwZO8Uh6GcsofWTrB5k3h22k6lcEdrwhJ
x/ShyWR3USZCKHB42qd0Wgi7tNp0mZMWLtZkkrM0+UkVSr4CMYTRt8WxldzLnBW6Iuk/4a+VEmpr
VaknPa7FEYfOZ8afv4drnT1g9wN3Mk+he7MTs3pwNANuRxNK5PdoWS5geDpfVjxRUjGVu0Xpi5vQ
uKJtq+/OWmrQRILbr2p0EEBc9nflpC+v6IBslfEVxUdDxmpQGaDLGPYHI6hZa+84uIPMqvuTpbvt
UcTW3QCXxPYwvMH4KGmRdeTEuatgYcUZsRqCSczs1EKl8zFfPis8EeJ2uTnJLLahfTKGNbFdF9/n
sZfXWG/oL8fViL02cDPjxtkj2xRO9dFWto05vHye9bhgy9C+5XaTbVNAIxREJxrBedSnYn2n5k8l
CgFPqh0VqL14MXraFYbZDffVOCh3I/zyTUjZXCCF8crNsL3XKLzY0lZKL0QamWA7WuPZsJTRnyTr
yDzECajoMESkcrQ5snlhor1SWV1vejtvdpg/NQ6+x6VLzl1O1w0xa28ukguUWsyElI4oDaYztFxo
J3SvbtNRTr7BUegGkSh7qBwzOgySlxkfr36Arj495FO27Iou1SCoVXBQ0gl2SjMcKf4aWeqSCQ8Q
IMcHXJzPPSzKvVLPhLPBq4BZYn4xRvHI2sLI3KBWmYspFx31HGoxOJbG+YG3ztxY1oJDgFPh1qDp
BuhDEl5n3Unuzbh9L4wKtQbTgLck6jseCZNulkZ0b23DryzyuAqaKtNONPEygmsml7SIMn/IadDJ
5ji7ztx2vXjifgeMsCxZpc5vS09kDC936A8912AyT/ObO0/wXwiwsXpupsdCYGonqJ/fl3lsAOl0
OZdeI/i3B71iJmJbYnDYy0zYOu0iy0OVDiGqO4WgAZQh99ZJ+2dVot/SsaFux9jJEBUcAFFk+hmr
KqvIS9b+SU5dt4+nFrG/Sixlqy5sfR2ty7dzXGMC9ArkzIm+FAoHVGM/43Q8ApSIe54tSv2RKrKc
yabInkRvzFB+nza02XjkhZ192iOAUKzZWA8TD+xHvWHFzBqbSw+lajC/t2rSHOMlBwIENNX80XH1
J74KYAsdVgltA2dPZd/qTHEYElTRHEtNOMd6DhXic7KI9rQdHWbKEe7jrM8eHUXqVGYAu9hB4ePC
dZcxfq0waGwGzcj3Kg2e75QTCBqyHLwBfjR3xjnSaZsAilQhhy1jHx6Gikl31Idh8Mi9KA8Vt/af
RWpwNAf3Ot51Q9tesczC+QA/yvCMP7GKPGkSk/GMaelfRKjX73UjkleeyRF25by/w8ST3+O+cn8K
Co4X/KehjkkyHV4U+ECXXEBOYED5Pc9169MsXBPrIIGGHtTxkG0il0HHLIdDzt3Wbzk/zAHBinW9
GPIqItTFznM/zOYZaSr7VCRFpse816BzWFUyPuB2sZ55jribir3HtmfFqSD+2FXoq/i2okMD0+cj
ZaoxuBlRUOemxXCdbIYeL59j5ZpAViHjqOfNK+W56UXPsI5zFXeG7Wtuvhzcvk4/ja5OcaYWj725
OGynuCyPLKzyAPIoH9aKoOL9UmM/8rEaEerTWhYKm5lyqTvc0eOrOc7j76ET12+EtoZtQrS08UIX
Xcmb6lk54rIfroXJ/QY8R6N8GGKGP90UBM91xWn3vT1XVIooY/XmRhPOalqj+kOlkkYJZCJrpBPM
yy81MGjDc0q9u4Em6TNPwRJ1sboqO/CZSxixNUFyYjaY8PnJ3Y1uN+I1dLvQ2BSJoEtbHRRwipmR
3EK3IkWhzzYohZ7OZSof5Y7bM4KvqQ5smFLNPs9jVx8pr7YCqzJEMA8AIrK1lZYSMCwbTmNsamHW
viXBNJgxSXVPbasHtW+7oGUTfs4UjBbU0ZddMNmyOrS2AbgM3H7zmjZyDUpFPczbfmrL72BQqmLT
GUyecOvq5XeLA9RdKNg+6Zr1w4hi98kmW/Re0mm/BSkxYB/C/A1tkQ4TBaN8yh2Rxaw4JLaw79zF
sN8Gs8n2VUynsa9FJrSGWZ/1H/bInrgLVf3Z7eIYdFWuTwhjDatPujvLPQ0k/Gu69Kmzl+TUbk4a
1oM/4ZF/H6Bu+1VhVm9M592D6XaswuSkidd+4QC5icTYcy2Jdq3MsdVPt2avtAlzK6L6vZTh98Tt
iifCa1a71TGBn/q2n5krFSUOlgZYG00p6UFG6VUA4/peF/YlmoegjPPBHxwF5FbPcmnuXNKvLlle
ew2XujlrSNOttHsr42zoqJG9w/K+Itubwfjh2gBsUHCr6Bnerc1aLh8Rl1UKAWdfbROxAz8TXdpO
WzYjDuaDJjOSaobZYT/Ss20vRH9W2QBaPZV1NIX1sHh7y/7dopMl9oYWy3dqdc1ThCvhh4UreDuU
4EM83k3wBxUI07tYm+hF45hFGVJoIulQ8ioN4r+G/KyEy7qF4bPwKiXOuLXo4x3OnvglC6fsGwJZ
TGEYAJBGDftzw04HFTa1nFPa5GDiBWfEfIyOzkLhEHTAGuN64pItLrQo/d46tkoQMRzZAsSJ2YWb
qtKsDVvR5ZQqanUcsX+c+Q2zs4av7SNckm6b453f51U9bCNXLw51FumBli4vFaml3lc1tXkHp2hf
9bpmOSaS5vA1+v1nSv73U7JD5vZvpuTiM3n/S/3I2qHM1Pzedv/7fyiO8ZtNwoIoAG4b41ePs+P8
JjgeukTwQQIw7P7i3QEoZkIJEAQvEVkM5xeTs/2bzf9Yv+yfo/V/Z0ZGTvmXGRneAH+ba3LXckAf
/XlG7pnWkiWeqMXSlynQqS58NyUJOa9PhIY/bGFbQ33CTA6uJ4zgpxFZNitu8rvFCsHvqeAEAAwl
w6eNgeV+CafizRVyRtUGYJd4fFUeTGXINVwsxVtuEmYUIJzvm2S0OvJxjX6Hs4acHfVoLH9aN7N2
ieU8UiWQ3WBJDvdieM/Lhs8Mg+VzR/HZK67OQfGXISMFlIpqesc1k08UXihkRxSd3vhgcleMsd7Z
UbqprDr9EfMpJjTR5GsJqNaEG1LCySFlpc8dIHP7O0T+EDSooNooMBvNMTZZCYDEJ1crVU86Ut/V
cJoxsMDRPUOiHxy8inZC/XqRkdxPFWC6FUHo15Jk4aVvZ+H3ega20m3HDzaBxSsxKZNzrRPNJ9ZS
9cNcyeidoCyTsdRKj9zglgcUWCeenP6UOONlMafyihYKYn50JmrZ5ny0d9mUpBdHz6cH7I7QtuYu
mNvyYNsjTYMUuflD0ZMBNebdqCX2VQVdBc1Uzz8mmDUcx3LnapkqWwuaTR4pdsAF3NIdR8ZRp52i
UjPsxGz0zA5UooRCdXIAtYaHpVXr40CvcOqJyCTLkZi1fXZErhV+o8zZs55X/WMPpxCTrDouXp8O
6ncosuH3TmF9Vo1mvaF6RjmPi4YZpWCwL5fZ8MeJLrclUvuXLJ2rGkJ43pzHsKlPLKKGny7mF8qw
505JgzZjAzkYRbYB9FRIiBUuqzSV5c0d4yw1nVDm0veaTtVNRBmAuQPwg/CrAYl8k8RvMn8M67ry
0lqProUD5XGPpJTcOGTpL1qU48pfTL4b8ePmUa3w+PR1bJxUTTIkxH0Z7xmFI8Sjsgq0bqj39MQM
tyimA9Si6+ZVKfCbAr1yf8ewYTdbS7Cmx8c8Ogkor9q9IfwsI5vzqFS+y0i3rjFtwnhmnBCKHoWo
6YeBy95dcXDkrATkItdk0VvnxHd4H9MnZrX4ak+yvWsh7B5tMmPuRi1HHExhQSuMNUd5wOVafnP0
WtxHDT3YgUJZ31ktI+MOjnIP1LPMq4tETk3wE+d8yr9PhSoNCTgOZAcvz8QioTq6QyL4R1moEXjx
yR1maWGZcKFYngtUsIKsb0u0ep+PGJHCYRHhbR4HfT7GZiz39WhdVUdyZDVsuPU6w9lMrvdxIiU3
bFpQgq9hyGpXzeicDuweZ52fVlqJW6U1H+HM9pU3J2rnd8Zc+zGHxovBeH3usK3tjFqaXlu2GXaL
mQ0BbdYbB4Ow3/B5uYUtXihowkP2NH2NqwgVQl7BlS7MsUbFMP9oLC2RyAwRozAvmlor+7Fvng2O
0A9K6uBzntYJWWdUHqLCuivX6ZmGSi3I1om66vP5AZVCI2zOvF2uk7czt9nD2OjYj/45lydboK/Z
BoIcbGXG93yd41W8z0D00AOZ8AWj/iCPrJn4m3Sl3vWrGuAiC1irPmAiFEiJiFVj9SX/D2HtS01Y
dYUYx+ghXLUGdVUdoEy29wlChLsqEuNCb0a5qhRyUUN22SssFQmjWLUMIFO8yfNn0w6nbuE1DDtx
kl8CiOqmYiva+Gn6UkeQSRx7Ri9BODF5xzbofTexaioh4gpj3701SnntkF1YD7FcnE/QmMQ2F+Xj
kFDWmk9254+rcCPGdCDesao5WIOcvR2rKQYexJ7+H7oPClCNAwlcNcXFqzg0u86w01bBSG2BSoFb
sRkX3TQ+NpFtJPx65AdYwbV3IK2MrYUtXOMyOlmrLCWiRsMMs0pVU13uFLNQ1ngzVxMrqsv8pW61
JZF6Z5W86nl2byyqWJdhZMke0lUcs9zm0y5jemmTSD0tuVtvlJblk1+ZE5Va9Gyhsjlcft9s0UQB
CI8yqFc5blmFOfi78yVbxbp5UJunBfiLr5h4TTQ3eTAbpeYjgcxHgrBFSUH6w5CUPw5ZGD6YqzCI
a1N6ZinmQOdtcpk9gnQVErMpfI9XaVFbRUZtlRuTVXi0VgmyX8XITreO7SpPTj2XDjidF3OVLs1V
xIzlFMLi5CfVUvtjZLS4Yf63/aWf5i0YC3cLzyb7abVhcSGP165i6djRmes1q4TKPUY5U1eKrlrT
9nszCcAH9Sq70iWuw5BEinWnNv4wvvRZFwe7b6f9jYswu7ilyK7SXNeIq7SbrCKvqoqrbbRGsMqd
h3yVgjNHdwOlX+XhUX0zh4bzMRDhx3wVkc1VTiadUW/bL42Z2+GqN2Py8XFVF9v5S4+GP7RTV4la
Qdo9mu047wsnmQ5WxyNyShfroIAqU/+B4/jPOfnfnpNdh5Pl35yTy/H9z5ukry/45yHZFb+ppm3T
MvmnE7Jr/YaVZwWf2XShaF8wnT+2SPq6RaKTxWDFtB6Q/98J2RAkBNczN0g4vOrrV/1la/R3WyRD
h5bz6xYJ8pZuGrrF6d0V7JP0vwT+57zrhsJOnKOo8+mkyLaCkaqlt0k308+8GJbD+KXfYKNAy0m/
ZJ0vgedL6wntVrky/6IAMfYPV0Pvwud04eN9qlexKO7wSR/KLzUnLLj/+/WXtKSGCMtTZj/PZjc+
9A1JHo9Wsiw8oolkn8MqUg117zzHUwnvY/lSsbovRatYxS20mkO8yl0Y0LKN/NLArC89jFCj9ems
IlmBWhZlyGbSnYaXLqmNG4Ifqlo/VOHPbpXaImW4SzFkoVQAB3mlVr5+N+BnvExRnfsa/dM/FV1H
t3Mjs669ZrKv9Mu5HPlnveWTHk13i92oI8ZDY/5p54ryUBYSp5c95NFlULTwYH1phhFqHCu6UjfO
gHZSiUd9UdGrRsxgSxUV+4w+vI05hPErxNho8nWHpFa77v2oACBVMKtxfM+JAX2vL6N9MmbRLlpc
5wgHbdgJ6un0YMlz6zGPoyXZLUVMDflMQhrcqKqRDIrxtxMMMEr3c1YFbntALTbqWzawoHCbzqeQ
sCZKlEKOJPO1eGyPLD+rJ/e0BrK/Noukyt3KudAK6vLgH+z+Nth5vY+IR+9TRbRMIaHT+W5Crto3
Fqt6rLOxO6q2g46oTbw4bpZ1MI6K7F7FGCU8J1rkPXCPsvdRM4bvWS8w5tGG67B8K7FExMs8EQyL
bJdjpxV2lLKPEghw0dxjIkUYmQDuerhLcfyNE6ZyKBrdkdyjHntWPEVXepJ/UsI893vRLXUCPFMv
f47AKenMGReK3ACjdh+EOi0QpxjZnsOedBVck3oDskPqRI2s4b0iRnu1xgZpCDVqS311Q4+JXutb
taSu0Zuogbhf6OORz7VIw2mgRtdJShDtCwuina0OyW2EcHrFrD6r2SfvLqwAWMMNjRArDwDH2Bly
xlwmF+pE8vAStZiZc7XEfGJ0A5ajEU7FrGpPkcP3oFcmkNnyaLQThP0Ci4XfqepQ7MNCrbZKiU7H
RsyC4KzZRwTsdNvmac7HW298GD4+UKfRswukGsPFYd6KKgd5q4ZbGacrqBUAcQI1hZyaTntEqp40
UoV3pVBt2NLGDU/DnnyaeV4qIyQO36Dsi2Les5Tkde+nCZ/uYMxhUDgNV6BR1OKisAu1grbtdbzI
dPKBlOuOWt7km4TV74G14nju9QX3K+mMXW2y9sDbv9Qnq637I37F/DarhQECtrTMnSULkjJu+7DE
fDDTUv5cHP0JFBb4eif9dJrSCKRFxLRMZPtN6bXsAvrB9tsCpSqZTPUR/C93LQc3HXMJ6xNhsWrC
ekcEkv4cn2UA1rg+vWKhfHaNJvOjhQ+2Uup72UU3CxfxJgeM4NNFhCSZiMH0mD9hjSwWxt/UWl/t
cvwGqicOBDu1g10ay0bLLJzamtRuVrXqu9kCttdozANO/3xjkWeC9Gu0/Z3JOXVTTxIPKi6wFz0z
jO92bsogTjnTT1XMbNR39jc0lv5UjVY2cZNquadwTEHxT6iJ+hDLVCJypNFyL1KYEPS9yesycG9M
MaPtS+ha+15x5XlUFXdiooymbagtgPYKkfvkEIlyJ2l9yfsh2dmEhZEAtXdB75qHHXrY0jmy4Lus
uw2efoFtihflYWSA3oQLa00MuxmvtqZLPqgcwtyPJJl5iDj6wI4poRHKh8FRnBO2aPcSVuznIODJ
UG+zMIhoYiNoZg2kYfdAYZ38O9OIc43pIyYvztv/XZJv0sweu3M6Ffcq3amsOyLxjexK9rOdje7V
ViPj0a6n4gFudbSZ2ZFuM0Iid8PSQRwXxEzhUyhEdxwt46YbJ/1jYujkMOJWf9epntjrej2e2eMU
d45atftJMdV74sSpP3XoGW0+zo+Rmq+8RJqdLt1A/Y9gWDu3JrYhEdOwM9CojDPR4ZaZRfeq28p9
AnqELEhvO146ODY7Jj0KdAniBbRFvBxFVsVbKjdy7EFZ+BTjco1hG5ntG8e/JKVrY0jO2pC2+1YL
a1pt1elH3vWpv+jV8k0fdETzUNqNhwumizy7bp+wumvnBWH2jHBO12tmCcn1Vsc30+rVR1JaGhUa
sgpmSpVm35q7+KWqq/aqLxb0ubZcAb3r3Z4n+vQepzir9dggWA9CbGJZq+OS1IyFZrS+O5pN99D1
cyuZz3UVDL+orfVwOzPCpOI7PXdZsSc10iQvkKDCgqGltHqeRKnAzbyUMf7YAof8pleJncCbnuic
IBL/6XSDtQnTmTEY2I/txWQKB7i8Y+hF8dzvRpF/GycQL3TMRhsu0vDAW5kFfVFkD/qqJJmFTTZZ
qYLaahL/Pzry/1cAdC2l+7vz8QlA9/ufvVb/+JI/TsjGbybcWJtckWkYrqZySv0jASq+iiQ0jrs4
nsDhcUD945SMI+oXbxWmq5VZrFuc7oiQ/jdOxYjQ/3IqhltuO6RFTN3RLOsvmc+aUsJMRpN1yrXK
UX24HOoYWCqbx9rvW6XqauKPrA0pfs31MryUxcwjuDEFJH8S+VyVjxkRHSXH4mThttwocJaMcO+E
XNHopgMOVrsGmXpJY8Kt9paqotwYL51Ik/j/sncmy3UjaZZ+lbbeowyDAw4senNH8HIWKVLiBkZR
FObZMT59f1BGpYmXt8hS9bYXGWmRGSG/ABwO9/8/5zsjFVzJ7kCQM6nCnWqJg7joRd2+pOFwqwSp
ljRFNJL8IkfuMixDCHvqcFOZ83SnuTMIm1lFMMZrHCm0axYv37yni9LqF8VoZPY6aXUaV7Jp49bP
arerb/BtpndNHXjf22y2OLXz0TV4yfqkOnfIPaagPHnfNIt2E0NMzrwdAWDFe7QmOizAiVAYq4zd
67QunO81pdqN5pXDE5JqvjicaXdlN6GeRoK8VMVNXFOlFYFGV6VW7dM5z84SvEVPTmvX38zWolxs
lLH3UnruSzZOV67ekBncp/l0xl+Cy75zrOvYjnXf86SxJUFnIVYAB1z1llffkglOLJA+TfpGDWGP
tKRCzwx4v2RJFIEzrQZs4z7guPymo4H6AGeIPlwzDXuUcNOt15rTgQ/jUpGO2bjSRNNiP8qS+Cfz
wb5NUnyX2x6yxTX2EkRittPgRxkNyrqquI9myRbc7UDK0RZd9yil2Q+7yrwUdm8+avAyxcqpTeu6
FESWeRXb5Vyi2uljY4Y5aNOCjDsQ6YZZdFt4XbgF8NXurAHIRyYSyMYgrOYnbcqrnRtnoBDIszsT
8JBeKFfLswjfxt2sT8FVp9XlRamFXb4XszZdj93s9AY2j14oMEWr//xv6n6ijy41e1GBA3CnxVmv
6t4TRXNICAcdigO1vSErN5LcxMTboYqjsIIXFmHyACBr3oILM/SX/7+i/rdW1AUC+tGKevkcF69v
Sg7/+jf+WVAdtKbgeYVjmYtO1fYoIPyzoEqDxpxOeKhN24ASwx99ORSvMAvhF1IKcC0T4/x/rq/C
Is1nWZ+lbni6MBGb/sX6eqSwBvkuWV75c7DUQ6t0+HF/Klcn6G0WtsfZp4M/eVt7uuSr/8fdOKEw
fz8EXwF7wRvRaDRoM74dAhBfBloXkk4fWGgL3BVaeThc3NJ/V3n+B6Msv+IPCS7HmHG0I0aRxVOr
PZXjq7LX/29DHCnlZVwSqdYzBMgxqd9C8a3nHx8PgUP76HtHTxdXlJDShEglACge3a420+jV9XXj
21rRvJTSQT8a66Bb5cDQdkCzktWVZI+sCw4WXJXd2FrjliMTIc9jP+zjqmkeoIFYZCrPbbJplLxF
6tbbm6gfsQU2TrwrUQduyLrrEVEGwV2MxBKwB1kV91PqkvaayOS8dXqJbKx6oiBPm8dtaVMavd8h
FeWgEaEu9AxnkxKweompfKLR1ZUrJ27Kc6fpkrNIz+S57s7Ody3neIuadYrIttGcc0KHpvWsa+02
0my6AiGqNvpAaOEQnnQXHfKkr8gQsg1wOtw7sn5xgKsdgjjHLqTV/aaVM2uo2V6I1FRfx2Iiu4iv
+V7rZLYtASOciZwzUNYZYodzlg3CWBmXrp7mW6yDI5CIsf9C6CZ/SOqqCzlDJi5n15xWPbK5y4AO
tV8meMLDsotug6QfXjxFD6afLSxlTsDhVRLOstfi+XUonOAb+fNNssH/On91BvYxtESM16YZtQx3
qlC/tFqgsx6TTD1AMMCqPjpK3Pa9zh+03GBbcKKfbBNejFq6spPtbPIqUKjDAsIu4sWsGLBdplSE
K2pNn06uuyzRrpJQvKpWQ3k3qe5nMo9fxWy+epTfvo8mZ0bRafE3lVJG0QlQBSkf1ca+GMTrrMrG
A8pSz35S6yNu8YqHYAeIXTudPy8f+R3JKNND7tntQ6whmMJAJc9zZDiXVU5+pWU3xr5rh+WciREv
LKx+4zVVsxvo6O1LAmApVTlkrHp41rZwjXTIYxmxJjapFv5sOAxgzoR41Inao11P/cRO+jugY92d
4sy0nnFfMTFomtxmIX1+DE0EhREMvxJa2W17+ofXrsftBExgBKQIVTC9WDuv1IDR/gyGTg7Ek+8x
YrQYZXXXBMYX0QXh7RTG+l1SdOm4ohtmX4NwTfZRGOp7QzTBj4BiHxVBUwuuzMFDeJnCeYCEZBRI
JYNAXE8RhseJXKw1JVRxQMRWX9SaNL4YsLfOHK9ybgLN0vbtksQnjTy8GISNzauebxUYSSS6KEH9
Lqod86xuACR13cihlw1n8EPR+lp51QCayNI6bV9OkftLJCn5sWEABIq20HlDGftHRFDcNuxqQSsa
kST9IuUh+feW+xFQZNgY8/gzIwYxWbf9SBBbWOm+QSvXz7FSXCB8Evc6DYptMBGGxWC2sXdl0ext
7KbfXDPonwog3bd6Xut+z+nXwcNAiHWMk9ta5XDsXoyUCl+Ne/QKLeXw3EDVuCy60LsGgWndk78L
o6FtEW/hi7DPBzOcbiyQQLuwatwbJFTF84SX7LaZyA8dk0hdjdjqL4xRTpfU3OzztAJqbNQ2HOpJ
OXcVQt+NmqeZfq8G2dXW4a+vaoqqMClNRGnNrBOmRm84lavCcexNTIlx1weD/kvEjgKRl5URit0+
+WnPTusjC2zJ3cnbPVPD3oyIV9A4VO1elQO97baKW5wFkdh2uqjPs8GhXx+VdXQ/mzmHcGzS/Jl2
EDmbxOMkYMpiPvBrw3sTOuVhSqf63E7MaZ3ZQVyvE4ek55WdJ94ZSTNYsCkLbpCxeWc2yJmdcsaS
o3Wo7ZsojakaOlgW1y6UvR27BJKdpqY50xqiWVdR7U67gIrNFtwfMZcm5sc14k7uw4jNF5SuO94U
WVP/oIKgWMb69Daj7oH3GFqLYhV4Qjo645CW0qcb1r9ydJh3Zuja58RGFfuhjIECI9Ctntu0NH4o
WYBYzbw4+NWCRHuYWnqWnqGnh9//uFk4NuVugXN4DIGgz7YcrgdSuK9/0+aI9IPvzBz+rSBxN8II
UYT+HjLGCswGvCXep0NXSrxNpvQfaaraR8A87aa3KcyuREOCxW/yNMrdBONHaH4RxRh8T0RUPvRx
nu9/87VteyZXdzb0pRNJ2YzMaIBhXXpwyu6ZQBR15kqHZI2ww31LkJzuJ0MKsW9q+itP6dy+3xjl
hpCQSycd+0tDw7O5moxy9EvNm0zYGYZ11tAoxnDq9vmBAj0YVZziqtuIJWAMlDk/WB+hv+Lude6M
sdW/KVKcif3i9LiqFraxXbnwXQnuxfBZdQxLjSQ4jDPxPoSxQuuTEI8ReEMa1EYevWtxkCyl1Zx1
mRX99EgDOqRZQouhcezzgMI3eWkLwKsOEfvBKXL37EYbxOda+jB4sbcv4K7fLdzarb3wzl2lin24
8CJhvs9+65GspSVyvBkWNqNlAD8svZZMxYCKk4V0/9nIazwNFRMcNRYAQGb0WuqCeqPQi9eEb/iZ
2ertfZs68wMTKbxxIi28VknnoelHw+kIuHtxUxV70vqcb4oNqUL7ZcJAIhd4WrfYz/dmoI034GHB
/2p6/9oT6fQ1X1TPs1KJsVmy5/71nFI1Br8mnR87CgvQoaiMK0hrBH9Rkrqh2z0dAKBwYrPH+HvR
te6tV/bYJfTOfrS6STz2jSYeE7uarvhSObuojrTNBCZho1Ui8iV2nMs51Jov6E+LrQmgc4usa4QK
yF1XNmTzsnXda3NRMBRFyYevTc6hQRjYSThhFmhi1yUTcTfSVj+XdVRsCw+qQz4pC0FRDlCh0XEB
BdKbDh1h3tcB4tUzI4/Aef6ey7NL1qKnCZd9hSvOZ3rKV7ItCJLPZEgDGknQCrZ2eq3XSX6GsN35
5gVBv1dQd22UBnwM8YDx+Od6vkzbcr40asCZ4eBZuNunNGIJNIwvkRb/aNJpvGJRmM5MaDrXspln
rMtQF9HjVdMDRhwbk9ZMt2emkriTRorCmY4MsiuZXKMs0HadZaYH0eX2eTKA2yZuWNsGTTVe17Ll
041+mdZLXWoEYs65TEHNNQH6YwOxNt+m/sxrqOmvAtFWl4PCbr8GtF3ed+VY7DoWHPZAhWzPDWGq
6zqEb9l0BL2FUTZfTgNS1jpwhp1lGpjtIURo9+3vSA+kcOyYBQ3NrGfZ0MOWVxMXLrmWbUz93u1x
tNcVwGVlFNmD3jGd8mpmW+3Fxg89FIDyc+IjxTCAlvZccPAjuM+VJkCxootQZHjb5mEeh/m2SaU8
OIOYtq6aGvpDmPUpxvRVvco9px/RDZSsdAW+glvdGXnnIV+WoLP4m3sB/kRhDYj6i05pNDL4R28S
C8UjsrU68FsUU/tYt2aykwJIRhhtlyu6ltFIUpFHkgZEdbDeXZzfITdutliaiu1cRdpe2SWsMcue
zCeCoF3oJUV9R1ka03Maa+dh0N901SRXyByi9ZBor25NicgQxTeiFYxVhnvggstIN5lesnLaYdvs
yOAYtmSHmvsgiHtySwN1jiSn6WhS6nLLDjE6VDOUFxVNN2YVl0QkOvmLLLSXdravR6pKO3Mc8mXf
VlMVRuEh5/h+KAmTblwt9Fmt9tyIfm3oUDPCIIcilbrftIKeGQUmUKTkSwQbd1j64FajNrqrtDO0
6UgpZcX1FpUNn5JYa2wDVXE5VriViygkKyEstk5MOitFr76jxJRET2FHMnVKNQ4DVIeLHx5PeVeR
dwMxO9Sp6edmdB4lTnVTFGn1TQtT8mTNKf9O9bF7qXrp3KG0FuMmg3V6hqtjhrDipSDAo87XIigG
hInW4ka4zXyTAPa5q+jlbPsc+8N6HBsiA2fH2VKDD6CRAlbJUCHu+jrlSK5n8SFMjAm8tcKZ2cz5
OSZzy5/TzPaazVCGMEx3bjem6Xlb/GB7b3wn5sa9NDxkaOvGhEjV1wklRrPshptgnghznyJvn2hE
jSu341XMc1TpqadFJFo3PMXNGNg/BHDQYd3Trr0WhkpuC5ITd108Nd+dhv3VajQi82pyPfU9zSJ5
wNhfPAaT1INVjbjgQV++kI6RVzDX3Mgfi6I7j2JXXEZ5qx4LRYALXZvhgJShPwfxkr4okZBbERk8
3LJTwU0vq/xn3tIYB+klngGclSavSCUPBgWyi0YhWXM0DthongrBWbelSjdpSny1Cplv08A20kWW
F12V2vSa9tL9Zpay2EI+wXcZkqVqt1myTvp8WrHHm/kUEliBfwc51saZGlayJEt8vIh4P4FB83j5
2h4mThWYEqyZuqWLe7eaN22c35PriLCRWnTIKr+icEPEmTdxKDaqR0DJFjYBgmBXupB1t7HZGe9L
z8nvyzQvL9ScmWdNE7CVgnc/BSHhXGnldhgSW/JVfY5LjvY6gYgF1kF/El6v+6A01KicO909p5iB
qK84+JpZmrrgo4iPrWmS59Gwyq9Jndbfqg736r7SCCBfxUEdp/u+XLRR6BkB3GiquCXGbSjWLViQ
p7RxUGJ3zZAcerN7DQd3wNTkGhfExhbnFjvbl6JCAzWhOAEMml4R957hMLa0bK9SWdOtTMoLEjNo
lHl1pa6E6YZXgHUdUpizpIX2ZteXTUiEb9vQfeX9/0mXk2Y13zTkqBJilBUoWDxl292kOkUGEWbR
w9i0Fh8uasxGkQe38IjKH5ZWPYmkHZ7ENN7NaMzFTjoYl7ViMPZ4aVjZK83C4LfYzTw5qHUU1Q22
3gz6WIATxYk6fTf3PXY7ZryvuaXYR9TysZoib13Bx6CEixrMRxkZ/rAnmgWQxcqVbWnhzg1Hec9R
h+8JTpSnBeOxqULvUYyQkPQKyAZ/iolOr1Z3IhY/ZeY2132pph/hHEDOAxGLbt2akksP69seFyt3
jM7qvg4TfGqax02xAvko+0jcxz0svaSLeWEbL1oNBXuqKcJNbGNtUlZk3nAGeWBBTq/HanYOde3g
0xuUs62yInguvXReZ83gYrq0kisHIXSBTI9TDLzt0R+p9oP+HoovxdxiLzO12zzP1Zlyp/w2iDXn
RtZ6uHESx7wCvmb9MkJ67WUyVNumiyFtIAG5LuwxusjsFNQm4aOg17Bzad33BPRaEKXtPme53fYV
2J9ZjfptEHQO2gWK3CWo8f3Ug4JWrLioFqBDel6v75usuw87dI2j1J2DFZbTXg3NEwlc0k9gUK0H
NoIY56TmAxPpL9jKycNAFMZVG9Yp+19ipzsQ1fEmU9UPq05I+3IV1jcwLFH6oyRlWj83SEQ5d4cg
2VAtGZhsrXnfmdo4raFh2N5VnOFbX5dFDdHGaqCr7epinDmaRY13VUxNdl/kHu4ue/L2UdzS/aGE
de+Y7es4wtjUKfOvm9pqDvo8vEibU4OdmTm0PJtDUt0TAAhhhLhuz1j0Pr5mmsmB999GZOA85CF7
YxEgNGJXmG0od7y0xCltEGsueE2+r9Mw+N3oPEuOICMOTrvRb9lDOVTOKBNpnWu8CC8bzkVJ8q5T
k24AOLq5DgPD7z0t+BWB+r2hXWbetqP3qx6F9hDy6n0l2qWJNnZbwrn0mjHYIJxaLAh2ude9sdua
MWRQumLIWgsqAB8XQt9XQTERwuLwBNFxUPGPaq3OmJlgRdzGHwT1u16jGBfDXs7zes95PN9/PNq7
EjXcG116hHMSfAn19qjmKsGask+SjT+V4Aj0lr/EuRy3WVhlm78fyjBhRLi2adssfW/r1HrrQNAa
DS4scsP7MRF8MpLeuNQV6qOPh3rnuFloPibcDPq4hB78Dsf8oyQOPkmfILs0ftEU3UWaqQXDlLDl
ZPKu6nDM96gPpr8tkjOoaVgkcLjoBfD7vL0+wBb0QxH7+xOm9BVQIb7SDSU7zqTik+s70ksu7ieP
F5oWhiTglN7s26FSFv+5qrTGx/EKtS4LgO9otZucpSYVTUTB9U01GVQQszm67DLEax/f32VWvKF+
LOPjqRIe+k96NEezZgpFFelp2PpuTm4dm66lkzh8/XiQ5SKOB7FMJiZ0EXpF0nx7kaPB50J5ZuMr
RelWDhG7iFBawVVmknw/T2i6elAB2xKH++7joU/NH7xatrnk/S0hsm+H9mwxGhgXm6VIMm0rC5cO
dRUKwZLU1HplhezApghf4cfDnnr1LUxsiG25XLJb3w5rtZ5TyphhZU3kD6zir6icZj90mLWeZP5+
PNypd99ijdEF4l7XOI52DptaN2ijM1yr7HtMq3sO/yM2Sal/ssoYyw179yw9ZKCcwFlo3qU5z/M/
z9KZu+Gl/T03p6D7ifxqXGk4prCGOfrecWf9OcKmSewEpfiPL/fUpMXQ50hHWCbBwccvjbQUOc96
41syFLc2PqPLKmSJ/XiUUzeVR7i0r3Qan7+bXH8sPQIUQSdylp7fq0CPw2KNv3lEQJlUnzy/Uxck
dIgXguhSWozLT/ljqHTsin7KBhZUGNwbcyifyJx8+vhyPhvjaFHDPGs6fKgb3zAVdsRmL9z89uMh
Tk4O5h9hgUxFG+fl2+vwvMQdGlM1fsXe9TLsdPNgomXBfDjE3yKNFaYu+sVlRZsF9I9+BobjsxXt
/atnLSwwgs4FkV1M1Le/QdgVuvCS7MXQQNmoSuWsUYnV2NmT+gxqebH5+KLf31fGw5MK2ss2DXn8
7tUcq1wiPWo/L6CgCWe6xakjP9lKvJ+LFj10HDGUdheG1NEK6oWGwmyT1T76u27dVjB1y6oHvkkv
4+PLOTESFwFKTTiGbeEIeHv7oJ7G8zS5pc/SVrBpac+xbd5XTfLw8TgnHpMhBVg0nhUr12+r7R9T
HvRuanmNLP051rdN9qy5GVi7Yh2TE/PxSOb7b6z1Zqij5YIalYOFn6G63qNwT6LzCl/ovyx6YGt7
UjYm5LJ7TMZBs6lRi290tEvfSfLVtmoGj5DQ/d2bLWW0HAYjLi0xpwfbTaqDsnADh0M0XwYZ50D4
0BZiVrpFnKvUNjPxjB5kTzLdUHZUsKfOydaU2RIwI/H8yYUuwQZHazNfcPp6Oi+AgQ/j6PVD/atZ
XtFxT9tIPXpAU66AbH4B+hc/53OHUjGDRthkxD6OabiT2EfpWTtnjoNq2qYza9QVQR7d1xxu8lo5
sArKHB6CS9IthaW8TGvyuQfqjTFGgqBJLHOJNEMx2aML1xKtW4+iFD697WGjlGuuGSfZUMKTF6lA
y5DADcZlVUYbLxzWswxHzIUl3Go3NDXOjXOr/5ABEbEfz4ATc40sGAMFB98stvzLJuGPuRbkfc3u
Y+K+JOjie8Ozznjqox9CiIQrH1iD//GA7zc8gLuJk7YRH+oAII9e17oklw3qMqx/V4kz6q3ku2It
vYCkq/aBC007ovR6L2Iv/FdoyBuu258ctxOvL7s5nbxQtDjvzxwNuAkt6pzCp8w1fesRyD7V9Hvu
bcNJXv/6IhF4sBpR6+A/x1tH+qKcN6eu8PO+oSvSGzTx6ARhn02K5swhYdddtzTYUceZFO0/HvzE
dbKvwmik/1Z4/g4e/eORgjfuKDsVhd8CzN7XA2l9Y4jUI5mav94GiGWRMiQKI4xSx2hFakBtiDA/
803XfZwmYrNN0oF5iyzrr6cp2w0EUwijOH3oxyrRaqGrh32XoSvoYJ85FF6t5HoYbBKTUufn395A
oVtcmGmAFkTOcTRFwzirCpHVXJadW75WTUVJD5GeTpstmI+PB3v/AjIYWxu2BjYN7ePPV402JHK6
nCvTxH1kaY/17P5MRus+HJxP9iDLu/x2f8pQHEsdLo3Pi310XRh1YvDPCDGsKtta1Eq9kmRhmfUz
XNr+QJnys93o6RE9tqJoQ3npjj8viEEBUzFibUAe8qrncjLurYWCD1yV1PTOvPj4br6f+2LhnS6K
Yo9P5/En2m45d6hApr7WdQcYhb4QKa4n/ZNh3m9slmE4GpIsyO7juKDQu/oYwyxKfYxnGpkGhTir
Rr6IH1/M+6WSUQzciazMWD2O43BGzRyxFhmp31hUtKj0rLOk+yUL5zapFQ11WBcAHT5ZJRc5+btZ
siwcZLQB8n4nyMZoojyOfanv2UAwhsyjDEc2IIHnHl36uaCJ3U4okjHoCEzHcH8r2l663KuxDs8y
+sg7/Ff382TXX7wuTTdhVbE5WLYFgKPtc2RxzlfPHBw/VO0/wVD/5Rp/8sEsRk6aga4H9fXt5wxJ
QpTR2YCNBKFxm0ykoGsjdc6PH8zJWbbI1j3DM2GSHr9IouYzEpaZXygJ2K7sfT017l2pPtu1nHoU
OKhRVToOJtWjTQuxvVZR1QULEaZDhCxBdDY6+rj7+GpOrUDI+CnDob+n2PHununmGHZainiI7ES8
hosohijEts1+9In4+100Z0bbWFi8UFsxG7x9RK6KnR7BVcrZMfi53Lsmdm7zJnj8+KpOvTx4FByJ
JJeDwfEXY2xxYc4lL08W2+5NOhm02AL7J82WcteEtvsyZFVCbJHTfvKpOrXm/fZFUDg6ceihdKrj
lelTPwzNa1Voz3NC2HTyUCXzHS/iJ6OdmvAce6DcYjh23xXJMq5ROlWb+lVIukXu2PJ2MBNt8/HN
JPH0/aLATSSmXBjYPo4P/F5njp1Nyd13u0F/ID2q3GHvRI9GkHVGb04OXxPDLdddqfrreirSKxsC
7T6CQLadp8qhsYzhyahJtsgGYiSjrks+O90uwbHvVi6gV9byZlo2+5+3M6shNMAe8pyvzShoE6j6
2VBL5IHltqDT3EfsphX5WBFNjIIU5XToyTD2yqcIRQcWWgU6gzQQqkgekQoa8O6I6/j4Rp64j/S0
2YJKgMLL/vDtT8wkvyEe2W4Pxfyzmg210yvElEGGfmV6/nisE7fD+K0xtpdCLbvut2OZxqTrWCHY
2gfGT52Cwya39WdCrgtfQrzBkuaoT3YYJ146KAvESDIaIKrjz2/fZAAYw5LLS+xvwHK1tYlqhz5G
M68sc6q/1s1Qb1Bj9P7fX6thUMWkIsUG8XilFDhIYoJXS5+z2lWNfZiqdHZLNR63fBo+wDUO/37f
xoBLGcAEW81SdnR3HbqNrSAOXNPDeg27B1VCYanbofZyP3c4SH98hSe+OYzHHmrBbLFZXGbWH7t6
eK8iikk48sc+pHMhmmGj12W9sVDE/k+GItTdckFhU+c/+iBUAFFUDpHUN7yyuLGzmpAAqZzzuDOM
T5avU3PU4oVafAhLpf9ojvZI4goy0zir5N19F5Wvtg0GH5o1BMX61u3wK/79bbQwXZi2YdI+OX4B
jZFem9nOhT+T3ERw6fClIYWlog7wyUAnFmZK6rptWVSesXEsz/OP51XNAwqwgCMgsWWP4Tju3bm+
/+RaLP6Mow39mzGO5gRpBGQeE8TmI+g3VkD+yF+zW/uL2TkBLLKBFDqwjSt7aKpN6yTh13JoJGIh
erUkyqYU/zpt2xQxnV6B7xNsogGHccr82FLkqQoR3ZqAO8Ey9sH3oNKLfd4izuJ0O62RwQZnke3S
pNDH8cY2GrS62MuNL7OXI7YqjDbdlXkLl7fH7MYBagyvE1KddohP41WRxs11BHN7j1luOstsJJq9
FeWXPcE/vgvyMi7Tds0dTnc5tSKobQgFfcSJmMuGuQKWHNmIhQk1JmgmJqeZHKCPb++puSkMaCLM
E6LCj9dPp26x5zrMTWTCz/WongmtuhaWtrPycgvPtvwfvHbsudnsUb6nIXT0LtjRVMASmwpf1dFS
c7qCSnM2qOKTzev7kp+gVkpji1omZTrvaBiCtiNskh4AAz29raq4QTPovtTpV5rQlwhS1p1tPoVN
8cmR6Rh/QjtvGZcqLXeUw/Xxhsyr8joH3EZNpJzmbxEUgxWgVe0Wows4bTQznHFqOw+2Ku3rTVYg
EgS5xEJeE/Nko/K3k0E7s/QOLLISxTpAGMqEq/b0O+lge8kPAK8c1EekgKmcww0RLhAAezlvQiO4
gy3ert3ZBmGgEgHCExjINuH3bFRWveL5MG7goUDjGod6h6OL/z2f7XXUqmQrNWk+1Jb92aM4taY7
OFSlRxuOB7I8qj/WiFhv7bxIYUno6nmiHbqaBp3QaNV/MrNOrUV/jHO8MeqrHkyINxS+a2f6uqDe
sM6jaPvx63Jqa+NYktOqSb8ND/Hbi9FrsyprMLg+TSdIvySVcxh/LFOinaN2+sR0dnKwhTLJxhd3
2/EhwmlYjIqMd0WLnJyT6LzvRbVDAYqWWsWf3L5TC4FD2Z+vBZa9d5vfbJosKOuqIPW9uTVbCR8q
mB7LrHlVMZqFyPnkThqn5sXS8+YAi4RAHvdp5rbKuL/s05Ixi3B5mQYMWGIbTWrxm9LSIl9UtVqP
lWd9ifWAlMMQU0NYxqATQpeE81JMXyWWIOwZQSjmT+7HyZ/HgkgZifqtd7wwAllsNTDMuT/U1avl
hQ+R2d9lFjqSj2fUyXGky0mR4+9imXs7o1oidqIKPZ7PSbSimqOei0kbNmXXfPIhPbVtpTiFaENf
/iKP3kNr8HBwoL30FZ6RqEXiOhS3TWkfiKe9xl1+n2feJ2WWUxP4jyGPN6zJLIgAsfXc14ZxH3bl
qycyxO3OoSk/C8CxTs1fTqQ0ydg+chY+OhcRcgSmcJQ5y4w5Pamo+jXEHsSajPg2yrfhWqu0eJ2z
Im/jevEaaMaizGwQ/Xl9+4gLOnoM6oXnbeJYwNWGzyhSzR1UpHLjFqAwMSy7u1EO7oNrs2oCZWsR
TGntuJnTpbRZmr/0gYBSWbobYkafEiLJkOJUW8WWL3b7Aaq5FW8BIZp3FaJrPvam/clsOnUXvMWp
S4mDeXvcgM3IPINlVLHzq4hKUbNB/Ip4tCv7nJop0Kpp+GTAU494cWYhlJEUW49ve0V+81SzGfLj
2oO1UnVNtQODRIpVGBBH3S6a9I9fmN/aiaMNIYoZArzJG6CMdvyNDWGn0iXNct/JZ28dDZ1zJyKD
ODprss+jMsseKpO490SgnPxtF3Aj2It5R1S7QtK31wYwWZ/chhP3nc3GYoH2MAa+O/J6zuSCmLEy
P/VCsY2aySGUlG3jlJTtY9IYs48u8scnN+JEERNVAlWfZdWGtWa+XTrC0Z4rKKIsHXOAlNUiqxFB
qrVrg6bde9KxVswUlJN2tvXCJgIe2aY4L8Q/HL//sh5pnVjDFl84cgygdDTajn4I3P/QyVWc41tO
LFoji68htrL5Fm11YZ9zZ+SZSlAjY7Ei2DCjiGxo0BvBiEf9zWAN+m6aAv1bJNh4m2rWv7EtLkh3
Y0rhmII2NXrEE3fRK4SCFUt2vxVOEm3RCotNoxXKj5xakgbRyY0bnptlat2RoD5e89piQoNiOT9G
bucdMl1+1zuSSD9+Eqeunw4YHnS5dOiPC0eU2wiAVRbXn6XjXYQszR+dMX6MDS3a/f1QCK/RGuBG
57NxtAGh6VTX+fJZ8gBebKraXdx8Y5UevCgLHz8e6/dzO37TluqvxemVz+Dx8b/QnKwb8pjDQW8H
wDVoGGP2mgnoJgWz3xQyM86NUg9u1Ei+mWlq4a2pNG8N/rLaV4X+/8Hq/+v1v4NvYNcsmHP/Rgls
ntXzP//m1XP++n/+9/0r1O4/8Q3//Bv/ycNZ+I88Rp4lBxOJlvLf+AbOKP+BuMnkLMYRkO0324Z/
eDiWQ2KZw/9FwRy1F5+Tf/MbTPs/oEDYiM0Q9NGF0v+KGmnQuGCp+mOmUdFaZKRstAQ/iESTo82J
rjSNxM1SPxtqs3nsNUFcZja9uCOgtdnQalz2uPtGFAhf+ABftm3Vf3P6pKbYrN3VetMeugk6W+3K
+VKUnXY2BZYT4BBIopsO7uxzJwkQQ5Sn175wAzTq1BPD9qaQ9mTdChGnJjvsglhTAsYa17zyBLHR
X9usNglL1tK5tPZVqqrq0q0aXeLD6rGIIcv0epUjDIVzKHbzHOqyx43dNPXXzC0U8DUy4jPjEHmj
AwHWJM5jKyNdtLsoEybqEUEfFuRskdJEwKwNVXcbwzo2DrKczAcxge0Dz1UaJUA+EYwurDc52Wcd
zjZcKryOMrkPJk3r+pUhlyNlVNrlc1IE7s+QWojczGaLH3nbRKVOmqvbSkzj49xQp1b8hHafjqV5
zheNpIfO8aLzICHGfT0oabe7HmV5v4XiNbkb0i/8PCyr72NB3WxFbVn5ZKC524FD/veptzEpIab0
4za+g5JZ8bC65LI2i9JPzOEhKWNrn6iB6IfcC31oWtG8qvMweoS4CFprIklTuuNlKZpzvujdYxvC
4+0yeGH5iKen6GnA9aHzgmVy4AMzfJ8Tu12btbdOR+ssHNOHsVdwNz0jOXBI/xHGZbMl+rYjs7rD
7zBr+R5z7oNm0edG6jLsWxnJnWui6/G8L/0cPziZ+asEcHY+tyUIzjS8AgYo13mnvlPiOfxf9s5s
uW4j27a/cn4ADvTNK4Ddsm9EinxBkJKIHshM9Pj6OyCX48rSKfu4nuupKqpM7w6ZuXKtOcesx7Y5
ln0uSAG3YhyAJiNC4V4IoRt7JdfbLK3bENbpk9C1PB6U1u7Kevzm5tCwa3dNbrHhu9wX4f8Ew0Bt
ZCVxuQx4rEbs7/M63piF5cZkAM0Rl/kqsqcxuyQqRl35/cbOQPAD9S/P9yj3HTw+RBatnfTf88Ec
D7Ax8ndSbObzjBUde6aj3adi2aLy0m+JlbQ3jtY/OH1O0lO9VAddQDdqcpEfm9J1twADNyQI19FI
shswVTn2iX0h2ytlBvsUukPkZFpwQFHyrXXK+tRnfRsn7B0hUgyaa8mcv8MjbaPRwWeapgrKqV53
cdtCte4aGHDOqjEi0QGsGhpYb9+cHw2n0VFSlE9aBTB/bSiRO8yGTq89OxQEpADPxTmTTkD1bucf
1uCo12H1osIA+1ROdDi6UeKPGxa9vKzHEvao27PiB+XTNIZQ9IH8D0XWCLCEcGHPx/6hinElZ6cm
Kw3n6wAFcpy8hwq30q2rm3WD9Vjl14JB0X5DUO0SyKJdZFRwRTAAgpbTjTU95Di5zmACVE3h1fNq
PFjlGiZTT6i9xOOTjOMtmmMjGkceizTgIhL687x8laTx6LvUs/HM9pytZg8GLMB1xE8TaWhn50jy
bnFNdlP/YUi5iaWnROwxXA7Zx1J0JPX4gPzX0Nal4Nz1ne6lc3haTGKxyNIiAki/INCnPky5L6JM
auZBR4eJrXQ6eUDpD17WskvME44QvPo7BxthCOqPXrGQ1i4J1gr7Dt5W018/k/sYPHm5mK+Bdbyx
pJ5NJHs4iMp2V0vgqJq0rwvdLGMFQuOi0fKvXJRUnGOafKpVga3KFU5+hQBrNELKcMiyRm3cyjr5
JCuz9GlrWcGlIJ78bAT93vKs8RL4orhnGKg90NHy3szayWOs3jJa6wDM95Bmm1xlNs1dQmjxfqkW
/cpNlnbXJxju077vr6sua3f8e5p9q+nLQW2rtgTWdQfewton0oGiJqvsgDTklnF6vsuX7jgZhJoD
TSS4gtLKD5fEbe4ma8F+3TpHe6yDL8rs7rzZzqawK63xaPn9Z3cpqGV1Xdthqj8Re+7H5YC7IOwN
0X8krW3vaK1oF8vgZOQvD0bc6CuxWO2chws2831iG+wH/nKdT355s9nGr5acnBz0gl6cN7MJC7Rg
aXm4wXvbTA/AiueQ26YfQQkhR81QByiIij24vyIVCz65hXEvoK8R6f3cnPoSPzUTIydMjekeUYUJ
k6Qtd61dlyGfLWCcOB+0RRKTRiQiN+aZMHk3qL8QXTzudGIcosHQtJgpLKjYuuVuh5e4ewzyIogt
oO7oJokK6Hp5CjC6hEoTH6BWPtW5R156MA1A8gUd7CVYI82GEZs1c7Yfhno+a6X8ClDjquqT4cKY
qypcJ4xcZFU1N6hS9EuTWeKu0ZdiP+W9flrRaB01xwtCKbYsiKbJIx8Cb4gCHpJoWVShWZfsd9J9
XaGWhQ3z1F1W9q9cDMoLRyRJaCxwWtH9LaFYCuOSZ6A7dLm9ebHKDzSawR7/2SvTZhzG5IbjGVic
5CppjcQMx4Ktn3veey0MqHBVr27hvCZRNhodQYD+yOFOGIyrpy+t4XyIQH4jyqTaVw4Fwzjbz7Ui
BaouO/lU+RtoQtkqhFzTf6jBhhXUEQFhs4mGHlyaW9RLxV1gtuKk++Z6OdLY3U9e+TrUiR6zmbbs
2vn47C8tB0ZvPXBfaiKmZ1BeZp99HaPwu9n0ZlSb2GYRtLv7YvSWiGCRZt8Va32JXGva9ctqRziq
37ssASHElDycAt7DRCw8dlPpP9HoXG9LqyN8r8Gu7YaZh8eNL0zw9se+LF5Y9mV/1U+N/yg9h7+1
9OVBkW7nVvMUaVWQ3g1dNd0S41S8eDAIECZAGKhS3JVtd7QGH9fonBVi53QJX3SWZ/anwCk31IwL
Oq/3dzY3XTOSnZfyS4/TEq8S6ytii8CAEGISYjc3TrzwO4emMNqb0Vj7I9xa74g/yn+dyo6oL33+
UgAmull1S8PLN2YjDtneunFqd4SwXMwNO6ugQc20IgrMEadi4jg8EXp9L/3AuZ8WvdMjdk0wExD8
zYiYAhCxijHjtlBTflNaM224eMo9CGE4LJnGZUitugAc7sCtHvKORRdoGSKv1y9psBSfO3KA35tU
nqsJ40RctHi9ZWp9JV3PeWjc3PxipIVWRyvBliil8mHLiGkJKM9pP2Obc5b5i175FZF3Q/ewTkqe
YBF4V2OGqTVo3FuSQi+SFkNdPHIczEdDW8k7GEFkfYWIXUcZbd+boHdyGkbKvjKG3IlVPTG3yC0R
iVasVawkvuS2t9p7ZdkQT2EidtdzaQLs0ZPWCb1eDGm8Kr+v43GmJU6OQHVAil+AiZj6vcEkaid4
X4deudoBWlJSH6RX5c/sZuUzR9zwGbKy/lAWPcDbwstP6B2oeBOJHRQ7XRHmWod3G/YrgRomsOcL
WqhkEq6ZOgeayYLIiM7YibwidhdMDlTs2fgOxRaxO6b6btU7ddevc/8M2Wv46oiJWRwxLRewbPob
ourUpxbZKkSUri362JIAwmonEyHV1foE27xuIeA43fSYcncOIu5JA5TOQFjEtFVg6yFQsx4uULLU
9c4n3PjTlMAQ+5yWwLbi0Z83agTxLSxEBblyUS7Ubbu03WsXDgX5pkBVKFaGh2qFAxp3WaNdVQ0M
kKR2mr1K/NqO63WuToT/6Vt4TeqH6PTAX8IPrkmCnJO7kX/0ONdsr6SsPUw1tTGs6uG9qQF9aJlX
7N1+TS9UQ0laNaPsw74e60cjw/CM8sQ8kNtRXtK9knuY/pBCUllFQlurLnQU7tHJaKa7ynaUiuHV
1EA4NxpAYQyXJFeBmTILJMgewHRTWAkZfF6h2hvAlbOD9HuG31tG9JNwfH+tRRYsnQ8+yjRF95Vy
M/ehdmDCnuyHtk/dsmMbW0iXUt2xCDAyh1OxjIAtcXlGbldgOJdAMSDyEKUkZh90dQsl9dhnrvNs
+nk9xLiFhHdUJWvxHSFVEusaPatLnPWM3HiEVbHD341l3hxGQTaVN7H79Kq9HIliOg5dYNzjf+Yu
QOzNYXXcLB4BDp4lM+eT4pmMh97KL0Xh5FFiDt5HrVr7i05+J6KCXPXFARIZVJkgyV8Mw2YwZQdk
erIeQ79bVyd24bB8a32RHlHJUoIbfUa0Qa68p7WYdJI/2J13QVfRCWOu/6ZTWF9Mi3AgRlXXrbep
a/jXnldT9tu0UzB5tOv7CSrpeSWKMzJrW8RE3lsiNDLUSmnZQUwlMjTSJXPymeSpCLd9e23bkuQd
3uOnjipyh6criFayjnYpZx3FuVx2s6n63VB5J7j78Ou5uN/3aR7sVambb9jt7GNdKjJzSnamqhV+
CHMwO+Qplh+mDf6llROnGJZdNr1XgTYeEOTeWHMWfNUx9JJNSlR0rwOcNs0FRW0lKaWG9LLkSov1
KrCnHc+N3ItgdnZy2WgkPJRk/RR5tpuSOtsRXpxxG9HK146aPmxJ3zwCFrBibeIkaSY8jqFfkQOu
6Rqu5MKyIAkycG8CT7shxmHB8JBhRi6rq7kkIMkBCqeowLXv8brZNyFcG7xenrPRSuJgW42127Hx
D4Ioc/JdYL5V9U6V/cihMy13Wa8H10Bby11BhtexJNoRbju2eB3B9znXjVsfyAuMsQ4QK1lEbx1t
1Lhpl76ksJP+dalJFc3QAHdEP9lg7gLrJSVknsSBrqnJYM7qF010L9LyCBMe/YNN3o4eYhD6CvYG
a2eur6dly24CqDHAtHVwdM8NocFLiYOj8FIyQlei7AIr2438WvBV5s/C5xKR+vGyyq9NUX3uCpD0
4Ij0djf0TYlvwsKKTd8wrPIgORd557yV3ZyEdQpYgZrZ0COtgRe4U8RqDynBppctnH2els47gN0i
xFXZ+cZwK2/pP+h6PNjz4DNE0EfiLKm3C32EPLC1f2a/E6eA3Pkd1Hx8lIWvQy3kilZgjD/WNrbx
SZPmXdF7dASE+tJnM8YbclVBXJXeGe5znGWLOPnE23EAa+XZ9Orxbi2zdJ/m8p37GqUYsR1LbK+w
iJpBjCUwgW55HvukC+n3XFlWnTxRSj3mmpSRB5PyAt/5tGWQUDi22SmBU9Qh+NZU3IzDa2DIq4n8
DUKEzCeaqSWgDtveC7zE0YRY/jmbjTq0pGpiWr50vofEeVzbkhirtTQvmiW7zLXmpRceTuQue1Cu
8YFWm/pvoTpqUtE8ZK35YmVGdbLgh3wFEq9igpysWGj104zM6kOIWoNV1/jEB9L1oPieBdMPQgXu
/aUnsaCFzBL3wk9eR50EunAeoUqFwTLdSwPdJanoxFgcaEBMsEZseKFFXRvccWbnUA5WcI9t3ulD
jLUtZv0xATHoq6zXWAnkD+ilAq5GKbnmKRjqFMChzce5KoFW3YyuTWFtlFobglnMjRBYTdXsRr8y
OmB1mSBlzPVP/Bf+r7LxP8yNmFa0bB5+np3JwC3PQCY/TeTFfUlKMcgD7P10NxP4EXpeUcMomc8r
iXosdeNJcSRF1RbnNZhbL1BsbIdg8ELPcMdtTVDlMZU7mA6VMPgEtgR3VuN0ZI539Eb5mvrreeaB
j6pc6Kcy1a6SAFDCWpHTV0jvLIyx3wOu93YeoJSzcGj/yUDvyKgnGZbK1ETOIS9VOt4FRfdVJ3k7
HpLF2QVboIBNNgGNGe/UAAQNPa3PDtxdaCCSi3ozmTbDBLsj9xbU/AT9NEqRTR8yHX0H7iLjOJNB
Gytn6E5Nn+p0LvoNkeB8FVMS3A2aThsumfIoa5fXMjXonPWLhQFM5WHRW++JMxoPk++UsTsvk4qK
oZ2+OZ03PrD3Eb/uOgpQGrkZStKM0ompMBLNviJGR6PPkufmTuklYnq3ubL7qovIa7CH2MynYNh5
5BkQbqJnSOM5H41gbQmPX4Dygcl5cbDE1gBY1/VLaWYJEZlLqb21bq1uPL3SjgUHHugnz5vRSxXq
0iu5IjHeLrKY9PIzALR0Z9XL8k6dxdJKRf2WI9K9aScruQJbPnzRcvcjVQZWt4BUlLOkDX23opCL
nNwDFyPg0n7yZ2e4NU3mT9dq9gm5mLy6PdAFrTGl9RvrYw1csllyw4vdMp9jYeYNaTGofvdAyjLu
C4l2beQKyiPCM5tEhvFxSZ1PVAjOg0zSdp/KpT+yDpadqzqDy5X/hEaYHT5rzIeUhIaoy6wb3+iS
t3putKioEz8yPNME+8ElXYM8SVGDqJfWKsaI7IIaop8Z+JFnB8zcHc52w/4Tur0uikOaTPPWJKqA
rNALo6apXSNELF5Q3k3gPyLPbdWTEiAhpSQ2EiQkgMZw0OnxEbRJCgv7wovb4oe4hi6qP478C9zY
l8P6PJTQPlnGCU0jGtRZmDZLd2UNYrj0eHpkpIsJGqpscgJdiAGMObCCsFdDSsW0TKCFzL7uOea3
Sohd5qUuXe/VVsAkwnIo+qPwSd6R2gwdqEOp3ISpVo0Qz635wRlET/NJL5Fbcw3z+SW04KmCpvjV
ydKCSKI0wVVIT225X8pxLiNAw/lulTOjK6/j4k0QNOErs16LeLRQCVBe7xgR3C0aZf3aufpZlC7B
DmKYiMNM5N2cjuYzHKVmjhGO19zXHeO2ky0JTJXEXtkRT0HFiyT4FgPm+KzZ+XC2MklfhgG1f6UA
Oj2XQtOvdeI9DiYJABCCxs666xjx3YMv4fpCOHJwQYy0+b5UeXnuO398wHtHM3Q2B1ZpS/QNmR2O
38Bv7LIszp2uYFFONifWMNEVDC0VpMU1Hf6e8yTAp3pRENnuwOScHH7pmiDrntjmeC672zXtiK90
F2HuLNpQjzpezHNhs1U2VbZ8VKI2XhJjUxavLnZYOh3qOgsCIinTIpfPA4F4+0nj1E0hcnLYT23M
ZSffIU4qDkKbfD2kNXqhkJydxgnInOjc8lIYTUM0N9K5y3Ztp089sSszu2xex5lGQoFLpgHbSa/d
iVKKa2eB9FNnRroDPSkOU6fbkSVKnhJNTf0VEgDrM91bjUNsEo869d2lauW0H3qqf9qZ3ncg2P2S
FWPkB+lI074tIlRE9dXQB180wPU7Nqfk6GaEZZOGa1wFI0vDKky0idI6tZnh3zaMck/T4oxnV/Pg
+7lJFduAHHloAi+i36zOXRYMV5ryykvfDd7hlhq7MSHVsfCXt3Sps8i0S24GfkFb0UhqemVqedJy
K9l7ysh2BC1YO9AioE0xG0ajWswTsEN6Nm3ZALcK/DXOrNkgMYKUTiAv1LL6ql7yyiYBnICX46Jg
dXKQwZryvZY+sEEyVtw45ljdz05GkE3GYVM4ZVvSzxrLS82T8eQwvqHHalBptNneKP0VctNK/M3K
/65Dp7Lm5QZtJn3gsXwixOCzteU3wfTe5ba1xnRK3oJGuSQFMfCYpiyNO63SmQtr7d40ShvwDXjq
tLhffcFVwXacKBj0NUxJEMKnZ0Hmk8+ik8Wtmw7HRDNBn8j+MK72+KrNjEFMS/u8mRj3+kqFPEuN
hIiRg3r2h7eaPIW7aZB3Q2tWSwjZj6PdEI2Ks0q7wbexcQnN7CQb3by0R+2rrXnDVWuitlTs/2HO
GIxGT2B/7idnCFOSUkdB7q6q5O9z9P/mHP5NzuHmzUXN/e/H1lcQ796+ZEP3re//NL7+11/+kT4Q
/IaqxkVc4zgWm8OP6QPbZBu2k8OQw0VIaKGR+SPOxfwNtRvKBf4MC8j3yfa/4l1s4zdsKWgqqYDd
AHX5Pxpf/6r+2LzBmHEMBuK8u5/UL4G1AJAT9AnodH1kbYrCyG+TMPdRpf/w7dz+Pg//a3M3B76u
2zRgmNn/ItauiCuz19nglUw2IoiHr4L4wnBKsiH656/EawQWMD967P72mX8Q7aa9lqxKlOLYTwRk
J4N+0401BwYNsH/8QqA6TBsNk7v1lX7Ss4xISIJWrYILTvlRVuUHySgfBf/5n7wMxeSmB8f18dNv
BMoAJIIzCzaZKdgFvpRhhzmX4XH+H3x1PKuIZTCLY5v82cOS0iW2gYAKoiLI5Z65VAE0N/1L1RR/
86HcP4smeKYR0WPwQNhBshBijD//SIRC+lofTOKYTVNJzCEVTzo/wY99EuPox3/9Df4qH+XFLBya
UAXcgP7+n19MI6yXtdmKYyA7P/ZouB0LXyZhq+Vvup/WUQ7gmrkKePe/fuH/ZXlh0dm4ON/Vfj//
dNS3pO1ljTgKmbcPAxA6MuJAQoNzsf5mfW1f2A8qlN+/UGwD7Ar051nVf/6M61AMC7cpgbGa7Ioa
puyuMPXk4T/4QD+8yibr+2Ft+SjoRm2oeBV6WBemmp/GmjycRv1nX90Pr/TTUz+VddaODa+UVcPC
1a54W1viHP4Py0v/9Veine1T3gReYKMZ+unxICHS8etW1EjFzDamg6PRohf9fLva9ULcuN7GRqCM
PUR856iruSVvksRtS9rNeZQMgmigAKvzMelGqm1gDGZ5HXlFYp22RJb94JUfC3fFU7oa4xUdkSRU
gmo9NINW0uriH1mypN7pJUPtgROD3pus70jeNp9Lz2xPTlLQ4qjHJZ7q2TkmHskO7QKueyp4nktv
JuShWwYSqstm9uNRpvap77e7QUlTAgVj8wDV2D6DXp2+cKMLDgbSgjNcV16lsNuLye/GIso87i5E
MFb6ewFTGtco70dDW/dWJ3zocuzFvg1ScZOaaxv3AEvQKFtJgjBmqAIaBlYfHFyo03tJH5++wuDH
mhJaVOt8urVm46phIjI1amgneGwuWZqDA4YBCm56NvYon9ueoE7DOts1OYu4EtsLQ0es4dcgl/2g
1iKv0s3nNBudizk1ChobbfXkTiUcjc4SL9KtzeeEzy5CbzLEi6jtYeU9jQkwA08EfWRZC2t9dm3Y
7xpZlk+kfDsXvtbVd5qW968JXw2wYSlu3KH40A1+0wHo5jPY+I+5m5KH3l3b07RtjVnXtRdLxWR2
rypAdKxtLq3kKrjzPXAj+8SO3kc05/LDSMsjpAzIt6CEoTnTUvat0CaV7zq1RHBTuGnz4RLocm0Q
fHJwhwrfi8ldxEdBxWNfdcRckKvgX2ZocnZlzpeAwYqMDps5Xy1F+shcnI+Uenn5GkDEDmvJxYb8
CHpJFezrFRy6cqtD3pi6YD42iiB2s2T8nCVCC3amMXY+yJwy5xpON/sShuD67EObfJybsv4wkV2c
+YzLDshuEiKtQ4xWGMFTC0HuEWESz4+jdJokimCvkn5FNsIrnuvgUuGNRydh8hP0yUyHcDZF2oZg
nDWMp27w1EnFsrP1VYtGmyNuBfV9oHOxQWGrSWRPmLTTEUdcU7wFqNT3QcM6AopkpGGOOOXQjcl8
P6lg/LyqtTxw/e1xsWnKzPcF3b11txZ+SWZxl04DV7bSeGfi1X01V9aWzRXWiKvJ6T6NDABf0sJ2
LrylYg+dt3amGjTr7OrbVdWeci0ySn4Jruvlq0zN5jwnAK3V3JlRqYoPRonBZWK41pk3YuyJWVi4
m3VyirPaza5RgcwkMVYB9Gd+ocHi6AP4VUWZr3xmHEHywFgNJHQm5uxbIwJnEziNzAszd720jeGz
6JbxgL2tVuiweBDWyW/greYfHQEXtB1ATncGE1OVfusH5cVZh2RKmse+Hd+HbMnPdeOauyFB+8VR
6N1lA4vSaHhbulGNV2OvAgYsrHN8yQljaK989g2xXgAc3dertyW/zqKPaobR3MZyguisvuKhZlck
GZMBYtwMRXBjUVTupcaqL4dqQRYmktDqSPlZFbtbPfXjwdjOXcbvPvzr4i3vNP/Gx5RM5D1ZAdbY
G/gPJuOxsBPrPA88UYCnktchQFumV0sbj7gimbUTdRvWvgww8m9IP01VzDs69pyMaKE7w2WQY+uM
Bxw2SqXYP0hF8O7WnNAIU6kFFZhsktBhfn8H9F1dGhMwR2CZPIZDoOSh0hnBFUvBJmYObexOvLRq
W4VYkHhn0zCmLxm2M2Kc6fQETNZHW6ejmFc3lgDYnU0kpmRdLW5oulBXt2Z7URnMzon2zRhn1IaN
F45vJ0+CKa6JH91933WnLH/pS9/4pk/sVuP2jDj6alyXSZ9fF86c7kdaA+xxVBKhpvUOSUTOnr7I
GoEpZqhPevBB9u0cjavbfspnvqHVS5p41j0V2WTYQCdByhBWulJwPtzmcRRpEvlu05yTdajvuoG9
R0vZPaaARV+iBIvHoB32VoFFL23G/Br9gP4eGEPPFNuhHm2HG7/sqiN9qPFQZBhV0EtqV73Kb6zc
Gj9rRdHdLHPWXyXF+gxOf3pGfIM+k6hnIvkM57gG+bprMlnfgBVNbqvyxZPg2XMr+2jpjSESyT+x
np/UqKdHE3INoTq1RNZmYfxcOhPWx5Ie2NzfiVgeQtPj0NtcDSctz6onwOjNWTXsOHrtG49Mr8TG
FWAY+fsmS0IGBhB+gz13ryksXXKmOLeRpCzVPBxxvNjq0GRBaBqZmMK+CwpUm1XFZlZwyZM8IkVQ
R0aql6dmknoA+97bnLSgQeNllCuJi4IRIp1HSSPQSSa55ZGYn7rarM+TtOozCgddRK0/yLNVdUM8
GDhuqjiRMxSJi2Uy55oUer1S7H+1NyX30pxAJutlQdSAnY91dp6KwCLugICc0T/b44B2LnEHlGl0
JALsDSGaIO+jW4qMWSIJkt+EQ6vMyFPvNPueMDadk+qobhxCl7uZfX3xN/E8sTV9f9u4HgKpAtUA
KD8/LbClZMqOV2tg5sre0736pV72UTtXD1NhzbDbDTelQlgSOw+Ft4znpkIkxBji3faHoygKNMoL
OkvbwXBgkn8es3GMd45TaFeG1TCgppUNntM2lwPr1LTCtiALZ6j8/mhKMCizTN7KzCkJaDPLnUkz
JW49aXzGujFfD5zRCFRT4tYa2xy0KKis9Zrlmn5JKw/mSGl0Wlh5zIqLStNO5GHr/t5La/Y322X7
RlMxEPjl2VM4gXF2YsEHPpZ4C+rIp7N2+OsC+1ffQsDZ6VPCBw7cTgBXf66wGamn9tDp1VFygDLU
n8YrsIn0znxFnUB6VX69YDBkzrlSV5QBcW8seOcCC0ea0zv7u4saQvk/3yu290OHAArhlv/6s2nD
SwmNQkpfHVVtEE22XKhtOD55+VtTDfcJjcf9X38Dv9wMg818bPJKBvU4w8OfvgB7dOp0EtVxlBRh
DflKHFAcx02TtReajRDsr1/vVzPn9oKesznBgHD8gqZoFAWO7ZYbJI1Yqy0+oY3zrhkJ3VP1Ww+P
c8fEn3rQ8afb78fORLKMe8jMydgzv9QiMgGdN4JCxsNMLtPfXOx+dSjx/oAhAEzxgOP9cikXIPho
sA7lMatr+0zzvf5oLQj14dTTVq7JSKfYrqqKhZQhLr4m1JzLbMk7pmdtEjRbM5Vpm7NvSibiJjfP
LhfM3isknRc2SRmXDb7Zy9Ltgl0/ylyEPcPcY7rB6SyS29qd7dXJA8hS+81ysTmFGAxIbtcM725J
DA7gZJkBCuR58fr9VGwagMbRxBz476xqv0Jat++CihIskUsA/M90iHSAEs/pVR57HAKho3Vt2M8Y
JCfL/ixzKPQaZWPIhM3cOypwIsCF/xT5xLwHiybkLX4SHtOfHk+AA5OLAzI/Bty3D46WthcC+fLf
bAO/dCx4FRoVUALhjOLH/+lKOuTDiHq3zY+uTfFMh1kD8eX2kTTR9jNRJgRnKbg8ZJg4Pv/1ejC3
TsGfOgkBJYq19X+gtfxKUV1ofsOJQUdid1OaHCu7DS61JAle64HSGH+Bs9wEmhM8NfbyVAaL/NCE
s6kwRwIP+7bJ8m2/JdxYVoOPXgfnyR6Jl0JBmAbIspruq0yMpD9pCUOa3zsu/+1X/12/GuI7LZJ/
36++/jb9z9W3Of/S/ui14oTZ/uxfzWrCWn6jRQvqgOYpjm56y39E5dIbJvbW4qKD3Qn/5dZD+8Nr
5fFHgDvRTAPjoGtNa+qPLHLjN8iCKB1AJ3gbrtH/R1m5P/W49I0kYDjYN4BwEAX4MyNWEl+CGq4p
LlHl5MsbuFYsmY3t9fZOz9AEB8yHFQI78ChtV2un1swE039O7+bYTjlkb61bviorHWpkFUzL5u9i
vJmi5ptUFXJ1sN1qlUd0CN+le2U1LfaD1mUYcVI4799VfhUZjVWoI373nF25JRgFN3qu9d7d2A6j
QbwYczWxPFjfu2LuNPb6S2VNVU7QhK2hJ9oMTU19zn0NdbDvEQ2E4nGhp5OuTjlnl+7YSOE/ZKbH
oBG7lg/hcGegPqGALIi36x47uoDGzi8wK+rPufT6dTg0YvRJteBEaPQLNqhyQC0qv6AbUHtPiuXW
MasGcf0yMf/z4WetdOB1L7/6/lT9dwH+3QIEbsWa+PcL8Cr/AlDrrfnT8vv9j/61/HzzN1YXRc8f
S4yV+a+k6kD/Dca6wTNP95rRlIvJ8I9Zkf+bgYsRTznmeZ1JDu/i/8+KWCa6hdcWczcmZ+efLL+f
8W20lvF92BBEcNTiXfjZKixnbe5l1TFzFfbYS5T6dT4f0Y3khyTTGzgfbbaQp1SUhjZx5wS6OQsI
EQpMgXDeiC1tTCMmhna7nziFu8K7heNqFxepKTVCV5OGw002HRbwH77p/2X4xFfw45FmUqAyCNqg
ApzcDuf2n2tKvxumCn6EurBSfb43ECVHDveky2X09OtJW2hN/fULUhn/8pK2ztSPrQrIPxvmtpf9
0CnX8orwx6FNcXUFl23vkSpXMbR3DwChUqmT1qzJo6F08RJAJJNzNNijZyND4uTfOyk5XKfEy7eA
yhFgcEjKMY1MsycO0m9yz9q1zUDHBXbNY2UCWD/YSdNeEF8DyJimKkWaUSaMt6WS9Ro5QPrLPcn1
fNeaO8731UotaBqr80ZeZtuFhfR5qYB+YLpTXrLd+p3EMEPU3LQFXX4Rbrd9Nwx70CLL1YKi/1EZ
Fg/BZFH7Kou7yALkDYpyL4xrhT+HeMo0X9LdlAeYJOmqzrd6ZiPyk1lqPhoGevIw9zo+GylU8kXL
yKBN3Ym3MRPRPBNvbIoXc5yITXJbU2Y3c1bzjoLFsU7cOrL5k5JbbBhdL9N4NIvM6HDPMxK8hjnl
aXvXW1zx2bSGJjv3CoGnl3YVGkKTBKB7xufmI3B1c35G0jJrr5bZ883lHWxxzBrt3J6U8LnijZDr
V5KqNF66QlaZ4nYhoXtHZisl9LxKfQw1vKbZbYKFxg1bkiozOoUWnx8kvPNWUEM9YfANnsZB8efB
ZNDRkCA1ofzwr9bRJaODW2x+Bddm1vw5m7h7HPHwbgp8cAADai+LryXXKhqJs9PL9WFZW37WcaP6
X0D5qLLzuv0k+GuZOZAvxu9HPNdFIDWam3nVa2z8YL2vspSoRM3XMxKnZxYv3AUMX5J4ZnCiiH0q
MmbpcIYKep4Xo8aodnbipTE6QeP/sXdmvXEr2Zb+RSxwHoBGP+TAnJSplCzJkl8IyZZJBsfgGOSv
7486t3CP7YJ9T6MfG1UPNo4lSkkyYsfea32L6MJRTQ9uZ3YXyj+aI4XADLGa4Qm9xqJzztMUu0/a
4BmXcajzKymg8atJd3JPCxupTYqc8rWMs+FzbelChcbMI5uMuroObJL+OhHLobogZXo6msrF5EYm
UPCkAfrq7swUC+bGGTwemwG5ykIUK9zmFouYAzbCiXFA43eVlkGKoO0Tv07bju32KyMT7h0uEHvE
gDj19Qt/LMT3Wo3qPi10eowuqIV1FfOMtGbJBk3ryniYzOXO5wiY3ZUWjdzbbJwRhs4khr/wyfBy
eURYz7usrsYobHVkzM9t5Kh7jtO8CNrs8QGnWGzcXUZk2ckxZ8YSkWppuA2CoYGITHVleij3PTF/
6sYiEDsmy7Zf5KfA52cENy29eaXQrSIcRMJLEBwH/jLJzOaB0kPTnrTem+VNZzZac51UwE+S0x8Y
H2f0WsFjautFdh8NosFQoSFviwbLOszDcoqbp4LPkqYOn6XSR859QRDzQTAEbvYRZhxF2U6u2LGW
0MrWHw9ypjRuHFG8vMfusLwUHTroeaWQLOYs5hUC414zrDXj38R9Vrnfm7cC67jE5mZk1VfPGo1L
4uL7QMhecE1Ur0KR9xo34ktjNJgdVgSfdt+syO+yzw0rhIHuLZqd5rYqytL1OVxoUbD1ctJht2YG
Hmel8zgdW+lxz7u8MS6imy312cd3k71T+5kmTeAJU+i2QJRt3hbsP7Nc4Y6P3UNUmouRrapcXT8k
pkWN5RjLgE0DzfcFoQ2MvjT2LyUEjWdn6PEXzsYnD5fauDaKqn+cqknbkpecbHgw2rWFv/Ng5QFi
sCULblWkw7gyLGNyNolXOHtar+6CxBMIgphj0esJbTpwpWAQOEUli0x1qNGvP7UO5iyr0L9o9FpX
HZ7VVTaVBLEmo/L3ZDDGb3kbee8qJnupNJrylsyxmx4N47TN8kbdkeITf8HoVW4LNqkN5y7rnql3
+cWwkyI0S51+Lwpd8rY6r7kGMcG3Hto1a1E05+e0jvNHU7QeVui2C2cNtZs2KFiDJMWSnTkigs5x
4Dm0GLf96OV3LOv1FxH0yafBzq+jpyuxaySJgHIiuE3n4LdDoI/FvnXzR0CubRw2XVneBGxgmzyT
8zHXgiz0LRqFA1R8UmM92qfpYFUPbDr1c+ngt9mIuS1DbAHV5wQLHh8twW0r33WwO7hery61q6xV
TCuU3FKv/Y4RBRFnb9t7c+H8jrlpXghR9exNojsl0ZMT5cCmbcyBiQjCWT+X0zJmtqqDlygzjB3j
TkRVvdNBtGwIoqufRdbQ/lXm4B5KGiDDdiq8/iKBHHwK6sTdae2ckQoIwYlYidmHD+O6Fy3p5IkF
e9oDRpsOo2YEQI6ycTu1DaGqJnpS2U9in5St+zCkw/xN13OBESuYcTo1wZ9y0H7q61EScVTjfx9N
NsjEP/UxZFVYvshrUq+7mn5mucxVRo5NK1tjJoN7oTpFvOX739dFP53gPq660F+w35OMBn/5x6rI
jubES0YnOErsNS+pnbIw1J1JjfH76/w00v+4jrvAP+ihWIvs6MfrDEnl4nyKoyP2lmVN1RvW7FLV
L46KWDD++cUWzQUfJ2Rb1DM/Xgz3UqvFFIFHP2dsVFWJffgQ6GBzDLa/v9SvhSxNSoBr1OI63KSf
lSwyDryaRHKiGN3JuJQ9pbeDUppWfFedWo/W9z++nuG4nOtJTHUJIPlJVWKAzqjKvMCKpZLo6a8t
qCR0jQj1chlrtikBU3/4OJeP62/9J+4dv9wCejOBqdAD/6lYn4rY7nAq2sfGLamuCDuj+GFBZQfG
h8AeaC+JV2sNzx+DaIZK6h8/pEzigc74Okg70/kZRFaVttRVnrlHDEdLrJVmHZQx/onj/+urwFVg
LgWA452FYfPjU5NH5lhGaese446BwpSW6c7z/8g4+09X4UDp4yunn/hLw9TtLFM6Gr/Lh/TJTRnh
wqr/v3hMHPjmOtlL3DxQFD/+LplEnkHMtHM04U8QMg/SeTVMI6IYNFXGpavVMP/hSPfr+sWazhrG
rwWZmMv+eMkyRaU85q591KrIfTbwX6OPGChFekia29KfMHe57cwj8vs34teVBYAVmjVCTgCE//JG
kIuAI60mdRxrXwDBgXWyc1GszcL1/0Bk/Q+/Ig8H2kJqcGBxPy+WHqFqXKowoaIkoDoKowLvgkQB
kyAr9nKCU8tT889/P9iVPspShx770h38+7l10NPSSgLXOOYuOrKyQLaU636y46Dzxzf9o43946se
0J1w4C97gbckLP54sWrRPeisJ8gl2sBfCaNwoCFjnrmvh7m5VALxHNMFymQ1UtcxfJ/ayyAHFYVM
AWwOFxWKgdhsv0GFtKg6ZywAVz9z6z9h/H9deOk9WsA0WZGQ3f6s9SxTZ0wnLeIJL5ghrdMorV+E
0tgvSWDgURMBZf3v74Tx67u7RDBQVzILQGj6sy4tzumXROxxR83XqHWVb3F+wNbaffMbgy0zqaPl
eRepcZGAW16GwZkNPAiBupetKRcOSj/LkCop3XWTkSf/eHNgOod0GaGoxb37GCT8rcWhS/qig89b
X8w+RbfuiC9GjFqGFB509wzA/9TG+eXdQ9W7vA20cnhE7Z8vKNN2KfqJdx/siERyXTAEm2TJY6qW
gdbvP/7/dDH6RksjnLjGX55N5FQB4PhgOirg4FcwV8GN3uLUAgNUc0r6/cV+udX8ZlD4IIiBQmQ5
++mtwyNl1G2kT0c3cjhYxmnHk8WLyCnx9xf6OT0GLTrL5VI8IChmS/+5MsrxLii39kYqiCZprzpn
uH6t+W0HXxpMb3uqcUI2Wzu20ZqN8Ac4kXhWwzBn2QYrqe6TNKNPoI0clhj4z/XL7KEh0TWXVhZd
LyvUSWHieC4zDscj4+NrV1ZBVfzThfgjo4TBKPsa6uufS6G0nFBXFG17NGc0JCNT21OBbGYX64DI
fv+h/fLycymeAZtZHC29XybEmBLNblAwGhr0/Aef+I58Bdo/2BIAVJ3sUv2xf7jsXn9bGG22NbTK
C5QRXJL+y10q58IyZOPYR1cq+524iuGIvyh4+miIuF5LV0di3nyslDL/sAGYPz8i9qKSRi1tceVl
6uxYP67Kdo7ICK2bOBpMEYp5owvMfu1uIjXVMtfQhf0318gyezNUCD4uQYwcCq9lnMKDmlBTkZ89
3et9QRdxzpZ+jSQrkYMFXjCCrDyeo6aAfbDr+f5XDxhByXfCqLcP0AQiFcl8q7pzRIvOZ3m8co3N
YDd1jVEf8RfV7cp0W4D2o6I1Bk6Dvl9G4wgNlRygxsFCMLOzo2sZfmIjK+5Gug2Xxu20nbJT90rC
lTbvKg/8Dl3sciZjQJr6DW1pvVy3ntMHkKia+gbskGcgNyUoYFPBieUAPadHEuONtT3kTp+veiOR
5I73knxSet/YrKtXaxaLrSEndG3GEG/kxjdMjBlNcU3wvgSqXpqhU5wl12FS/NnTJHpSt6JFiWwv
gBVN+g6nolIy6trO0vuv4nPIIjovAbAoYHw171pS5s70nW45jITMiBdtOVaqIDvEvqbuayBvyRWl
YF7dZLEcursWAV6xQdLH210ZRZ3dVzOSsk3Td4YMkWSo+4yIt5vYdRdSYW203xQ6lJkOr3Dmd8st
e/vcSGNpRY0k2q+UnvKF/OrOqzPy436qcRaglTCFfQN+j9K9qnt6c2nWZSp0gRUteIaJzhWIKhrh
fjG51hYBMd+xR4qKKnO0yoNUotc+qSrl0jKb2bUCHemOXCW51Zq35Yjd+d5ItaTdZDwuyZXzatXg
vfXGeo2E1z7gAm+9bNN3g7ae67Je2Bgs4c4c8wSV5cBBwvTG1MNZFRnjIVEQ3NhXDSRtVZPT0/JJ
Apx3KucMu0IfQZcRBY5qHozSafKdnzo8YCByXfOipQ17w0cdQM9+YRbGLq2GxGUMfjRcz5pO5Bgr
8n3nqVLfgw6Unj8PSMs/WnBO3vPDWIkyHmxhOq9plCTRtu1bjBF/vVbuIpvVl3dm9Czhv5bEtTQ0
54lpM5SRIENgV5RYohE3rRvX4SmSvrsITnOHz9Vsl565Jdr+DXfAOIQKcfL1r9EMwaavkWMthURs
U9v5lYfS2xBLJ7ahPb+qiWzZQ2OgA/+x/XkudIBrQu/Ku3Fw0M6rTE+VCCskX+0JrR+vaVFrTBry
yeaDtaPBtkIRmHF615aSH8TQ6Z2ENZbX+3I2pPrSK8/SBho9Tpbd+xXZTGdH5caDK0Rpr/smSqd3
X2OSscWwYdp3k1HTBU4mamOySg2szuzHjAHw3Ca0K3hWbKY5SLPBSXmfKcwzMrPxuFaoKPJ0qEHw
RBHCqTVLuCOOedPSrZ+YziLWbcrZpyWB4vRY6Lqi1UaHvPNpkM39IMa/dvz/Pyf945yUt+Zv2+8v
PNhzWpbvOERffxyUfnzVvwelwb84ZnJwYBy6uIf+plMIvA97nO76H7NQehf/PSgN/gXECmGLTU+I
o5vHpvvvQakFLjYgiIxTnQ8q5B8OSlEC/bh/E97MIZjkOQ4MC4X/Q8f0t9LYQpdTdDaD+FLXqkT2
a8N2tY0yyogUZEPV28y2oBxM1lA3odLoK23Jt7Lelcq9Fut1WjJnwpiukE0G+MktBLNqzm37CXes
lW3G1niLfTN+LFTvrdPYdT4Ptt2dpR531xn2dBSmlSBTqULufI5H/uN6cFVQ7zSRkFeIe/nkCTUj
cnfu8gaMAh7maDoxjVIAmVyzuxlEYJePVhb13k07y1kHaeqOPULNwuq/iY/hrdkqZmOVvgoEytmp
Hdnw22ljNbqFm8TqX1B0j8ya+qHQzpmVOkstQExMmHFvP0FZL9y1BWcV5FUepY9GMiEtZv41rxs4
VO4BqUr7Dc69/OTavXloPcgSphLfcurybeqlKXIHCSdloK2/E2b6ABQmu7qCCeaef2KdJ0TjxaZT
VrrvwL5in0XluO0M7VVlNpQBXRTjgd2CjaIMrK3k6I9k2k+GDY1K6WwRbLT3hp475yFgHmV0vWcc
+iCQnPrnIHqaC9/7VHtO9NB0k+kf8EFZ2ka0tZOf8tZmZfaaSDwPY5OQ3mN6a2gBHp9BPawkBLqj
G1T5CRwBg/C+AJZJZQM6NJum8dT1XeyvtbhOtl7qzveyjG0kLFHMdCYzoC90Dd0iCJyA2se53NA8
GpK1HUkR+lMU7e2qMJ/r2cKgP7fa/BDkXm6vunj00r2t6X7+lDbkNz0iY0F3iCPcNpW2Hbs8aNsd
s5FJbw9JvLD8CpE7qfEat3MTc+eAgTqkwWyL1l6bsrYvM0rmrdIjrDw4Mw70ru/9JHK3AePedZYt
GpbUAZdiVxJQmxuAT+iBBKyWyOd01Tog/PI5Gghc9kmq1LyHDNJW4ZiHuG/OzuSDNgAOAYrpYssZ
Ao4DdlYV0dHLyrCkMn2EPXCnULCuGi4TxuDRVpilXgx9nENGCFEYDdMnuuntQTbEqsyuFDey0PRD
7dhZ2EXShL7Gep9Rzm5bDWF9Yav0aNNKCke/Sk9aPs0HXfJqmpB2H4PJ/FJ2vr2WRgweZEHG4Kof
wqr0uu5IkIw4UJW9NVQTxya14xNB64C85oK08HraMT5bt3bdh/YM3IIB4yYttHIdSy3QkEuLZB0n
ybszy2dMUQJZBFAPV+I9D+wm89cYhscN6sP4pnTA/dGCrXeS7MIOuNxq4XysGDNEa7sRxpWfXpyE
M2kNg8euPiDw6N/rxafhJxYfDi/bXuJvx4NgQeUBOFhJiXjd+SSt/B5Wzc1sRNSlvb4W5vyQut2u
0tvg6MXjfRukBw4q5sbXp20s+PRjUrf9wX5spdz5kzoLU1OrwOlV2NR5tx0ihmlxZD+5uBNWYwlh
1yjy99zWG6hNo4utLuk/gQ06+5A11kHnLrgQh0Uw9c92jedFFGAodTLZobtSDeg9HrdCNSXD0WHk
2arJbOB+uDvqHiBZoA32fpN/nT0AGhT5wREOLUniDRMzkrMFWIhO7BEpJhveCuMuTuTdIFp4BvxS
c1VelG+L13xZzbI+8qDoiVYDmmza96kJ06+qu2TNDaOkUXWAVyF51rWWcsZU35MOsk3stRxRUpmv
CA+FIszg8ohs1Nq2LOt3nTXWaL7c4JAJ7z5ym7tFKxayTPjw/LTRW7fQPD6zrsCjGbwIPLfViYsw
+2EtYe7udG5UqFeyZ6LlJPcWxLNzo3TUDVq3sUXx0sYmUM6gx3VRhKUEd0LCokeYcHvfwhLjEwIc
1OsiFFZm8eNV9is02UtmJewOkrjzzCAdW3QPOT6k0Czm6BMgsnP9AfUyOvGIrOXRiQP689rw2s7B
sxubB7OHsFkbfU0wGEA7dNJhOzYHAFq7wBQRnyLUXdOI5W70m6+lA0bIaeZ2r4OnqskG5gHOmGQU
ST6cHDnqF+Bv931Q3+Rt8uRm5rwy83mrk6GzYqXdYpv7ApOO0avtwM9iLa01/+q3FlRUoe4BocH4
qwdCAFlG/S9ZFBvPueO7m8byeNU0mxOrN5yxJmwHmR05HXehM0jz1LjCX8mhThmbB1Wyzqbc3+EE
mQ9J1e3J4zgOaZTtulwHaRRoNaNKLWQzg6IWBQj28QtwLLR7+6utcb9WHTruyzTr9l1S2Bon4Uae
8x5P2TQO1RYCX/JWK9dej2Z/o1LJnjDmj4Y97Muogu4xs7GKAKte030a6IOidy6+DqokqH16Fl6W
bwd+H4QDVbYm8SQ9DZN1QGxihHYSkWcfO858UQ65NlhPZL3pOYWdnNSJw0mzplXbx9ZLVPX1Pd2j
rFxpDGfrrZ+xMg2FVV5jbcATUTWJu+7Y10DzlfupcsTGMIw6hDnW35hxGaHyMDm89HoKo1Z7TDS4
6ShP4k3lBlBuncuIk/4JsUZ5q8f1oDb2lEOSJ+hC9Pel0PxD0GbAqgbr0VZ6/UbanAaprkAbETre
aMGKyQ3iB+HwTsOefdbcDl3wtdCGq5F4uFTssbtvnfI6lhocwky7K6akv8Us/7ltrCbslVsd5ex+
9lsCfRS8GlND/ELjctiYZS6/sLwC/8Cv8grLvtmig2oOltLMraiGZOfmLgBMv86A4MJhStvhJYhJ
tSp1XzvHqJWeMJlCYB9a/7tLIuumZ4wPjNXKX6FATp+8EZB41vsvVubU68IvvCfPm9ONFrn6GpOl
eChjuOJqpHkaeMSMWBbWW5DNvETcMLGylJWFkvk37zU/XswJZluIb3WTvU26BpInKIfPVgv3mEn8
BVsqSNmF3+2J2sCxkpJSyaG4sVe13uQn7CbQtXqgY0zV47Nh5vsui4COOV69ZcBR3SOOkDHLbdLf
adLy97Pnys/aHOyrblIPA77U0AjSIF0HcNBuyq77JjP/K6tzjl/aDTac4fpHsFYnWObBrg7w3DmI
vLZYENkgOFxvyJ4BdOqYtF/AGJkoLYgLJIha3gijnVfgDqebAl/ofoTsvPES+TWPyXrvVZ4a17qG
/sUC2SIY663cX7ndmOQ7u4zRVRR2xubVwqGTjC5PsQtRKKcWfFpcdRM2q9xfjEWT9alILOONhor7
Zqcl/Oy5i8nOTfDW0Tbf0vfKQhNLK1onXHF4k49eP2urtMdVZJm3EHZti/e2BBhMXkK+Kag8MHWm
A5j7IjLoS54aNBIhTP34UwCQujHOFFrrohyemmA+YPP5xhjL3bWGfKOJglGamRk+zXgRqFQweZUT
rNgod9y5oyPsbhVwmt3kFdwnZfdfhs7GjTjX/aqswUU6OWbDJpLsgVm1T+yyhgZeg7rzjXxvITZY
JaDkj6U+bqPGuohEWEiF3GaX165/gsmIlLBj5pR5AVKzJMwH2dyTd2PvdOOtzxOKJjQRWzhfj3Se
iFSQ5gaomoWjuCbJ0gHmPYiIAe5Ubj1JvlTJs1dgk10xXDPWlVbWMBeGDRojyZKSOitElGAkJd4N
sIZfxqC7cSnyQyi32qoI6kcMLNUWlAnqoLQ4jS4OSmH4COkU5SH6NjvH+lyzL+bVoars+wCByc6N
ra952T+irHFuNXe+A3+rUzI7U6jQQq6butvU9gRWDJn4WWvUEDazZj4xeGtXXV4Uj6praaKY0KrU
pIGvNOALWtCqRcJQdWWKiu5aMT9iwEYVhVZrnVZR+i1rjI2hvBmfKU+6yt3VpH8g+fzo0TPyG6yf
9qWBgbbuZfmdAhiwVNJuDTFX60QDoafsAbljmxBH1RePjS0WkFofhxAHgq1Nhh+Ft++sJk3k5yxm
gZngJYSB7sgLhNg3IMGkK2YKj9KYqTs5IYcMWtcAbOhR+RgYyQCtXUo19RdTr9YF5Kn13IINTmx9
uuBiPGqEneONrKy1NwwM4QNvvGHy+63izJEb2gt0/de4hsZvtGBzO7ZiU2Soa+ZD5GcEb2jaLk++
azDXVobb6jdGK+q9zJqrTK0T+HSWyET6awQMeljXHHER1Fk7qxt2ZuUYdKzEyUdwQa2gYzv3Hx0v
IRIqnV+V13+N+vitqjKen8q667uzV0WP1TB3K45U8RdNMwfUtPmhS+d5HVveDSSzZ7/GuBsEFakh
8D/N2K8vcLrxHpa6cWPb9Z0YqdC0Vujrrp/JeIDVpeO3JU4jnrVr74JLW2WFmtkWBJhxk91AIj+o
k3Dyya9ueIK/TE3ybmWYyKwIPHtimW2zGm3s96vEKV7yCvg8oVBGQfi2CV9XVVZOkVdh1DaTBlg/
0sr9ADtu8cVnO5GCxV/XZqMn0LQY/GI4Q6pHA5SDTi0fx97PaXYmw4HKOoM1kZQ7OyhBCU7gkUEU
uGFT9g9TM6OqroLbwO/FtUw147uTtv1pTlL3WFt+s4dBlR37KppCZ7SbBxum1sZvzFfO8eKclTaH
/Fi/xZk4rIe2im8sunYg9U3nTNvY3krSZHZWBXlCwHQPB8/Wwo7JxqZJY4qAEt1XadmbGO0gVAJm
dmnbxRv6G+R1WPotfkckxrWwttDtolsXqTBhVFARC1rxhekh3M35xChsz2VP5mIjpgNptEgXx+GC
BI/Sok0Qo2bBF7yM6Ub6HtrPIkGYWzslpVAzb8aMb98GuJ55d2IX0qvJyT9cUM90B4CVobEMsWXk
B2rHg1eUqLXzYgiXMKstK/rErXfKbQ5nQmCs40Dl3/dCs3cch+m6WEq8DFmwwNZtPTuzXbMTjZwY
LlMbnMja81c1KTsbM/IIP8lwn9D2XlWGKUENtDoGrzzdt5m9kIxrQQBqq5+6jICKtrK+y7k/T0ix
Vsv5gvyKi8HqvlVzXFxFw22sMpfxc4ZFJM9B1aMsW7lV2m0yNN2n0RbX1Fyg/1Vxjl3vqfKDdkeN
LUmn5PFvlQpLQ9/FIz2PvHM4z0COD/uMqYKGeBPxY/c+VzVqwu480cNfNVNEl9tCFwzikJlGuS40
kkdGQNv0qmnZWO0afTGrMjE/ezLt0IRn4J4Bsh1H3tR1v4Tr6X3HGukYzYYi8G3wxFvqOQfflleF
+vqQtpO54Rh5Yol+IiiuDO1ebTlu8STT6V93Q4sf10h1EpZ6c+erkVYKiHdMMkyXauMex/7BF1hg
BtC1UoI44LAzl5+lDct2NY6jH5r0mVk7780phsUfD902c0dOX/6IbZAjYafpBIaBXKUrsDGidDwm
5FCtHLt8K7squBOxxo30nZ0cZbJBdTg/oqq4enPQbVRtmBur1cOuJf3bhk9NyF3laBs398htiIg+
KqLk3TfkpZ3NU+a7r5Zh0hl/7QzCfjr/ezNMNUddmJsL+XLdFsFGAoE1RC0IDhi+1x350DmkaCJS
kq1c2v8L9iAzK7i3Mzg8bxYBSMmSfkBiAO9j1SLWUVxBVWbDuu0bVyH1tb3boh/Mo0ZdXyOtJdFp
HDiYD3Jq+Efs5IjeIdQTrrItW7UQ6jqYuNI9gVk8AfxYu0IxvwE53Yd0clDh5L0DqM+A0ieMSfaQ
ROZmZ2POD1bYJJpDmkuGIKxqYLxbo3EKymOJGV1RlXcPGq7rNix8FJ9ho2UAXS3GbNXJ5ZwwsXzg
/AqFHRgSijCfkRPV9B16bdJvemwwb22mvKyDwRG0dC3+Gjn/v+7Z796rJdqs/V/LN/5KccE6l3T/
+8e/tn/9PX6vlg74D38BoZJ2013/3kz3722f86V8o//6l//T//g/S2czlxnv77vxbZvyf8jrP/bj
P77u3/14LEg482jRg7pyFsHgfxuXjH8x8IJtZ6Kv+LdhkD/+2yCo/wtnEurCwETU6HrOPzII0uT/
se+O3NMJcK1if7MsbKw/6yhoCUsnI+flUIhqPntxNoea2fJuzAWiNzjJ+r6TDtwYPDNsRMYHhX0A
rIgiu5oe52jhoeAEMOmcZy42v8CYGC5mERIkOnnZxps0BA911pBC04q0n09R6k0978aCI8WIcw68
WN/zU7LITQlh3pchKYd3T/hMq2WazmGTWAGOG2Qa99gzPAi4kdr548hQ0OPnra1k2nkoXI6Vo5jC
ucSC3ACLJ685Gsv61QrKOUQlmoFaYSw4IRpmwU9saup9PtX0TD8ZEDy0o0+VZVAjorT8NsRW7IZj
4FHdkpETp9uijxVpRHCenJdED0BwYE0JuuRUdRYD+NVITTtepelB3PZifyRRLNASP6yyyYjvRzjp
6DyyQgKjjAuQCWZL74p0Bt1yDoa9/MvYSALvWZFcUO5oX6Jq0TIqfXdKWLkAtGIrMUZ/tkAFZ65B
mNyqcCPdw7NUkk8zT/Ht4BGeU+lzTpfYmySIzFj6z3OvOo1VcVRbxs7ernfnTcfflgl889URcrh4
lI3tOtNja5+jc6AOB+w1RtCOmvwOSXW+K5pCPyOiYpwbhHUz+IK4XZf9hqpA2rK+SjwWPDC1p2OH
T6u1NgUkU7iTemQzy571ZCJkIy+TtYX9Zd2lmfO+EOPvUdIs6GwlN6TUBGFSGumh86HeC4f2ycik
cpN6TXlIg7I72hHUAcPI7xOYGHeDQg6P3jX2QP3LnWaMLgVAeVDB9IDndGhWWhC0bw5JPvdFlngb
xUkZmLcLOmzsihO6uXbbYm5ZY4vKqYjJaJCakexiVQVf3TijD9lEjbgOWGpe44HtlyJg0i/B5LNB
wIXVjmSP81WTXup3TUuvepRgEy0zfxBabb64blzHCxH2a4pJ/8n1ealsvPchW7p9iDne0qhWxaGx
xveISJ3XmQ7iNqgrkoyGJO5eafNtxcxYmbAOe5XV42mwE+c2BxsTWsMMBsSFO7BvGEgfMOG4xBZ5
xgsYYf9ieOVI2TZ2h0BkOajxKaDKrzDD4rK7tUan2mdWYZ1GjGQX3CvMtuLaIVIiMS7QrsSzLBPx
wh3Nd0r11qmv5nzfl2V9ych6/loDwYnWURN7x7Sx5qt0uoGDDSJLXCrGsIpqeMeT6Bg4axqtc81S
6dmfGusumHUXGAOvxD5XTUQL30/TY8nh87anMXEzNFb6GSmFGlbWNOrnOhvSc5dk8qEHI7KEHtVH
nFLlVlNp8EJXUzw1g9udgOWSIUvDWhz12ZvN0CiS4opuOTrUAL523UwinC4CP2zk4Hx3BnBFCIum
z0oQaEZD8lBmNWF3hD9hPyo38MJ02N3LGKuMD2ZQnyZHBzQbWBSndv+tL0kOsbIy3+so3ojS48Rk
GO2wa9LSC81EJyxaufKtjpz+pBPtFsLwTdduaY93ouLomWT+tK+a3rpDmjs99xDEvuIiHO74QKJb
hRrkM514UuXssdjwnnSbqlBiP+IA3dW2cOl69FX2WKeILLjtvC3aKMPAy+pvlsbkYfYLOggq0q2t
cqHgyqLprp6BSpIO5QTC3xwSANOO+X02sYOvdDyTPMocZmg6PNQqG85g9q41/cKLWZnxs+nz/s9O
IENlTcgQ9Cklii3N9HPQZcFFY4J2N6mBFE2jnXBxVgtaK1e3uexrAil4UZGIx9BvaPQWa/LzKFyR
4hzrimMFjgBgaL1VnnsSaiCssNTQ9cR/ifDAlLbxyZ0YcpFxpkXrVrrTV/xvivOi5sPM7lsh9i3o
sDcmhgzXRHZkL0FwLCvzi+DYfMhJTNhJO00fCChq72Ov8y7or2ho9UjDSJ3J5GNb9gEtX4JFB4rD
V8KVGNUapKjlaUVXj7fHuynHcfq2AMSnNUIhiGOlMx61uBh2ETkql6FrrKOZm4vnRsqnEZLWVRFw
uJls5B5WqpI7drb6xQ366s3vSu/7hOCHgUfXYnYM4m90IMQWjxj9NLhiI2yj06RaZwMst6Phx8+5
DrSWat3IxEiuSD681uCZctyNeEvX7qyh00hs+RT1ZbetPPxRvlOkMPBdkX0vbTRIpKDLz35cuu7W
ruLizYpjf1dKFZ17I/JPg1+C+FFzc0gCn9Z0BidqMtnf6Kh1+aWz9eBW+EV7zoyJeBjylI6y0qBU
dWhNhJ3Rs87JRtWGsv/sAz1cmTX9XUZ4ZIiuWmvs7+q49W9mLZjedavP+4XNxnYN3TE+5WOnPSTJ
/2HvzJbbxtIt/Sr9AsjYGzNuOZOiSE2WJd8gZNnGPOyNGU9/PigrTzldpzO7ovumI+oywylRBMGN
f1jrW477CkmFo4fICJu610jL5dCGBD/PYbhthV9d2Wdal4Q9KscSrMfMzye5SkPH33stQzLuiSGB
4hQYeHFlXK1hQvlvGRLxnUisN1wo1a0Rlc6jz0Aaqc1onYc2sDkGJ/MOAZtYR2F5u3yAuG8suZ/b
DrJVmWyAUZu34MDSY2QCFtHkE95VkWl98vy2346ewShXVc7eIAEFkyCiLfSAJpatpNkYlVVjxxXN
vedENtElOoeR39bzphv64FE6CANK1Zg7gaboCZBlbNMv1vZdFqoQiFE/Bvd5VHp7pJvVehDW2Q/1
wMde2AI1A2NS2x1PQWv6WzRf6jvQNLMFGMU4OGwV0WhGSvpA3hAKF07NHTFf9V021eoAAsY8jBYD
gNlhxTIMczDvQ6m9z9QC5tNoBSkQKcfyfviF0b0Wle/sCOJ4cVTubY00uLdM3aS8P7GguQFkApsa
mGcQ2gJjq9bG0S3NBpMzY9OQh7aa35NaF7B5k3A4mR3A/YrH28QYiVuT1NwizZy7kNp0J0mhvenc
zCYNxddeurHUTP2BIqG7wKZQNL76mQTq4oov1q5JpBD2nudduevBANGl0xoZxDkczCr3r570Rp4K
XvJKgeYy8U0ZaqspPJDpE7JJzgIiOaSW2dHJI7nmzsacR75OvNb2mJJ6JirK177BNUi79eBqWP3D
bA1HV0x4CjPFkjJHLMzNEXiMNueYCWRm7jPBsYIAhmJ6pFItV60phsde5NEnkVX5J9ukBrQRDZC+
Gip1JYI4uJkzl2olcsKj8Gq0JBEwAPQOFU8wRsbhEe4N0xosjekpbZFZsFKTSUeJGVQHer+o+W6B
EG3IkMtQtCMXsJR/DnvCP1Bq6ZOTs8HFsm7dMiSdLoFiEBtkCViaSI2nuBxmoPlt9DIz5U5t9yly
gad1ZnJB3y95l/apgPD/JUEIzJwjz9cqRNKw8gocJnNvHifDK1f9EFsb1RnNtrbmNx1PjC6Me79m
oBfEvbvJMaczymZDU7XlsCeoD8YffLyRFuEmyWWxzdPoEx+LtetAa63pVLuNlVPcGHly7e3Eum0c
+1U2LCYJBgbvnmX5Jst8ZoFFzoUpBnYBBeMBNFKERHlgaNlcW+zg/F1MnsWJxcM1nmzz2dLYRtf+
WBVr4ZZ6J/E7rWdjxNGedWSZktPEgrLAeAS2ak5S63UyzJHBI8KEAghnEDredXTjbF27JZpHbr83
o/G2eOjDJ3gA7qEGn3ligC1u4yJPNn1EFMLsax5zTZwck9rD/ti08xp1u7Oe7G5Y1eSiXUq87Lsg
S6erI3hzqZ9vk7kt6BNq3TIMRGnxU9f6PxAgfhVUg80wEV6wu4NfQdz90jj+JMiKQ8YHSecnx7Ro
aOuM0WM9Mfuc0k6XuY+2KNV7TS1V8sgW2d8YJX6xEtCVuqYrTHPxRwFmWTghP784ai42IYSZHeVY
6fc51eWZiL8YWmKQPfz1+/zFSLC8lLXArpHaChI4/kUVjxrKBZTAS9WmKrd8RyZ82VNUff/r1/kX
Tt3yQgjiA5p+wCSuu1zwny5oVk0TahQvOnY1c2OMPPbR7UZzm5Oxfad0hl2C8Ek245NdvNULRo5T
JYqvRhgvzTW7tXL713/Sv37Ei9oO0onHbgLREkOIn/+iTrR+TLhMhIK4nG9Foae9lS48CTsP0MsL
whHfIYnyOUsd/k4F+389GYIBo6um+tH+eRb0Md/556Do/6/50d+pOQEsIuz/ZXi0/NAfwyPAUgHu
Qdy6y3f0n5Mj5zfPQ2/3ga35Y3Rki99c9AR8mUBw8n1afs8foyR3YVeZDAikFD52Gvvfgd3ANuR2
+cmCgfWCZxdfIja6GHuhPv75dtLSBWCtIsgajmBLCebT7duVDbSBAa5r968iKjxAGE71kNRTeVlU
lyvlA5Qgn7ZLt9JLxGPaZvO01eaYXWMKLEj3Bk7/wNP7MUisE9BaYqX7pFYbx8ffxfcisFkiADAB
Ce7EN30+VGcRITddkRRyBj2Z3XmV5e8LEcT7Jd57b2dUseuoMMJNw1G2n5NYH5GXurdds4zqCQ8w
1laHf2JVDL55A7Da/UzsekV8K8DSNSdhtLbiDmSrsayfyip8qJQN7zIxhvHYia9ZNldv6Ev82zmz
QgrE0W+pAbAnDGhKd1k4utchHH2MDW6Qi3UcVuK4AD8PmTaN9yXn9YdXJ8HVSkv/CG5df49GM1Tr
uKjlXRLXHbRnSz/YjT2c0swTOBl4NBRLmM33VFRIHRxgGMjWLBbyMEYukSijm6aejXfabEhzgFzR
4s+qPE6JeumZvjykw8LdiP3+U1y37WNA4BR7amPWXxegyQuj5Yz5gcPikqEGcUfoP/HS+SVuRzwr
K1MktAtOsCT9mVK/KcwaHZOP4TNHPauJrsy/5knbHoI5IRmWNux9Fl1+ToS+GnPknDLd1icdzvNN
HRIAVTpes/OIAjQ3JKCxchZTZ2o+1Ch7QT6BMour1PHbCqNhlkYA0iS9EJx84fJGR/K0Qft0Z5k4
5Io5It5DPc2fsCrHnwlf5wHNaJA8xGmsSDanw5QoSjCqIb6yMggW3IBoH+3ulujWuVl3lbBg3EtQ
Q/G8uKsj1J5rEhljqheLig68y/AjQWlGzTEubr4yxxFRp3F5lwBmWdnslM+RrmYSVCdAu9ovbmsY
82fTsCSNZDEgcGKUwbKDMjh6BllvkrVDs/xVjYNdM/pxWB7nrNPh3xeHmQB3on09m2WeX8oLWIrg
Pgonsgl9Y1vHBQqRqd+42rmQjdu/l56VHYVGhzSkqD83fdNNiD7i8WaekQ1iOmjLT0GVhi8GiZ3G
CYmnSrdB6clvCMqabsnZ7R76eWCT1k+ZfG2Z17IZJGb2XpKo9UXjs1kH9SDfMlRD7D2ndnpowFz4
B5sNb7PSPiVpYk7NKigshhFhGwM+7EJpPVu9iG8UsKOvbI1FuWIcOkVrTzNvqkkz/JJ6ghhBZ5wE
o70seCLUqEIEhmoZcTWiN8I5o6ba+XFZvOEqCT4xef5qiIEM4FpbsNvd6btTa7TSjZRVuQ39sHxJ
I/ZU61yTIsmHVerX1kMnQIxzSnBkWLUbFFIU3C0D9HNsjggfWn3PADRgjpLwfWaVoyD9anvrY3kC
Zcwgdu67Bu1RnWxspJTbeWjVKaukd3JEs8S0x6nPdWB6U3UdxxqaGm9tBCS69rmdPJi94eyrRGTj
xgja0AYjqsWrmcUQ3gnUZOMvajKqS4IuaXDr/BhNlrqgqsJaFVRW+6D9xObCekX6GdS4mlj9IZnk
RAu7I0Fp6Bd9Y6i/MCWGYGHjYTzAXI6geYupudqNNt4rx0M12si0pwEm9JboA3Q9KcxC+Om23e8M
cpG/QIAevqs8Hl4nu5S3Fh0c8bEDmfYry5l0uA5CS1FQB2G28c262EhEnqfOawOxlqJ+JJG23lDL
DSgGiZUuYJls3NI72fXUwikvGTnHTU5tnITHNOPYrKSt9qS4PdGtd/tGU/onFDYIYDS4EpA4U4n6
tXe3cAjmbzO4mmLbS1dtKqtj1lvFpGRhyk6vo4Da3t3YuXLLFsXvUCefZyNiST7RFWTixZ8yWnXU
Pqwm2pcOS0F6JWIZ5GCQuleZgguaZa4f3CIXD670ojuOxZF+IJuP1PLPLDvLB4V19aEj3c9ciSQN
nwfADC8WtivURgxlTzF2tmcfsDyH1MDXygcveydg/98BZGM6ExXOMiC3cQqiykWogZYOoTbHNo88
wmGn5NKZQYeqzVM0w01RXNJA8Oe6mbGTTc4mv8EEyFedLdJK6sY9Q6Nyr+i8zVvHKUOkAHMbPtq+
do9pkhFu3aE8IU6WFas1GwR5G1FX7FtDVfj8pvASVHX9iHTZO0a88XcUnlC1J+3sAdx1uzFU8xe6
cyJtZ2WQ2CrziZ0jaWYjBoCtasMO4I/DedQlcr4x29k7kveOjmZI71TeQRBSpnUNKxwAHLJZ+DDM
4SJ/NW/1WEXVupzthSzeVXcRkKj9cj2fdDXKc5DOjMYJ+9qnShvXLOt7VBHmgEeDjPBvYQtLKxlZ
8a+0GuHqOaKdThND1Xsz08M+mILg2MuuedZhVdwx4O8PfJ9cUu+7iiTK2kOQ2gwRPKGZ5OgNLpAY
SYQVqPvBEgVbltQKiJvz5DZ2EnFIVW5fkSuQRukF47HhwYgrzBwuZeC/iyoJ3mVjmdXKaRz1kqAL
+yKGMDs2lVHvMS8T6p30HDXcfjEPaTu3yKcTwtslfZrdIakdvtSeN2yyVrqvZpX4V3Mq+ebFy6EJ
1cRM9vMwEN+gtWlWj+UUvIAQA+PUx35cg+tRnVyL0jdj5r9D8JoYYfaIk7dRd65mq3mwPABopAC6
mQOrTCpxNl1EQagQZSkIz27jpF6MH1z5ypynR62iDaGR/rSzYtfb1YHrrWOYU+E6jYb7WZqI6Vud
N8Wha434xaktJ3kzwXWWa2hhwtnqAYsE+k532WXfSjnSv++riLiO7sQta2rkxX3JgOJNhfMrte/4
Gf1/+Z72o/kcYC55kiqqT/DYnlTpTdvCUsXRU0299jrw6l41Prj5/MoB+MNO4re0dV+9bui+wu2h
grA1hp/G6V69wEgPrufnd0rm28EujDMfDr5GYrFYCrTqhzU7PRObWmVM2ZF1glnqEhjfDATuLWfI
pjWa0FitanIZoyff7fS2mM35PmaKBowKBnBhrD7at/+0UH9riPN8aJ5/AQ6tyvat/MUO9/Ez/+ig
2L3/hlPbRYy0YIiww/93E0Wr9JuwkT2BBpXAJEz6pT+4ofRdQvBPsBTQpzIU+e9WyrZ/A+QN5pcW
C3AMrKZ/p5WylyC7P7VSIEtdyeDDsiA/+cxg/txK1UiUzJBi7uoh9aNIMQqUYPADnLWj3Gw6eFAO
SzRHUUygSGLVt5EJVT1HVfGtCTFisIAuzHoNtlCNx3hWyI3YXLjvszaxIZWJb6PJradzhcAw/5zM
NmndzSy+pVY0BivZZWO3ElDdpqUI6q19YrjVJ6w6nnlsVND3JzTBerjVDLm2MWZlyqYlljGb3Oy2
ZtKyll3YrhB9nUU31ckKNGSEEqeczQ0ymS89lTyndIz4qR/ZqE0pwR0QJdDBTAAWd4HPzGPL8h51
le3GyW2O3f3InsA7GLrTx74qUlQsSTne98rYm2lnbioz+DyUo7WPjbxFOxtVy1+FSP7z6HAcoHVG
wA8zMA5I7j0sSnUpUbmB1d50VZ6yJwPaQLg1BHjEDoiwGuZ+IbKcFZ88V1nMHa2XmTgnMkOau6Ye
UvdmkJ7zzhWZbjKyLUL9NLv1fITw1xj2jaejkRh4LVeQFN2x3mu/jvOtOZrDbQWZObHzRbZHc17u
8FkUPUkSdhy31iFlSQQ4AjdL3XfeDft7eGbzWlK9muzwY3JzecQHkQapdpQFnpOetUlAjhIWXFpK
/8PT7nn1pjYZjPaWKR+aBlwoCmFj/EZVX6c/AsTiPyZSMwfrYpaNU8hHqPVyx4G/wAewvXsv9QAI
jrVh0J8HhqonF9cCF0pnYYw0tkuPCfJJa6vz7J7CWm9FQvUYxtlwbSZcEwvhntsS/ehmqrMIlKiU
Jz/Nqm0UiXk3J0m2z6r4KpN6fGjdzk4QRefmJglYqaxz1UYn36csX9sWV3ttpn54YNGO8Cy3JudY
jELvOF+bt8qs83ezVdJiRtq4yD3Vsp/3Qx+Vc5tqrFpNIE+NhdPAtqKckTAK+4Nddl/i1O7b9VzZ
zp3BFXRowuroS6RtcUOyUbHD72nse8vGL8jL3aKOqPdyluN9WbVykQtTVdoy9FBa+QPpGKbIbhar
Dmo7FB5UuW55JBSXNoz0GAqiNrfP8BXmE1UYcrlUsLfqeDJpCxuiwHvS5dHFjZlMbDrbPUPcAnA6
ZuEXaoJgB8S0p6u07G2msvLUSa/+BPfh4pSec7/c2Vd0ImLDRABvoZK3c0pDyUO7XftW7bCRRBzL
FajFj0pO4lo5WfQS1QnEPGUDWewJdWhydG1T4kb7NO2zPcStcIX7hfQnMoz2tauDx8g2kKWA+D37
mfc8m+JaWinOTTwZZxJnHYa1iq47bYbPjqqGeJVm44BDxzJf4XazKu/AsTLezIX14Jp2x369sX4Y
pKkV65arscvmtD2SSfUO1SbA2ooyYmN0kwpWWe/aj7U1jOTsen31bvtT9IS+PxLoj7TzFcF6si9x
ZPI7auOIrAEmJGDhler6/DgIvCwZWXFrnxiVLZjPcWeVkX8YHTdcDXWJZLkjOm/XOpHkRu/a5EYG
cffEmg7xINfnqRnVPbc1Pg9zOgcDoyInC4OD4cU18TAW0fC+NgAsBnbufxvdMr4Lcj8hH7IqvzHg
Cja5oPRZ1Tjm3e1U2YKFuzyGbvrQFto/YnAeNxl396M0SNhjkTaZbGCtcD20yCUFc4ppdDBRep4i
2Aji0YodtfWlyiMSzOIOz/Qg7XQD8s55JX8j2FjEUT0Q7Z2saSeHz+jmGeFbaXVr5jWTjt4b342x
xMplWu2PCC02uxc1b6s8buB/mNaLiWfxOkvGUf3oz3dTSRy0zLFNm2hvb0h+Eo+sy+ZszRYuU7uq
ashwrpR4gwqhN/bYVQ+pbZBTN7EHglnbGSubndIPBLniUPal92rRERibmVtrO3PkrGOiEdyVH8XD
pqw4+f2BsYfn9+6tqeZozTfSYlEmzU/ghuobf3DiUxXomuINTW4LeIsrG8TT92TS7aODkS1dKzOM
N42YcrociUUhHKHUSsmKatbT1K3hZXwn09rasnGAiu+Y1S3Ov3RtWEqfwe4O97lnbNm9B7eqNx3i
xackDo8WabC3sZBqI5mXfMmb3nxKm7y+9WofB+0gG+QFbhw82MHIqNBH8FCNYcJCO7SHdU9Q81X3
dfa5YPX9OfJLfYdiO3yuszC56UYooDGCr09S29M2FlW6n1BwbsOpVWg1SgiqNu+WvTabxPZY5nOP
PdLrPtm2QD+U2E25Mdirr13HrmiNY3GnEJFZW4/5xqkcDMagRTZMNw6zw4zcE2nCT7YtrmM7vNgj
0munxxuKF5LlJ/bG+SQT6b6b/H5jXYVlcgeKb0DQKoLP0+xgSLRnHvR+yWBv1URNskMb4p49xJJP
oddrsryBNYHtDxlUbPxhPHeq0jsUWLBI/1Mcf6hc/644hlf1l8Xx5ftX/dZkf66Of/+hf1THgfMb
MUpoUJfdmKDQ5ff9g6r/UTg71MyuD/thoT78d3G8BGFA4vJddhCQ6X6G6ot/pxjGh/xLMYxChFrT
tph9WNyp9i/FcG51BiOIuD9bxRz0MTN1ulvuIstW6VSeAVzbE7It+IYxaodljpEtIw1nGW40y5gj
L3wmHiV//q1exiDoFNzz+DEbaZcxifkxMTEtjRl1TroXexmo6I/ZSr+MWYLWTy7mMnrJPqYw0JXM
bQ1Ab40T17q0y7gGaI3aid4vmAeJ8q5dxjrBx4QHpHv2DHlgOC2g2G41LsMgoQYg5yI2YBP5VfCQ
x37xoM0WhSCDpAbCOkYhhkuucuYHZlb6YaEW79BgMMUJ23FrDFZ7ymqqwhF0+ppk0nFrxzZr4ATV
4lOHkffN8wpF7F4VIlyaodgonuJ34BPjz6rIumnNgVJvrKg3d0HsUf05Kn5wRjfd9sLu+a6Kcjzr
aOApr5pPLKshw1CAYhe2qSjXwqrnp7LtsrWQ49dsHLGAWX3GIWD0yVklJcubsnaaL8D1KQEUn+Gn
PEuLiz/08c4gyf6kC5alq5iaf5P3vrdAc3ALpqRC35lBkx6MPLpiREl3kDcyABMOsn7wlgcxVJQT
cdmdS0OS6SML11+18LsfORm7XcaQeN0yxrv6OOgOE3vdW0+J4cyBOB3YzVpviImrE37Q9pHoonzk
GDSybWnWmI51DJai4Ei6Bbgjdkp6xgbYb3lPVqT12E52+wosJf8xscN/Mvsu2bg0QNeicYyLlXjw
j5nEca0Y1bJXDThy/eLF0km/k35dbkrOamS4GaQ34RgwLvTIhL1prmiAgF6N7bgOrD5Rq5QbB0EY
CtZ3+AjsFZSWzCyM2YLbPmIp3NpUF/dl0wu2ZIFqQYcW86oQFS4cQIM4B+233uz9mw/qLZyX+mJr
Ga27UmDDMGew7U007kZJNPG2p/g91zMopjyq/QOP0Px7WkbpnajRcyRZNF8zpEk1wX2h8Y6NzC9W
YdTIYKUGF886m/XupiQOhvMrjk8JfeUK/Hq6WbhBLzi4xGc9puPZDTKxje2mu028mr1IVav+XhvR
/KpymhUUHfV4UztJ9BSgI7v6yKVpm6J933tsUgBrMyWnN8wcq0WN1M9YLaQsPZYmCrxSDNt+4zat
lzG1Kw02cr7LQzpNwyOpO/roTDycV8ASkJ5QAdDlokUqnjlGauoaFLBlpMSWsb+zTYxa3HqxRJCC
GJZ5EkP/LdoVdS2iIrrq2DY3rnKtLzn7FchomCE/N2FM2N/od9MjIzQrWhObZ5ClKuMD9WVx6mYm
X6vCIIdw3RvK6XclamJw7xb0BsMhNvZiIH969iR5Nng/qrBe20qFnCQJArG5qL7lUoilRi3GW2v2
Cp7ymZNkkPt74znqGxLJUukEISODaIRsKVNGsimBpruRCRuufr8e781cyM+6CctuHdEP1GqXuxU7
21uihPwRWbkVFSgTdlQmURGso2FyWVWOgpS9xxCf0eR+iryibh/aZQsKAAOYbXmaaxNqyrr1YU7U
G7s3s+FRp2Pkv9sR/WIJ3yYXg/OpAA2lvK1fYwjdGV3Xpt8mxhwyQ1gutebBxeTnP0Oyv6sDLGHx
dP7fD8ku3/u3b3+uAn7/kT9mZJIZGdFUFshS+K32T8goBCz/fO6bPPehonv0aQ6sR0mx8Ie+wOGf
HNfnhmSM9lES/OHL+Yf+CEvP7z6d/0GPhDXmlzqAbcryMkhWgJoimPpFFBS39tiXurZuvbDxnqfB
duiWpMFQf87FZoqJy8ZGVp3QEym5qqTC0j9DGgBnmO87s1FnJxSd+UIGSnapWKWyc4SaAJOnVhwb
HUU2m0i7f2kz4kfbaOI8qUHproPe53FYtyk2NRdvyr4bJvnQWU31WvZhf511EI6s1sql/5+1B7MJ
SeYuwU1/8HSK2UtnRDN7bLf2bsCfuKpjHmjrKIIMtyHLc7yzp8lzd/GIbeSAgmjuNsRZkCreIdRc
YTbNvikUk9ckcvoC5XwxXsOQPmtFRgPvvagLzBXkk2TesZq0zWhFdgyc+K7yr1YDUeEE73nCo+Go
6UjyBxSKophGPC/8gRA5w5ksdL7IhXVvYvy9D+w0epjTrL+qHAVaimlzA9uU4j5sKoQPg/YORZCX
ap3a1RyxY2nx+/hdRsdha8A5t1ZmfiLIrvXmGiOJqFp1CKWTdPsiNLEY71GSZdHO08ChxYa8Dl2K
dVb648UiYqGUa1pA42g3siI3vI4UEI3Utf2yzLaJnxs5h22d2wQ09BlcSs0sFXWfk4T9eMlUbwdE
V+SJDhDPYbffcez50aqzEHlEa2JT05A5yWTs6Molyb5OA/Wbi9n1XntuqF/iDc8B8rIPohlkeGNq
fLYbZTf9cuN482FGB4qjYUzJo84Kd8j7U9t2XS0ucirS1gKb1TT9wIFLQv3QyJeIgaY5v3K4TqX+
1g6qLXDxEUiSh/f/OfD+jxofuHbyrw+84X+9Vjr7k7Dq9x/6x5Hnyd84pUz/p/SvPxofL/jNQ0Nl
c+78PvznmPtjLcAxx4MR3jFw+qX/+afCCvHV/wUlj+P756WADTkaASGaTNoh4LruL+xv2buqFyKq
jj2Ax4QvS+RcLTbYlzkf/k0+/cdr8bhFFUiViD3wFy1Xz5cAXLosjx6kx8vcT+CqWXs+T1yBMw6n
vwMG/6IdW14PZq/JOoaVCwvDX96bXlBvtS94vWJJUxpEDZ4W3B4o/BGgetmGiOit0ZdPkCzMp5/u
g//h0fILNn55ceTeRF/4fHo4jn95s8oQzVg1WMxmDY2lyIvGBdnQ++dJzuCQwjl4Jrj7797yr87L
5VW5Wpbt8jj7V/Vl2zCXHnwP71chx7ssj9tvJGQB/A0WRGr0b0OZwSngXRW8HB09xcGvz89UGBjY
Gx0cYiOsbrzFijbFLfsg3yLOK+zd17++rL/G39nU/HTsBMgFAReXPRY39E+K16mRPH/DsT901agy
itYQHO08M59bgXqCPz4hB7j4ObF3HpKiB9U75XNZ194A9C6byYf3Gu8BTKDZrXTvdOC86rg5yzEY
X2B8/c1d4Hj/ch94VDAmelhEkQFf9l/+3hIBN/HtbXdwPLZQTwb55eFNE+V09lG1+NpUJIeTrOIp
Z23cOvKJ7+D0sGQ7HUyBD/CUkDN5RGjuvEVWo91V7ObcS+hAQG3PvryMkGLiUy9MAqvwJ8pLAcSn
ALq0cOgpUXDYGjrBUT6ZxODQH8mLoT1Q9h2mg5vamMYH2dLJh0kA5XbWfeV89XsLOh0pnGMPfEqZ
6Y22nPGOiAXMOAmB5cEhFb3xGVZcQPy5NjW3XJgqC5l+MxHHS3xRLOV37tIRu4ZkuD1iIgl6+34s
p+Fcihh6Owq5YdUjAYLcvxwEmokhrU4PV9rAxnUXZEr7xE6p+rVLTRy/WljH38HMY9/Xrz4ZUncC
6WuxDhTgozUOraVX0c6br4kY/J0jXPQhaWN0cQ8GPswnp+38TTIn8JIDxyyPCBrGV7dqsSezgmVJ
9ZEe1tmad4ojjwF43kCCplsKn6GrwLPuGA6/5R3X8QMiHGpbPnUkNz3MvgqeB0Wen2sAck4iOieF
J9LaYewF6BuMBtkBTR+OD7/fq3Ea4UeOrWSgdc3G5lueVotU2uHNmlNfN/tmIN9pDW4/i0+BFybF
cYksLNqVawIS2bb4Oz7H/RA8+zXn6YZFB3EfBaJwd4XEwX6rGh9IdVTz5Wfjdg4mHTzXeUH6jl0m
3BljBq7AxpoKRWAJYLTqarxDoQSuuXdNLinf7vp1pJYq1lFF3MWu/z1ADxrcsWNTXLPhWN7rQCw7
03Ug5B/X3x5bZCadb2/jzPM2gQ8peq3KQFw+/p82ROdXQPvm3Jjjg8F7vY+9tt8MURDsOtVwA7Ot
9Dcu4Uz1oWnSMLzBBSlq2CdDB1Vj9AMQaewILFZyluggBbHIuLTKbcBc+EVmjo9skgXz4ZDpeL/L
2YotMLRlbwezShwH2XpEYKLZhRLdNIAb95Po0mGjIujFD3VdOvkqrhwHHGbcteHZnIMJhx2UqH4y
VI8SqpmTuwGzxkDh2E/xvoFrvW9MLC6rGfsNpLWemTZBPcyoe4fr3DzVVhhvx0V7GpbBtAsw16ll
oT5YCmSMn1oXx0cUDKztEAbTeNOyc35ysWR+BE3wsRvTxXYyF0h6LF8aYapNHU/uCs+hhK4Utw9D
rCjiW/w4X1o7Y28eW81gwcZLxpveM/qD7WPPW3WChfRKVPPF1130TTUcm26ReKcyid1LLcqAnLvZ
ns5MKwpmRuMS8014F5uwem6/BUm8JA8ZXZRsuLkDXNTtWEJ+7huW/Z4XPltl05ao9OxPAEMMNgHq
rZQe5MSc+fBBoXUiHtNbEuu0WFJNpgzMbCz5jxXn8vjAY4572ST7jgBuI+QpPRNrg4+F/CjZBs8L
US5dXPGwoZ2+Hx8+0pEWu/2ltmX9OkGhyIEYDm9jxfwjdVwOzMrMMFGL9HOKEHRef+RYhqIhLscj
ks+vAxHjlwzLDY/R6sl1SBpMsJE2vI1oR8qZ72BvmllNzE0tvxTaMObjHNudf7QKjV9rLeuG9Z+W
iIxc07K+gjRx3K0us1Me1OF5MOroDktbDCA+ePLiWD3nrX6binE5/RP5DGKk26TYjS/IjTnnnVom
J5Ry5pfOCLthjUAS83IweI8oSjLCkvvh6DDN7jfWoMB1xtKj86q0vwtKs7yOnTl2uxkXUhH79aYa
G6ZUfcESDCWdQuWY206/KqywvJSeYX/NpcX/X/PE0p+cODDDr4E/JARPqDqsdjMY1hxsU9Zhpmoy
40w/1HHpCvgfM+vNl8nz0ePaJYa42BIgeFvylCRYPKRZYfMKnYhapG4d/2wN+AEz2fOxqoCgxgSZ
HoeFnUeaMXkz0Yan/sUYJx4LBcimjZG7zTfwsQEdNwsf5F0zN43quFOaSPgL2Gi5lboI+XQUV/KC
vpSzVLkmZ3qKKO+5N/lr3DYOzs3ARwNbKOAcLIhugdOyhD4l+J+jVZwtgVejFQXQz+qEBDsz47zX
vT5Mcc85SMI6cF72HP45qJHIpH7FK6c8TBDLY+K6I/ST75IzEP7iTTzHK80LW+Fsv81TyoH/cQR6
cQdQHc7AcusPgsScdih9ggzqwT4PXScQZjsEROrWaL6VVsaTQ1osGXiyKmJUc56PTeJwThcfMPpJ
sVxd2EEeFQMjDCJuP/4s+UHLV3FKJREaSxyDh/zxRuWkhfQT6bVtT+1bsNTdyjnHtmYi2Sf1r5ug
795KSKLWWuigeh2gDMdX01lySZJiSXoZ/ou981jSGzuz7at03DkYMAfnAIOeAPhtesdMcoJIskh4
7/H0vZBVbJHZqpJ0xzVQqBSqjN8BOJ/Ze+1xywUo22RR96Kpc3yYtewFGSN5HDVZ7k2OPirlR7Mg
xSvr2OYDBlkeSDixP8nY4MG6tKjV8XHOiQe6Jt2CG43ocSJyGzCgTpKiWC2n47nIKiGvNP1cD7H2
vW8b9xAPkzt7vGeqnEQjodSckXCSZ9lykjdubzxaLXlYXtTOsPBbJQDoR3OyfaMNnnjASMz1/aF2
sOIXLY+qh3D7RVN0EK/rsMVm5B0/o2Y0dA29ueqtHiD6ASWXO8x8PhrawraL74nS8kFaiTY84MNA
5+AnUxzFzn2eOa7kqGKfgkHQiZol2S8ZNDHjKXWolqPDPPU4Pw2bJGC9YjqsC6CP4LiToCcp2Zvk
Yh4KzaUGUSbxTJlo42ur6Eef3IVlx3+YTSEgO+fpWl/x8zf3lcOTJRtj7WXW3OSs9Qixxy7m6Fmc
4hiZEhQJVuJ9Pkw2n6ORQaljANaVeyGWLvQbZjWRwyPdAuezN/SIZIrVKLyWSe+pGlnWRH1u3JdE
ksJD5yHhpSOeaAI+eq+XRfad5AcUIWMVYqKo0LL2zVgF3IETpMHye4kHBYrzjTuL6cR1TWEwNPqN
29f6jV0g5R3ZIshuKY7zYDc7auPwYZYDul8O0SBtYgjXQtwIvRdX4CjKO35tzuVyzs+cfMVBsHLB
BWyhTCnkLnLzqyEjG9fiq7rRobI8kVswfGor07quRuA0PknUFJBzc8iZOwVyvLUK457Kr9yZSBC+
M2C3zxbzOxS3BWJtFLGlAtHuHLV0/YZsjh9EDNzCe9u2pjgoBj2vKLS1kRAMTuDOW4AE8ASJdZ4Q
nFc8DXtGY0Nj4ly2gKlcdVnORVrEPG0S2XJFruNG5gpZxnS3SzalCXs4ks3+uo3auo6fbFWClCNF
w0H0nWkwgnjf9uOiTV1OvPpYM9en6Ecxh9c25Er869f5P90PL7SFtAExYWBL4/Zrt0aQSj+kVQ8T
B70txgyljMcGT0DuidnYcFJb6/L2OPzr1/0/rf/2AbdBMQE6QtAp/vq6tOQ5apS5Ps5pLl97DVp7
0c1k6U4q5vlFhu1yL2W8wYDYKfyrHCnmNu+/XVSgdMXc4LyJt8C1X3rUlOmJIasj2Fp2kThxzUe2
huA835K2WePxzNfrlrZkq7xNgZDae/sC/l5R/MsVBTuDn66VDev1B4Rro4H99/+75rCN/yt4zd5n
W1hvf/hDriA/MElBqMDe1qZ13zYQP8sVtp9WJ3eQSda2w/gxtXsT8zIIEdxTOuMfLss/9hbC/uBa
5Iop/ux3z+R/ol8Q6tdLTKD+3yzUDLBghxFY9j4gkLFT3clZmZcrxXS0HpIuWvoQwaruFSRWaPTa
u7qgSvBGBxiThyN7/aSZuTR8MzGOHSEsl0zdh93SaMU+onpA1752V1VUHvGpDGenmVSAZ1deVEOp
PZBwVPtVGWkXfeJs4tNCPozs/TjKMHl5A6T0g1E3lVdsx7xEGEqE9mrsTVT0MDjG0MJMwQqR943+
yI6OWRJfSWrms+liRIub8G5am5u5qwLyXfVNSWwcm662PIcylwAoeTZECD0ncwOKi98G24AZkNad
X4xt6rdWuVyBDcIMCf9qHvWvsQYiusk7bRemqbFf9HU9sM+N4OubB3YV5bO7jOmuq7MkINJjBzTo
ps0WseNpDiHJ7K19rgrHr/F4Ha2C6skoUO/xTYmgLx33uHRDcg+6vwoKw1iPdWa6/lQtm+KvHo8I
RG/aBWtSA0ebgwz+H+4a6Qm9tlBd2VYQJegdJ3ai3ohF5Zwl6io26LloMu5dvZh2PbZStxiOtWAh
EMJ+8RYXChpSUx3Go37QUJv6YCI/wkha/BEN6A7xXR/0CPuCfBkiv7U1ySk/fCk6JHvzXJxrQFgX
NRWbbyH6rVa115K83pNyUAbYVoEpM+HyGlse3dA99wuuTyczYaqvofZxsZLKo9W2UeKhS7QGqJWm
wMqljcVyMiuw2fjcUJoYzhhgKcF0NBs2PkptCbpZF7C4wLbYDoXPIFEAo4HeuUb6uZ5rcdFA/CS2
DM6vbTXBgB0LxHh04BGtPLfBmpuz9c7S5rHq5EdnXi9Tc1JehHJzr5WJvmMsGB9UXbyuBCCmTS8O
aRW29OgTiBc31c6N6X4TYGyCnhCRgGviMUdHJycuCaeN7rApVvshwnNhsv4CwtOTQGKsvuhyHZSK
fWIIZnxexGr4WdtdzFr2ZV3EvJtpq3Zpki5Hu4wKf12hjCI3hkFcpk2gopocqhU1qgCI5dO+NEFm
tC9a1xfEPcwhFrUODiTRZgfD4ResAOrtJZurfWilT60poytmZcXecr5EbqcTg6ga366l9kguFj4u
IrtEoPIkuS9GUimIrdYRxsKuw+nbPiK2cQLQf9n9yn4i6Lr1qsM6s0cuPdFZx3K/ZkMR2Pi5d+WM
47Q3NR1vabuy5cyKHc7EGHsumBkU5GSjq1SeDBMvXhI549E0I7hWo3nRafoQaGZcP4Fy4Vt0gF+b
5FP5MnInQOPwWHS7IibGTvUnHMnA3DRDcuc2676Pa+W7A5J41J7lQwYEHz7LoJ+NvptsODdI9f1J
y2KieUjcmHvCauDPZjuL/n7PWx0ulVZa/IvaZUl3eoAYeK2J7EsykoOB1Rk4b4OAYmAUE6iV77Ne
O/uoYL1hctC/z2FMgutU2edNgeWlsn+A93mC/SPPDr6wzc9zLxlt7ibdqqDQzqSIEXkbCEZcntm4
X5EU3yfo4ENjuM2hIxGynhiHJdG+FWJd9nmLELpXl8nEv9+p8kBZjxUMS99ekaPp03vUwbLVimT1
ONhUk9emQncbOetDV5nzUW3DkTxTGv3U0PsUWsvOTCoszMCVfD2S7dViqv1QmK9us3UaEESwYnX2
Q2jGkV8oF4kpHC5uNbS3zbexY/uqVgx4dptaBz1HP4+mPdunuTnuwPZQtfYZC1a3cI508TdVbn6W
srtMI0Gkij1/dCYC6YnD6f18sSTm9KR8dN3xOWdDHTBq/ybjCSFqmPT+FOWPpjFcKNG317VjnpMK
UrldVflVroiS1tvbPGbcElqx4wOo+d624NwTF+qKvQ7VQQi0UCESm10z9fnlAhSc2JnWQW2MQDpP
SV6x4s+g89zHRcA9y0vjYpXpsB/Npdn3Tj4Gs8Mrluv6yAo3uSXMA6I9hxDjgplNKk4YYGH5vh1s
29ML+6HOCCOTfZNcLE13ilpEM7hVNBofOLwsVPQAUYD8lGfzyxQOw1Et8LgHE7h0lMf7weynw1zO
2p4UBhtv/+je9DlT6kghVxNie+NEdzT0Wj1TXrj09xXAcfQEyX5uEsbhUuQnI9aeBxcGcYOzwkJf
z7NwGE7OuBLBliQtqqxQHnn+Jmdw8NMh0njK4dG2UQWgoUKfjr1mtex9pCYLxG6NwVPUxiFS6fM0
JvZp1ZzHpe8uOibsBHVE3y2tVue8zMO9pvLVE7U09nal4D2JQj87Ne1BBZSfAWAV7jHYAnJ0FlRj
X5jKlP0TEfIhYEVCD8liPM7wPiAmYeN0qukjfVBBJEbKZDYlsZOrr3CA9bcuSCMVm9l2kzHgsTvr
2OA/HIl7rAnce7KGqbSQZC5L2yEVsruKp3dGKkA9JagAzdC+t0ShZPupIn9jLc+tNXbK9dNqa368
Ms1pk8Gu1O3atld/l9f/1kIcbT5r1D9XAN0ACPtlGf77H/xRVjv6B0S3m9uNqNjNIsdy/Y+y2hEf
HJQ+hg1S5Ic06EdZbXxwlW1KCmikOvLNWfdDDuR82CS8hCRazC5AzvxH5Frj/TZcga1ltWhvO3eW
du+Xi+GkRXBibftEP1yHgZmuGVDQOjyjIB59DBTds0sI3J4Kat0DOw3PTs44moN5frJLNi1Cpt0z
PpnuOaKj3v30Tf6TlfL7ppZ3Z+p8fN6gaZFXv2maf2or3cFpScp0xSkdRfVqg7W9RX9fbgFU26AT
GcgB2z/VRF1l4vd+8k+VUqiu3ze1m2+QgDy6IuVI8UZq+enV0ZoQSzEkDab/8KVoQtjz05C4V5nb
VhImgq0uYRSVRMktUl3MwiVJLm2Tz/Narr+poWvGoF4X6xzlyKcyOeSHPm+HbMc0Tt4pqqjFh7Jp
n8Kp6C+N2qr31MokopDmwdK+4DnNaqG4ic2FJRC8SUzHTgOOALucCoZhRbboMBxsPItlJnng0vyE
94GsHIbt5Ko4bKeZfe/aKh/uY2Dw+wrOADzB3nKyfcQMOoYwEKe+lQj9WWtbjcWnehwAFua+WBvO
YCXrksCIOWL0pk3MEStrPC5aEfoZAlovBeW3eKuaRuLzQoqPOgZMW5jz8lICNkSGil3s0p5Sir52
6Z8d0PQoq/V80j3diDcwKXlIR8fKlj3pKRI4jZn4mkDrgzHDbO7dQUvv2FUkRpAiJSLJQJfk4Sq9
JUdsdnfTgCJ4P6JoQMHJrYTKwIlmfFaNZMQj4v7RGKoYtLWahtPG3wVMbpb9/QySK/YNa8KUlUhD
3yOXCB2vDPuMcsKWtaGRRL1uiRGtTmESJeYEstgdPJYo5IfUIPiP1IEmfEchYWfa9otKFwf7uixv
s7KdoQ80eMQGVHLUUxjeQc7Nxl5PCe1q+8m+BYejHVbTYQ8Vm+OeRFME8uMYcKe6J/Qzxf3KPpRV
XzWk5zV10sCxe/XKyrA+Eui27ty87o9LAgtl35t9xEA/RVLKdIcqzR/pXg+AfwyMRQ4cQ8dgO5Wa
xJJN8cbVU3b8TUz6eGOQbWN7gFaLbyYD422LTaBvYyfk77n47whIGlfb8qQilSrg3ntgs8XKDlD/
wDSblEM5PRD2lMy116iyGv3QCpvIT+ewNDwHJfhvZRqHCcLyNj2YejX9Bl2g2KK2gKvEHjG5o36F
97NNXsckz4lwKkdh3nQdrKx1WC24OFY6vmxLdfdywVD0SnofBMnQHeaWu6LR+q9lOKR50Lp9Qw5V
z6m968lb0HZV6CxXLInLhbxG1Ru7YdTW5GGxgIgdl7FhbK6FJcPuqmyLiERi1safifRCdI07fiNp
LnbZotzN9OMKkomjoC8v23hK6qChNn7tKmKSDYh9XOqzXp0WVkT3mFm3hyEEZmSMSXmTrgOE1KFq
iAIwXV6t3T7bEof2A5weY9o1dhdSC4+ie+4TmSLVTkbePY3PemwqwjJJ0K0/saRnJTGi6CfabiQ7
L564kXedPswaq815+KKnVJJkG7U2aOVwYtRXm3X12nY57V+t5Su7Vx7lTAH4ngRu313PWJ49hNaP
aCrM9WPeWRo4zGyyyNM8zCHBCpB2hDCWV3sYWr0+OwSn8F8ZS2uGGNhuqZARia7T+FJGc550UIrt
8hXsE6NwEkC6i6pd5XXTGbzjsRorbT9hB0w3pXdNZLCZ3yxlzFKa6AjiaECmzHdDEpk3oqq4sRLK
9JvWzrEalhHq6oCwyZE4eNXDBBn7uLgsUHZg6uYdcO3iNziV6LBGEhvRyXsUhOEQlF2rPkNRncht
S1rwS3lEMBDAH7no3hADn2Eao6ZPFV7B61guLpRgmVZe6OjApU3gctnUVV86o3+y5kmeRtdN7QML
2elukLmVB1pG5PDBiTeZveEk0KjNismPsNNwb4D1u4qtMQQhpeGziannH81smCWl4GB/hYcAxXkk
bGBfTficzQr1d86G5FIgjbjAsBOTMLDiCqG2zE9z49T2zplb48LCoX1yTXNFtt+F2mPGOUPOueUu
AUlOTOXZ4ygTyUlH5uVQmWBSll6Vy6GcLABHCOHSNuA5jpQzsgX0ER74XWF1z38Xjv9e4Wj/tZLy
BtxYVf5aOr79yf9Kx+UHNGYw1gCcWkw+qY5+TGRNwbTWYuSPu4yrcPOW/Sgd5QcTJQx/hwhQ/z3/
4MdElqqS21LRVEsQilJ3/5OJLOXmr/URY9ZtnUJxppuc01S4v1ZnWTes2TS4yW2a8WBxCczYgHVt
lMkbN6yFuBOyabtDlesgQMPQpTz26MUksQaACOZrxmHIjRUW7E0IkPXWffy7JtlmcpHpvsxoY+ux
zI7cr/p02+eN/luh1xNHsurAL/itETsEaw1GFQEyo7NyxkPlimhXxE16LtLS+G6xHa882CzOF23b
e8yYMM4qE41XVRG2r17l9xh8w0O0QhWz4MiBv0k4x+jEhsHjEC8yD7pvSxy3JbQnpWtfHPTrLKGB
SZAtp7CZjyBH1zW9nDORnBRajs/T9nilnGMA2pYyvm9BG+GcrebldhyIaQxqcyranVXziani1p4n
OdadADUGevqQ+mx8w8dO8ksyjf1Tx2wnvbaJyg0IzVA3SauzJF0gHCR+LhdARygrUNi4swu1SO+T
BSNajxqFX2J5CZeKYEXdRT6/zGH0wKg9dD1mcGxfF97+KZFhfLFO8/zC4s+wD1LM+ikqrXHnEnRb
4k1L8dSrXhKEoyBlPC8tp2+EJbjzHTUWZ60rddQ/NmZlOvzVgTE6qYEmfiNuQd7n4aNIFlsD4gi6
9i2O5hPFYyNv+SQmEYQUBXNAkvocAK0hM0lnsw2uI/6uWoaEcZRkxy4Rw36KLBnYTTLAm4jVXbNS
naJWyqLAXPrqLpMM2PGDk/RTNMadZrsTkOECJYBQjITa1pa/TcBAAubuwzW7BoJ24qUqYlr5hTJp
35RafYkPPl2u9HLQVX02kcQ5te/aZecwHUgLGn1KF7xOImvi6rQSdSM83cJoVnqE73FsDWQUX4Ik
YvbsUQc4DuJ7g6i+oKD1t+6GjqBdbzVG9YCsABSw0ojI/ojgQjVMiiAPLLGLk77VY4R+jLFVF0gg
xHjtmPAi0qghlBQN/DE/zVWmvNxZYO2M+L06P3Tm6rrTiNAdS2I1ZFhOr2axpexk6Mh2CzqG5TRH
YB4Zwpol4Q651GPCnHOzOrLoIbOxh0cORWONtP4IDlrtyyhJbpMZIa8fNyNpkBV+L+7s0FEhArqF
1Cf8D2h16rAex8sV+2cTmJqw/Crm1wzqccNy6KXWrl6qlS6OzFJPOr8thkJdzWsxXYOV1w+AXQeW
HVaEq9IQ2uinCnltrqkEKH6VjzgNwjz2WL3KNihyZ3oxMWYeekaU0VnoHYKoPl3vaBu+EhVZck9B
XMFTgjPbvu4rq6NWbuKi30fDUr3M8CKF5yxD/LiujsnoLazbkqDhTROzBTP3R55Ey4MgVqM6mTYj
Mp8S1ZSHXI/N6UTGt3Wyqrr9jgf8yR7QUliJ3a0PY2aO9XHKYqNCI7rMgVNrnNddp1+t0CvuRDlx
PxLFmxa7NOJpZg/s2bOlSQ/rbDln0kgXkG+TNs+XszHRx1lduQa8Eu4uJ+x2uRGF6Mv4rap9VK9p
YK7CutNwwY17a4jzQLqpeVFJUvssJ9XcnZbUzPhEPBuPuBOTQLdyk985E1H6pW1U+prqvfZktfn4
ic5+bGkaheBeE/MYsPi3doUhtf7Eukn4OInJKoatEbUX/AuCpD2N6tJjnlEvkSedlQ236DTbRJqM
Er9mPk/WKmNJRve+ybwezqNsI1SJlLFHMn2ZMof4TiGzVXYxiKuqrAcoENhFH40lsj5iAXkWXMI9
CW4zVYpb6uZROpO6kzatYdSHC2mecXNSMFn0Xbn28IA1G75oNU/zfRl24jovTJTPRYsy/mpqq+pq
7ZmaHpymsl6afn6J5nl0vV4miGuMJMwdBIl6jyoIuMVwhTUI/f5idPdoKEhlBKcwR3fGjDSICbog
pns5FhZRCHhrhca84NwAFXWuhZMZ+7/rqX+nnsKvsVGk/nwQ9/Ebsriy/7mg+uNv/mFMEWgaXYk6
422o9o9ZnLI+8PilYkLwLNFubElSPwqqN2MKzjtT4WlgB80I7UdBZX6gNjNA/kLrNaiH1H9SUL1T
qJhkSBlUbbxDXgT2w3sFh0FhkBAHcHTIKEEfQzQZQw/rX4y13o/UsC+AdNxcGlgS+Sa2///noRYg
atOqIjD9aUmHOuoudxpPQoLlx/m2kDS0ObOfNqhW5nw//R7/ZJy3/V6/ykR4caZpju7ytSm+7F9f
HB0/MbiIxI6RcKtsr9oO0fWMb6MAx36fArp7jdyipjQpEyvo1iX5NmuEE+1kK60gb40VeVGaHPrR
yX0LWTgiO8BHnZOWiBJz1g/90ta7LopWKMSKuCKZT8H/x4dAIOFiAEYtgeb01w+ht6JGkkYScbPS
Gs4Y9/YkEYpToqblqbEYR4ZGpqydhryL3dVcf5oYZBLLEG1lWuJiKiiJ9UKn7tDDrsmBQdy6Hx3C
hSjeMrRkk/FYJEO/X3iSYWWANHb468/wfuq7XQSOYuhMB0E0z/vKvRMWgndFlgWl3BS0JF3hQYBb
rqr0+1+/0rseYXPL0Kbgk8Ee5OC3evdl2aPRoWvglUaW+Ef0h/x40mnObW81d7rN/vivX+/dTfT2
ei7jWmFuXhn3vUrENBCkF1rO60VJe8cTpfPWgcnRX7/KP/n+BAUIQhkHPJMl3nU+LuQMJycw59ia
U3Jw+NZqy02OWfev3DRbj/f+jrFNzOiKGw9d1/uHQgqex0We6hxNeKmnVXUmC1mumWXzKywFJ7Zn
xLKjmemz+2VEZlznMgtESlZXPJTrRWHbzV27SOY8crQBkhFeidzcsOCLbnN+9ofLIeHafBojhgO+
teoglKMU6bknIl4EqQIRn45JUKgpu+dJrsnxr7/N331pv4rzdB3RnK1MBu2ua2+iup8fSsyZhnht
5+OUWoDJI2BFKgq7E7VBRvJbZ4LJqr7PYJsDOyORlIs3PeLpYOlp1P0+q1tWrUSHor4syciguHw2
aPaubXcRn9VUFM8oF3etMZkPhltscWRTTuappMAANEZaGnM6VBLx/ESOhRlQ7i4HbLXwe6PPPM6y
o4RffBMNpn0ckwr9mnTjY1GHRO8R5XGkokW8S0D0LsYXdeisynlEWpieUg1RbQlvot8sxl8RAKMB
6LLoJOp1vKkJlAdHvCpxWTgop8dQ2rt6NAW2HNooOUgSn3sjImCsrbKPPX1Y3pTs94pFu7Hdmvik
BQ60w4p2h4THOtihSFF+y5iwjayWgaZWcWez0H6sh654RrqTfQe4UrEF1t0FBjJ8ONQ7QLmZgMbz
i2J7EKjCbN9yBE/pAmlibVx5I1H2BuBbSphORTLdDH3ZfGHdaL/qTUd+mJsCX8++aZnmXGnAGgIR
JewMVHsuCsm7lkazQy10mketvAbHQJ7aXE49SmWIVGSbHIiFvty+zwCGIJRBzDN0p2wBjML6ZMcS
3Nwc05BmRXFJkb48aXnGBBAcxnpt4BJAabrhLHTOFz8tJuvA/M054eWwXttQdrcp31N56vXB9RvV
WY+Z2JdxzRUx5hjqGst6rZq22mexqQVWPbNQ3jqjpxLFEwnIZJ5hYNoya6voOC3DPo6tOzMshh3P
tvHU59VC3OHcA6WOzd8srOpBy2TjbmnzqyQEvsjqJAPDnNOzhhnDRsxxfqsj7TZpNPQI2HTqztFD
mUZXJK9/jiF0H+O+1+9DA4p/2spn5Ak0cWUZTDgpiNqR7kfy1RxsF61xqeZhOpd25nowjoGw6Bbi
jxQCbT/qRAS5WswjiubM2OKFBSLRC82J3ENGrKpPoHD4iTDphTczQ2Wn2fXjzCLMtdUbFBocRirg
GEJ4EjmyDNIpSYIhkuYBa7Z2Ya8kkfeEFfkt4Vyv6dTpjG87xS5lgcnp6WZa36zVpgU2OqO5WBZD
nGLUy0fDSnQAnNwuUkN0lSF5MpHm7BDjx+hCYjQnfRxu/rbyazuK6CVFbfKbVN3yYo3tdC4cZ0T3
7SL3Q3F02ZKIfWj6jHiuUB9Pg8H9pS0ZKbr5QguBQkV1xqlMXLUCGWsIAyrIUUASsc5PYgQdaelm
fNKzqN6JvBJ+urCEcy3ky/Cvy8tkxlIB8AUaZ8X/TMsBuUgCbvfM/jELZAUGXpNOx7Jfz/ZhOi7f
x76dqmt9ifIg3HaU68i0GSF2xuinwI8XcXIYK1snUx/qnT5O5o5P3J6VpHuZsL8FKOCXi7XXu+fV
ncSNyY16TVJcg8I+ZBKDnrYav7FxnJib6CsdfNp+jdUc7Zmlq49vu4qSddKjplNf5BVehiybqE5G
Sj4amC3+2WVvEuYz4aODwfYW3F12n0eiecEUkAVkfE04DagLNbteDnmGA24STbavI3f4WPVdfmpo
eH9bNfJN8xTdedryIZua8ksSFn1eXcH7Wqz62orX8Ky6zc40WcrwEaEib6fR27ntyCdHHHmzaQAD
e7BMUNegofAaRDerqtmNZGLlb0w3Z7Ei5ab5wLo0ZYML8n3EHRBqBHl6PcwDIpey1N5ZLumOBg8G
MMtYnWrcDEeyzXPfVUN4plaxGVVIF6lo3p5HyfVqEH/6nRp4/JiMLc/1ymzOtK0jBkFbmAeDcdIh
LDUbEHOl3S+8QPxm0PHWUGELs5mnfJ7QeGC+2yxpDI74pywa7hlvNUG7Wdd0x0Z+giZJjU116FJz
nZAE6taFPeuHvuGhYLSDdT2++eI2hxyWPkk8aMpqYPPQVeXwaISaCcOwT8AeYGgAhXjbYqsb2U5G
JCa+efL4+lX2tRVOE1+2XYFvj/EHboW5ZFsLHlEPWgtJ26UbFqzwxLxgnoNmLeLreTLnYj29He9/
C7P/lTCbLhJJwZ83rLffynIDuL6WyevPXSuTpO0Pf3St4gMOS5QiuNupn/mn/10DvIlLyE10mfhv
IpFNH/GjazVZA2CIR3hiGaBebDYEf3StFhAGg2EM2hGDZnjTfLwDyPwVUMZ8c078UrzRrFrcs1i9
UbPI9xKSnJURKcc6clBVZkvAMJ6ZjJ1vPNwQCuTONVPD8qFCQhCZetm4ntm17QlPJov3tWkniodc
1ziauz63gxjJLKc/tw4b3a/12Ic3k5TLRbEYeiASTMjeiimRMlHrCHU1FnIwZY5iV7PwLO6Q+dWo
FGNsCLs2jdeDRlf5se0WxsLYaa4R1uh40Nb1KTQ1awtpUvGudSlAdgxbG0IVcE8d9cbFimvMunpd
U4sSJsOvzthTWtQiTPUzjC9IWYe4PCZqTb5phhF9nYg0uZr5mxd7qdIhADomLoknC8nxVOxpQSO7
cLMGOzJ3lYYGAKN8fjFCo7tJqri/GqcOSXmYkpKmhyL3KjryHasJdIoqSkf4KsB/Z/JgcLdT8udF
gR0Mi6XujbltPTktX7OhEZiD8BrzFBE1BOzRhCNbbaKd6fLNi0QYZyIJi9tes+S+l2txR/dX3aZI
bW7ikL6KkQBIXEp1hsvOitJjiklhRafT+1vaClEmkb4DswOMrs2YPRIxQ7WtQL4MlXjp7Kh/MLqu
dA5od9ycKXAa4fYZnOxQ8nT7OOeZucf77hyKOkpnfySG8kpUaNIXS898Jjwr2Qpjdw+3y0l38s2P
tDmTGOWWO1EY92q83Zg5QcdRdGBSfyuGLSiZYbZ1TULG8MnYfE8t6Sg3Y5favosxSuuc3rffvFIx
rilr80/BG+AZWKflHag5cZUJ8zmZhAyyzXm1bB6scnNjLQO+LKnZxXHCqqVXRu9nwPTuiezWb0jj
U0G4ebvYTh+ylIV8IVCCxoNeBeGbH8zdrGEpiXZ7cGPZd3eavhqhq+0ZsOIoi3vMZVzkrF43w1m3
Wc/W3AWg6tgkFFimQC9t31VcbT6y5gtKqdijW6C4j7uXtYC0vG72tngzutmb5W3azG/RgA3OGDDS
5ps1jp1gdKo3u5yd1/UVNj73rJyuCdLNVtcyx/TzN6vd2HDdvPnv5s2KV6NS8AbsyEH65tRDDsXy
ebPvLZuRjx6b3FOWRcWCxc+hkEj2KH6mTUNjrAIrYPq7MRBu92YTXDQc/A8m5tLpwWYOjJnQbpiS
fzSARac73U6TC9nq6o5EtTB+nsVKwTUYaU7GoLthAnIijHj9Mbl2ncVEmUbCs5djvx/9Fj1tuwNn
oNkvZCmU6Wmq0Gd7ebWmkzen+irKA0d3Oz6MSSKmh/53BUv0JmfJGNukn7Ksb9cyIBenVFCr7M70
l1q6azB2aJoCLrMo+lQYSUSXERvsbQhVLbDLYYLQd/OyGmwhjWTeFMnTQsw4Yl02RjgM+yxi9uGI
T0NF2/NVZS7R43i6V5eZdD701RlhCbgJFEj0cbM3JYV2JDMmwX7AAqUPH8tskCxFGra0vtm3JlI9
DVbl3yf1vzVaNoTB4OXPT+qHavinFioAr9sf/nFSu+zrBdxLm1j1H8kGPxb2uvigc9Ra3FlCbYlz
/zip8Umh5WQeu2XHvRsvU4lyUEvL/X0q/R8d1Jts9edZEjAWjv1t0AK6DbPWG2jmpymLq6NbDsNG
u0DQM94hLcDqj9b/VORrtlOMCAIdm+S9lUvELBXKQWNc3JNjONjLs2p6JNOnYIvFWsdoegc/kz7a
Hl6j0i8rI/UVHE3yaaL7qLaOIuvJLhebklCUH6chu51M0aM+jxxfy2jxiLmboaAJEN8FM41OZKyF
GpGbD8wW0IXV5pb0FBXXYhq7R/bsZJuqXgTL0Oa/6RqLbMd6Yhfz3ar7xlPhcLe4S3+fVtI+NBP5
QZ6VDsV9gvrqjHeH1lPFI1x/mK1w6FeeaDlc1mWS6lRE5ByliBnPgiNr33eD5UPXXyU+eF2/biXZ
pN4kCLUb5xmYuJobK/bIql+Oq97qO0SbIa6pxr7UW+fIgvC+1gnOs3rXuCJV4KIM5yJIZ9SDkUNv
l8XZ4jWNE+57+Ew+F0y1I3sM4gDYcC+ZGj/KrNbnxyro/gRjcltTiBlA94eE2HmDUPV+NgmiOs6l
ZRBm0SHQzPL1obHLJpiW+CO5k+bTVNjyNAs1fvof9s6sOW4jy8J/ZWLe4UBix8O8FGplkRSLpGhR
LwhalLDva+LXz5egPS3THmk8zx0d4e62RKIKSORy7znfKUUFHxaR3VZH+xbe1q2EnppXcdKy69Ji
oZ/HMjSXh7I1M87gCWnZ2pcsnwXTIOpRbWHt6lLqbiX5FgHOFgsZKdBsDhW0Vu+B4HiELPm6hiS/
Yf5qkZhNh4J93hECIRBeShfgT4XlfpgL9Jea2+s96gWtoDLmLZ05bvoosa/drCV0T0Dg22nZomVU
MHyC79PBym41SbFa22rFPOP+oxe6tC0BEG+S9+xNAc8vUnr4+k0d74Zlr7TySjffvmno/a5KlKS+
Jdg6nS7oPQsCuyvPjT5weARBskcRqw/LwVrqtr/3Qf+B6Zz0AWanNq4ATwivOThP4w3uSRjqyvrM
3tCfU1JKQKCYHaCCCgUIrbD/XaaVGipXgihmRGzYmQKLorRAJqYNijeaKPRovFJIUXQh7cVcPpMM
DhZyU/rNq71EDS3gxgjvyzwGt8xMglEjzer4KXxjnqbSEAF5JPqHZZwc+C8rIXVAo0AWHF0UNsAg
VCsFU00WF64q7hrCh1baKpQYMoESxWClVGp+bmLArLlCtDYK1uoobGs/1nUAxQCWKx+AXrbe2bsC
Xe5uVtDXROFfHQBgT7TjYcK6jeLDWisrVvhgYw0FkI0VStarXaiy8AIhzEYKNis00S9ogkHQ9iuN
Nl3JtEJV9WK96+9hCpZ3aN+ig4vILhaj/cGnOvsYrqDblXnbKPztvxfE/9OCaHGg/NGC+LF/ib8/
sgJDUz/wh3JNxxZs6zSXdGBp9Efo0vyxECoeqqPT7ASCrqRrlPr/dWRlbeJU+l2H1XSBn+q6qVYr
mi3CsP/JErgeRb87qmLI5ygMjpXGJw08Dmt/7jNUYDDiSiIK9stFI2rBm2op90iYYesUAPLAb8PM
GKOoPne21b0KKZPDTJ3vTjZle2wbtBhIameOSwPEt0TM97GU9h0trk4V0dkAh2h9TCaMcTlS+7bC
iclOzhA+B/invvUxDmc6nEe8ayn1N5Tz1PHyUPvgFxYyKmaltmNyIQbGY2UjHWE4TmD35vEUuWzn
w1PozloKGMtrxod65CY/aGXlGrvaovewo2+D+Y57aZkosMCpUvJGZR3VugP2yYjQ6ePQI+KwsOCp
TnlyGxZFfGhcYzGJ8nTYaBYGchi0MvQ3REUs56D9BrI0efRSq20CZCTphdx1gIJtcyLiPtrHVTi8
+EInn6gDVQ1KmTBCh4D1wK9GmeN1nBfXKK9SJG02vkREg/RNJ9Tnzdl4o5SyT55v4yiDVYoxcSLL
hflRPmhSDGBN9ShLo31o1bbhHgwkbwP1+BWFCq4jFPB5imxsMpVRRnrqTY20q+QpFLZhFOO/i1lf
/08zgvLc/2hG+PWFYPUy6v+saEUXqn7sj3lBOL/4SgHwxxaZl/+PeQFF65vIVb3j/zMlKLyAAc6C
BrJjWat76g/thf2LDSrZxCKFMcFiI/5PZoY/N3TZZVMqYw1iYkA6ZvyFXYn0s+EoPziXYsyLJSiT
ebgQuNc7m3lqus/f3Zi/kUFwQvhuH75eDFUv+lzdt/A02Uol8d0+PLJnVXTqrUusyfq5tCoDZ+Lo
P2VJj+iRbn39HAH4fPHHtD3+Py5N1iFzszpWqGPI95dOtEzMPTGglwWA8nPpt2jDRjlBHXMHB36Q
N0PvQHsJAqkDZpz8RHyifv2/5l/1zV0DtITu4bXhwb2/vGEmUcn2ybzkhWKvetqIpE7vh6XGJasu
N9PW+Umv3mC8/fWiDBWLtQXH3HtJQFljD4lq37iAqzI4SXjmySgcuH5oe0ADKjSXleB7oNIwIFeG
39K/OjVdg1yjThs0dFMOBMmn87HTWlIglwWsFbxOQoBDe9TFeSSJHiLTUiGCg5GG0G7OS2hbP350
qgf+/t45bOooDrN2/kVz4E0e+AHcoxcanoyVIbdOc07EHCkFqPryRFbnWfHkfnxVysR/varP6+Gy
loMgfTdgHE1309luxSXFf/ZYYp9hsSjjb3o6N5cV7Gpbtbi1XTQsb7ifH1//ry8m8AtEFmCDWUI4
DfP5vntXsFqU6MNncXnjS6oXRuL8uYvGRtz++FLibwYKtXLeLPQqbELea1VC6falrg/iYiHSuacp
CkVrTAS9y9A0u1fE3SRB6I56O3WgaFCweFm01GU7kBFg9eNP83df3NThnKidj/mXUWsQ9eQ3ekg7
lWNWE1humFfXRl8g3kjK7GeClr97SZS8jfeS/6DpV7qa7+6zqFM90czRuLRd721LGYMKXCGZg0Km
Fm1qnThbQVFrEka5D4LsFqP3HBE6KNjKCxzdZ80BSRg1tjqNwoS57mnP7lbQahxzHuS3prxltlfO
05XPKSvf//iWrZShd6+Ia/D8kObYCO/f44/TPAoHT/riEoYptNnFhfi2jpu5L+rnti1I0WPL91yS
P4XkAgBclCxQWTvpN8d6RbESF4wSY5mWvN0KMImvK1b1x5/zb2ZBlz0xjQaLD2vr79RD2mwMoxNa
4mIvLjdkvc2iho0kdJiPcOp+NrLVCvqnt5hSKqOashQVIB2l4rsrFn1kpHomu8tUm9XZ7gv7BaeA
+oeJAmHQQefDfoe0FyYhsChqoTFJuJP0HxKMfvUG1kz/amI6v6OOmhx0jZeA5GgmTjUm1luEuJnF
SySKNTi61XlFXGu44k+Gyxda5FCdf3wb+QbvvxbfhOdM78mi9/SXztNC9jV5IjK6oA1HzVLLpd2m
rpZ+aMxc9sdyjMcJCflI4oBhI3MPkrEI472PmyDd5OrYEci5ZrudgoGgue/ux1XzjqCKhN9SEAy+
Ic4+XNBLLz5SjXjSPtZaEfVb3a1INp5WGb3luzG1M0PnzUiVxp4lQMntUzxYFmE1FxAZ8dnrCmLq
C6+6HVNaxluvamkJ1SSOfhLSzXBiyvyLnnViS0RQG28MuSyUzOcxfpV2JR3YNHG5TXrW7yvdtwtc
mmZa3+GHxiMwr34BS1kHbBcf2gYKoVY/DWUO3dUMXffB95uY1nyKO2fTGmODFtqOkOPjJJJtgObA
+63RcuDDZdH1GWh+RNSKNWlxbofjp51CrNLXRjRQU6/H8Arbtv8gp1EMgUvMUXvRJqqlMCH70qaT
R9x6AOKtru/IUM3bYPatONx6KSetKB5YdjPGiCvJXsX5J4EGA+iMdmwN/J1LKYBPB4b2pSO9JglK
j9mGLSAT8ajIu10i+THpkjcFRQPlp9eFubWZaRS4KkoxG1iZRSwwbSxvFg60h/g50JA114iVcHlE
b5aPOpm9E1ql+Ba+c/8F+ZNTbSKaZwcCx9utbxbRbWtYWHZ9iA1NhZRT15dPQGKSKyKBEPazD/gN
30kV2EnTHVzwoXuOUtXnwu/sT5UJ8Khx6viVgTJ/jYYw7TcLErOtPvB40Ez19CSi2gao5I4BA2vV
7oTlPHsoijT83VX/ajW6E8yctOpH/DVJRq3O6zLrioB3v3h0CV/QfQZALit3WwBwUmUzdPceIAmq
0aHK+BKoauw6wJ2kiXiTSE06eBwz4deftHik3FP4WVq2W8LqC28PyJ3Nz0KXp8oy7nSpjdVZjxBC
Mttr1gsJnchboVrUEq1emH8ElMsTk2HPooDaA5avqzijfsVckUhGJbYYwWJqkaDDqVC4AATajifr
IIDJN8RAaoFO7RQAy8TwKqOOR5+NTNmJFV0G11uIFpWwnUN7wo2d6OxXgR8zGxVwqVey/ITS87WD
S3tylA9Ds5iHXKvgkN4CB8aaHHcePWiTXy8bW8muTBsUOCrDp8EBNpjJojqTgWE8Nrqt/lKV+9d9
PzI/M52FIT5vH4uwED3/JlqUHGhM2PhQIOZfoLeoEO7a3JzWYKUGzUw0NnIwkd4OhBD5uIf4VNEK
pHZJ0/7dTLJKa9QcyR7Ouw5RU51dEtiPYeV1r+Thcit9xdruKEnj5lWfthgGINZIRFAQs+00aCcn
8g77Kv8zyx2r/VAWWXuMIrDow8ITGS12htJAUzzSbyIvmILtkHDcMPOUlMUQKTKkcKUmVbtHaXDv
BQJD8Aq8vym6krF7TSoGQ6r+FyphaDlRyu5Tz0ao4wTm7ii6dK+14qs2ftQ8p1nB7ndOOnm/bhSW
rIGyunIJjZn9vUp2fCZa1t/Nhpe+WmYO4SlB/3qqCBG4xWSuBYQ26bcdibjVNcOIZ2eoT1tWDQtP
B3J7RZbrqc4mvMJZvbNFVj+HQ85qLjMD1HsIZe3FQZkADrRyZHUCwsgnH/mZUamfyDButBam67rB
GdRWRcWlvr4dflZKoUwx6Gyhplp0MbSswcJGA9S6meiz0te3Ldz4CHAPLDt8QPRzKWlhxNekcOhE
+FuuxVy8XF8hgRp03o/UTNgGsfLgl5ounjXBP/c7nlEdemzu+L9+JFiAS8tmbiMdjJIUtZeDIN6Y
genAgudJ3xLz6p74OtXZHDUHFNMAXwnyC5+WILX2OE2suL0annaZi1s9Ij0MDZWi76Yj21XLQ952
U0+Rhoo1DjkDCgezDV7oxTN3lPX4MLjNsRxbGfesF57/NI+J+5hm6FR3faMD911Zw3mMBjQuqOVs
6Izw/ddJIMtNOsQJfrkgzxL8atI2T43PG1Y76vLFBBo+VW993ov6ORVIan0FUme73xwBbfBUcYPj
/GIh5z5MbEFXGj3d6vlulpHz0no976uOBgIy1AK4PrJ549u245OsI9GaU9GdaaSqscEefSdaGEHs
aZuou/OxtpOHWqkHlDYWU5NRhc2xaIX/lPQL4d09x9Futzi9wg97A3sgY4qKB/jt9gtBaOLR0DzO
AH7KMcRaAzVMxfg0DSnGDfM8aHiZ+PWzE9GeChoxwfZX35CViD1y5zADtRVquPXAu8DIfl6EySuK
/PiRtLVM3xDMBGS/4V9W6ILMXa92aQtyEEiiiqG5LptyIQJxW+caRjQv5rsvdu1flwb6WQyo6FCH
gZOMumtIw2affrzA0Y8Qmpfe4VtkSWi91EPP+1rGyOTzrJzvdaAlIVDCxdwPXS4AOBFC+tokcFsD
YyV3xl0LEyJmyA8McOD+caKSRSb8iyApbGIZbH/I7fu5neAnlJMiEWutbr8gNmNm4W/7T+Wsc2wl
GBu+f6VVOx/sdn5VkJhX7FCDG80DiiNidPMQ1W9AWqO4TdJ17psN0ItVBKCcPiHFWo7kVs95BV1t
dV5vwNtcpA7uo0pRWCfWNnJZcdaxG0bKRUa8Unuc3UT+hq8kvKzj0zKG8JBSCDiMZWNlN+7gMUQ8
fWiPIOjHqziSkLjeBkQB1elbDatsDIoWVLaWYrfL19QKUDaP66hwyJ9aSLMOoWMTP3AQTUkEjK2q
DVmnUAsOJpySLhquhUAumRa4jUERokUKsWwS9YW0qWD0AXXIg9aa+DPJRqjdMt+LW3QTdNjU5IBI
upq2Kk/YC9ywYYVxDdPcVzWDBh4tsz0pdh9Q9eCOjBcGtY4uagj6iUl7nQFp2GbFtgpdbnYfItrZ
+H3KXTLdiddGLUDQGCNT4vEceyYFAqHGcA/DEJJ5iScHY+fQ85qZjeS6US3n+7dQhpqjGh0haOSR
HfG9Bzni2VbdYG1LSRk5F9EcNaZJyAnzsR/GkiTzLoWmUSrTXbuS8m2v5wpRUjHadREu7WNvD2xC
Ii3zn/SpVoj+WX1f15/QAxnuw+DNxQfDtMFihmDXIcsfwUjoG1dRaacsSr9FJnh/12hwsDocqYOx
MnmBZ5ZHMh5YkWQykcNHydNnhyKdpyyV3Oek5oFW9rTMB21Izb1egqTYRE3VQ/CYyU+t6/TGJHFL
BKyaxYmT/XwsRY21AulNeRNWOBn8OWe/4BgzkyGbTIUEMXCAz3PX61eNmvyv0jCiEInKlD3VYFWc
YGCVnbTKoApDlQ2Mbw686SFKDR5PW9T8syG5fEGuusx3VAAnYrQnJpxWTf7NyB6nUFu6Jvbme1iP
7PDmRgsG1dJYD8oZRO7zZPq8qn7c4AvQQWDfhYtLscmo2B/Qy+CTzutiEsbM21T/q+xrtfKUM78m
h0St4UJLw6fQCxlB68Ew0qOyvsrR9TPl9cxpFRTXkFT4uT26cQUE2o+sk/Jk30az7UMZ7wlJXyRJ
GGZmnTiD8VxVBOy8b8F30DmJmK0WlV80QnIO1nnTJxr9bvFZMMG70qkxcrXfrEPfuyYOHB41vmTx
OIGEe6atPSGtY95rG16hHuD9IQm17ApG+96J1My8LBUrEGe7+GjYcfLVGh29O9v1wBvXa4Dh7Kzx
r4G5qB1GA9xaY2UustIjgcdddPfEgY2c6o7zDd7+oT0glR72OcFNHmeVHtdEtohHONKU7GyfWYk6
D7fExalLrSk0OEkUDguLQ8f5ke68s10afHm1TQBLu0RqOli3zLZefANXjwjQLwt9jz0CfJ0je2PP
lePHuB3mj3PsLNexJZOPNaxPCASuz+zMaWfZsyCCGnWdQkfnZNXaHRhw3NIENeGcNltzPhqRrX0Z
atN+TQFWfs3ZVX6jydU9TcZEeA/7KuNM/IN+LZQNO1eGbIuPS2DM6tNuGoigOxA2zZVtzsktWaWk
FqRO8iuxl9GDwx5/DoYip9+j3N/Ss+Wtb9bhxxgV45eqkfwmezWKJ6tpfFkN5LkeTRDzer1NN63/
R97Sv+XKP5ErQ4NWZtD/XQT169eu/4+npI2Sd3rl33/y9yaP62KKdRzFrlt7vwqb9nuTxzN+cWyU
TnQ91l6LQZ3qj+av/otDdQrnnktfluYEhd4/9MruL1hswYpjWNRV2/YfYUvImftT1QgjoqmkzxZY
XwGZz3zPKo+kNeVYbeJTV7jDufJKtjKlUXdnkwCIbW71bHz9dCnuTVcLZBERGZPMyRYxx3TMYuIb
dmE4uPu299sHagkaNpGcbaPX54fY11gxk8GvztVsN6hmij4L5iy2T7RT3HY/pEO4BJwTJ2fjezbc
KOJ5ne3oY/ew62Jm88vB3suQBbYyaunZetFHUXZQkkcbCq3vpJ9QkD6JLg9BKxMj+3FBMBHwleQ+
GTV92wN2ukRTJa5o1SXxZi47BVbWchwoWogAVDbJNT8ianyf7nioK+2ShHXabWNyGI+t2WCNn2S5
mTtT/xWNzXhOTV0+4roi1Knt4jsIVE6z8Rf1zcHSdju6KQlaljTfOy44o008yeIhim1AyOaMirjj
j129EWfWp49VVtlKBzXeeJbce2PeB1qDWDYCDoUINrH6h4ygzDsiJc1LaJk64cYOZ2DgdQPfOPe0
hQgF6CVgR6ydwbS+cWSTb/nMGRmdvRVYlV9sDA2qczibvw5ZVh8pS1INQNAqhvgDmNmR5VSCuti6
CEwCy54sEpKixcLKxK4G97GDLMlZ+k1Y9Ed/UrjPDnvNpk4WsdNGAyZ1Kk1CIrrS5nnYwzX8iGOf
6s9JapCBynfZ4dF5CkupX8ET+yjhbBO9o5efkbvLKwECGGo5wjo7k7tI9DZa0Si676zSLLeUT/Mb
Ly2a27yEvMpdLmJ3UxeVgwWxc+4yUwuR/yLsCtvQuEAyT3d25KBmW+qvvQE9A/fV4uzCJonuFjKb
rmbWlTZ1zAAI5HyNQZR6hnDQr5daeBFm/wm2SBnAl8tOMVHO0Xnq9Xy8zBxZmhegD91nfWqGb0k6
0ogpavusjOkPmaNyV23yw+2ua5ygHwtu2VQX7c1g6J9ZbYdbrTY0PF36V4LqcGJOFfhyVGqnMYUb
kYMj/oBCQHTbopXes0dp8HHRSH5KiYTYOQ220GCh4lEcdWuw033ooF4K8nKaPsfwevStIPsOv7fW
ALbO0hZrAE95Z7t9seP4OeqXsVpAW+uxfl03VJKDWcjwMtbG3WSL56Xzn/WWVDyqzLvW1dFl+E5C
tcbCf9YeRtRfBz0ynF+x2j1GYf1V53gARMzN611LF4kdJfuqD3EOCq30vQRVsGOg2zXFPb8BUo7Z
xbcdXF1Mr9NpFpRWGcxQOIIh6ibjpvO7JTp44dwSJ97WzwVp2RiGeunykbp9qg3h3YjmbtM2Gart
0Ry3cIDm/aD7B2mZ5J5ky9hcDDCCxXEIBbI0FF3pGTVzSsBrR272BiydfdPBDt65ZhWfOPGKXVP3
08ZxNW0rasf71WoLaW/65VzqLrLjvosPmcfyHhK9tbdDtre+Lqd9aaWUvtDvf5ptU26LtJnOHknt
FkLFjWqBstlBxrnJ2tS+UJTOdrWTjRuMAkVAfh6eOhKur9LMRMZGyOsB3h1JH6KIbqbRnrgDqSIW
E5V1snuvvZkhkjxN0TYe8jMMtQjeC1m1mySq2ChrZrFP67Mj50+YTGBCsoE+zUu47Gz+1jm39epG
5Cb4QtvSZqSVCOcojQPrdk8Z9T5mqra5mH5rPuJbhxoIansb2yKeAgmz8xCSVoNwJc+y54WtDyYp
dzrbllDBguNn3LApu/0hnjc0Pts91TyxmZfxNl8i+Y0qCmhkCvB7qP/YONykHmDpdV+s0Gm2jhuj
sYsdBaAz9OEUFjKnhBW210k+fGZhcTDJ5OOxXJqJtzQEB7fp62nCOFwk/RejZLXZuZbbXVsFYtUx
Eg8RrZGjqRX6mcpoHbSllx5ylyRiLNXHjjzQDRYiDysIEUOCYu7RaEv9pEssdaGfxSdnguquGsBn
p8cVyIrt7btaN+DOCf88l25CoS6/D51FBm4XuQc26yDlwjb5NlB7qijFe9aGLZ0VTGLMKZsbDeUe
UXAmjLJmq8/mXSuqQKtmQwY2r+hNXEdsB/XZC7KcOD5Ovj5M9kRcQQgI99PQnOeiaECykxBoV+0c
REU90R7I62tqFezQBys+tYv/G1kMxSmyW6qluF2GbPoNIdew06mY7dDrf6xEG5+8touOqJ3MbRF6
tyPWeLzUJsFCJAx4w2hfJisp9q3W3UYyvR/0TrtMcXo3c1+vwtkmJ0bPbyO3WPazk/ksjQRI454c
O4ccAWhWZM6BfrJHWOUtFY6PVkY9bhq4r/cNngEHfmdPwU12xM7uDFbOdoOMCZsANR2JZ8BaDQQO
fQ59F4c+h+Ei0X3t07TaDhKXAvg2sXEjcBZWzoQ5EzlQLLcXQh4bET1kGaB6fAsLWxnidSzaGZS7
sKQLc4PqEpahDqPzq1xhn8hbmw9GZWjxtgZn+qtZD/OvRaXPVyT1CJJ6QIc2UpugiBbu7ARCUvjA
GDox9ecl92CMAY8qBKkomDG9THNepAKUsp9LrwCKDCYsIACm3jIkV4VedFv8aTuXo/mevFGAp8ag
HboeA1QnvWaPZFhgZFaM1KJkes2oebXQkJA2xHoUPSG8rrcu+WybtqZogl7ctI7JymHVF3vAvz6I
acPqtnCug81xbuuhiHe90aLKo402YHdl5dL3WE5aijky9lKyBAfK9sTFXpGvWkbbxevG4aTHcjjn
caZBHlAIWc5l5GYjxvA/CJIl+qDqlybZZzYV58rzaTeS1oBjCA3sM6j/GKxYqqcXL26be4rHExtJ
RyZBBfnu0CUhJ1hUFsdlRd+iahjB4MrW7ShKQMfNgfdtww5ibrHCc3PF0V3MhHSEzj6YPYYjUikU
cdeD4LhpqN1hegLIS64GbF6NQJSdOWso5qU6xLIDavKgcAw6XArwGyrUL0LAMMYdpAjA9UoD7rJe
J6mw7z8xeS87k5t0rnzxm+VmgMhdjpgbnij0yjzTJSfNllyCiYgjuWkH2wh6LGR1YDlx8aFsOg9j
bxYT0mnHN7U91XtfoY0nBTl2Vt4x6hv70q0U5I7a9MEqnXYHSdS88lZeMiG28hWIL4B79twfEV+7
59CKYSyjj3YJFWdrtg0jEfk3hW6bgSHdT71iVkKyo5MYwbHMFdHSmG391NJCRUePcP7ZrC1awSSD
tiBPXOYB8ipucrAAXw1oTVQFE/HCfJpcJZMmKCFYzqdxzDpJ8kXhQohvEjITep24hAgDLWCW3rzH
6GjubGcqNxX92x3NNf/gz1ABbKJaqamM0y3O2um+Q9W+SctpDlJyJTYViu0X2SAJhxJaWXuRVMjM
alG3u8YYexxwRMOZYd/syLZ09saou68Il+ZrJEnLrQcM/qGGAG0HzOfpt6oX3SM8rPxTJHTwxuQG
+FeVBECVuLl+BdMbnRPj9aw3kXMxl34KJr2GZkbheKcttoY10ap3Elsfe3/d2dkQU4PK7eOMqbko
9xOc60Oaa+Vp1tmL134+PZIya9IlbHd93eBdjOhWp2kx3qaua5yZJMYtLyAvizsabFiY+UwlCYVU
Xe+yInV2kiAPJPCjbDZV0fGut1Z6rhP2KHmhN2yg+vxLnDn2cnQJf9wlzeBgpwcdjCQ+ptOS+/MN
8OXZ3E+tVb2pSP59/v/p+X8VUPzg/J90Xyrc8n9ClkJlVyrr38/+nvPLKhPj4P8/SVG/n/194xcK
WpBJMTt5iDW+d0Ah8iYhCusUf2IAwOIX/qHyNIh+N130DI5FeYLSwT9Reb4X3iiyjA3IwSJnxyDn
Sv35dyInhIlxBpHbeWs2rYHhtqBauEhJ1bNvaX1+VyC5e5Me/Uc5FHdVUvbdf/3n312QYgg6T6W7
ccQ7VVXGt66NurDPpm1gJx5BPmD5AwBFEOExYuX5iYTtz6UN5Ft8QcCu3C/klXjF3+l8/NThSINc
9uxWsfOSqtbi2qzq7PFnCKn32hsuxaNGEoggEdDs+5RvINhxNGTCOmeqB5+4SFXtfqE0CaiSquqy
+E9ullKvDCk6//iu/s23fHPZ4S9ARvu+gDM1zBy61lrnzkCWRgiBkuERRrAtaJ/9DCgl3qsC+aKM
QBxzbOKRc6jR/v2gmYmqYhuUWOepQsxLC5iOxGZKdZphY++y0JbIcOIrbEm0O2VLk5waKNGUiEDJ
e9XZsP9E0PrXr08tzHPgDsEEAESmnsx3oxgPD33uKLTO3pr+Ds9IKbIy/vH/uxaeDITXDGEGzrsB
FVH6yXE4WNj+CBkeLIJZOVvP92s4+Y+fqrqP34v3SLdHt6dQei6mKf290jOhG0f5ebDOYxh/6wws
UTQw/6mqcr0IAu/1v5ml3j1MhG2W2xu5dYZvTjihNyL18BxOIILe28/UzkLdnfdficA6YWA34Ra+
F5QSCiXGRRPmOTUSmmurgBKAB923vO3qZ4/A+hfLkbykSnAq4948ReTGvVkW/tcgi78ZwY5OoQzL
J6+qajL8ecCEhjAIz8ms84z98MqESqttGtUaqbWOEUrjs9hlmdE6G7kMKJnXl9dWCmhmkJ8p0P9u
9MKL8C1fPWk08H/+MBn5enOREX+2hsKvfaqpRBtIJ9Pf/XhE/d2lSMOEBYFzyDTej6i59mixu415
Tmxur+9HvLJarhw+nsPT//HF/jzVM30DZ/NJjbVYWTgqv79YHfdV3jS1dhWiEVhgvVPPKU2ELsuE
UGkEJeX9RCGsnMbfDS91SfBzML6ptasH/F5NX2cLFDygAFc6R/GD5ZU0+rq2wwcDOfY+6bD2sJ+n
G8iBB1VBxCtVoB48kx5GOw9QcUOqAcvfOoO8ST3kgppiExJRj6BdyTJ+fJPsdYn91yths/C7zKYM
RCwd9A1WmMh3kxc+n9SaOcBdETJX7EmwW/ZV4pAdJbps2FR6IdEU0yxsqzCo0lo6O8Evu7SIK4od
jGI6z2ER8iBDQBOvCyDG19nIGLpvXW0DDWO8pTOECsMWtHk3HBVQrKmmZ+6grNJTfqxVShpX8nNb
KDyQhIy0ee6VatWLLPOqTbmBhLOn8i5KcrREsNnhbS2xBqnEDxtxFJ3NryaPHvZS4cdOFuRtEpqb
aEhM6MBlwzWUQMXpYrRZDZSWjTVauJ6pVorbLiYAi0BJWqho9noQJbTcnKtVm9v1UYEOrxVlfMXp
tH9FRdo8uzUNiivIA/IeqAs4JqPX0HoQqpp8FtLnkbkLwVHZZkIf8gT7n7HXZ85LlhA2Ra3asF+k
8BHIiVqt0CPCrQKZ1Jd6CY0jYXHNfeuAxbAn2t5uEuHuZf7F3D0BvcbtrQQGGo2BM5oGNL8hMgVz
trijyIWfpGUkh1Ugv0rH1w41+Cbuj0/cy33XRcuTAXnwtfYtntNqthNz271mRWQosF/v75YuhF3i
ydZ/GmrJ39JCaZ4Ipee3FKrtvvTcN4vKDHYRtcqVrNT7uiN9YSOLuE0Bis49khvXVY3q2LFQJlID
d69itTFZNfqr+E5PDbrfqGnnHcgZZEOrQKpJGkYNVVNSxp2Mu0mtv6b8UXmyDGCoETC+tpI19C3d
obNGJOLEQvBhQBoSGrgGljtVzPtX6ZEEP7944jbWEL5upV0gyUDQh3LBlRbrDZAyNDyiNBnLIy3f
p04P+bVeDySUwuZ8VwuVytFTjZ/3ktBDA6ohLsugNuFqLYSVRYFIkHCPFbHoDmpaLDtlC2vFlqJ9
iMzFOC7LFLlbI3Ksz+U4lo/eksibvKE4R6W8Ehs0AcLj6Km3V0leYS4kyYPfks8zLsClGrZ6Fzqo
cxby2XQHXewGsrG89XSKhIUVVxBdMp/ER7ujpE47KwBVKh8zgKk7sOw1ASG6TNgZUQ3YLBzaL0hG
SHpPw6FAMND23zxrqU5UiYZb37EHOHRziltxyJiZgkWpujilErPdY/j4BH2w7fadLZ0vOAnFtsPL
fI3UuY32ysgxbfyhTra4qsvDWA3VrU+bYgrKpYs/R0qB6xLHfAPm3jmgQwzPwM3d5uB1k/NM1r2i
rNbLZ6yY1RXhavRO5slaPpd5k3EWNpago6RJ3BBWH7gvU/k5pTvVb9GWd/DRWvegNqNUcGY0z1tl
Mdg17AE3I5uXfeEZvZqYUAHCbbkfqF6dsLPUp7SNu720B/k1hHW5i7VEA19QFZ+SbASwLYlUhAuf
oU3rEgIS2hfIB7wfCN22ISz3YBhbsS84xqetp6E/Q7BM2zOE2pe1JlUoFQZdwalRLQ9701LbjSr1
5Ovpmp2ud4QZJe1tmYyAFcOQCxF7G26tgaaoV9Udsrwu3i6VpHVTVMPHOnOaOhjLbj/Qr0Ippn/J
3a765OeJsUl8QdqRRgDmkPM5fEjeF1alhdQEpvdrx2qmTR3pPFEXF8I1+oPyDstXfYe9jkGtEVXR
v6yyQc1IeSU6Je3cVSDb0rMzKxkJXUQ0dMy2/WvU6kxI1eKLR/JtGbJ6j5K1dQc8J95A0WcHSG5G
UFU1OhpypLhLgPS/eg4FgtlV8eLKvD32tF7QYgx2CFTGsGjXtrn6bWKuu8ObDw+nBBszZfbVZs5R
XYeslbx0hBtjbfHqD7HdHK3Zwhe2ik/rmmGrah60jzO0Os8G2bvs5+IBeww4uUqRWru6+Eyd0Ku/
yXq0lLS4p+jh9t2uTK3pK54UspPsTLN/hf/vn9rY747gJakRl3OU0DETafxbN/YvKbKqnW0BpAlC
yfTxKadvpj0kS41z1zNiytyoZQInB6UQT1NzTDVn2UuvrD/iZCjcDXHL00d6ysU9EsVvRr58mmGX
fgCriXDFyd08MPyWENehNl6jPo5elySZHqLB5cnxxpNOSUgnQKnInZb/Zu/cltNWsjD8KqnckwKd
dZFdNQYfYoKdOIc9yY1KBkVqEBLogARPP19LyIOw4+xEXLimRpWbAF7qXmqtXr0O/3+2CYTEtAhT
8xpEdhiNyyIE2iI1sOPDRU4U7AqM/v5YW8fbCTBf6p2xKwV0DMtFTv6WpwAwJczTX3sR0A3n5SAL
J2WSaLc7+nNu1wMtv1sKaz1M4gFplE0vPCcQq97HtrEZZ8aKsJzuKMI4Sy1VDMnRB0Tfd4V9BtQr
5gLspdF8aWnXtCvcO6te8anI/AV9dHl/khDK/74oDJC1kjAg8wdnCKXPW9W/sSmamSTkuq57dgGP
R7DxU1cRxWq8BMjrPBJ6Pga2peecaVm6TC4HmLwLaClzkO4HigKzmEaz9kVAL+BnY7FaXW0iIDZW
InDe97f57mMWwJhhb/ziWx5ma3IWaaqJ61KUpT60YnpsziynsBY3RkmB26Ud5OkVp9ze+7m5i7/Q
6Azjbg8u20hGevsL6qKs4qZgh/8x2KzTSb5abS5LNsJxNE+X4WhlBw7ZxwHHiwDjdgll0UBQUr6i
2NrfmJuPvrIhqhzNHTABU0zet0WZqVQhhPp7uKEwo1QB2NlwDSFLMVKWkNSRiI2VSWZudzpEzeuB
dW6FpoZBHBRerBi5c2H34Lv1V9R3adoaUMXQ2F2luSnu0uVg/SUfbNOvVggD9aakGX83J/C5AK8M
ymjK3kiozU3QWAtTDKn4C2Y06LAPZX1QtZ0eXGGAwVGgttlxTgF+wkyGeuyIW/rDyi/9pOhNdJGR
KRLqWr2wempiwosZ6Rfr1NSLYawIO73MWbs/IJQo/15ZajaFu96cFQYcABd9Cr3TIcWvVF3O49BM
IIOibg/OgLUYJQHdTFdmtvqhB6X/IZ3TVnC2E2kGElQJ2UwcA8MSlAKqPo0WtCEEKsltL6QuXOkb
TjayfXx2f7ctSzqKYhM+i1zLrPEi71PFrZmbfwfUq9NW4+/mt9SFmf0zh0zubWSHkJsTCe7ROKzy
1EICSBpt+kVY5l/LYF06ew7E/8dCfxkLJUp2cLQZuZn7qu6Tv3GX3tvXf9MfRLd7CwIDlEb+Zh8J
BXgBCAwO/wZtsxLWgnqmptV9MOArWbP9APjUFEFJqoG+QvlTTc8kS6eaQGhfcjeZNLxZtG9znlV+
JxDajrUQiuzrxFpUQDgUje56VZ6cD05hTl4MhO6si5t8OfPTcBSE9wfaeCLw2W5WfnyDo0hrUqrh
clVyA2uO4QRPObddsbkRNkXas+dvVZ2sD46UhMGgwQIFAHx0G0iA44jCFmDhUMdNnsz1kLM3rmlP
IZOxpcBKWaz17+m89K0pKBVWRl/XCnL23TCmq0NE13QArv3ljM4uiQDkk1Tu2+alk/iyGDHKPYHD
K5bv8wQ6E23cZ6d5F6b23ElAwwCb16BJ1/m8XWcXBHj065T06Yc51Tgw382ddZQNydtQBasmoK8q
G6NHPrDYqHYGOuZyHSw+rW3F39B8ByuniX8WW+Q4BTWVQA3nynXCYe3Llh7vceisc9CwANMoLpZY
PnU5NgFeGumlQUZoAJzedyCYDYj8/KU4I8iTDGGjBQJE65mr3Xie2UHvU0Gjkhadqxsf9MHVEJjc
rHQuTQ6u6WX1RP5nrMZ+IvKlPq+wLz7mXrK981L22QfoU/ltFdb/HP/ZjxpM1acF7a1JbYemcR5l
cgQUsLeyK7ydBy/Dg6RqvM9JCN1MZPkMQwXYq97nFNqX0aEwBrm+/rxnA61BYz3luDqGRdqWw4f8
cKsnZv/8xGo1Pv+b1tDdGZZ0xO6YiGl2aFCxdaDgtvJR1QN5PPsjEQezh6DFINdDBoZIIhcCD5Ug
81UagSgFQKL6enFKwEZ3VQI80zTPwAW4f9LsKodKIDPHVkAYjah7dbEboPWDt+Rn78HzT/mEK4Eu
yn/4Ijy3FAwN9GRLonrIi/V+qAULBiDi0qQ49lqo195L0gKoH3gRnV4IxXqjS54hRQXoozV9FoFF
5lWR7oW8Xt70eXwkCzpNHzgxYkqkmiVpT2v6+hvFIhuhScJNedXL7QU9fUU1Bp0tAZhJACbJHHg9
y6N3wLTfACuM+0lysbrYM16YJQAJvfOmgCstMTCYaXsR2AMMJUw2irVXz4tbBBJvtvM7oL4h92KT
pkIH8jrSAqDy4NDhVVMUWl0vbhGo5DLrParOgT44K7/jGejs/OwEAGHVWsCytgyC8UYFlVeXSb3q
qi3vCzIIKsm1zpsi9hACKQprtHqWR2vBtOAeoLyUpGb9/W+4Bv9AVQ/O9jAQ4axys4WXPuWN/+wH
jQfy+Pu9j/lu9va19KJbP5Red31v7wH77q+W51B5PwdfNt5QdZ/9n+8n+PjWrXs1s2o+vBJe4sLD
sq2+2O6HWUcV/hW69+6SGqP6znLstRP835G8fd0a58F++AvB6eJIrqzl6Cw3AdUsagsmr38KwQs3
St20kVSponKFuw556IbiR5wctbDpuMbNvZ6MDT24Hc+pmbBBnLizuJEkRw3KHga086jjKPKmmZjm
WSOsEk4Uqfn/nw975IVu4SZeI0lKtiwVb6PrsJtj3av4xyuUky/v20wngEGeYBXCXZSIWXsV1r5y
1/FfejHtjm3J9Vmkq+QrNC5Eo+FqeatVTWRXwe9mbtBagIBqDzDrneUCnRLFov1G4pGfYP29i2bC
PbIioJWx43YedFy0Hx6Qw/i8XcWOH9smSv9O8L6MGVk+XWybIVbroj73dB3z+xjetUdqrt3prrIn
roha1oMc8im2l4lLesmNZofqUPqcU5sP/tzmTdw0dafkzLwsa61pquS0E7wuEzENhO+2o3l41CfY
CyaCvSCNs9bKBrNWsj91fpIiTeW/1aplmxTKl08kPc6TY9EnGTjMz0c2RNbh2d1VcuPdJ6CNtbWt
0LF5CtEbt71vkZiQyZiuj/HGK15ductVCoND68VEvgx8nUL+tZek3raRJS0VVSOSU+QUwideKaat
bQzhMvp1CuHf4mTRSNqP2ziB8b6JE0hihm4Ss1O2l0sdu+k89uoGI3dx/O5TSMlJsKv420C0Na6x
Wk4gdhHikbRPNYBA2ycwsreJ5x8nTKjS7z7mD79g5ns4Nf7ZcewuiGfeq3fpo71NJiu6j/5TxVb0
1ELcx4+6rpT6Bo8XohR/An/wM9r30tRrWa590Kfr0D97ZftUqTLoE1jcnxFidFwpX70ExrvWmU9l
Kz6BIXwSyKUOKXXV8fNUAB018ksUmq7yn+ty6yr751Ujz0p+KtL0kKB7HH9qEm9P/Vk7uCZ/MQ09
N/nrPwAAAP//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cx:spPr>
        </cx:plotSurface>
        <cx:series layoutId="waterfall" uniqueId="{4C7054EE-758E-401F-AC21-3F10CB7F92F3}">
          <cx:tx>
            <cx:txData>
              <cx:f>_xlchart.v1.8</cx:f>
              <cx:v>Profit</cx:v>
            </cx:txData>
          </cx:tx>
          <cx:spPr>
            <a:gradFill>
              <a:gsLst>
                <a:gs pos="0">
                  <a:schemeClr val="bg1">
                    <a:lumMod val="95000"/>
                  </a:schemeClr>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FEEB8126-42F4-4E01-8A16-2735B1CD3606}">
          <cx:tx>
            <cx:txData>
              <cx:f>_xlchart.v5.12</cx:f>
              <cx:v>Sales</cx:v>
            </cx:txData>
          </cx:tx>
          <cx:dataId val="0"/>
          <cx:layoutPr>
            <cx:geography cultureLanguage="en-US" cultureRegion="US" attribution="Powered by Bing">
              <cx:geoCache provider="{E9337A44-BEBE-4D9F-B70C-5C5E7DAFC167}">
                <cx:binary>7Hxpb9xGtvZfMfz5pcJaWTWYDDBkb1oty7Li+AvRliUuVcUii8X1199DyXaktkfOALkXCPAKQTrd
JLuqzvqc55zOP2/Hf9zqu717NRpdtf+4HX99nXtf/+OXX9rb/M7s2yNT3Drb2nt/dGvNL/b+vri9
++Wz2w9Flf2CQ0R/uc33zt+Nr//1T/i27M6e2du9L2z1trtz09Vd22nfvnDth5de7T+boloVrXfF
rUe/vr6wzuevkr2zuqj2r1/dVb7w0/VU3/36+tm9r1/9cviN363+SsMGffcZniXsiBFJIkZC+fAX
vX6lbZV9uRxE8ggJRgTnPHz441/XvtgbeP7P7+thV/vPn91d28LxHl6/f/7ZWeBy8vrVre0qv0gy
A6H++vp9Vfi7z6/e+b2/a1+/KlqbPN6Q2OVA7989SOCX57r41z8PPgCZHHzyRF2HAvzZpe+09W+9
/7Q3f6Wa8FHEOcU8lI9qIM/VJPiRoCEhOMSPapTP1fQnNvRj/Xx78EAx/z77eyrGqX3V7sFu/jIH
okdCShESxB4lL55rRuIjSiRijIlHzbGvaz860L//xI7+g2q+PXmom6u/pW7e2e5/J8SRIxkSSTFC
P/adEDRIQ4EQetTgQYj78/v6sZ4Onz/Q1rvkb6mtjbau+PwXhjgsjphkDGECsetpChLgQSIiFAvy
TX+P3vvoQX9iJz9WzLcHDzSy+XvGtu2ddVnxF2qE4CNOBRYi+pJUDrCBIEeUUhKB7/xQMX9iQz9W
zLcHDxSz/fff0lVOwVq7WzV9Dfx/AWqLjhiOCKb8INsIdoRFFIWU8sdYRr8u+ugrf2YrP9bJH08e
KOX097+lUs5sV7TF/i/F0uGRFJBjAC8/j2ASQYZBAmPxBWQfaOVP7eXHanny6IFezv6eznJ9V1VQ
IdzdfTXcv8BbGIBjCGGh+BKn8HP1AHgmlGBGv4JruP40wfypLf1YPU8ePVDP9cXf0m1uCsgx1V+a
ZSCWIQzKAQz28HfgPJE44jKKBKX48foBgP4zO/qxcv548kA3N39P19m6ffX51bX1e/3VgP+T8/wv
1r7h/+Haty9SA09LvGd3/rcciTxiIWFRyKAyeIpMpTwKkSAUhV9qPwBITwPHAVXxn/fzY/s8ePzZ
Ef6PeJD/bCffSKXV3u/XD2zUE5rk5asPxwWm7ODRl2ryR9kdf/71NV6IkCcaXL7kmdSvciCCXh23
Grzhqz6ePHi3b/2vr4MIHSFgSxAnXHIsZAi6He6+XoJgBNkARZKLCOJNtbBvv76m+AieQFRwgTgN
OYZL7VK1wiX4OspCJBlB8PHXE15aPWW2+iaOL+9fVZ25tEXlW2DgQvCY+vG+ZZuMCvgjIbAGlMK+
SATpqL7dXwHhCLej/9e4rHNGSrsLoraKyym376TCvlhnQpp1gdmHwfT9uQ7qIi67+oPOWHAcDtEF
tp1WiZlztapbat7K3lSXugtvWBpmRVzrptxYOojV3AXk2KFIJ3QKok05jUMs2uii1r2K8Yguy3Fw
e0nMOR/0OQmGberrdOUdk0k3GBbrvhNx74r7LuyKCwNyTJqoruKusk0cBmKOR4aHuAjnUyvDS45a
Eks37O04jDFTbj3RScXOF/etLtXKkGxaR1ZcRGTcDkVUJ3VW3UtVnQ+ov0pHlse06DYUq/Numi9p
OZ2GGdzlyiAe82I/1d6ubDPfMq9OdI9ubcQ/NFO7sTrViTM5+S1t6K5wgsdD2Mq1bdM5rgJxgTz5
oHq9j8IZbcJsuAqdOl8k4E0nVlTp+7KugqTNfLkherIrYgYVd1mUx/3QX2dkuBLVyBOBeXbstLwd
UiW3KKe7LJtOVYft8ax1kQRDC4IJw4Sy4gTnHU5GNV7zfLoaavohJ+okG/XeNeXezuwiyonjMaft
msKBBlrcWz9dUg26mojfNLJu4oCqk5l2aTz63MQVzsoYWxAUzl0ap8z5WOIwXxdK+qQLenvq62Ja
Z8Eiy9zsOzQNcTjNKvaDnZJlrZrCDUEzXw5teOnxsO3y+RSJzCRBH57WkQ2SXuX3RMNtDBXnSo2n
GJSzE1byuCzghJZON3Pq01h7rleFJMFKtbBQX4hylUs6nzlWnthpvnG0SeOcjdcmZKtxqoakyp1f
pRYwez/ItcbjrbDzaY+zIilzV1yoJvpQjOEn0ZA3cihQwge0mbDfzaxzu2bsr+eG7Yqi9mCoZJcZ
0FEQCp0o3/u46+ZTbqd8PQygT0kQOZERWMI4ex832JC4bsObKkO3kgw+NqOrYp/pExT1143rrumo
701YTknIrV91ZrwmKcpjVfh6o7GV65kHeYJQUSQPckcVv5CSfrBNVW44ZRc1o9HGL8/BOeN8jMAU
Cf9QRG7a8RHMMUDjRY2D+mOZBjKJynxauSDt3xIOZqfHLE2mhrJkkr7fNdHUnzSW9cet4eJ47IPg
jconvW7m2rypgnrahLnuT0zetAkONIEmQ/tx6h0/Q0LVGViNLRq6ciqvy5U0DVlFah72aWRdEGc1
1nxb0qa6UVV6Y8aAd6uZtrKIDS6SMU8vaKU+OjL1iRr1esz5lMykWNV+cuuGjjlaOegolHExuuxE
WF/GPGoudJBfVpba9RDQGxugLGk7xtZ9x/ZjNbnbqsIdeGWZrzVvYhFNZVzPkm9MYboVnmx6iTzz
cVaB+c8lvrXI1nHbmDrO+zDhI0YbElnQ2wQu0M1ghk2KwtWIqXhDw6jbjhiMblLRhyjgFx1uhuO0
d/fB4E4pVydPks4P4jjkj4MoLnEkxcKg8IhFaLn+JIoXJaddOSi7o32gYtI1PknFeFGw5nxOEY9f
Xg0yz3erSUhoBKoYigRfcsqT1SQduopPUbXLwNVXFVInWJM85gQC+ssrAcNwuBIhTESwGDQboofs
9WSlIYpGUqa13WGv9jKFaLiE4xINU0LauLXH8F/h5uU1gQH8fk0BmZ8IJJfX56fLSCVz0abVbvIs
X7O2v7YjOHZA6G4ImE6W82o9n7oWotvLSxMoP75fW3IWRhFiKKKLPJ6ct1bZMJeTqHatcWRVWiMu
p5TnS7g4LW2pdqEcb4d27Ddq6PuTsm/Bb2VFYpdPtzlPwVzn0y7rIesStpPSBEnZuTUWw+nAIXwL
jutEUbBVW55X3G0M669Gk92ELDcrPtKLTuggGa2VW8Zs/XvGGE+ogPDw8kl/YEILlMUMcQC0GB+Y
ENaFNBbTapfjdkNteBnK+dLMrvmJRBc25DuJUkQWaCUomNKBROWAxAgXwValpsftOF5OqKDrUEMQ
rrgsV61Q5z5D5q3up8vIh+ZtnkEOpXN23/QQlxeoUioAEAiPp1nQprEcuutA8gvi+m0uINyzujBJ
luV824x4/JAxPG1Nhuv1WEzFaRe69qpS483oIO13uKAnvhBmPXBvT2lV3KcF43GlNGhxFHY7BuV9
aucbkXWb2beQvGuyyye2y/OqSDIzpzGpx1MVBTrB3XwZTQ2JMYbvliL46JiakggBxnpZYT+IMIRG
QkYoBIoW+kvPLXOOAtvQgFS7eUAPcGKEyMZqzONgILuX1wKE/Z3OWAh5CtjgSDK8XH/iBQ5PRaTp
VO2Y6q9oW5wY+7OA+eBJz3GvjDjClC7/llgcrFHkjfI6DKudlX29aYsRJzSdb5dIX8xk2nqXnihM
dzLAF0Mq83VU6ZNgTH9ry/KT4H0VY9O7WOiS7PoSknguITrVkzlHKLuf+UDWUVqonSZ8jktGhrgL
5/ZMF3zdi/q98PAxb0V2TKdiSjQD3IIQ8Ukjm3qDHc5jIhu87cbaxyEu7lkFJtgU6rwf1Yli2ZQI
XgJARQOgX1QnVZUXSR/6K1vhfE3JfPoTnfzAY0EXkgKtuFC+DD9XSoVrP9rJVDukoVDoc1Mk0NcH
BB8oOHMOEigAbq30JC4M43WSti6MZ2Te+BJsOVXVOuBVtxnSeYg9R3bV5eGHoazJSoTRHKueX6Rd
xJMuZRe5xOWKOYhEtR3sKiqnmxAPt3MbxkVUvBsJoEPZwIFdMG5VHt5MAMTiOs3rLdHDVtbDVcZ4
F5cO7JPWEPha3g+xDGi5MqmWW8zmG1m7/vxlIf3ASSBnLH+ISKjeDmQ0ZE2k/dBXu0FUK4A4YxwN
sB0adnFaZz/RCLQMv/cTAVkYwhpCWHznkw0lE9D2XbVzuK3WiLd2JdLyJIVMJRHoZ7ZgkvMEBVKP
IUyVJSDATJ9zBQCwsymPbSXrpDB9s5Z8NnGhWx9Xk/jUKnQW9OKNlqZNcglof6wsWZG6vTXlfDXq
6dRESzIGM8uI2qfDglIHnJRzeN501aocLU4Arq57X4qNB5U+lJczHcmqYHCjdOqEBx6eqId+U6ed
j/Xs8+NRjJcPRVBajXY1eGVPqm64LjwUkkJlXTI3UOqxebh2PgvjicpYkv4aK3TZBMUJIYDWUNSt
ikpNq+U/AgOfpP1ikHXXbxB17Xpxo3ZkFzYarnm2FBBMBeBPdZDoBtBSmJbnY6PEKqrhbhewD03J
wMV82pxJNt4671dDBwIudXFeEKhZ5AhQnGr6ocz7q4FQnhDLdn1lToK+PJlN08QuAwf2Xp9AUbw1
KWSWIuvBMME7+ODPNWIf83aoThRiF33brwh2U7IURuPsiu3QOHsqANlrTz9gV/wsH/MfuDdgHcYk
EE9gUeFBntQTKRtMmdm10XRbtf1VG0Le66HMShm49YK/Hkpt6yXaeAlI78Hnq9xvpqEd4qaExxpD
VspX5VoquRK9I9FK+6xJoFlRreXYTTuN2gAKNGWaOKPFuql0dtsEWp7XTuarOYO86OdcnlUQy5M5
Ihc4gBhT+ummJwC3QkfqhIdFl4yZV7EWgKwzKAwhH+bEgkIygNlR2V37HiKow/7KCShJZafP+667
oqwrtlbzcV04RVbNMJ+afLguUyNWBgVzzOx0y9u53rjaX0VQHexUwS96SCJQZHbXhI+XC5r30df8
+oXTunxMPY/UzK2tJ1dk+ZdJrW9v/3VtDfzzMCv0x4fLoNcf786/Toi9eBf0NJcWXHt407Kbb98F
m/myu4XVevbmO4rtK8V0QKI9Dpz9h4t/kmGDWTBgMr/NkX3HsF3cDa92e1O3eeHunlFsj09+pdjC
I47QH1TZV3oNHzEWLc0woLkAvizM21eCjR2RkC+TNBFBkNAIhNevBBs0oyWD2wkBHL7E2P+GZPsO
zgCIIYBAIXUuXaGljfoUztCAj1kjonmnKpYnZAaYDgTOzROhfDGfp0zed/67LAIVIEw1wDm5PEg9
3vZBDaND865TuInHqJ1XedRHSa2oX7+81HcFEixFQSwRlH/AU5ODpaxJx6bMyLwb+wKyvi7UKcYk
jaFANrGGab+dQS6AuMVoLMVkf7L8d+IUQHoCWRlBQgSlLTz5U3FiPQs2cNzsymq4xib6TRTt6uUT
fp/HYQm2lNQh6A0G4Z4v4VwwdWGKmh1Dw/XIyE0rkU06jKI4nBuw0m/m/APNEQH2foB3EfSbBKMc
EDaV4ZLnn+BdkjWUj7Jtd3QgzUmmDOA5KwMDOC81QDHS9zQdGhPTrPFhzIgtTdxoObvYKGfcqrVp
EUc4QzLOS6GOuyGSJultL5tk1DqzcdvKEhBrg+ohNrmMXSnxMS4N+YTLYZv1rb+vqAgKYElDfDO1
AAuCSXZmpYKKXORNJ1ckh4jZhdN4M5WpOyt4NmQxwZHLV7SR5poznf1WTJGNJdSub9PMsjfMV+qK
s6CMe+oMMJk+u+j6CsWZkenKiq6JWciaTd/N87ES2XlXBv2GGHNPI31lC3rLZ/HWO2uSgQpzUofj
x6yngORMydcBg+80pJxXqp6brWoYAMIKrVhbDnculw1kgvxNPfEAyEHr1hSbbj3YgV+MI1GJDHh6
gjNyEwUoPSnzAsB3G9Vx0fd3hAfyeqzaYjWhsryYZZNde0510gmVhLLPVpFdeK0h7XdzodN1GY75
edWypMtTwA9iGk5ZFnK1HlzgpyQbpkwee1F246awkbxuIqjRc8FQgkURndVhWYanVY1StKlG5/h7
WkXBb7nq3ZvKIvgeMY742iLVn2pXdDvgZloA3M4b0CrLT1PTuHOrQ7bGVaM2ZpBgIqYpLxsLhGs5
VGjdTx3e9IUOb6gFbDP1zZgEeYG737sibIAfCydAfXOUXUNxNK+rwqI45Yau8oa3KgYSVB7PgUvP
0jR3b+u5cpfGtWepnMjvzSz8Ne2I2jVBjs7RSPjOVGALzcyLTeercVsZ8nuuHJuAxuyyTQns+w5q
O/k25Fm5DUjtzucssJednla47abzbLR1k8hahxs3lM3vlrMsiwteZzEaWbF1knanxcIJpXPOL4uo
3aQpsSZOfYRiibKPZafyY3jst7HPTqhJm9VYD2/rSb0vUZvFAM2CLTVVf+pbruIi79u477LhbZAO
aItJEe5QWOvdZDw9ZnXbnE42THUcZsy+MRPkDbBozEUcpFn4lqTNtG8DGyYanOasz8rg1Gccb8kI
yIbrgAEsNpXaqLSJVk3YwGqZIhb8JQhIYvGYbtI6n07GQKS/C4BRQOFlcpul6XA6lmWZRLYbEi6D
fNv2YQq+b4IY0zCLadqNiWFKxoTr4WTGOTobJRGbtOTyxlpbJkbBBDiP8j1JyW8SzUDOex9eFeMU
7nBPPkag10Do7J2yIQUEDZImxXziqe2SPlUunmkAhPnQq1UjUJ7wuTwP2qZ+WzapXlXN/LnIRCvi
PFRTLNKsP06DrFujIHw7Tt0GSsdsVwZdGVsozrazgq/NUt68dyiIDISnIVjVAHGBHrFk3/ZaxTav
+bodN02dkWvGarkQb646rqK+veyCmuwhbovjwgxkG6JcJ2Of43Wed6AhRuv5ItXK45ik9fTeIqHP
ICDNx2iUQ1xj9ruzQxtjYEziQaQ20XWKV22Yn2Wi2uaQAGLTh1AzZZmB8sCg6qI14lj3+L0yeRjj
FFVJJtwJdSJYzXOQrlIViPMsVXfpKEsoU9p11GG670Jafyo70r+paWtkzDT4HoQE/qaYyvFMcqSP
ucFuR0ShVnaYhw/QtyIxoCFYOZTlBOwABweKg2os72UZ6N/Q0ITXaTTTt2Qu+YpoiRKkTdnGlmmy
jXTu17wC+0IjHz8bMwFfD0gbxFwlykXlDcsZ0JuysDppnO4SREealBSihxaN3nZzRM80KYYGmKa5
f2NaEewQIJukaaLbCJHMx70EvTcpK49FKaJr3Y5oW7HCrB2mQED1U7HDimKoSmW+6wprT+3YsR3z
jL3hBVK7PMiyj4KtTVZMWz3lIP4+H98jiFwrTKXYgJD0NREZSqAVWus48Aq/ow1f88GY3/yk6Mex
5/kFd3z+ra3IyqpigCZl7dxFh2q/UaYEy5uicgetNRdrDkYGyfO+Ui2O08apDc/S9hjy43DclwRi
RjNCL+/UIzNhvcK67R5xxf8H+Y+jH8+GBp5BdQog7hsm+g7iH8wePGm/L899AficHwFQJxxgOXTR
EXTEv/bQUQQg/3GqhzAAUQvH+wXjQ+MdmhQR4QQvqPEbwEfiSMIQFnA1CEdIRjj6bwD+AW2/rAgN
CnBVgDsc4io+QPgalYA7BsXuBEp9J9e4pjWws2HdF/MNY12t9jRwrN1U0Cee6Mpj6DJD9rVp+Cmr
HIUmIcR/FZ3InE3dSsmganbgCLo918zUwRRbNbL6E1MemJVVwDnQjkkWRRTdRcDKdVcaenx6LwSr
01tiSMMvMl40NYkNKlrYCq0BLL3JUeiHapVp5lQd24EZc4aAP4YtZ8ag6RRak1V5H7S9hWeeqPQH
MPc5yIUR0VCC2zJOJQf14RA0+xTkRkBIdTnPxV062Kpsdt4AX7LTtG9dtJuh510MyVzUurjXYVrg
dPPy8g/c2x+EL6wfRWSZYiWCgKZgM8/Xn0siWh7y4nOJFFFF4i1h0LSSEgcwqeDGIYOOsMt9RqGT
S4O5ri4HINiAf0d0oXNPPM8rwEHWNsShC8lEA9d+ssnnjB6NMEdCwoxIiAjjMKF+UNtEBhTfV339
MWKWlSypoWqAci5NOyldgoCFhy2nU5RFzUbrjsK1rpOBPwbkKODSOHjCm003kDHEj8Hr8bdLP1Ag
fV4VLZsjMDrHJJCN8Bst0ORzCapRtSbNbf2xdpCdmjVplaDnGOVkOiWA2IDkkmmv5xuTj9MUxV3u
hiYHUhoP/Cpr5jTYOUOB73JB1/ILUfDF8EfaG2BkVceMnVa2JQu3NPURNKZqV6r5ZtZcAcgLtV6U
UUgdpD4B5jKHDwkQLcAum3EEFo+wcoKXdg4zL1Y1a0m74VE3wlNqzApwnOZheSmyAOh2YUdomQLO
QCHsvAiqxeZ9zYzajy2vgIaXvUP9O0rs7M+cUynkEG0chhGFLDXjLqNgNL9XokrpDYAFFJh1JDLw
n76pLLjey7YBwepJkfgg/WhpC8IIWMSh7j0wDZJOMC8AaPgjcOqty+IRh1HdxoMtrT6Gju/Q0p8U
2kvUeuIxEBRhLglDfxeiLYS1wxWBv2/zwZDhdzJ3izEOHTWuAnAeKTA/3jeMf0xLMoMRDrjzbXYO
jekI7PTlgy9h+tk+CAxhATUJE1AwQ0Uh+j+3u5n0XQP9NnNjaGU8ib3tWHBnm7yZ2GmuWqhtHMwS
FJc99FOgu1DnzGYwv+Rxb6GxHw26jz3OmlOdCg7NA6fFFLcD4v2VF0FYJA2bR3sKRhTmcRnStKgB
UgPbVJ2EeQh2aPtcCnKclsqDiageuKQ3GOOonmKiHBn77csnRs8ZFjgiESHGy6nhtEBOHfAPiqd5
NUAx+r7vqhCCM3PQEzvF/bzYLeXAZu1yNIxgtqOSBF4y/xCxA14vJk1gFgCn79KRLyaNm2I2blfU
mICFlg10UdCm0X3dFtuZTQq8Lh3MkivQJAx4Z4QacKOXj3QYO+DnggRG2SSBzckl4T7XIcxNBTAr
RILPPHAQEFYZ1JlLDBPUkzCunOf8o2Jh6o9fXvcg60SwLpXgPJjB/AAwgAfr1t1kYZSIiM/ZBNmU
xz0UdO2HnKa4yuKhLLriTZXCr3Shf5dbUMlPjn2gSFgeevgww4clNDPBIg5MN2N9EQAzQD4HkY4a
krAh5GwPEAFCtp2hy3lRBMiic6KaqXun2jCc8xiYUA1CeVkQh04ETXaYDoEfBkLgBmmQA0F4XsA8
EQzY3KZyrpjb2qY2KUxgpaaV03YS7ucJ4/vDC2AiKYfG1MNv4g6sOI/yVJdT6D5TPgB+2UyIz0ht
mBs6iFWFSCn/6DqQegPtuSjiH20IQ0Ny3Rc2rIefGAJ6PghAgaiUMOb4AEEIELuHDexMziWTtQ8+
Qe6CPLuDSbYl1ZvR5vCr324o6UyhF9ZOuI5HiQnsihVh3r0zNYdJrCpArnonTb6EwIZZh69MX1Tt
p5fVdBhzoccLzdWQwvAHoFNymGO7IRUubObx0+hgriyMw06FIKwQSkIG44eO9MG7GqtmcRqYpVte
ijrr/lthIQjUlAM9LmFogn6X6kWDWz+13H6qNAsgSZeAyyCy9lPoIeaSlAGibWFyVO1NySoIMq42
DsFwXgAEHvSpc8CRC6adcniqKmbdn9JR1cDjvSyuw0gJHDAICZBJBM0r6FwdcusjGapaVjP51KaY
L+HNt7XuLpvZF3WVDM0EzaUEKIYertmpWSCGUPMUvBvqOj1updNlBkOscwgdzbyBDl9cQQ8BAEbH
wkBfcSOz2STwM8IFReCgnJakMAMGgTwA3BOE3pcPhA8QILTwhADjAvQHaQB+RHpQSjSkMrMtKwwT
AjkBDOLrbAnUPiDdAnEe8A4MS00Qw9N8XKAQYMoFejngT9Qe2DeA8cCPLR/ZRrVqr2UZwTjqoJd8
0UyDhUZ7M8JdRU6WVDBlhrcbFUSObGrhetImE0gVJPWTox3EYjgatMXhl7EAKUJGISo+zwF+VDAE
3NnpPcn6BdF510AKnvVc2FsfCoWrePIwWHsT4WqxIhNYBIlr5EbDxO5sOPLZBqY8u+E9xHIH4hgi
KNurE9LPgLqqIpCQiumga7jUdgAvdwWuB1CcB7+FBQufhvAOaiwEojAZBVF4H+WBT5juSjDVZfAA
3j3KZ4GMav+yEA7CsACnghi0DNBA2Rl+lxDQMFM+8Sa47k1kIQE+JgGci7FXCVSWeVb9xEXwQepd
loQJgRCHAN9hqOaw8ApLC4G2HqPrtkNgIX7yHgwKPATkQ8uaWrZOh8CObcw1mUDguk8rcGwIUyCl
wY3aX0a8hcmCTeqpANAEwKW/cvDjBUDKJgCA5IEq5xdf1AYt2ApEOWpRAaYAtLGoI1PjooigLBC8
yKmU/VVojYWdMKUAwyvulzr1ZWlTeRD14fALWAYwBZP0ECsO8z8EzTbIwnG6zvOJ6zSGiRXoIKcD
tPgvOJ6pm9ZN7ngtYIAZyxJ6xq4pmpNQd2RkcQ0xITh1mQnoeWryiCTNYMfsNgQWfTekHeUrFUGr
+jMt9eyujOUG/mceM9LDG9qjcJxXoqwkjA7AqAZtYfhlYKK/cE2ejjbmJjTojIQOyVVVOeDwytF3
MEwK44bNXMZ51Ts6/g9z39ZcJ65u+4s4JYFA8ArMOX2PE8deSV6oOEkjEBddEEj8+jOIs/buzqrd
XbvOy+mHpNqxJyB0+b5xc9V6uWIxrLvZwlD6KO1Zfy5i6thTNiyBAbf31G3uoopN0Aa7XNMu14vg
2L8qvg/bvqOtxVRU116GxpXaqj47rwVvkzodI79/3LI57l4cG9qmTtgS0yqgiptDCXGELeqiizdZ
teB3rnicLLWeCYjzppgIudCNivgMWVwuyEnJeWTPIV1bGT0XM/H+o198sgApXqboAypr7r6nEOua
552v7TSXap6psO8Lvw/y0nRAN877DKYHoLick1hU3OxW56907PPpu4jVvPoaUyXoH4Vbto1Uctgs
7a+WZtJpXuO0TKEmbsZIQhFNeSTlBdqP2A7ih8inBOKFytMkN+x+T+YVU3qnxioB3TNZMnKaJqYU
v3ZF04nhbkq91O2pX1uIeu62tGm77tywcXPph2aKE32d9Uy0+RlzJUug/lp3gvZnsHm3FWUbsUwv
tWgMJJ3XW2tBtsBvMKIqr2SxMWywq+pc+mmOXJbaa0yOLWqqLUF7Rx+cQndaQF2cQL/4boihhM3e
LW9fjLpuwL+RArWvgcrHMv26O13EUIRmRrXxFfVRxHkV+lQ6fvFTT8cDFV+P/oGkUYfHaZMUh8pX
3wTkgFR9Koq0fRc2tSn+CFF4vw1nLpMoVtfShSJf32V9knZFqYviqNy5gTpWvnDQE9F+y9hgMVJR
0Niy77Fra5HeRklj+HBHO93R4bHvtz5vThvcHrY9zR0UVKbClnXcUlijgcQn0orQ6Zoo2Zu8nhYC
zuRT3MYTrjf2Q1E8uzbXujKoFjGyce46nCAVzcTxIbh/tHal1sVRyjJh8fSVEnRKsnMvtmPEkmGR
+Gu2YomeppEfWz5blzbnVbEtMybAPqEJuCyFAYNWglA/HlUs6Y7h0z3HfzhLbIOrDYKiFJtod7we
qpiI03/RwR/jPLGiB5YUucjgVUSTzAX7oTWAH302XYeOtNpyGriuulykLsIbZE67l6WfXDdhvCKx
zxfhdkb9fd7z45Y7vGm1P2WYWbhCgn/Sr03kjwmWmeh482mI8DUoto6hWVeKb8URm+sN97CCycQz
/noeY5JEvwJwE/ha6tWcPcmUNUVSsa1Am1QqLijG4tfsaXZb4CN5Hx0P1yzh52A4zBpT/cICinRP
j/9LbCrvE9KZ6OnXUAPEP77934P89n2op2Gu4bEacQN0isT6CpmN6sylm5KAh9bxjgylso2TtiNP
KFPbGczJ24ua93XBVEN96kx7PdEiNGlJpVhBqRSjmzFKazwO+JZYoRM1FZqBZi1KScIBDrRjGuOL
A2+Jfi3eRnCGgQlPqN+eScQdsCwoDyd4Pq6Cy48alry92rfpkTVywPhksAnhr5QPx8P7LAhMlpaa
4zKCiQxfDLMmXDzvUcfccoMnTY7hfZtIuwsOd4mHPD6Fdsbi5+AMTDC77CKOW38b0GjfdvzPPCQz
46eIpJPsr/c45V5d2qPvI6etczPWdNG3R39gISN47VYe61eatROmj03R2ePhzQpQ4J0Fln18YLwe
f7EVVi+MyESO5TDu6XH/k8tasT27oYWg4zy1OT5X6IS2yRU8Npwut8nbXOl6Wyz88mvIix6uDwLd
cwL1Y4kTYMbFe9VJnPMrBRlMnlG59fkKti9aIGcmtm1w8bQXM/qqBTTccj2grEZjg9ck3DV49mM5
O5yv+JoMLoOgUKJY9OEmKezg5yuQlGQcq6Fgw7iWjW3RXNOCOny/WLTFXyga0+Fh1A5/hnFDq5mS
jaKh0sDyh4dVLg3A0830uDoV7by+ZFPj0TI0AdQ/xH4FtvL+7BMdY4fJjRhcfhpGHLHjyUdTU9jr
tMBR5T+TzPfYb9phnqW8+gUn98sgTH92YgAu+C0wy5LkSvUCw3FJfq4ZPecDBsyCzW72l0Tk87Y8
62QTW3a1vD26L1qLIYL0e5d4IjgFbHrKdkKxyy2GHcNHvTpmDbq6Y4q/oQy5lRtGgEK8guddOjj6
otJggh9tbAfAIIKCZwf6UsDwNkEZIrqQjfeJogbfkQV6YH1r6izm1RsYvdN0MM3ZTdo08XXb6B2f
sb81qA3gS/TWOmUSqEJDJSBC8I9ynqplAICb3o4yO9bTwrYOIHwr8wVbZZI1AWeehfAEwwxM7Bg8
1yUHpBpDcgEsvh+mFj9uwoCn/LyhPGuimw0iY5i1iqQ/WvnZ4bi757JJsuU9Q7MXmpNv+iiIc7ap
dLA1IF54LUsOsDz7wlq4K2Ftw1mNl79HbMdTZdN4HBtj2hzTzcQGHob6bST7ZQZeA1VAl6w3256O
DX8vd7dFTwbFNJr0Xeki+4L9FvMr2mAmCrA1keMZGtj6sPkDhjvQ/KFDvYrKGg6ITX3JiiA0fYXl
Kxseskyr0MB7ONsl+gOSi943J5xoyZCWdgBKBJnqQLl5Qd++yeUjaaHEaqsmDYnwHzaO2kZ/L9Zu
1fFn2+SAcC9GunUsqijerXyBhy9mc+lwOniAopTOqCk5TwtHHWb5CFlQteKLEV8hXQYz5etfT/L2
LrXqAaNU0KCF47F+bjfDsB77XxHaYzdB9X8s3s6CdR5P00+Mq+nj42spJRG+I7Th+MYmAYo7noBw
HgggNDQKS7lFtdg87Eug6tRjoR6rshiPf/k1ZVFTYieCdu/4pzfU6NhOo7YyPkBvCpeGIfmjE7zd
ZtgvJ2BMLOwN5E6bno5V3kb7QZtY8ET4i6EsW671TjC/GQFK94Du/rhz2YFp/PLrQqkpcKRBYIyX
/daxTV2/cwhTJ+XYe/m2Yck3Qgb6iAOyiQZ9kDXWZIaxemxHPcODqDMXPbkuVXjmZQOLt950cXuU
cYJ5XIOvw3Fb7ueCi2aJcwQCXHcschUfNGM9bf6Yk7zZY9mVqbDTOJ5EP2A1nt8GBGjJsenJPDtK
LGZp1N+KOBl4/g8EwW8NPfBU7A+YwTE2t4z+B/giFliogOrET2KeIcgroRrxWA0bVAgPOmLHCoLH
91hda6ePe/+H7u6vvMBx+eyAF8mR5ITr/8ZHGednOF05IP23rbEHV4a7QB+AlfT3l/oNysRqgtKR
4FqA9vHnT/X0nxR6Wy513qCU/PccIRIWqUqrhrF3vACyix05E8dLdV2PNzwzw/DKfm2Of38vf4UQ
UmhIgQpB+ZhnoMMxz39Dcps1iUFz9e1TAew5+9Kl9ChSrUWs1WmfUTr/0zj/5wWRZwLgIMuLGCRM
8RuILYUhUJeQ5oP2Ew6KVuLEv+ZwNh70z8+V/fcPSA9g+L+Jp+MJwXER2BjjPKYAbX+7oB961k7L
kH34tWNsYj/IzZAlIU3Pntl8Pfeq2c17tyUBlg43Hfs5/FjRU2R3hvPoH+7orzMdd4RW6kjVSWCB
gVT4d/A4FCTaeEj0ByjOj0W1oa7DGvdOQsR07vK1O/oE5gJWJiy9x4kIIdxxIzC4aLdXq0Znf05H
2AJI6bG1wAWtlca3Y3009KGDkyPR1faG+qq3bfbvH+L314gXh9RG6HVTUFc0/52LwLmrl9hH64Ow
8tiZ9p+FkLLp5N6HKHcMSWX/peF4fHtff6NIBt4OBxfBizz+OyI9/wr3cY9qBLps9/Dr2POt0H1J
oNJJ59LYrv1fQWuwTNKcQl6NhYGUA/Yf20GyNWDs1q5/eDuWUCQfb4PLAetisvo4MP7+AY/95U/T
9MhLAJ6JFQg9CrRRv+OZW9h9Z/ZUXsEoYGRa8XHkyZcMNud/XIL/eSm8OvjuICJHp89/3+rGJh6D
a7P26q0UWVOgI5hHMQwX/0QU/eYqwqdDoQGbV4xRRB+AnfWv720ii2h6r4pvpAdM/WtZxZk8SkWT
wNd4tW45rC0VGZmJecnNAEYY9h1CbbUkk+fP/UawCf79aP+SiPxpwIFhYggKCHd+0moIxvjrnREC
Xp13wl7MjrQBe4pTf3CJjrDYzX/YfQIdVc22BeZblCNUofDyLGkLPdctqgho/9tqlgqI1F3MgImQ
x7GBpHS+CqhZ0vmh8Z2kPlRNDLD/s9XQz7Yn08Olqk/j4PZ4qchMMjvWuUkBAd4lns5J9li86TFk
hiYpeddMI9X+XrZiLSDlcSvUbsBqekhIrtAA8W6shwgitan+VTjxCD8Gc/9buYPOIcchlv3cXt9a
IPlzNDcxxjhS0LIe5cm2xhEK7RmBesMDnOwYbpR+meMPiR2OIjN625kVqA28N6JyuneltMtIkUVh
4Rnu6kzxoXflv6EYjeMcDpu3AutnZQdlxIbx3XV+FBdcr0C80PPILD6pfMYlR4luZ70hYJu7thr8
aNHngWcY+uE5QTleJA9ZWAqmrvuMRAdIYVcD/De89YfFFmyiayHdCDgYyBAH+1H2Ysnnporc3G4E
KuYEqqb4sUAOBd9Orcamoz+moVj3+SN4kIOOQ21K4uxhXizIjY+dAgoOgTZnIAPPwmhKoX+lKIb/
CGiJbX6TZn6Lv9DUhyV/AJzXqPdTUfQyPvWTjQg6dGxofqmQ0wIm7DTNAe+23ny8m4DAESAma4WS
kaZ5FVhotjtZ2MXuJcikrUOXX+QGupZOEHthBIbA14yMMoi6YWgEpnLk02g+TUCEIlfC0XJIJn7t
kRpsVpvd5SPOk/48iSGLHar7n/UfAPmjfg3TchyGb1Nj+FmlTnyQaCVNAT5bISmFZCPFDtvOHLcR
SxmXm4zWApY5M+dPaiqiATEHaZuWom23pzR0cHiFbmsuHVuTq44k+/Vo/HoFhGX+wE0GD3KRigfe
wTILLHs1HxtM6isGIbQtsfrEa2/U8Kkl3Vz7gkKBmw/JckETDqgrntLbXJEvs8RynDaV3WVbp2rO
BKJENIkMtOCenfq5c+/2fljICTXFcsoDSQbM2Gz8JpR7iilTt4ZF7e0ItwJs+YDGQSO3V+sMcwLM
t/l7roQGK6e670gHaepBQCke2DTVaVPom3yPx3NoJqh4JsRj4KPzMFWsn/h5w0de5+gTX42f3QWs
ZfNdF3K4SE+HvQxFn55FT+YnxcAZwOJCtC2jZG6fN7/nX4doSgExuPHjlsfdicQLuUHgj+jKGcru
Owb48GwWiyS6njfvAWrCNSOWpPhOQUGhz6KKflhjGBDOKkzRidpx+WBXBiAEW0Ftg3c3iTVwD6bj
llcNLxqRf+rWuAjXUJC5bzZmPT3NTi1ov7pRhBJeufxHvqR8rKMmMjdjATlZzejSv/crrA8ptFa3
qV2ohsZczF9Jb9WdR/bmrc3oMUOb9NDAtOt241Fm3xMu12ug8tFNJxModXPsft/ptiVTue+Qg6Od
V9HnTenth44iX8Ud3b9a288xFGEKssZ9t5i5YjhkvHQ2rlb7Jv1N5lrdllD3dg+BcmzEaPWqdUuG
5AZmqkHdGK/NOVYuvk2H0ZdAoF/SLXwjrkEqCMXyWa1bakCepCtbP668TsOcnBhfpgclmPkcFLIS
egJ5UmtLhxAZKSvetakqI5ewr1AWzWUSD9Plp+g6JuPy3tNJvrciLBJhLkv7rEXQn4xXY1xqD6F9
Q43qyx73B8VMDiwQC8+LvWI+3x6L2EKKPu1r/7UfFXJWWjK+TIg/KZVa6fsC5Ma1ik1eOUOaG9ZN
7KvNM3/Xg4dYQYcwh4s2S9m4SKNTdu1dlkdzVw5UFl9NhGKrzlE39mXaW/2YbZk8Y6PPsqrodn61
0Fk8gmWHNm8T5jmeJ3VZHZTZvVqzryZpnjf078+7Hvf8ohULZa/H9kfAgFzEwp07oTwNT4sp0qY0
TINJltB6E7Gu11kh1UWjPoZ7B1k2z8W0FK8Jsgk+9qaZX9d93X84TPB65XN8zyAMuxCcFLX2enlC
3RuV6Tatd5Gx8stO5glObdpAVwGY+0EEwnCWeexIpO+gyV9SmV3Bht5Uyk79RSJ05xnKjAT3v8Y3
lEzJuc8S+xl4oX4sEOZzRcNQPI2jgSHZ9vrkObZctOdj9zAxstwYx7bHyTbmo8lz9i2RKzaHWIf1
gYURiwdY2zuaLO7WG75ddxss5sCT4AX4nx0we5yL5xyQzpv7BQd+e4XFxu93Gi1QIMD4MhRNegfm
nSbVMhZDne8BWR0ESpLzT6+LBDXw+LvPRS2OtWj6d+QXFf+2uLTROCMAaoetR7SjPyVc5lcUXGS1
qp29y9c2AWNgou9RE0NBchdStndFFUaPGrzmDlB7fifTZOXLicxGDvBbF6q52yLVPgL9GR4iBC68
DIv5ip9pAUB39AV+BVf3jvcPsDRAPJUq2t0Us4q/uKiBF2UQG7mHVNM9d/G66otADAyrCkH5LWtm
k58LMk4FcoFyVYNfZvChg4ev82IfednvcBGXY9JMD3MEHcJtiDSH2ygj22LudLGCgKLe0O16Ynp8
l3gWvedT0cH/642YTwL+/Q99262wHAzIWrodOzl3dWSmFHqmpqHRBU4Ru39AnIpx4nKUHqQ+JP7D
LDFq89YeQQp5ZoaKclQuVTq6Zr0HitPbKnG0/bjxHeapmQzZHcQ2Da03ihLxdgFAsLykHbpSg30E
VuEUES2knSALvVqXjN+ksSdT/xE5Ek28lsFrUribGJsduc4ZmIqLHsJkahiOUvdURK3soaBsh8KU
CGFqEasWscI/dQlUj4jYYsP7OcCdfNnQAPcV4Tomd1vR+6mKDfiFez5gO60hb9nrGYjbTY/8tiqj
XN4sUfC2fzeEKCv2BMM/ET/WwI9GeahsYYRBPsPC+nypQ9ZnQwzg385YDzlo18rREI8nRt0g7o7s
pqwcJ8DP1b54PZXJGEBIcYdUmqlj6Xxqt3S7lx3g27r3nb9KWoQH1VlOBAdU1xt6LVujQJO6lIcy
3sDKZ0u8PERp4Xk19g2zJWcyAUQILPGFqsh8XwuUJolRIb7Mc0OTUwuXDwLNUMKJaK6gGYCUeCu5
yD6EiM0chZnLQzdU2EkXfMNMos5334Cn0D4/JY39lLYaJqCTHDnl4qRiP6fpPY3WzD2DYx6bq17n
7Gu7rl/2XbTPrVBf2kKlfYkuYXzaIDk5NXljLgRnB8EekRmwcny/HeAZeTAJkuNWYYpKabWrEiFD
RJXjmI5PZhqyGs6+ULq8Y9he12X8trTNfubzAHax9c09iM+cVNTbTdc7zhr2WFiRPHHoP03drYCg
MB0wX0rImbfv8NvK90pPNj9Zzts7O0/zk9N2aU/OI1vgGmB2y8to9MX1OPe6hjVwOEuYdp4mSeip
WMR8K5s0uo+lZzDRg0udWwtOvUBXVMdxs36dHJKsdh/HsL1xnME1zI+wNimazQ+Qf29QnpsNkTh2
I77Ssu0rltlVwX43NhCAQc/urm2GhzsFYO9Pe4Oc9wZ0vL70oP1qgzW5IaJCmgcc8jj7u0wiyq1H
eYFbaD7g0IF98Ej8c5MSL33X0i8ABP0ZWqLiMpNiPHPF+8eoJ6Zax0x8ItP4PPQQ8rbo2848bvrP
8xYv82GbnT8npDE3DmZlXzbG93nVAbO9aVSMh24JgPfOrxV68ORdj67kZt1o902KhH+RTUs/SZps
dysI5TpVer5OgGS/gBOI5bGleVUmPdH3GUyIKFuxNx5zkH1j8ujRwwQzZpn62L7OK4y2CB3rwM8C
456z6ymF2bKypvNIkxt2pBpqvvW0SgZsI2UWdX16PygbvwohkHoQI3QQUY0DF3kl8bkVUDnMCRFU
ej1mLuY1OvgVjqcIp/fNqOblXwpNm6ikShLyBefuZmA6zLf1Cp6qrF5UH111Oo2fDznDme6rdGUX
IvUuTX3/6pBXg9MBjed5dtDNlnOTJndgFM2tCtC6INkCFc2dt069IjnSd5UF+rnCRzv4b8sSsFaw
JtGmOQVw9Tvy9vCPIArX09SvyQ2wczhpt87vqOV5uv5AVuXanBGot9yygPatjFCNLPXQ6Cg9RXqE
YI/sa/qy2GH4zNXqK2kTWw8k0uTBbZw+gfTLC4iVUMKV2bKJ4bKhprrB5jdtJ6+F6FHJwdJbQlwS
zQ+J2GiE3JlDSB2QEKhORq2QB0Mog0lUIcBQ9Eyu53bNwPCMsuolajTESqKLXasm6C5GSZ1Mzf5p
sm6S7+KZbrZGU9FI7GhFNu9Ij6SuHcIlInE/sXeZS5q8lFR3ydcBqv9oqtYo931zBo8nPbmXYs7m
okKz7ZlCvJwYras4zts01AK0Wj6UDlJMFuppDc0ob0PeANFBxh36L/U4rACtktJDo1m4s3FKd5/a
VrK5rTcsFbA7MAklkylXr+dsObco1aZrJ1w0/mE18sXSk4Asa5xOqQYF+NSQGJTQRUG/tUy1CSwi
/WPvlMR7YBFUXHB2OgdqYoVGFY//Y4wKTjCOtp9CXSjh00+pSWPx9IYhR+rgQZahOBDbmDZe3SJU
51AUQMZw0DNYhzv/3rKG+OwCue6O9aYpQgE/O7WJSJRTDvwN5k3Z9BsskAbb8fLiBPCE/G5BPekf
SF+QwCrXWqflZQfphreFEw85aq9J7qZ1rFOEeoTpNnF4vL3EbwSKY1tBi5OMzVOyINYLZkP4DLrk
hjinkQlYJ92CEgetQ6vPSuWIwYR6cK4lxFH3MTRmqNxVgR0T5krUUDm7dAsfQ1AAh1cAvB1ymowb
NnZqJ8+64aQ2CIEKQAfTnN/tqPzyUxMNWQNybm0K5UrKdMFOPOwJu4COHF9U7obnCKKfBRGcSLou
mcPaOUEEM34nk0SRBemqMPI0ZxbG49VAPuPLPdbgRPfMhZ8S2ZsC4TOP8N6vV4Cnuzv4mpNKxpm7
72kI40klIzRkawF+WkXDU1/4jV9rVHC8TCYVGPKANjldjrSAavG52pAIRVb5Xe2kgR/bwGxdZjhH
Xb0ke/hgu2jzqA+i4YQCFA1i06s0vZiMLWON8BX/Gu2ND6qk7abph1x2Mq3xS7GmbwbpIQYhOSs6
g2mP4MglpqfihGrC2CsnkBD2vY38AbjAPB5P1S5Fe4Z9bG2i8+hoDs1QrAt4qQmb5xMLxF5RO/PP
wzow4JW8idu5Ap7YIV0m8GAfRuQdIgCSpG75BEUG1BylURD/VZCa6BX1EY0hdwK29dCi8UYog0YZ
fu/BA3pkbEp+4jJDUlhrkboA3wyU0ZD8qRGKkjg4W+dTWoApixZxgegYL4b7NioTSP6u9JGZWzng
Za87dBSYG03x3kVkxnMikiajCuF1eNk1K5q8OPWQfPyIoKkCdtir9i7CNmy/oLfcxHvej+YoupK4
u0IFk90YxtPuFVskos2SlfUf5i1p7qHebL+3hmLk8233UNE1DsDIvne+VB3ZnnOfusfNDAKPAHcd
SGs+zthN+QivmUyLDxToIa+LHhZaCsyiqzdIdv61JQz2xlRadjUxONf1ZtInjUiI8xJP5FNmLMy2
HPJIYYYdBiu7hxLmhfAAq2fc1bGzKxwZwwR/U9GtxXrdZgaiOTvtUKm2DXK18q0YDsUGmuFKTTzE
ZxBXoH/xq5OQBtKuiKIERAO7WlcuikP1mLRWoyiYgr1PnHJ3bUyRwEDSViGSGLqTj5vnC8TQy4Sn
hEiBf2FG5C0ySAV7p6Oj4LVIeEHeZxRCVyJDq4BKRupO1DjQewjCgJY87iMAgHLPFLzrcoXur07I
2J127fEzyFK011CzjKpeE/XHZsV0ihvrq21Jw2eO3WK99ctkVD3oNf9gU7M4XC5NNfqBDiDQGM/3
ydDEt7kYJId6qQljaWhT3EaRiF8DkliQHqDsIySEfQVpWvwVknY3gf7gRag6BGOYiiPhN9RuC7CL
DyZfmpMTXT5g/zXJgGjNOKTnJdvSl6gRyj8AuJIIJmTzGMpBjfRzV0CIUY7QhzzMEL6QE9/SgJ6g
iGFK0w1Jx9NIe/FRpt5sFc5NVHUoz2uRGJ0f45a925INKHQSz81DjhzGTxrij7Zc3fA5seP8ySwI
RRDdBOgRQk/ot9oVU34wn9toQ9qBtD5COslO742DNt8CdvkytS66Nj0WdW06yd8tbplvllTDqme4
vAMswK+ihuQvAIw7jmnQZq8q3pOTZ8R+WE2Ir6WdjziyNd+Oao2MUPRMQHg4iNUrm4gpq/cC4a3l
2BUIs0jjdfgAE29XG2BbiLa1jFU6Sd0J5Qu9ncIsIFnc6CfRBP+paBZaKusIfE+pPI350PwBtTOp
WcqW5xzl/oWyhr7OEMZ/IviRtIw8Bg6OrU+wTOZII4u6i1oXrLrcfYVuenlUjgQEei4zoVgH+2PR
RhIVDWXjBecB4sVcbpGtx6GZwU/fbTo2/+qBddS5R6OiERiO3GxB5xfEPrCnXiRsrJD2EF0rNVEw
dBCAyiT5FhzAf3OSCnCQecUBJce1BjUPE+onNLTzqD4YZmeWIudPaOzyNs8PyZTRsGVDu+BDP2pQ
DeBB53csQOETLlsMq11cJzPxiHwjTiBU7hr68rA8N53f0m/phIiSq37OkbxRNcyQJUKcWMo2g81L
QmQDqg2yjb6gXUZq6AHpjrIxJwEBMDIzxF+74AFillns0zNj05Z/yaZpOdKXlRz8gH0sFciCRp0H
+UQdhaxtobNhkH5BJY0yHmKvAIs2Fg3U9SyFQlWo+QfRUeC2Bs8K/eDJqi1IASK1ayVETAg6PrTt
mIMaLEjbtzvR79ckX9DCdInPjHmZcwTG9DX44Rx9H/y2ne8f+n62bq7tluUZPRGVOKtfndxXGkp8
CoK0QTczlGTlrgR2hqsGNuu+qABYH0/CspYUw0W0fuX6Xy5q9zgtuyZHVnIJiT7P/G20WPTLt32w
zZBVnhQ5X89/z879lVwGachB08NgVoB+hQj895jVLg1wcLYd/y5ndfAZ45vuY5TFgBcezWCl/oF9
/Sslf1wRLm5wlYfBDozvkRTwZz85sLl8IbBL/Bjfrri+iWqSdDJg5i0XzEEDtxIfwfHRIWbQvj3y
/yrM4X8KWvtzztr/U6zb/4eJbZQgDu2/lQD/kebwX7/F8b9zHN5+5FeQQ378EsMc/p8MKgSKtQKC
+VdaW57/HwbVB0LXELpF8ScY3l9JDvjdoQQIA0KuEXiZgRPDfABje/w6hIT8nxi+/gJkR4bmH/vr
/ybM4XeqHZ9yyE8ovMYH0fz7TO6piplNWITkV8SFll0fkKlWMPvxT2Pyz+qIIwkhR2Ibuj9MXlhD
f+OydwpGB5h5dAW9Cv0I4wRKBUfyd+MGq9o/LJWDsf8Tb35cC6Z9OGHhU4N24GdG8p/US3gXEOmu
SXMV6Fy8IxlyT8H7g2PZiX9U2dj9kzICKWz/cUl+xCykBDYvmvDfI828tKmGTrG56hCPDjRbz8sd
eB9Ekc1AslMc6lvxQiCmic8EedVAVAZ4RS8ZsJrpolMEfabryhCa6yccfH1nrorZI58sFIa8TtBd
ACG2xQU1ZXHZjoDMMQtxBdHudINiAmHOEpkCQ2SWZ7pk0w2c/OoMr2v30ISle2AtXIt10k7iEjSO
+q618AEtdnwfQwb6Azzq/iIkMy9ctffEhe608WGqHLKorvY4kfcMvz01r0SfuPexdeMfe7LP7/Zk
6/8ve2e2HLeRdd0nggNzApd/ATUXh+IkkjcIipIS8zw//bcg2W2JksVw3/4d0e0LyxRYKCDz5Dl7
r32vq1G8ysFEbawqzCnCst7rinzYqUUAgGCG6ev0KgIYnHhrLaRrlLZGcxRaW1xyVEAZy7b7oqZS
2QGsoQ1YK8OumthvVuboBoQ/KHrx2jiQO0C2jkyU5rBbqdVArVo75kZt9PopShRoxP4Y1gKAp5gG
xMJPrqVbU3MK8zLeiFxwJhogxSqeGmK3pXDO8o9dLcqnGJPFh5gQkBuXnSX0BrVxP8UOrqEV6mLB
dBA6foLAIBo3de9QkaHnCj8mYepYHgOt9EpNaRmR8iCLk8CZdJzoDDw404xnMohqGovLfC+emciZ
tLau0PnehGOkesEYTzchItp1o6n1Ew65flOMartxeluxSBGws091loXbMA9fpzoufYlC8Shdh7G3
NoMwXzfcnDAP0osqzeYP+IGVs4H/9KTOqGFXzagldEV7laSIKA7UlVIg+7Qjax/gm0PXkjdrY4qS
kxrL7pNs7PZjok1xup7lbAMwbiP3wC1oMPXYr1WbegOttMs8VWl7iPSTaoAFtRPzGCjtuEoSee82
1G1VUKZbpXSoFOjFUrAOOdp7U/VwGdkrUbbHWKlNujUtVGeYVvELArSA/1g8G0Fn+LSCJgZadnUT
DKl+ssPm2hqHQVs5jjB5tHl7RupRTOTwlmKt/zxmQtlYgOcu8FTOHxdus8c3a30sGX9eUcCjOpvb
9qbCAQTV1rlBYRytO2t+VLoa5OoMSEuf5gZo7zyvB9cebvPchdiluf1mysxzPmQfhBEU+i6iB9yb
hFf0AOhzO0JrEPQd5YzdoQ1JV5NT6vFq5gDvJzJLUKzr3ZR4U1rZ88kZ0mncp66KOd8LmY6oq0Ch
gHlImgFXAvqmrgEyOIMe97upb+I7E++AbNMVuminH+7E1IZrV2uEZO5Lz8NTAtRlK6tS7ZXbOnm+
HXokN4+jYuLSQrKo0yF1hkb1o1SZnE0TNwRT4AlpkewnwyxvetDa+LnKqJeXNlEcqMpRmAzXkg6r
Q2yHXTXh0Q3IPaC/EwzWk14ydkPWlgcKcR81zvGHGE24taHDaIlPYqS5yLQfw9EhmXBq17dJhkSI
gt9tkifFKpNbknOg2ak5y3CRCbDBaps+iGBSFpG0HkyrobONA1qnQl0Ncz90K0sJ3a3VGnRPdZjE
2jhaOz1TVMGhHJy4n82udqeHBeDmplr+tQjs4HaauuHV1nM6j7mWlxtGLca+SBGqrDqTNl3SQcgv
GzU/UIS7a0Jp5tzLqoCODs3i4liZJkMhoKLa5itrGhAh/cESvm7eqA6AsinkvBUE7jMDusyrWiW/
nRuclisrVzoOvf2QnUfDLD+bVJInfpFIbmCsF/SR3Wz2sZyk4brGobxnuO5epVZkv6QZR2yMWz1+
50ZkZ2VIBIN57Cy5B+6CP7OUNvvC0DN9MNR2vE6T2MZ3OWfFrcxCZAwNZYTG4pGQKwKRwP+6j/+r
KvD/R24vhduigv2PIPSnMvDvDM/v6sBvP/RXIahB9AIFtajHLYTFf5eBZKAJICYLgFXAwFwwSH+V
gUTEE69IQaly3kAdjFL7rzLQ/gMsHBBcC6svBCV+6i8y8Z/12O+SsbS3dSDUX82Gqu4aSyHzU0IF
7fOwduZAHnqYXmB7DU2cB03OG5AD7TZCCXHo1Y8xjc19yZsxrDiuujdAV9tdLbJ+a1RatVXbiBim
727jrypH/Uc1uoU2kw9nEYSLHHsJ0XhTO46NNVmJ7th70VtlceW6iXrl0Nvld1ACCzJ3V9xGmqkA
2cBO3ErDXSll33gMArvgE8uidm4Qr1W0GCcBQHcuFXmJC2VoGXY02lPGmMmu1yBi5s3M1uv4qRXr
KhxAy2kU37RbxdktTiXfVJO8DX0Mz2Yy+tjTkvo+nHq5o1ij/eG5VlrdOEED09PElJCtFDxGB6fu
GDHrU7wea1CoDqCobo2Cy7ieNcawKAw4oNcVZi431VO56sB/fswYzdyggCu+wmTL2IuoW2BN0mfS
Nn2gh+mhNYo02UT9xDwV5CL7VNX4CcXPJq+DhzGQyhZcVH2oZKxtu85oXgF81LgGrdG34+aoyeKA
G7K5E3k0XmvuOG0F+qIjwNOexloPR1bMFRQoN7YvsXRPp1yGG8ZzwNTCTitumJI9qQaNNSVqisKf
kzR81IOgpC/ZMRtXZKGc5y5xR0Y5U4Nrrx9PUsy3lMDpVU1vdzXObk7jdrA1uXESxfxYN1m8YoDS
oBpH08HoQY3sG2gJ5Q34EcPLAie7thiWhL1n1Br2yzxtjPtY1vSKNCW6mueKtnegbyo3He4mVR1X
eWjk+9EurS08q3xTijZMPK22Ow/fiI0HVmi7EXDmWtDywmyqoqdRy2Jvzu3gaZW0z9z16ujYyaLd
S9WDxMx7cDEVHZCMptIPcjV9LFutuYO+E3+pBmgnXgK085bWyHxp5Pp4MnqVAQ+dwY0ZtAhsGUPg
t+pbLwUCs9ajorVX3HdzM9NVQj6VlOFLwmNP37AevZYnjbJCDjeq6IdLV6d3ag1Nt07NyN2aVZiu
W2UGeTxEuCKwGN2EbVZvyODQcUHifPXTOhPBBqBpA2i+Mu1HeNCmp4ypsqK73q0tomNeCDoLUSZM
02edKeVFlYUm/bOx3pml2Q9eG8f2U0OpxE6NZ3aPoTKugXgaU4hIQuTTtgdvE6+ERRcRuVEmUC64
VVpQbruTv5grlxSQQLmzRnj7K1NJ27071toRxQFchpH7uO/FXDdw/BBhSKZ0RyoK7h5hbEjO+ngd
g83cID5AoZCD1HnNBnOw8VMN9d08lPmJBgwDBwDJyQUg/2BjFG6wQIeXtwt5K9VPagb9tgf+APOy
dQdUNmpkbUXCZDpp63tAa/NH0c8jmIjG3Lt2XEDhZcf2S43pKSvh8ET159Sr0rEnFa7GDIQ5gbDv
wj3OB+CFIP6ec4SLnW9VjN1XBZ2B/tLISnM/ajNGrYyWFMcLGpzZCWIT3FZ3QnNWSBvdYsMiknlx
4KRXFkYjhpaR1K+a1BzOHGU1+u152I80bZv0yuTFoL/oMOIdCphYG0YNJW7TerYvYbo1UF7cNFoB
ic0egjavbqLOaIv1mOrGRYAM/KRUbdH4jDrUq8iJizvEbErqa11k+mrBn9s8o+6akUl46GervhiY
+l0vgIR7muP5nWO1micnyNlZOSRURwWLr9UkyWssqYfwcZNMgXa0tq+baEqVx9LAbuuBZnFvdGNw
orVQUYWSioZvbGOqmfu5noGC07gdniR9f6+ftP5Ga/tqBx/ZnxWAWivZFeGOyXKPqawKzWPo9pzx
hr6+RfUASoIIsPCs4Y76UFBr3giao9quQSF8TeZ6iWSYSTmgMBE2z8WEgmJlUh8yn1uOPgGV/AuH
skrDwDf2F62TgVWT2rAMzAwnYV5EFX6ljK2S+FbfcLlUtv0X1nf3xlXCYVMJu3kGqM0lpKvOJ5O1
mRhII97X2HjX1WBVa9aGcY/VPXjsk17jHzx0QMN5ySlSUSohGGTiPYfkvqgZY77YqsRJk5YrOd7q
IXjARqsOjCmjYE8/uDu2eMe+fm07xUEbptbMjDuDD9lrYt2E9mtsqIM/OCZ5WNVoPERai0q9FOIa
v5rGVbNXtOIuD6KVGFdMVU4xyNjVbAESZtb+OhI+5oouW4E3B9KhZXSo1bxcl6UZX05WIbZmoZT8
AOKZq5wX3UTj4AyXVofWREfC5CPUBSDN6GEVOaryDLitOte6MR5Nq4I0DpUifwKp07/2RtocE5zh
fp0V43apSz6mSlK88pRamPYnwUjDjEXvrFEuh+iA+p7ZmGPUR8OpmJjBuQRdojVgfdfdpAAgHbLa
NTZTrSyC7ZnQTjtu23xd2VXy0WyFTNaTmxsjGR1SD/y4YdxCY4JAwZUTiuEFyVE6b8sk6tFN9BzV
owYWBCUcX1f4Qtusv1JUM7mZVNACY2Bt4xgD5NowazFzWAiNiyYa7HaFq0+/IhrI3FNiFc8M2NtN
iwbBL2A/MDwAWVbwssT5s8Esh78z6j/pyHPXIJrQf4uwzi6cqtFODcsZb1HDIErOhN1gdFZ1WiuM
t3hAhJ68wIZ5anD/clDE1OMNsVsemJ0qDLQHRzFXxjQGodelwcA5v6iymyFU28sijqczjUwyh9Je
NXy7AX6Mzl9XNl3T3Eh3YLO2HOsC5GDoIyXT9VNEa9PyAUYhKWTWhkbayky5Zl7Z+8w4xCtGh+oj
Q5KyR4CiuAdhNsNSYFp6vc5i0h0nbW7NVc1UZ+/ENhR1F5nZqc3U2WQsm3Y6GJhZ0NiJ4/7E7AM1
88A6EkO/N20LI3xcf9BjMSmMH8zM3HZs+mfeWnzXKs9AsHbJQDn0cc1OYEYRrFlEYVh9xyEIA7ZW
k/oL2oBzO46a6ReVUOjUxJN9dGrGeUCSjHLrFDBoL4idS0babiK7jHNnfKh1t7pBJSWeq8CJt4Ut
iZ9kmq+8mhp+bQfkEe29ph4XhmamgrnWZraMSoTdNmKmeK2Tm5IdnDJyr2Qnyi9AZszIS1Wp7lFb
4D7ICbpYNQbIBH/sqtBoj7Yz6YX9rcj+37HulyHdf5/QSEmBSPbPpzr/c/oyvPwYxPLtZ/7KYaFP
D3GRnjY9dNr0NoeXP7v7wvpDYDtEUutqpvr1wPf3qQ5VKMQKF9gc0ERN//tUx0gAcpOFg9DSsWQz
e/g3p7o3QCiLdI3F/oifF+kHBr63rsQk7sNYA+qwm+B1PLZxm5dMJw2aKiMtA28UddZuymq6Tgud
jZmX1mMuAXw+UMtNTMlNN8uYtccg6tBA5Hlig6RVh89jS8yEw1/uOQEbFlvgde4oC2ohfTYVcDZG
F5WANNxmOxkqvrLRRQrKTYx2QWZZtzFg5tM4tvNlGlstdFpK1Z2omoABKGKOA8OwxCe0izYLfPdV
uwjjOLjWRxwSBJ5meGWU0Yq3A78cNTJIq72Y2QwLeuA3uSvNA5bL51hUymOUZsqdrHKi0VBjbTtX
l2soc3S3aPJeIbEgDGlszr0jP1lKwodE/ULak3429SnZcNoM/ckysLZi0t2qMvlSIntlaXERQuXq
jDmnjJhuVoTVVjNXD3v9bAMkJrutvQDwZqw6XT9HmnNHq/AC+UK+Csf8dqhmYgsG2sxpkvcrncYi
/8hOhM6dTKd8DDLm87PWjjTS5LNro2+tin6VGsaZeMbnyuoptIvidoyV+SkBZ+KXRhj6iVN21P2k
x7LSeTyCdxxt1oFAzYwWYfkVcNtZ/NVIw2Hnz0K9MhJF2bR9QgepcdMH+NrmgzYaWBbyFJaXDAzE
ODS8GChXq1BFMjeX15jOZkazyqEFPfFSmFp9R2usR8iAMM8zynSNOwhl3mDtAmd2VlSK1RVj5frR
TJw7u4kKPCgMMrRmwvQRICSaaZ7s3Mp2ELg79ymndHgFxnCPKk4eTNhpwhNymVm4QfeqqBA9PIww
xrmlv36ZRRXBuFSnowPimDyPNMxvDUXDOlDnZLaQs3DTpK27AezGKMQIbXxmtkaych/5Yar0yGnH
yt3WlVEme1lq2D4iduOYxgFYoR79r66N3VFCWwFsRkjavYDpcTQzW302+eAYl1ChZ1GMoMfiXhYb
zakxXxnjpB6Hid7zvohVmrVW3E5fsFDNytapEXl/mVwxXKR6jXxA5mayTkVk1CstlV6Zxdo3W+n/
Fvp3FnrC43+70P8/UIB589J8j/H/9jN/de/cPxglQkwnWJo+GUvpfxZ61/wDHAOcd0iHEGcJjfy7
f2f/wVJOY4+FWIdLuATe/9W/M/5QWZmtpYfHmHeh6P+Lld5y2DO+n3rCzuR/+N0FuwfchreeaTB+
ulnqHdEtqYPfysL5Xudtv53hZh5SSXw3gwXIrsUwTJ8wMoqTlZiIgh1NG26KooPl0JTKS0qD4wI+
lns5ww+5s2NE6Cu7tMHoN6a4DNO+uZnYGO7ojuEY7Ppon0lbey7KAEZQLOIDs+41NNXqIxOMeEe8
Sx0xVh5GdI1dOb+CO1O8KCAqhgEYERes08kB7VF+DIRBGAdBxwaysAuKS+K+0wC5SpyFB61vsMZE
GeSjTLENX1ekONBFoXYL0vGqKJ10W6aOe5oauayM9qifR6VzcXEm6oU2RVh3oLj0q74wqo0utHSr
Fbp81NzIvdSU5FobkYMGunaHTrHwNRsRXV4hA2fYWBpfjGnijJFNDCS1Ptc9cqhanNAa4TExhnv2
eQ4edRp1WytVy094BauNUbMzVlGdbvOuSO4rMyZ5e0zNeFtmY7zDRAtqyRwwGYhJ81pN7z4UThSg
5gqHc1tE86s7DdMjClrjLLFv7rDD1Je2EY9n+svApBAPbrA3dEdUw3QMjW70EXKLTdmn/VZoCR9D
juPKTPJ01+cDhr7E7D4prrFklxIp7ZZHuNB7E7LauoPxCDSsyOk/BBdZUmZ7xVH2CO8SH90Tw8W+
rrZV1VtfJPpHNKpthDWIcEfIaMFehxR8DbB/1jeuEicH+n2BsiavpTviu4sf5BS5T6KyQdaCPsOC
wJCt7Ifqzg3M6GKmcLlgToWemolc9AHwZnOKOzW9NQuz3CIJ093VAIhxZ40pnRPCg43zzEHwQkpz
3kxC0AJl5ChuwANrqFbbyvGjxugX76167dY8K4Vs7YDETjN97WA1XAakSuwwmxpHu2VgmZU2YmtH
RI8VEL3LXJbWGeEaqW/hhLha6Y2jPlgLmKeQVyC4mrt4NlwPD3i6z5RuX+bBYgzJLedSr0r9Kac/
eFFJM9lDAyx3cZwins0wSmwGM7Su0nI46uFg8jhW9U5RW2SJsn0JO1RdOKgSba2XgXjBp/fZqsZs
LyeOT/SErX3B2WUjnJJIK5HrD4aZvE6DUUpOGKb+JJz8ruiN+aFpygnJba6ei9C2c7RvHEjAg2IV
cZGOXYY9HiFvgNP0gk0wvuYQXKGuYjrwipoq3OY9PyQJ+7p3IpV0NUOp12qfZMdY8iUOhhHt7Q6L
jwOF7FYYTYvIHNnBqk20u7bI91If7AMdpG0OrMRjKpnRDUrj5GxoWnpjBenOnob2YAdzvkdkhyCs
JPmyY7F8ags32guAUxssB5UvGqbL5KPGNwzrzM8zEn7PSGhUzpzGAI5YySMu/fFe5KVyLnWqWr5Q
Ac0qTLBjIiO+VupxMxB7f6wY4Mee626sNs62QYOfD/leij/t3AdB/0gSFuJ2EPXnWJXGLofs23jp
oPaXudrXr0aLgpnRuY/7R2xxPYzrPtU6ZU2/wXlsxVSVq1KdabhBTymgQU3yam6KZEu3CBzBNFnC
q/vRXsRsdAElQPIunxs6ekXXOb7r9vdynlDhpImLKraWeJiUJkLY1mXzsUCVezFRmK81TXmM9aR2
yGtC1BmlLpNQu2LCXue2lyrRB8bU6j5VkasWalyt9DgpPqaQyI5BEbpnC9H3vmmsMVvhy2zP0dLL
EoJyEQnyix2LcUup4lyruNFbqhBDvewdkr6cIJtTitTUXuNwdR84p6uXM8b2D0gxolM2988unN0d
O+LsIbjtLxtST3mUhvjUxDZQtElxT1ln1tct7aWLWB0qdLdRircqK9cFKWUbzcW0MethubaayviQ
DJm+s1s+ZR04xSYcY/0zLP3uYoBu/mIa1bK54Kl9DLM0uofl2qcrxvLuxohdSbJTiDFgkoNH5l14
rWnMT/HjWKteViNjCG59HlqzP01tuW5G3SFzdnHgjWkRXhmCiY6RaIx1FHpUfLPdvJ2k0W0Zl7T7
xJ3L+7QDIqCV8RrU7Hyd0H9Ylz3Q/dXUqjPidiU3V5YcN0vpfqn1UmdsIJNn1KkJxSpZar3Gdhvx
ih8hepc7NGKgcpOqdp8S2478LB/UxzRAWMTKFNI20v1Jt63rmeTA1xIYzaEk02GD76250qI83Vum
AtUNzNc5nQbnXpL2tdHUSr0N+wjzRC+wqU3YIzf0yOrLeqo+5qjRX9W5Y/nv6nZGJT2acgtpXPNn
Aw2A3ihHK1cZVZBbEDGaQIcPR3el5R0udILW1DOSL8ZnZLbJu86iEGEahePTyw23PVeySndFyCu9
GkuRENDc1NgnROBUX2B8Jvs+DXW0PoNCJylb417Nrvs+T3at1T3hoUEHVCxSdgdlzcektZ8wor6o
QfdFpPMTmSY3uYYqGmYkgcVGle1r1PFroMZ3TDDKQxkKcdeXif6QEAr4ygly/FAH/GCf2wqPejS1
JDOXkk/RHcqqqfp2m9ojbuYLSi1k0zhJYOyuI71oTcwxUXgaOdejJx8757pqq8l+bOzgSwfQyNml
/cAXhy5AR32F2s0LCnUL9rKctxl62ouorJTiqWQBpfZyewCGQbKpON7RAlKS2m+GWMetaiSM5qb8
0NWReGL2WT2rIpDxdTCG6VGEFkctHBJhsE2ZuKELwD+JP4ZQDCv+5IRjo9xbVTBayK0gWyNAwyi8
rzhU+LmiTtvaLfJNbzcfkJEMq3qUqQ9eHd+AND8gHh12dlSC0s3a7pL/cty4gNRoFIaHqDZPHJ4R
XqlKYa0S7NkPuKSUHbXIfT4zggptXRzYQWBnKpGEsJAyHMi16bJH7XJZ820eGKlxmI+Gl4WYeKhd
m+6WqXRbLR8nzCZLuUXCSkcbmnZuFO2TYAN4C3QwvdIdlA2T9rUTbRvmxd4UmOdsDhs/rhS5n004
0IASgkOd6dGhVTlWaimpVAAnTgiYsPwCDnvuyAz08HlMzLT7CC9E466hFgTrOkqL9RCY5cgBkkZ8
G5R4pPmad51a6rSD9WxLYof6hVEUZTQDOpy2BL4a2ifbyW3nQ6N2uWheO1NUiXUfVLjPWi+q0ggG
6v9EGHkbtdM7hzjsw5y6/rlbBxO2qF8+Fd8f4r79zJ+HOMQDtOsoRHh8lvgyhzPhn906pBV/0Cuj
YYyE0+Ud/luLa2qc1HQDwBcElz87eX8d4khpQ9JBEDEnP0Ms+ox/cYj7GnTznXJVJUAElSwJzeCo
OGK9RWyprBIqfGnlSCO/il02QwKFu8e6d828PsRqJlhcEw6TYcyonpAT62S4aQYnKGNXE+0S6G2W
dEtwTCXGRa7oDLgnogRDqcaYnpAwNdsuidsx2CZOZEXRyZJDz/LKmD4Ouh10U651j1GO9pRk0JZ1
Y3jS+gzPC5mojlBWIbWLh3+chfpAHIwBwcMY0mjCDBP06pOO9oC8KrvFxH5L+g5C3bVjykGcWZq6
0L2KonY9YPqCmpM5UJ08q8sZGqQdw4GJ6RaaNuDrReWU/3trvjWy33lrlrYAzYJ/fm02vDXRJ/Bz
f/fF//yZv3of6h/8FaoFiNE2l1fj79fGEX8gWrZJFdcWddLXBsdfXW5eG1VzCSlY+hK6MGiL/Pna
6OYflg5GbokHF7Zuu9a/eW0W/c93bw38Nl4Ww6Ttwf5t8Kry59/pveUwqrNTFt2OOSNLLsUzTQIo
Te6JiF4XS7JV5yfkcETCuiEuuO/u1a/0ST9e3VLJ6GIh4f5gLiJr6I06CTv3DJxrbLdDp/c4VzMb
uDV5mpxOs91/cSnXgc9IVBm37s2laiPuNS2z2i3dVsBjugZAu6FSNhyt+i8+FbfSNWxKTvsnJuWs
jQm+V5NqaBwjqsG58usWRFA7ivfSd97Iu77eQAI7VJMQZ5a9tw6EsSekIrW4gW4UuMzm9TMdD/sL
Yae+zIMlB5jm+yLL9EpMre+oy3gGv392/rw4BojlKabht3gJvnt2Wo7FgVG2LZ4d0150tuE6x4P8
79iQXMVCXke8GQEduIXesigbtLRNXwUdxZdpw6jVc+zM1liJfh2XGWzB3z8nP3qFrK+XW9iQOpMl
HpO3XiGrwnsdam23lRNTZ4qZz2BVvziSsGjIpkcbO/K3tfWfwxJ/uo2MenW2TewPSPTejpmCkPLa
MYCJcW60GB65KV+WW6x//7mWL+O7F/3r59KRQ6KOUdnPjMWF8d2XReHFMLxKuq2B6G1lKMqJJI6r
CTUjLq/Meucz/eoufn+1N48GTh5oXQTlYGBA0xyggJZ91oKzR/5WuG67qpPk4+8/4Js4pG/f3JIi
hq2MrjFygB8/4RRC3sMiD0sutM0rml/pg4T+tYepQB1aSGZi1Y3oJ8erUrP5ZJMjdCgtY9fJugB9
5fagUHSq+kGUr+NoKPuJgFLim9vqdoH5wdCQnpZU8zsL01v16PLN4EnD98K4U+g/PXFOQzu3wG+4
jQYskwi7kC2vkGn3a5BwCx4b9FoJ5d03uHtrnSPmM6P58RrHenkpON57spTuFc43+c67YP38hvOr
sT4vb7jF/5c//+6hiV3yNJGxtFvMl/iPQ8uPatzalWO3a0I8mnvo/VCGBhtgVcFx6gAqsz41AZY+
5oJMtHqgJInZANHAJ7sytJLw69whiUyX01F2en2p27OynxN6R5wf6emKJQIHqthDN0TKQwvIxnON
iCAPUxEbApMiiHW1s+6K8dAmiN0ABXReG1gu3WEiHs3kvhuc5jIxJwPN0Zxsaqap/qC0V4Ur5l2F
LBPSH27dMUiDkwr+4YNSV/02zmmtA0f/kkzGTYsTE9e55CRth+0Vf3O++f3T+vMLAg+bwoC3nj0Y
WcmPdxbahoXMc/nSm/BSSbqQgA91r0XjXTejpuw6sIz/xRUtFmuLOcey3vx4Rbcee9AzSbutgwAD
vrlONfnq5uapNnJOhq79+PvrLQvKjwuOs1jwBHX/goTW3zB9G+n2pL117Tae0nKl49Dak55NQavX
0zsb7s+PqcNMx9bpjbkqtJI3j6nsmOcOfcEuiPOXXl+l7YuhE+/cwF9ehQBnyhQDhc3brwyqtZK1
kPS3CrbhGiGKq+xI5XCuf3/f3kB1l3WMT8PkyKFaBGJgvfmikkhB2lwy/EdSU/g09uKNPWYSQREp
SGbQENJj8OCrwpCH2vlQ63JbmEn03rJk/OL7o4RhRgtAXOPs9uPzUlUFWLhewCVlbLAekARvgiFu
N+bQRo5nEIG4p/GAvlEtPqfFIG4InB620lL7C0LyMKEkQOx/f2v0X/5OgoYwrQGXmvXNtiJNRQE1
YDRbTPz5Xq2ttasiZUe0W10GNMG9UHTlU2rxKqf4r6+6xRFNnCWkbScvfJGnn1OEiZeJM/rzPDzT
CdS9KmrL24k8nVXZRtbOIszkkE9Q7tT2veLi1x/gq8GSkp73n8PA9wsqPEg3m3AVbc1wupEYrTbd
YMr7kFXMKysR+wF2Ni8TdsuOVWcHQhFfnEjcEQ3g7rsyCDz4Jf06VAv3XMyiuHPwIM5WQLCdE7qb
oZSTPySxwl7RpiQIgbz4/VegLV/729eaAwsW0W+f4M3TObTo92UxIU1RYnkI0KADTxhzP1ZUv41q
FvmOU3Mcq3ujQEjRlIxufv8rGL98CjD30nLA3vAT4dqZWEsmq2sWLlgL8Qgz4UfKqmthNpyFXfVT
kfbjB0Ha9GuzZJv00gMvirwDNAPd62ajq03h17Yp0FlqQ7YSeld6IRfcIosBSxZL7fOUaxpLpWA+
gzaXZDwfWeoHhGX1Tust9aRYWrqbi+JF9OqtPXEhCf3OKwe3sd655z+Xbo7NaRBtE94XldPSjw8N
WifErjELQhWnH/IAVmGc+srMNKqYLeOdOvEXy7ZNRcLJk+hBasU356QGPHBes+hsS5l/cSOHIEmN
mbCJ2+CdKy1/05sniSvRL3JN0yav+s3LjB+3A7di8STV8g5emvxAMt7S2Zg4TRA2zFhSxVByIF75
PdPxL3ZfG9bwkorAxkTh/eMdbSUD/yCGudyJ6SlonetRVEvm3JdUtB858trvbFBfa8+fPqtFr0uD
1IAh581XCLuqGaOIR5ZjeH7TGdQ9U2D4E2p0j0jKz2qQ3RVROvpyKiluTCfy+kbWTLfnd96eXz5M
9OrYWegwqW+35ahrewusZLMdnKL11VIg7UIJjA2lkJ4Vxl9+/7L+YtNE90G30EWugSn/zZdsg8qW
9MH4kqd63KINCryZmKx3zoi/vL8anQyeJG6v6bypAOIGPw7U52bLGZkYr36EZpUDvrAD5vBDAydS
9hCmCJ1DWxVILAIMj9ZjrxxnCDzvvK8/H8odW+NUyKHcxJP29n0dJuyxBCfwy/QQqkMp5KapZ+in
k/RkBj+ubLJ8Gy7WhSLp1Hdeq7d++qV+YF20udnU7Y759lnDX4uKLFfrLQqL8GMp0FutYFO1V02k
WdmKBEcYwKiEMZEok4tRvrer1PJpcuKYydDXJoy2p+GiDw1oe3rbdpoHALz59Psn4xcLDTF2JMHw
6lPnvM0OCBUnmqzcrrb2GOC2Med+jWcULylA6XduyS8uRf6CKVzmFarD3fnxdY9irSmrWlTbdg6y
L5ixxBkfSAb10Fb/i49FDUrUjb201H5a1cq8nNvSMastEpz6jLLK3hSTCI7E/NFF/E+j8frb6vF9
aMYvFjGuRFuEEhGmyttOhY7hMC46rhQhEvVxqJS3mYRBz+42r2C3mkz/AHz//qK/vJWcrxGyE89O
W//HWymlCss5tKrtxLjYww03oE/KdL9W9eadSzFX+HmHoNJQ6enT1cc0+WbVdIAQdnLGG2mbtVpt
bEbNNV4+c5hJIw3y1LPrRvdtavLUq4x+UDacHLtxPZMOkKFAsXi5Ikwz7j5opvRBR9sT+kATHaDi
KVRN5lRV+MJIVrlIoAM0Gxmmiw+aqEakrHwkwxN24aAu6K1B2xCOZkzHr4ZqUBViXhPdg3lIJqF2
B0tz1vz/Y++8tiNHriz6K/MD0II3r+kzmXRJzxcsVrEIBGwEAv7rZ6NqNGpVa9RL7/OgVpsimQQC
gRv3nrNP4eKu35GgOfpbFEKp/YozTJQ/fJIh7GQFO9RPMWVB117YU036pIvamo4FvDio2sIqyYIy
pXUq53E09rrLe33jlVUXXrvQB+N7PAVFteOfjWFXDuCxR+zYUU7SU967yXUYVMt8FSMPCXKeKh56
qMDM9CqjPpDnW8WrKWlsgJ6peC41tKLV2Ll1dmSYmch12BFEt5tyMSXbErx8c856jpPggSM5FHut
hwhORO9NuDcBSZpXpaFjk75DKe2NLL2luBJo9T4CRDFMI+J2XM8haXMP0hMGmo9WZ9PdEAf9AxDg
pt1CcY6CC9G+IRRanKDdkSJ23KlwjMTOZYAMV14m87wGDx/tq8WBsi3ipf1HQESEPAw7xRMkqWI9
FmXtrDW8ZFSpUnqHMuzu6fPuOlyvLzBbi9fCCM1LS07jKi6z8WAsfiVHRbddMe0we+3GNKgu+M5W
PTGt23yGJWK7+UDmTl7ukq4/Of00rG00HllOLhzenHjTZaOzA4756TrGsO0BxvEZmmDvI47ZRq7w
92401ysq5hm+eJRcaSak34JWDRu3mzDhBf3HrHxs/M6IhYkprieKZxNfpY+26M6LymYLwFzcMSXC
zmkK6yosi/TaGbgfnBbgCgjMqrPj7T3DuhcixVyKOeUYR26+HrO8o6hA+lvwlthoHcz3AK2OqnXb
lZgBh4k5vwUsuh4Htznl40h+h5lj4GxJLszgwq4RsJGH4qQAhUV4F4fupTTScWsNYbqb5wahCore
TWyDXJ4pXS8AqeV7FWrzXKUBIqtW+RugHM2Xbyg8+G0vNyEN6z3aa+/YFMAsAzgsR3yq9lFPhI7R
pDihFd4BaLJ2uTe9lmanXisRHwLPfRDd9OqNcbUdTIh6TRe/lrAW8LTlZXjsu4DZvEGaw+wZjwz6
4pOOHaJLkjrcmplrcB/UjDklgiXIueFC9Gh/p5IGfF6Hmmdw9BkCbYCGY9EbGWQwqEEeQqcVByLq
ykNVhv2XqwHtkX8B+HaT96KdJ5AtilR5jua22SSEKouoBdJDFOjKZvG8lPgUxk2gOEfwMmWTgBcy
vCF7z29Ivxa0RxAahLl1xNk74SdqaxTjc3jF32A25IHYxr9oLOEvNgvwioXUMtmxC7dl1nbzZljO
DgwJ6gLD5jPvg4X7MgZzLg9OXtjdpgwXjutUW0F4Ngy/RQUYhDD48M96xon2rKlp0ipxaBquFDq0
qtjMmPceU7r6d3aR2Y9xWeXiOBAavPUioW4snJO7WvR47xCVjadUaJPwkph6kv7u4gc2iyvJS/Z7
q8PE3xYT8Mxs8ISDdUH7D26fx18RzX3wPRVcoZVkArqZp3B8Ys5UfjW4Ggl5L7X1TkwQJBiQwLfg
SORCFRw2OtXTvqVieQwRfb312HxYjMW4hcynTnPNeVqMmMVsiJEvdOEWD4JOZ6T6HSshdSL1Shqz
+q6km+/y0VCvgQKAST5BWxzR0OINh//5wiwVbmKA7nfjx17ZbjokOGjKbAOTMra1TeLjosoouI6d
8hCC0ULeciqNml3Ouak8gFTmz7cgVJ9VPCTzNvRwM6yiZIgFxHFXReuS0SASyLRY1qAxnJCIpg+M
szFWBU1n74hQk8ZzhZEGrK/Mo/QqsWc+qp/3z709dsM1wcoJFlR0m+B55uu6BeDvpi7fFTrJ3sUF
/tC3tjevqETUyZdpepsNWr7TurO3NM68W7xXyie9psTF3435juhy4IABqPDbopA9ecAewkseIsVD
xd2lCa9OOYPz2yBN5bemTxqQsY31qAXXG5c7+skJT3NIQu4BYs0EdtJW99Jr5DfyGqpmXfkzZttc
ZWLPlRUHBHV8W6PDTN+46iStLDrPvZbf2kk2r33KdZ2DQH2vrQQ7ywwHABA6DPYT8O9p30Wt/owG
7d26szIGlKFRcjsypMfu5pMq+jlnpLZBKrUHhzwXBFrxdLZ4LcsNdHz0nylh0VgI0qxih+pivUIw
az1Ka4I55NXxk/RTKC9eV7/7iZ9vkBnPANZB0VoruEb60+sce5uQoQxTyow3idH1V4uW5gCVbnwK
SXECPBmLgyP5amkayW2HXWNGEUDENhCokImFowpsrjE83BYkU7YR+RCf0rLlD5BKvAgWh6LdZLOs
uxVOd0kbq9IvKCOnLyh9+jNIXG8dx1NxtJp2WeVdChVYZrb3QNRL/+zWbUfITs2HLDwzv4RtIz+c
LPUfjGhGwCqrIb0l0bWy0BVVzWuh5vEu9HX3bEIDuojldttICc9eZpHw5/b8oNyYdlEQmKQBGOj+
XM1VC7N0ujMTY/oy51og4HQ9IgCaML7YZeYelZlWZ98Z+I71nF8o2cenyGQiMw89nhgIXTrdGlhe
vwIgOOB4uzTG2ulZmjge34CI5Bs1bCmwUCVqeMOPL27KkWslO62mY9n3RCykHStpNrCQb2ggsdLY
s9JbgC+1RcDTXN9hFaWJC/+Be20SSU9qiVOH1Rpl+VeNGwudo1mCoy0H9YX233p2Ezls+kFbP/w+
67o1j566Z7eYsS9nknxyu4JW1GRe94O08dnjnmHYMqTksvi8yfXeHHKrWS38tcfZLoxL1JrsZoEP
hUmG6p5cehr/ypY3bT/JNwjf6t5qw+SW3ECxbyNUrkKHzpF9LIIoHvJ8EyPRvijMSuZ9Y4SaPb7O
F5nzVHPxSCi85kwc72QXN2xiCMzom7ZOx0DYCd9nHbY3cSmTfU+62MH1S24Nr82z07g53KAgEXe+
q+VOVq5+AnNODsGcfrVJzb/SUspN3EvnG7ZqsJmymNfSRfuPKRkpbO/4e4vrtWKi6W4gA/Actk45
XayyGe8oQuDhuln8DLHDRXNbP6BpuUZfKZhFmoKzDBkGQxdlRIOGJ6Cf/SkrZcOPzf1bcyitmzSA
g+Q7M+N1UxjXow+Bvpq8+MGPbczWo+gSNt1yRmnJsFHhGTwSpXTqp4nIAJ7NazMZGpAcQXVK0oqk
LuKzdwCZBtyxyQcBVuqYB9V4ydGDf4J/PilhWmxpIX9xtNpWSKPXY+tejWPmvlBvA4IlwfpbNCxz
prolA8qwjyquA6ZlKQVpn9XTSzgOycWs8LkHozz4daE20YDabyVUfYCq/EH/r3wjbmIGw1RzkUDM
JWz0nHDWwTS56YKT18fcMMnniA3zNi9dudNd512VMQYGF53dPX8T0JQHFNEpw2eri5JLR4TiqvPi
4K4zsdDRmEYoH8TuBwYO/9nXbXEQIngeUUntaZem1IGUcvBrcXHVYkivRUjjprbsY4xn8FtqxsOO
aAJzj2gYgBJghM3Q8zBiRG/hrNMqTCY8wBQX7kvmejBwx3rH48QGXGecThMfu9hCm/jq885+GaVr
3URlNKNaKN1HEPDZeqSG3YGSWX41XTxbXhDcTz13CW7AqHYBdeGKkDJC0TEk/JgZNdlrmQDsUxnL
ADlvInA5VlhcpMR+4pYktYwSqDEDhBVKa3vdBT4FPXy/jwzTwAn+xKFFxw+CyjVwEuIUmU37pRVG
ueNRhMs6ZxRqnkdBFnQ3pevFT0VeU2a4PTrLwMwwRbbiEprNvCHIIbzSEy7C2Ey3qVfkYAIa77aE
1VGv0yGyGFoU83Ga6h7AosFrp0TGygMHgVAmIzksmZPWK5XNBc9dU3EsJQqQx4gZWn8NJDh7LW3X
33sWDXhaa2hY1SxpaXTCGO8iAgrOE81sTnVBT3gE3DGMQvg5Lh4cuAaV+iGGn9IT+X2N/qy+0tVi
T3drMGwMeMhe0y3StWwCOZIdrNGIXiNmppxzPpq66tYlym8ybUkByYIqRRvdt9brOLnNsbaDb9bs
/4ibWr1TsRbvBaBmNi2ktUHhGTun75JtCw7hfgL7vilgMDL0jlrs+NjqJeXQeOjtshcnYtMGd9MH
pg4OQW7hVcWzXt8aQwK9uJqC+pb2DaAzO8yARXaEhs+sUS8jRjyr7m0VlveIlKFOCHIX9lk6tJ+F
tmFC6iz9BD9N1IJt8A0VKoCT12T1w+RiJX1tqHi4b4JDTpn6hGP0mKaOhQx5o0SjfONtSe9sLjAd
0fTnP9WxsB+pjzmZ5mBfTkk+6s8yr9tP3WmaCBrIx1fuLtQ2Pbfxu6kzCwhiw5u+dqfxTqsxfseT
wCHcjYVBIswc60+Ab+A9bUSF+Dtzr3oo1MjGoNNxqHcB3Ix650YDHQ1khiyP1O4ocGBf1A8pHA5i
5khFefcsj6+J5Fg0myCLYOW7IFvkqnLgeGx6zafcZtjwwk2FSgs2BLGv5CoKt9JXYvZazo1m1Vug
HeUAgo3ile88kz8B4meg/bhJXTKw97COKQFaJqTxisNUdM5S0yUTvsFYtS5in7tkkO+NwWLs4ve+
6WEhJx147FWceCDZOkgOq045Ez5U8K3vvy6m1xsJOHbGk2INHQ5lWmDNaPw5T9R74F7JmhxLnQM2
WpoCjuVWDx76sWpfiIx2D8oCwQGTILeDhMYV3dpqAUCRseddTZDDH7wBRQW3kHkrgEu1IOYCj35I
I808u9KoGPp9CU8zvY56MCW9T28UQ7In02vfsOCWT72NP62qXkorIuE9iBQpZDI0H4dU6ukw0oaP
b92OX/pg9yafkaqcTy2qmJvnT2MFG2KJwF5zT3h26f2n04a+DFexh8TcsknY+lNweiG+Gw4FBr1e
/xCZzop91DWKAUaEbXZv5oJEnMLk+VkN3M75UNH/Ow2CiMoV65CKzktdmR0ButJEIdOrwIamBNh4
nikO3LyEeX+ty27JZKhIvCjX9jzOxW3akxSilhKywDEFaB9t4JOVmfYWNJF5YibdHIYSk12ZhOMZ
LZN4JgtpeBqgLP1qq/+//fYvNKiIPReNwP+2hv+Ez7upmzb9rzU7byEqmsj/kKL+z5f+g7fANMCH
gu0vChCKif9VcANaduwFsEybfBmfOLTI/y5FxYaLHIH+JzhlhGo+X/U/UlTH+Rt/FDqCzcOG4JEG
7n+g4A7M35rLLgpxG4vDIgUN0b0GSz/4D3KjIB9VSUIwxtc2ZCVb4AMCOhwJ/TK7JzlxSwMJHm5o
ggI70nVK3GNlV1G49mfCdNb24GfjzpnHEuOSVyfqYNBehcMPur00iSZ02JWFF56nOIVeWbfWDc+e
e2zdjnfLZGfqrZBs571YYkmHrDAAFi21KozM8BxxCnmDZiPfsKkR6dMDBOVpw+d2BnjgflRNb92U
ETFW65repY/Xxw7l3mb7aLbEaC9f4sTsYXkmpjtbtUic0F0QuMpxkFa0DsdLMnrRcyms8UKWsHOM
85KdwJH0P24Tu8rrU+0Ry3ryo0B/6pCjVlGVvAuttDLWFuQgsRThJH8UI9tu3kX8GjJyG5Lh7KQ5
MFq2HonD9j4CqPp3dW10B4cpz9M88GqrnLo5AHWjkvDputwktuL3l0ESP5P2xrdWShCyEUS8yvcy
mvVn1ojlTeLW9qPQhXxzYmVCt3Ua/piLduWqJC/tY0r4ulWX8AE8a+DTDgU/zXQS+zGL07oEU4e5
jmPRyG/t5vxM5PeIOKhF8YQW3oyvdTCdG98V5RVtxfQG5kJ2DnuO3s0gxussFj1igyjH4hzwNYGx
XE+mShmRHMSW+BvWNf/m1w2FD4NbKEEu+2x3yx3uJ06K3FKtX33OTeN5kDGvIezVGe5i5uHi3uAg
j25xyvgussefswoJlJrXCBy5LgMQCdgNo0GlNhB3RLq3weFpr9qSzBxJRWC+NL52nR2cYaNe0TL7
SuOOK2H2VfQ8FcMF65i3YxjscxqKaenOts7ugx6XA91IxcDQKu3HiqDEt4URy6qllKZrhahzByiW
7zTHNn8N8KkKPgmLqKXpeJf6nC5WQduzGuxGc2cjp8VxHU2ecwT13bnXRUA7msJZs/gMm2Ii7vEP
roJBtp8Y84dka7aS89ageAiDaOQGYxfnXU/UBjGPpMlU04lJay6QkIEI3NJNYr1ZPJbnWqILOwRZ
7BwNsjidNV5bPreYOzFjfovHC4MrhhIgglkxsdXpz3F0+ZGk93Dv+mWdTEvBhQ2MRoTTOsfSQ98T
kp1ASiZBrntA1dE2oLLaw4CLtpwj5FsjOVn+XMJMHbi+pHVc1cvDni2LNPb78TI4HZeEHMXpbuT8
cFfOdn3l0vzJdwg0o2fHXuaibS0dZ40xngXTBWZ9VdB+YAUsj0RX0FlbLHBEr6YdN5shOG5lod7m
oGkOypNlCtjYtx7doY6fCZ2DRUTEFTV9ppg/F03Aw+nXU7SdIezti9SDYTKIkl/HFO5R6JEbqsjt
4HkwTRaY4fCQ67zn+hCaZD32dstvbS4IFzrPzjHAJ3ge6oK2mfK5hS2lb8LNsrKZo0O45MgG4LTu
MtUnwYZs1Yn9lKpoQ3hucPC9xtyZBSUGfkrkQwRnNQsIl9/XGRuwmDNFLABlHgpmwg12Vdg27Fjk
zAzpZdKjvE6yLtr+LLUBZHF0BiRzDFFVRluAhHyfnx2GPMdEkLVsGaYZW48EZ3VcwdIdL3IJLiEj
K1dvuRmrA6zmZA/ry34MaNfdEPY3xDvMO838oPEouYeRcL6jM/MLg6pmRRkRJfSG1qz1SG0/yxOh
1hzWyAnHgFfGNBozk4ZB59r5vMZt2BwKwRFYkwDFmCWeWFNMOFjgkz9zWxvC0T9MsoNoSqAFelTd
ZD1mHlSBTU5ZC9scw3++s3QbbfH6ybch6nkiSl9ZN6KOrMeytPg8NC4YCvSY9XgSLdJHwZnTbF3b
CSV+QgzpXqQeq3vpCqFsjJ4bQf7klSu75tBZAWPPn2uegHK+yGz5nde2WtY/x1frpiPy6NnzrIDf
01y2PeTWqr3v6UWPO5Pyj8g9ssUIuHaW9RhNOkRnFkbPhjNzI39taagnSJonMp2l5MVh0x1BuCt8
A+is4L5ahnXn+jxdBe4QfLkDl9cpxt3PJ67sQ/cZyu1orUflNenu585a16nl7weaqs8WVLPqeUiS
KX/xBod9AoYkH9TqB1rTaet9wBpdEqpUeW+lxHWGSfVZpeRQNpI8sVWoMAespjhhB46K2bohEYWN
rKB+6NZhHUp4zWlaWektWdwTEd+eUw6wGzpKCA7LFf0+BODRVckRgY5tEI9A2bSIinsCxH9kpFNj
0SxaI3nmVdocqtYruUWVyVOTdyN7Lc8k8atsMfQgB9CZnDka/7Ouyuc6sZpTFI8duZSI+kbqEKd5
xPJyRGrM1dV+VTwyTZVXvGPCO6sKsErGTe/sIOUIulJWe0MrhsN3B7AGhlL6JALlcQSv4nfVMkiw
a3XWZkQyWBtgxsx4BlYog0s4/6QlHnXayStOdRwk78wUfweTl5dKdTsptdoZfhDdwR4lOTK4xDZy
xJfJL+D30lsqQSJZVl2yqzJFXFI0MCybkAalKcsNUlussZjkcBD7oDfWsrbLgwXONYVKKUMypnJn
l1d2H60C+E1mNw4njxhMqOrBMMFiIoFz2k0+Z6dDxLJEfqM7b+Typ9FVi3b0Nhzb4MRYl9ccvuiD
gJrYrsrBenKtvr42TL+6ZUIWnkjlZPVaxL36aUhubJhJ8nPlaK+yPOjIK+rNa4SwNMS04Y0fBePs
pykon2AcquJMvI57r3LCszhNEYjOiCIiIcDpv/TURN/SED48Y217NbPItsoLxCZspmaHtjE6mL3q
N9PYElIVyjFdu27G6c/R2XXI2H/C5Nz5nxnoeEYmQ8x7XJhbslafoiiTu1wEzT6Ih/c+Jt1MZME3
XPMkFnhTBQJZ2Tvi30gEbL3mXptcVj+q/C0zkPF71tmPBuHYK2vQ+jokOhij7uSta1omSEkMdx9H
fXCWkSAZUOlHFXVGtmp8KqOtLlV9jciFLSovqU84hpIe6Manrmysk60b4+BFNR3EqHPPtTObay5a
te1z5T2MPlFawEXDLf0N2BCLvZgVkt+5KtsEVJ3GnFu3vATwGrt9tUtCwz8WjTPdJ8zeHXyIB4AL
zT5c3hAOyI3NmETdwQPGy5h6Mt50PKoNnfLoes68+06gGmmryrzkTRbSbyvaJ3u0jTPB7gVBnmHA
1zGX9r+1fUE4YWzb86kdK9JgRVu/ZpTvlHcdfSLWt50/LoOJQ8AA7cZcaA68eQN4Xi6JsN60y2iL
Hwd0SB9GXr4y7aMpZAUFaI6m0TsoaW5NP3SgiTvj/OEMnK69MFcgdARABQIb93GStse+8j5lmrhb
u4VsYEkTNzQe7SNoGecjbkypNnGtx1cq4i3VdUMlKMxqM+Vmvm3hBj/Gih2Fnb8pt6K2aFAKOziY
GpgY475pAx544qYRunpOOyMgB8zpsqhjIwkbrl3rmZd+yAtri7WmmajFGdBkFxED18J+VbrFIZh1
D4otHxM60DaRIKFFn97oK9ocaTw3qzpx4j2mBoONqRH+Icy74dnItR3y2ottaMCdhUZGtpxAUrUN
CNO7RkIgNsJph2fph8Vxhoa3ihr4bvPczrBXEKJGWSB2vl2YT0Myhixxp6yZ5Qg6m73NRkoS2vco
cpJzokrwKa1+IZaguyqb8NrPKzK0qQYeSninCGY02N6Os0t7ypWaxIv2ZWceydmL2hPSfhzuDOUx
+DqR06mBFAuDyinh4BbfxgzOqGYhq4PAFnX4FquCTT3OskFi5R0mcDsrGAAz9DaytGZvbRfkk64S
+iQD4jzP7Jy3MC1569odFMt1SER1sgsGZr9XylxESHlNyUUYYNmGrB6bSQxSkGibQkyhKTnArF75
vcu7Ce11MZ1MGlaXyR6sR2rRYl2qgbIc1O1fmch+E9MuR2c6tyEyIseGh/+7k5IRWSGQr2eHuI5o
9ZV17Ywvszt3+tWd4Hrv3DKiGqkrWtE+LXpevn9oOfwLNdrvEszlE6DRWv6PyRKf4jcJ5pD6Vj3b
bcIkN0KJQEsuEZsusmIbRJRGU0OAtUSrJtLkqpWga7YSnPUNYEAmhmZn3ZDjRlX57z/Vv7gsEHkc
NJF0zt0/2WwqpwPakjFEqWg/7mmzjsl2FDU1ac/heN0Km8oHQAzFkdEn8u3f//SfGsY/yH6Xi8GP
95f/UYL/yUNBjzonPJa0Ym8qOApllpoYSGg60xk3JJ08gyp6CJ3HHLbI0VrKb0Jx3Oyqd5W0b11/
6nO0fHmbpId2OUFLlVTZl449zjAV0bN/cbn+xU1kjmJ5gRPZJmLJ3xV3fZQIwzHC4kCHkoZkBONJ
r1M/lxRNXkS6ZIXlcuuPWn2Ubj5dVEuvQqWc5UU9NpeyUn+hpbV+0wByCTEsQX+j6xlghv75if/Q
EzI8ZcwddcOhyQzKRoRR46WlJfWsafHoVWgsx9/Bpk2K5BnFQ8/5ohoQXeythlcy2jG5nMG4sv/+
3v7uQvj5waDaIWENLR9/929KyKA3JSAzlR6kn1ChMpepC9gbw9CQoQsxRFcPZPCF7nHCGUc/wal1
fupdu790bo+zOu2H6Nk0J07L7s+62Go5xhqCQxQdacp3kYDXKGKkLKtm6fVUkcmTvQSVUpoGzdhd
TzQGP38dSkU5jJcO4MoyGZHjJSUwhfSDjAn+Usd9gBJnbTHzhSLjoSKZ/+I+2b+pUZfLEYDq8+Gl
0kL8E34htQwlpj4wYE577IF2jcL2FELFYc2MfHo2ftrXdkiKc2XPNE9GZkgfYgJA9ADflKuVOBan
E29GugPwi7/lYvFXSCgIEn+2hxxbLje7YV53BmmTiEOd0AFbi0D2DAJ7aGDzVPLTPTuneePTn2eF
cCD4JV3+/070X3WiTTfkvv/fnejrD56pj4rL+Yce9K8v+kcP2mQfBtGLZ53kgj+gIIOIUBYT0TQW
ODAJNt3hv7ego7/Rrw7BiYEYweO5hAr+vQUd/A3sB9pgWtp4aAEC/yct6OWZ/af9Gm0l3ZTQJD8c
C/HvkurK7LKmTHNouglzMxQcbnVOxmR6KnGNrZMEf/YfLs+/eGsuL8XffmDgBKHp2XxyDO6/KdNJ
NU/JnvAZFY1Zcw8pr18z7f+rd/NvhgSuqhlG+D3cBW3553ya1tOcZYgoPdCuEkQeIFzJ6wbKLfju
rWkMFMOApTYU+sZFD+iV/v0v6UWLre2ff022SNwvaKxsPs3v3tOum0Jc50F7ACZO52AcUOLRFzcP
vUs7frTT5jRmIxIZ9JcYX2XsxBAhpTDYvxHbP9ShR+pvHYfTNfxzOgGJhYornAf0ynbOn6WvQmfd
KZZOLFN+lIMekm9v3YbT9KXaKb84WYhacgznAyM4xruBr06l7ynozGra87bj5SITC7Uf1GG0YKhl
5oNJvf7os+3cNGh3Hu2xH+9aaorT4Gv5QbAeSXQg9KevdNEW9lXRPxcdsjedjdU5ttjJmhjpBJor
u4KjZNbvqUDaYyUmXziMIjoz+rW3lo+GiUMd+kIUb2Z95FKxrSWYGaylJ+U6extXx+L51DbKSmE/
0qkON8GItshTc3Wu3WiRJSb20rHHd4ADDvh8HxDTk7VByAkina9nZ4QgbdIeccjWO6G8UPe6bOPT
3EGto29VoA2e+ThO2z/TfkeymM3+A3cH7Z1m5FfZjCo7EF/fJ1QI6yTAAiCGanpKW1rTUKi5M0pW
5sEfIp6hoYlPTksj2Cdc5qAUiq6hk9OT2fAlk9nol0Vcf6YmQ3mUUAZ2xaxfsp9065pmZlkS6ktg
OB0I9BsDE2K/m5lnokjcakn5NlQ9By14cBfkedGqsxJ/ndl1892N+ccEyQDe+Mym/iL2HVyd2ynC
GHicQ6Od6N52xbEOublTgLRr7DLa39qpmmpr+pAppQ7BFxPCvAlcY9xDwcsvyWDlOz9M1Y2L/wZ8
ftL/yEGAQc1EMloWJrF0vVW/09Pon2MCF68JgudbOekEuJQ0NWvkN0b0A0MzXx52Q3m3ILT6tRvx
u/iokxH/kYjW5zlLsU+r/oeFIn8/Cdu9TVzuxE8poFtJotsMJsWbQnZc1zyRH0FBpwgwf5ZtWgIw
q00NoOOCJld99wjTuEbeNz3ZA8qpquZhKBqV7whZaj/NjD41cSPDJk2KeWcZXFudcB8z2twY/Vmi
RTX2Pxapxm7OJ6wMauZOoMaY9jRspi9g/4xskiA+FUTVDYbuEAQ35W0SfpldRE8VFQ2qPMgA9jHV
3rtpT2qJO+qeE5u1idApR29v1uHGdYGg4xH40bqBvJGZx6Ic7X49ptwoPzDaHXQweQtY0b2N2sG7
xRdBbSQ0YwLPr9+N1l2Uovm8a+y4fnegL11ljkF/IyRgcGVkIQRJCsSPJAx0tRZwbTnM4mz4+cuF
KQ8BgxLjMk6yajejyObrIZz0i9QGIRWMERC7JFwfq7Xi01hk5dofTHGgox3QAo0BvnijaL7LwgcZ
6JY5isuJPuirBVjxnJkT4xffdtRN69tJaL+EeWTl/ltP7Gf7XTSd+yasZaaHJWCu3AMCc6NaWrsD
1Z7iGHoaEqdzL04+AY1yx+nJCqcFGdXhvrC8sdkoNfs71qFHvgsUABh28DN3fVfddDWNrpYVdnJR
GrWmNu5rs7gYXnfjlrKktx5493ODVtMLRgfkXPIQe/FNaShn8SEmB2TH6ZFey5P2XGtL/kWHU3H6
JsKSKPO++8xTG/BtlRAE7qbHdPapRa1OnmsCN7aFR0i5jpP20xII6BKhCbBX8Y7wIes0znm0sfDU
rAuioTeJTAhend3p2ohkTyDlHJ/8jA5UTodFFMjtGWvG6sjcgxwi9KVrZSbeqhQ5cTNlUXwlmLBC
hCNVsO+0O61BgF2mKhBbkg+jqyxN5LX2s2HnpzywKiutKzHFcHw5uB5B41przE3m0ayM/kCyKMC6
1gm39YBZXDohj2VlZfvUDBb9UAmh3BMRFBHrgQNZBEAy0Gdkh06xtbn237UcBn/tqchg6IVsNyZF
qe0PthQBQn/y6Ou4OSMTQgRim90xQRu2oS7wqdMRfm6mWH9HBwWPxkt45/ECD3d9ymsutcd2m2Gg
u+CItFZWm+Nf6ruU0A3mo8D1xvcQLgKa8ny8qsakB2GW52+RgShx7Y/+BDOoFwMOJ3C4kRemawaO
DhWio+6pzsKdi5EoYEyubHMzsYmkIJAlLi/Jc3XtFlpeDXOMCco27aM9Sr0Boc9TpbcJONxVVbMC
p9byTtJvRkbMgEKajITbUFeHodg4vVGfrMafP0jK9Y72VM6PJL9jQrV0dBhnLzqWXTzdidyZN33c
LXJz6aKypWtXI33HzUH0DFNV9z7QYFNqhrYdeV3YuU0Z7pTRlzQyi3k1eA6JcpGTvQY+mkAYwQMx
YjSpIb5gGEtJ2OoSUoAtg3e5MIejEM6I1K3vUXEn0XMRJhaCIlY8AuH0iLeUUBRYh9foPF2xygfj
UrZjeGOpeToRbQVElVNj6pKQ05Q/XOCNNN6CczS2tr92OR5iu8DQsSndNL+WeraOuCQCha+NhAYM
0M5bRx6LC3lrWDrEA4E+6ZTk4TpDdvNDAvEuCMir/BHHptkfZ+KgwMwazb6zCu9tKDohSJMT2dlt
E/29dDLw0JZ26UKsiILLiCFNeTkPaa7FigkWbBZkkvkONmb/DZ1zvcbhv9QFUt2TMVFsfNVX9Tbs
S3FljIyAVvEUZAHLr0yPjdM350jp2l03hNggmqiR8o+Ei+l1JvAV4FIRh5kc4W+2DA29BmwHtdMg
fOpniZRlDu+hwvpv9s5suW4jy9pPhAokZlz2mTmPokneIChSwpxAYk48/f8lpfrbkrvtqPuOqAqH
JZoHB0Ni595rfWs9FX4vL2MnIe5ZMnoG5T3TspwdHGk23Um8c6zC32VVRbsWzN19W4bmGSgpE0Li
NlDc++ijwywnTBS97c2a59a91bTtSzzlbnYYSZaJdqlN7nBNkZeRTLi0X5d2XFvkmVwkQervRo9U
hT+KL5WDMy+E7j9awOzRzvEzvp+oocZsFq2dPWVo8LCQhoPykoJR7h0yqHZF5uAfCQN5WXXrevLs
fqYZR2d56Ao25FjlMChlfs/LPa4b656Uj/Epd9z0Jq2pNKQftNcECJujwKLiEtmF+F8psyivtf4+
FNQkOfKP6ixWStyyDMoPPAXNtLNS1Jjw21kqU9MZqhFT7LQhWbM3H5+y3ObaCQTVcmvXnT6mdaAv
7Kng+4/TvPu0UTQUWy9tz3waNxblbxw0L+GwVGcOjraNm3q06uoFu4Fm+r2sCZzmIo83Ip97BMV+
gi6AmXl1VpLtc/f3mwjxP+0hPnsMbkiDkRXoV3EQrdayMQkSJ3QK6hx1MHiAsAe8rArV3VWmoiH9
LNpNXJhXxjumDSQ52SN4in/Y0Ii/tBWBNdHtgIHhA0ciuebXYxkbt6nbQg0nL6fyR340+jcwO4wD
BMuG9igIM6ZAtDxJTQ9hhxG9B2lqHZrXNJHcmBL7DIh1fSHnVj2Po+fdTEj4vsxU3Id/OHF/6aBx
sOi30IJFdKtg8fx6sFEYlZBm3f5kYRTeTL0MHnTLg2aLIruxRu46XkXcYGLiji/RIe1s3lPnpVya
t6Klbg5xWlz9/UE5v2FE2AQagg4dYw4K7/LvG990VNwjdLhOde0ql8Elltg+GtXlOlvTsSNNecfS
vO616/LiSUYqqKJl84rEhccU89h9MWMTcqtgPY2J33wQdhXeRUHa7uMBRldioT/eqMG3dn9/5P7/
cCOG8AxoXrCpBvH3OyHDHy0SWvTcnRbFOw1UIQhrmlua4dzC6pTjToszN/w+OXo6fc4PLOG8Mbj8
Y5YpxHGfcsny53Q3tnVzxQzBe5naVl7lq1te2HbtvjpemS1X5OxITERZFp2BwCh3tseoNV94oGuW
klMa5/6NLZjwEZFFvVrRX6OAXA9ywaXswQnedWqcd41ZYRxvtO4xaQUPlh/q73WUEqfiSA+XkAtk
naIloO6lg3k2jixgSN2o2dkssy9JS35oJb1Dbrq0ZiX+rNUXuao7WTFeQaZnyvaSgj6ufZRfxm7m
uQZVtiR4lNAPEkegqEEFLQfCv6endLUYeaLdqV6hc5XBOS6acLo0BjlOUo5XwVr6Ydn7WKsZ5bVu
Ulkn1y3gZmx9Z7B6b8cXAuDfJB5eJWViZ8JgrdIzYuawj6zmDxIK+gQBF93bLeHppEhCE4+ci0+r
UVi5C2LrmZq+s43pi9xWvnEq4e4tLMIZuitK+XARCJc1RT7bafvE7pslNvL6P3BbBltHCn/b+1bT
besY393SsXGL0Nl+1cUIeCxHoDNOVFd2OXNHrgMbikwG49OQV69hx/5xXdArEW2OTbXT+cSmknMX
l2Q7nq8rJ5+XjvVDCih4cdyV7pQfGU6y6BEJVJ0NftS8Ldpq3jwtqA2dykEjj2rn4A5Rd8tOFK2j
sklDnNn0BxVuMVmzlwEs5Z7ZC6vRYPZ2MmMyhc+MWDxvrciRQJI2HsSaQgRnRH9ZyNDdUDuFd7Xb
YQYTI5AB6TRvfg9K0/bYYbWC3TPWehwTyKZET6YcDSWlKsxMRA7yBHusJjicCLeKBnZGiechaWj8
lWekB/6MikPwl5DfsfgZNU1kcPk9u0M80aQloY1T56pVdOWcmVfOEptXaFazXPo6pAFUO+p5xkJ8
KWbaLBhR4stUtN15TtLDZZBy4jpeoEdg7IzSIzk9RSREb4ZZ58fIdIAgmbXXdUl/CFg8HYJZrt8j
ntJ1n0drC1EetPoSYkcciSCabT+9EfiikCxkwZZ5HOBGyxTO5qgXL6aJFeUNN0ZTmWsA5Be5BY/q
YtZ3u8RX3tIseUVrNR6Wri6CDTx/Z08iDJ0Rs3nN8TXJXbZ46s5GWTpvm4JS5PNd3EojmqPXo0l6
jLhVKXrp67gBp8o0JZoq1BdrGugrzPrR5edt6Cy0YLi9lX1aRktffZrZ3F6ru8+Oj3S5feo5hKgg
6JwoBFsGSpCfiMhFqwZR43JMMLp+tges1OI0eIqdLQ1HTr1p5K15pA9lS0NozrLvpGHrq5XHDcA6
hHZ0kagjmZXTvUK7Ud7jusVxTQEcs0+hJBvxSd2qcaI5hwAHf9BsV2fLyjeyQT3SxFl5BBtYCo9O
YrRtKVz5bTtazT5GhHqUNO7mvUSUhoek9m+cMvAfKHgw+PXB1P8xFMZLvHqlel5dj0YZqWnqPWU0
ve/tQX+RFo954nTVmWV8ltA9WNbY0SdYZujUWBHvc9x1xrW65vym2qHZo7BX710Dk/3s33y+JBcz
V5VN5p2hQf2GbM+Uy6HF5atqiiXV2+Xhx62Z07pEm1OdIVBK7m2wDpeIbMqd8r3oMhp69dwIynQ0
cPTU4AzIy7l2sxtGIqxbqT2wuFvMvJD7Na8LHvYds2nkfygCDgjyOIUwOrp3W7pckLIkQ/szJQL0
O62Kgmfa3M+qM8twj2ThoupRr2zjPKTmLTv+c16i+iIHHPyYma43dYl5C7BBexURt4QZLH+M+Nve
MoH3OATTfxCduX9Kjw0AK9GmCvg6iel+fZa3UUyHNC1leV8TpHxYPV6TQSicx893gyCk7nxEAXUT
suTTd6KJOlk+9uLUIjw2nhFgq5gyRGks33MHWSyucRgEDZWwx3aYIWWBXzcgASkfuZBMZqszXdny
cnVHeek7FLGIqZt9Rnn4Asuiaw/dClQTzRGrmYc/W8+UyW1Jf85uKjQ4NeO4hHXsuTGib4xABijA
sv/ZEpxA/p9FTov/GD/frlgoP3tWEwxXVl8ijsFEjS2e4mRgs1PzYB8Hcl9Oqql4KLQ9Na+fJvJh
pmfs5glbhYHC2Q2M1p3m8p6XPTfP5zK7mHRoOkf6omu89A929ZqQDKc2+4l+oQvVofXtaNp8aUOq
dvIcaFlMZD3fhDbLWzbxHJUxvmw7mFr2eC73mmUn98tMv8ypljo/k4R0nM9tRRPRLJXQjR1cIm55
s0YOCYXA0ul6Wf3eVTHvh4yWCc9kR3daDqG+InwO8aIKx28G53AcOHTyn0oe3BwQBayVpv3a1x0l
h+rX6gwUBpuYNkeyF8rXafI5a2touWdkMfOooEaa6YCQYUj4iXqmKgFJMC6I9jcV3DvqltHPr2fL
ZpGdFeUEQXBUkOCVdtPIBddRuV6VDi31z3/9fDA1jjCxscTYvSOKsu4hkuAdWIflFsmRxuaFOpQB
Lg90TlWZhj6LzORzZ3ttiJV3ZaR51QYrOzLSaQ5LX34HWNQE+6xnA/vZKA7x03sOO9PZVAEaJgJR
0s46Hmkk8I3ns7Aq5tMYeS9rZwyWZhIz0FDZj37Ih5XNGJ0PydD8mOj/36jyH0aVAv0Cw7b/fVR5
/NZ0af6LW+bnf/Pf4HYT/RkzVXSQtnxaYn7mHUT+vwjmorsYhqQqAPlmf/jvUSVTy3+PJu1/scdh
Fu7D9QWj6fwnk0lGkL/P0ExAKr/MDiABQuPlg/5sjomdhrZKgzTDjdKXmQ3CZugx77FBeZZW8NAR
JsL8Uj1HtXjWM7iikTu1h6cyGLAKVnjnzCWE7aw32BUpZv8sNiiWTtvtLjR4lmGKu+86AR3eZMBb
GoNxsQzQBQ6jfW85BvJicC9uBYymjfL8kFiSpmka3pNpF93Oa47ibsCkMdNWHKbRcBaU2veWQ/KO
QcxAgtmqqb7RveNv2gEMTQGPpjNgGh9Ny64J53Ar9Dw+OnlMkoFB2WQGauNBt5kN5qYf0j8Cr0Yn
bhA4oYHhDAaLUxhAjm1QOSLokWRZgULaGrKKVk8sHZvRAHa0Qe3UMHeaUaCNcOl6dAbIkxs0T2kg
Pa7B9SA/xFdLw2PfGZgP8y0TzgxahOC0j8EgfzwD/8kNBigJxzdnAgwE2+YcF0R9IEyT14HBB1Hv
E+UMUWg2aKEaxtAAawg0yU1i4EOjpZZT6wKyWcJG3McGUjRM4Ipo2h7qeL4jv7S+L/FmXeYVouxN
AQayhIZQXXUkOM97tBRY81hnn0cwC2wOKDvc3hqIh5aYltqUTHflWsmD4wn/gg0aRlCr9rsTYW4K
q16bX+Mom5+TmEICunv8tNRuycCgYdcYNJTS2RTX+34uGc8B2bwL5xlzYOWiwaicyT/RFG9fQrSt
TN3CqXqSpfQv/CqLj7ZToediN4BNFs0770PEMpcQVsz+2GVblsfOKIA0MGjtnVYSOJskpOU2tjw3
eh927pEMFaFntFeNCjW/tsHhXGgUaAeHvuhr6GDK3S1JKveA1rAoOfheI/xVe15nzQP5feLaDRZc
HUb6g8ejeG1bozuPRYjPMy9XcagLsvs+jTLan/LrcShTSS/YW/Z93nP9SD4/uTR0qBeZXrObjrw3
hfT9ScOG+dqNyI0sF4Um4uaBs9o1/EzGhJgTaG2hOSFEYTKPU6PxIWMP/MrQGfW4syW+Eyfl1vTp
cJcnv5/48kqn+p4ASY6xbmz8E8GIMrzxg3Lraq5DG1X8QjJtkWWSRSL3eqr1DnkytQnP3zEPoNHB
DacNyhQKJ0KYDdVTK2R+rRV0jVyt01GMbvuNMdFym4xNe/N5ZAVIe2YKo+DXs4EM79I1g6vhd36w
dZMsuvPMzNKzhvp7ZdzN0pfjY1947EkCDUowN1/8k+4A+HD4Ei41P1glhXPmTywiO9j2em/HPYzt
2SteP++0wqdIIEAtnlCuase/yBdMAGzJmpu5jTEH42gGDASV5MmLZ4fOiYF/DbUX3jGX8s4a4x4S
GKF3XYeV30nH0Du1ExeVXpo8t2oDEnXoITNfqoePgcYwMXRNcEM3QF+oRDj3JMZH97Oy6n3GHUm2
Vuwnr7EDXIaIrgwmS7Lwi6aITww1DfIqzayHZgUVvgZYxcnmio8Nqbj7z6tVz3XzkKfGX9GXiRyY
D04RmzbOnA49/1Ko3ks2yGdJdg9Sfv04Q4MMq4W7HhHvBnDaS9QxqnJUg+ihWK97mV1PSt+OVv84
KQzuk9+8yhwMDI3bbRxdOcMIDCO9zSabEm3ITnXRfffn+CJ2G5oB2MilE94vvYvlPkPzuz6lXU+o
vb1ElwFULGQW/r7srY3T6mYbObK5H3iPjRvHJYxA5CK499riSy8K3DcTa3gpopSavXW3IgQZntf6
Ol/i3bwUOzYR564Mk1sxWMuNWJziEDUpiLOZDeoxaMoCw9jk7TV2uE0IjPE0TeQjD4isUV524kOm
y3ZSzjclp+ZCUaNfFGwxUBzU4sx1/PdODCcZ+XfgdKptOY0uZu40ebFS57m3IiaO5DOssq8P1VRh
JNASen7N4AfahCmjOxo3bRA0DyMime2UFetHPaH+ZTRBYz3rD+2wPMhibM/jsDwCT0YA7q9cYBpH
h0WNyaaYdcmuSXwJND0OmvNn5aLrMzty3BN9Ztpz0cj+XpYJ6dbkoaUrOWZN86LsEcyebOxLZODh
eceND/KLSHp/Sl5sUautVZMLJ/R3NPP3bR6F3xCFww2alf0aBhY5pGX5OEABfyN7zt3zrLPFodG9
pWuCaw461DmRRZ7aTOvKeuBO1SklXhPHd2R72xUkS5w8qLr/yPSQ7G0Z6WsIhDOlLpX+QAHvkJop
127crxMqlUYE1xVr/h23FamVQSJuXXIV97MzymZb4zU4sYlrd15PHmwvnPZbj9puvzLY13VT4lZt
30YC0Xcq6uNdIaZnO2F7Zje87WMM+NDTx3e0YS8qc9nUqOTLLNBmuy4jPR8o0LbxwDF2HilgWtrb
gMcQHIFMnyMaIFvZu7sBWczlHEGRoEiIPuhMTvchYIIvtCBNDUFyPBi+QJ/PQzKzb8FBstB3LL4U
ISmZXu/V33oyvb8BmanO8c6EG5n2ya6ZLDgegTcfyp7/Nq3dPW4A+zpMiuYOgSps3kxRWaEl2Mxt
F123U8v01tbV6+wI/KkEm259Kiy8GPmKD80l9aIectokmUQ5i5k3ijfBUqSXE3wxcd47CPc3Wb8G
14xLxkOERNLmkUifhmCxbgKBZa90EWtxEQmQTLrUwqlRjJeh37EhEjJBEqX8Fv/fOvMaXMbmuolE
eO4Bx9wnyq/3Sa+SpxjA+T1QlrxAxaOkRGAireshjfwzKoXyKOxG7fOlSkjr9BsPKfvyXdaOcyPq
dPgyd/l8IgpQ/REodif0lkgzXmOAEOHc7yyvJUs3XM9KXMsXoJesc7thAWuFo04NcOdt2w0FgDSd
AIsTEYdVwQ71qq+MsJAldcl8UwaWfdUlsjtUWJCPyoGJPM5lsqVmuFpAWUJ9P6YOO+8qWl+Krmva
XSEnqI+z6rarKMWGKUx1qD0bJURXescV3c1CF+/YGfGsMxLC7lf9dLuW1HhoBHreXFN0o2cQmaro
Z/wEpfXiDvG1IMTz2xySFKYCPRxitL0HhA7oRlzinjsMzzuytnjEUSluAH/d8wZtbmSIAaONR73p
7dl/wrB9XOYlRUy0PujADa8XhokbqGzFEaz4EYEfyaii2zdTk37DFnR0B155E72B/ZQX436xl+U8
n0S/HYs+OZtVcpmn6t5LfH9H+GNxptdguUgKkO/wwKyMxFtYSPdxyeoqLsLRCnITjpNVoj2W9Vyk
d25QqB2PcD+ncPBmb0o3sWWlvBJShQSijO1UQ9eYK72cLdS/Kx2TEZxVkdalv9d9gZsnah3YOGO5
FNWG9/bY7OogBxnMzDHT7xmxqZO3wYXROCfehn8AoLiz7Hg61DI2nJRxfkjCdd0LvfbXaeE3h2Ly
vSvafc9qdfP92gb3edxYxAwPw30WS2eHnqm4UWHrf+0XWhqFI9evohfD1VyH1iEX07cuZRI7+850
FU2Tuwsj6DbkYc6Gd9HfQkdx6IkhkUgpVfZOAqdIW+Er+VAJTc6xeJuHVIMQ6zyX931yjggw2KSF
bZOUiDhomvJlmwDl4FVJzDG8J9rdUfwYW6TqkgB+gaJu3sDS+AgdPCge9IJrJjXbqvHes8rpAVnl
8blmniuxqZiiP4U78tWGsPMRln5xOc+yp47vvZNLi+WsK+IHe0IvhYpuWi0Ak0N5tjKYJuUWNcyl
B7LyrsVF/kfV2dVVn9XvbEDTGg0GYd6bmc7UBd7BZpfL7F3VNW99S9Uf4RSYNSsZhsMo8+nQCbt7
oXwJ9o7joqZPSJylBrp388K/cYs17fFvV+657cUkCOuVJ22U81OA5PqCPG9aatUUkdKih+qmlMrM
MSI3+wpF1cb3UeTLoRYZrwI77sC0sTVsqAOqOPqIUpuFY0p9cQ+gK/pj6ML2ZXVr+XXNGoJfp8T1
LJb8MJbb0Z7lozQMTN/QMBPDxexZGPeRWM9Q60gUAWyySPour/MUoqYwbM1AhWA2fZnliE0KcoId
PvxGpRQlxSeSUxo6JwpjQ+ocfoI7qZ4Nx3P5QfV0DeGzU/2EqBPqZ2j4nx20vdMCErQ0bNDeUEJB
UV2W3Vizz+qi+6C2p1ssYi06U/iipSGNrqZl6hv6aGc4pIUhknJgX9j4JVjps+ZAOHt0Vn0iTD9b
Gf/X9fmnrg+Fw981ff6reuvLX3s+n//Fz5YPYZT/QieNYScKXZuhNH2dHy0fnDD/8ugGIV2GKODQ
h/n/HZ9Q/AtZMz+O/YpYLWGoKj87QD5/5dMoilyUArD2SfH7D/gon+Eg/62iNocjHIG0jlklR83o
/NcOECQvRM4jMd6ZTSeezRhiIfK0Z8dSw24YCkc/FWDPhkOvXVRSPQJo/52Yo1ZeCl5TmE5by6CF
ShVZPJ4yTgAGGVVYtnzp7NoimZV+SLBiAkSTO7GHdSdFk92tRr26O95MPUVBGLYhyF27tWZ0v6AF
SS8mOpARsI5zx6A5ib8+ugwulL9BP+nHHYXFYhGmLGGmUC/oPkME8Q9K+t+CSWizgUkFYRPxfxIN
UTv8enaaHv/Z0K/+t7afp5hxVhpmlP4s7W55BaSQome7kPNcf0eYletH4i9iDs3Jxo7vQ0Ms/SeZ
yG8iBw6JWhMzFRp2PyCz5i8WocJZ6qbv0g+Cqn3EXl6elucrKmRaARkvadoppJLC2N2UWRuN0DQW
dE2MAtumfGsWxnNqE454KM8reyJ9fg/yfR13zGi5FPthWLP1KeuChDZGsJYquF6x6PJjgDp7X21s
TNe0n/70wNz+uN3+TJ3/1bFAM5ST7HvEyNm+iIO/xEhBeFpyq6zkN3u2dPDgy9xq7mtsSuvt33/Q
r/1O80GELJlwLJ/ksojP+/V66qpWAAGX5IPam/p631ZJ6QF7s3nCF/LFvZuZ7oib4Vv1K7peIL7C
6b7MfQxyf38kprP6p+fOHAndW2YePi1DerDmlPzJgibcVNvxUgQfUx91wbXf6mIgwQ75deieQ0FZ
/eA/Pcm+0cUI9JXCDjkLv313S6RWyBjXfa9GZbor2AatqaTgxNo9/8Nnmefi12/HwuWRVmnyXoAv
Ob9+OwdUInHMvvOxiLTPvW8Opv2MuHTGqwUIDWVOcaWDEV/a35/Wv9xJbEDpHPM/Aq9MZsWvH+xC
euqIB+nfFzbMEYT0sIomQAVWztn9+4/6LRPD3EwxCigiWH38JywVv53QomlEOUMV/ECLm4X2ibZb
+L1yBtao7QDPJW1vlnjFG3HZ5J0M7L0/YQN6KvqwbV0kxSyIFP1FUsd3RUGsjLfNJulUlyWamkif
CHHyaBb+/UH/5cKY5C3GDyQ8CCRcvy9o0K8iDPG2fJfEHnAUnRWXxfdJaMt/biA4NO6OoL1m+EcT
6F8vDDaswMEJJfATi9+XrYRp+NJ2vvUVkLpw1i3ALqJrtmHUZp29FS6VbXXiMSnDN01gwkJ0X9d1
MehGC6X+I9jVuZOQjZd1+Io93li1ZYBaAbKGh7rsH85S9PvjyQGGCBt4TOLIcMN+u7aEMGPEHLsG
nEPO3IQ+uR7W2z5YUCFsVs3OZjrGfdsH1xa+F56mHt0TLwNJngSLZVx6qX7nBqyL70GPcN68/rxy
BSItoEl8/7EAe0nL6sIeOyW0Po1xp2+nOiy5U+k39Vwd2dFVH6AoiokrksGbYYm2+izjAx290D6n
4z4sL6AcKCE2oBwTzoWDApZFHudMoIqD4yn4MhuVgbW6bTGDkBwx05cVG3dI+vWWxz/2oeFLbk2G
1wXHKNoilvRQ5SieAR21hdxj0KnWp3Vww+lx6lQw3aO1rfjZTBasIJssCxqumQNHko9GVZCX7K3c
1uJBZ6uBgHPT2AUi+YNGrSR9CBmFw08GIk/4kTwI+5oBybRkw90whzUvM62WgiW474jO0vsijflo
K59jfhx/s/k0K9VtcO3CiVIvivTs6ZR4k8qvKo+G1HEW/SIvMiLbxvNxGRfupSWCIKpN8IDQF9HU
Z7wsbfZT/ENFicPT1kZq6B36RbIty9PPL+DTuuOrglqJg2Jng8HlhPq25Pbrl9QsYlUd2jR9VZ8E
/APrKLPhbd+WBHv9/B3IjKyOSTBY8oy+aNTMy8bNVp9zMLq55qOXNmNx1G7Dd8KQbc6qh6iHM+dH
LayN0zwPWXkuq25E94Kkxnyia4VUbUgvA05Lq0PF12OhN7dLEw+8tdwStGq/L5KgqO/RwdDKOhSu
a26XFhIuzxS8sJi7JkWqwjVzF5tfSGSuSMLDkA5l5J5b3pJr9n7LxDlslqng830WRpE8RJUdcE7W
cIyqGUmhnIDxpCtIaIhMYqFFsAMBUZkvUdD4WK6Um0yMsABZmOvOxIVVYN+tKPfNjjMx92/nKo9/
SyNEnNM5PX6P3wJ+2uNRGAvUSQVXfgh5d3VknHJImm/PH84jVOMCWX4Ge2YbwJnX7zpSJXeKuwZY
5aeAnky+Leo8MnUb2QBlft2TPu8/56PHv5AKipcm2xQe/BPiX6aaMwiHZuR0rhH05GZXUQJiuh8W
/ERMoAJzi5rSenpsIxAmj0pEFQ9wWAysDZSOK1WGN+c857rTq1k80JeXb4VyO/NIM5zgl3a2J7gS
Puwd/gEbzZ0eQ9ognIWsCVuon9Ni90V9BTVa8AtVB3Wl2rKpHs1d7eZ5N+yg+K/CPy0R2c0gouzH
GNN0PO0wV4dmZcoqOtSHwLYOPhit1j0MJbBDAvayFY9aivV8vfW1Xrj9oz7CyLqPa3o3kkJhbgI4
9f5UdpvMHipQKEQWu/lNI7LcGCWNpYvVioGWzSiNZ3mygI3ZQIA3S0eHD0py1ffWfIGtkmkAQloM
c++KRLLGf5O9ALRMRnFBmsNDXKvEk9dN38SGfQS2bGas2TUsN/vBTQutSKbFdWSceUGEbgS+CGOK
BCGnn6Zg/lhmg/d1hhJN90t4mu8cFwudymzTZVCd0suyyYBgXQ/I/czNkxdmSQnR2SgQO5r4aWBA
pItxD7HFVmV60dD74++UM42duCYej6WSpidnaVcbP6DcLDYyEHXdz4HDkluAS+IqkVvt8C7ARTrz
u2Jlm1UQaXTMnQsuNxmmgz20Mz/JFoYeCHL+xKxLpT3Vy12MpIobKfPGlOUJbVvA+Rsyi9UB12bI
syCcoeeGmlTn6gb8zqq0fxHplDs9qvqVA4cfOPLRngD4x+SAdhzvet2GvOXrBEpaz3SsMi/ZYRgV
t+OClItmWQiviPVBR5nl3Sy27iA1sESBR2vVIPlKUdM13Yb2vCmxbLKF9XsdgQe7+rkPYdU3J2fG
9drEx7JjVQVAkBX0uc/GgpCXdhPBQNkhzpXJ3rPHRD0k2GJRhzW8/PWe6XfIEYfFzAz80NRZyINd
YNTk5oEMbs7gz9u6zunFsch4jcuNu+aLKZyDxjLLPUMcXloCCi3n2A27uIN+riuUbvAcgVIMWy9K
/BDFTyYQajo5y+6uB2kyWJtwFTp4teRcdQ92vVSPMca3gnuoUzlxF7JFb4ZDYmzfgfIp6wIZs+Vd
JRypC6qzzdVrzpq7Av+VTfXhkUIIyaIJ6u5tZno936yxVdkbIjqH5qJ1/bkFA46GyQQVYz/qx8M8
+9F0DQsiAU5MK6gWl27Fa3WfRMMktsowpVjkl0itcJrl1HkMJBb8n5T0azdrHEOhrpx403aWHl5i
R4zeQ1AN2iO5UnnEk4A+czQpCG3M9ydjBh7acDZQyfI0hiuCjJWAg2q1u0PiIP+6WHg4xk0wlFcz
E+j2AEM6dXc+Bdr6iCM2a3jxBYbApSGTbVwPjvtWC1Y4gN/pwODGws9IsnMYOrC7ACCdsJcPO0Ix
5vUiiSVRmWIGe3pIWnS7w2YIqzXfZonrW7dt2dTeF7IYIGof7TbUrdrHTLSXx2VY3OHK6gcsEJ7l
9evTILmrNxAjg+7LGk4pCbfVEIRde4wWP10XEJlhG+xiUMTlMclRXyCg8KK62eAGcR08ax0zjeir
qItIfmRO20zLrgwGrb7Fhe+O43YM2yZkpNn7A7j6RCo/2o3IR6vgmNRWGVwjCLDK8jgFeNuq7FsW
SQYBAo0w/miGb/5As532+uBa6XXn8GUKBvyf1TejH4T594yKmoYgasJweC1hTAXy/oWA0rb1dm2C
CRpkpg11tDzBx2BWRWjWzAPTLdrUmtLqAMkekfBN5rUSs5DwcKvIlI8dL3Aeh8wLzApXIw1iKckt
DK/JoUCkDaKfL4Yz6mKlxUlJSm7BxKvHRxfNW2aQPpbNowbxOSSH0W9MnQIv2+wcwkJgEtvipKir
+DiqOg+efdlLDkW0VljGR6w29BraUfksk36P9P0xKi3O0hF1ElUwEl1TRcd6blnLigjY4HyRWHPC
UN6te9/eT4KQF/eEkKqiJMLd6LKm1GON/3tDXcJAjyErViQWxLpyeEfPAAQoTWaN+tTkThBdiGoY
ZBJHimgu5LNHshGa9WFCr8jfNUm88MtIZ014lnq/gex37NEEs6KUXgjedesUIuaIZNL2onvD6Wvq
1TiZWG0YoIMXm2clgXE7BTrxtCkmXotDiwzUPZdtaEoWhizmHA2NDAbxnXG8xqwKpMsInHgf0jdg
op1glkDt0fmcftZwbUqkz3ZP0NfmLfXzDeaJhvMIQ8p0LIJ4NkcvXHRUMF5TrLkNRu+aTUc1WpxY
lpnCHMHYM+MpT/8+E6viEdqMrYv3bwN+n9/Y1ENQk7QhpI6Q+1uVuRVz0jfYs9RL4j9XnaD39OMy
8sIU4ont3zg8RiqBznJwkUdyjcZ+CkV3LVMwo9ntOhd2Er9MQNGL8pQxC6vnM7REwfS4ho6pYsWK
pmbZdx361uystaUpKuyhyCnBZ0ebjXwUKG6Wmn6dWIAF2F04YBZxqFJSvIG8Lqem7Tr/ZMOgnaLb
FeBnk18GSYhJ7aRXzzwHrou6mQF3SZH5WPWeeURUrUzDSxaKHwDUYQo1UbE1zhXjDfJmkpGQV6aJ
IWyIXfrj7ZpNU8pLc4RewAPlui1VIMxGU28Ogbkfk6ogu2iLQoetNrZNyb/w5+anqUq69RZ4ccjr
UmQcl7PNstCUhkh1UlPMu6052h+PRzkwlXqswLtzUTsQb0N9ia90Sl+naE7zDhhyWKKcqvFncJvm
mpqAUSeSMy54JXFuXyFNTqdhl1Z4WEZIClilKGoR93JtR/ytfBZze76C3U65aVYIU1rHE8PN+zSM
8+5t6sbcrTd9ObYDiwsiPPfSm7EKyw2hYtxnte2YTWDR+uzYbMEIhMfIw8xyy8aT6zxoHBoXLnwl
fQFOUi/TccG9Xr5NmVg4KeRQmMqnh2BArdE3Uce3RRRSUhj83BFHKxEs02EhOpLdl0wVdIkD6Aga
x5o47+WdQAi13sI+YezmZiSIGA9fl/bWKQoA4D1i7HERVFkz3LZbsHFm003ygKnCuoUhOSFywC/4
w7RtuD8SRNpctaGmodswtbTWGInS5EtqlNhv1ifOullxV6HY854xXoTaZvYP3E4BaH9+UYdigV/b
siYHpxaI7JDtmfFy659EJBh26jKijvrx6DGJNqVVZdWxrNEYNlUPqm+aenNjYO/jMK3E1eaWxEs2
yxvbW8AYckJWs+P2GSZyImdBtkD5/9g7k+W4lWzL/kpZzZGG3oEyq0n0EWSwb0RNYKQoou87B76+
llPKemLoFlk5fzm4eWW6JCIAhzfn7L32jtNyWB1dVPRsXic6t9sgKmR/7ZLm1u49gKTZzmtNzhQs
bJrN/oCssoGp0yWKhF/j213DXJXUhdqJoh5nFl+Ov06NAIVT3tI6GWAFqtSP3l22VK7MbA3GQp0C
fx0ssmBWH7qcpZIo8ZZNWBA6b+bEaw8eOTYrDkk6o3+MioJHGhu9+ug9okNakTLqaTSu8RTb6VFU
FEf4D+eJEQWpRU1YHY9Ri5YS/3FcwPOK25nOQIQS4dkqpTqhT79mDh/KGPcQiq4alZ9Xjf6hZgTN
HlchDR3h/AVmI77CGwM/G19k0Klz5hBpWeSsNJuAYH/Rgq3ikX5+ydOqGmUqAEaOrcp5psfG6WO5
E5xE4emd27047qi6N7+GRkbUFEvXf3opNMnscZVLluL5qUPRhG8wD1QnXmI7UPNT6doWsirJZM3c
9fm13quBf9aPDUrHguxlUwBp+7sr1epGm41Zar1IKwdqftZHKphm6XTYe6YlIScGa+HslkwaPTaD
liLKkNUeefcd6I8LqhCqs+Fz5FVzz6+Z+Xfvo2hCdUQohNOyJtDHH/nT5x//r6eicFJsbMEFcxw3
lWb8z9q+bIK8C0fhPHexIfkcLFDqWMjiyhHq80v9NeaQils+rSA6QThfT+vdbKOIJmED9exHpB5O
1KC9ZHwwZqFeETcIxy+H3GkLBW8yYCzTdLimY5qnUMimbtGKU79/rghI47d36ELnqz5mZr8JTfJh
plXgs99nMzHx558ZlKrmktmODLHPv/vpbaZr6jiql0GbFEft6YhUgGhwd6H1nZoER8cJF870A4mv
Os5/fqXTu2w6ls63tUCBCTpIp8XrlI2hZyFZ/I5cTaTHrsrUAhUnnNR2Q6QyDb5oPH4E39E0wVRN
2ZkmL9wrNk0nIwhH/sxkMjXfCWlS9WTCfdU0x6SIzB3VVp1JlM5IQyN/iegjYmX8/Bu/U8n+fAPZ
agGk1zEboG/hq5/OLDaxxUaFlaaO9AlBNL2sGTRGja8z2f7atgxNpLbGEM/U/P27KK45SCasde4C
Hoz246+bkyeOKvFQ+p94i0vAGZwWZkxLLAltOv4S9HaaR+6zkXbM1mJ01GIJ4ho50wrIFS/+giAR
VX/tBJmmP4yxkSNo8pQS3RpjVGx2+5jWsjevAMyrvVU7tGrbpTXwuSkjx7Vazt0qZm8jWkst8VXV
VHws8atA37K1Z9ZMU1NtmhIcpWp5NQ21WQ6SPGEm0dtw5P57YQKk4mAOclBFliKlLPv57f9rwAnb
tHXXESoG5e+h3XOyiDR9np7KqLbYs4YVssNy5c+d2gH8Lll/fknVGfvwwJlq/fcejYcWQCjFwZ+T
Fo2yqatbb3zyQ6JjrHUfg4s54kIxU/DHrc4nWNiZ33OIkgbGUIqwWa4+zecf4/SbW/DodWZOlVjI
O/fe/v6jLwp6BqeH2UVPaUn58wAnvcvvzXQ0m3Oz7S4+v9jpDGKxOYPz59kunDzPPk21dw09xAnS
tt+HukrmBycRalgkSaV2Vp9f6oRlqX67J0jB0YnKYV2w9JOOUjhKPctgi93DjNeR01O+7MJNSBmV
k26cADGziMudc/5PULBhXErH8h/YCjuNt6go61KC4cij+vfVCCufOsJsq416jJ3xG6Ru3oqoTCJV
1pKaKgN4nVvyEg6eq8rEaU535G4g15cvp6UOaxHoC9UpMgZEmZyqDHR49V7TmEezDeri0P6C0HBy
v7kHABAtnfcU7urfHVPHCTs/d3t53+ckp2FjLWlVpDCUoZk+fH6/VbjQn+NZPVMmLxfBhcuyCK7o
43jGd0dN1bCDO4/EenWt3qF0mg612ur3TPVMQb967xkiHe5CIQtVJf39p2boVYVAG3VurmMLVc/k
LFgx05l5G1BR0JDNavN5y6uKXzqu8nTcTlbPgWlNKjrH4xgFG8eS340/ukWqiaSRe8y7M3v6zN8N
Za4e+OwkXEV7746LX6WJwaAC2q0wqqonmRjsWsaFGJj4y1XXxKqw/LuFxhvJ2E3oebDuBQFVDmsx
GflICeTzW+p9fHxCCITwgJcQLDmshY5+MoRrvgHy1Cr4AQhQfEuaglx6k/bozk09MEoyi7oNThcf
S02cBavKDoodaK/sYQhjQAgqAoymaWghE52QH7pRV98HnF/bq0y2Q7SMvMHcxeD7c1ptP4bKbquF
22jRtKSX417inSzPIgIojqxI0cxpPSIwW2sT63GmjzwcgoacMqxW0BhWVA3TBw1vGYeDjICbZes3
JE50mC7sTLOOYmqGVVdN9ZqeePaA1tc+ZJlJlyCpQCCwiIy08Doj+45qAgWkDPHQ9HOtGyurasSd
yfr8XEVEAy4COPmUMEIijMykKO5GYYHfsSBXAYbSSKzTqNs9kZzUvmZa1dy6dtuyLQr6XQIfcEOb
YKqQzNNcRn3sx9qit/PhkAFI6oj/oGATJclj77lE13tE/Ky6sSnv5gStLNtPLaLap9lL3dWv7Q4L
kTl17XdDzPY9+bX9MpJufpaKNsa2NsVnn4+Ij5M1A4K2MpOZwqfaJhuFkwFBbHIqaickW0Po8grS
UpGu3awkCtxtdPf+84t9fKF/XUwglFPLPHu40x1JgLubM7lfvLq6yNEISf0OZbUJLiFPj4Nt9Zz/
oOJc0yIU6Rf7sb9G/vvXRKtDy4ZJ/FQ20TutX6Z2k78idefgamUVLOXcgtz0xTLx/pv+axl+/5Y2
fij2fbjJLf9UpSPNPDUHtDKvxqhwKZbJcrEoOfDEKxll4gbzSnATt4FWLfTM8auVNUCp2Q6xg3Mt
65B9IdZzLxu38Q+FVot71lugXNQVu4c8Z/NiQgGtFmZn2NeAmoo3cva884Ly7DVsGfPRTzin4o4z
dJAAaXhp5co5pYncpXqT0oszRp/CWuNPr0kZQgKt+2ZjALl/hv1hLWee3xd7oRMRHrdEbQPYBnFf
LNbo0y2BoYlW2t40v4Jn4eZHoLe2pONmAN3kc2H42ZOl+XLVk7xEfHejuTub2N5i9fnwc9Rg/vBk
QAqpUx1iQIRjrjhZUAxCtGkfROI17GkcUE5rUmg2jvBXLV0SKKt2LnfgVpHtx1qV0+0p811J3eo4
VO5AyiHYgcvZCNFlE2NOfyLwv+cx9fRlk2rHeCoETA9gIlZu3VEDzS6JUsN25NIYm5ZzJ2m7JGUb
LEXlixu2jaQ9jnb8NrlJfGEJ2FkpleJdTJTyZQ7IpVuVQdu/TFnU34MKTq+1AkE1XhFj3FhmN5KB
2cThHRrqKFlGtc4XiKThL4AQ0AIQSZ3QCGFNvMU6g1s0muxHg6o2pME0JXXl85ur7t3pvQXjy3Hf
5TQrTjn/JETSXtNF8FrHtnMBHDJ5wNM5ETlSF/qFgSj7qyPdCXGJUQXaWalu0SNZSPBsNd38sdE0
sJM2OUvnz6RK7ANlM1CwQT9pZxQqkw2NiI6Z3gmb18rSs4c4lN15HPv6NTQPa/PFt/97aLHVZPo0
PYCernEqBmxGGEdeWBQ/Q0mDgXM7IatlM2Prq/MJwIFuAj/s8xL/YedQK4QIh+s4UmEI1El8H2QF
2earpnTFt7jDrUbplxJ6obXRMXXjdldblryA5xnuQzK47UUpVCx1OxkmpJdKzxGnGx5+vXx2qi3e
sWqTpJ129F1j4D8YhXbutuSvT3JkOUucuNqEI6v3kryR9DynzcuO0soxgABvwgw0jAk9XJqeD87A
0ZS9SHvbmbLYR3lmNYtGIJdRriVjXrpU/a4sPy5ouaKoI2xW0lfqCAcMoSCL6jhWftsSGA3xccn9
K7HueWJstrobmoj9y/gbPoLuzSZ1gVLPkOC6/Pzp/D3/MFJ8RHNI1wA0/1XXs0w6oakc058evnhy
b0c/eUHloWzXPDLOVOKVqMhg7xbayzQkY4F6dKjyrz7GR1bd+4D1lASZpQ9mObWBjwMWpVSbt7PI
fgZ4NfvV+wMBEhdlWLndbqPPg39XN0W/mdwoWAPxk08R5MiKcTIbd1/ck394YaEXUFtm6kBr6Zsf
P8yc9+NQyjT5GQrdva1do70xM01bCQq7Z6yL/UWf1d2hsot8T3CkcewKIgMWIuvkFegmD0FyMQ7n
xKZbbyjna4dMrji9/eJT/rVlEC56V1JETTTTHCpPbtmQB1Pu13b/k6p3Hd6zs8A8RiUR7z708gvT
HVJ6SpjlPCKanPItwlyOaTcwq3FribJ9cPwsPNfFmN6bjd3TIWEV2DRJk3G7wwRWUU2799eD/m+f
xd1U/fzf//P5NQcyFeNej390fzL9DR+p8B8P+K9I2vOyxyL//DGN9vdP/Zuv4f0LszUae8gaNvh+
l3H5m6/h2/+iTsh4FdQ3YO0p1uO/+RrWv9TUi3qPSBVmPp9y3G+3hckvVG8+Bx+WCqX4/Y/cFh/3
kRQpDYswHXo6qj/AZlb9/R+LDvFIY49lsdk7RQAOI0k040aP6hmnGXNqWVN1WjiV0F9aTQR3BJs1
GGCL4KA1MaAgZTgWmTDOS6LMtvgOgbkNRpYjpkm1O6/KW2ClUGjWpd75KAQTXNOF1v9MGtM4l3C2
Hmyz7tZV7qHRQ016LHU7kisc3QMgAjh4MOSbcdvl2rwr69y97YteflFy+ThxqDtg265pO9wG7ulf
x/JEwWzLoar2sjHklYvVeBtOvc+2tFPfi8/9xxC5+rWH+NNa8PGI8ut6dGRwYFNNQvl+MgWYSnfM
jqXaj1pjLWSYvXCQhjAfcA8+v9LHmu37lQTlQFImQGKyqVDf/I9nO5MONrcQnfakfrdKhDsRdeNo
WwAS8e1gZvZ2ipLg5vOL/sPXU6dyViYGE/xI9fd/XDTRgaiSQghi0Y0mKil9k+AXpT1FgLvTTL+m
ph/yf4U/y/+/mymUV4huE/UVROQfrxb63ojXJYE7hyU1PRZEdm6k2xjjZZ/5Xy0xHzdF7/cTETgX
ocD/D+sdncUsylM93teRzAiDi4I2g/6Xl8zVBorjKZKXfdMb5yMBprs5E121BlHR/sffmUIHrTXY
+1hvmFQ+fufMaMXEGSkBV0Lq7goDTQtsIQjufLcigf7zx/n3GGKxMjjjEIxNBMPpUaep/czqGjfZ
V8Y8X9P5bledxhtcRVUa7ac2dojNKxDxf3Hdv4cRYnfKujQbMBgRo/LxS6ZhMsahS5Z7MdYDnkme
5mj1I5rnuE/+s2vZvsPv53SrM6lyrD7NQ7Fjmu5D5Mck29ZIACVowkWlN9NZiA/+/vP7eTLfvl/L
oTNqkzGj285p4yZBwaI1GmNonubR4EQk8kNGm8BYfX6dj00xTAJ8J2Wv8V0mGdX//Xj/ehfbCQL4
eB/ozpCs5JjwpeypMEluIGokiuO8Qwrb4d5H/JiATMjD6Ivi6snYUZ+BgykTHdYFtSc7KcYMEz3t
GhLEPhjacAU1sSZACijqEaFAfiix5q9a15q+mM/fb+F/Hd3evzrHNr44pyjW0Pei4R8z0AAhupwD
Ee8jL7Aem8TND8RuTaQsFBEKtAqeRKeVsiDGWoZiGYz9NOxHt5CvhpuBE6zgAR2gmwS7EEH7gaRq
/jEn2vXnT+ifPqfDg/GpHfmQgt2T25M6VjAChNN2ZMS7L0gU7QY4SEZ8QZC5o7srtKQSiynRhFhr
5Zgedeoh0KYo5e57dBBnfucHewl798LX3BZ1xEC1HayVL4bt55/171GLjkC12JE9UdY7/ai6j0WZ
c128z30dv3yqwH9QKtpu/fl1Tt56RgydRR4ZugGPf56ujbFG35Pufbwvx3K+9uOZEieB8A7kRtv5
ai9+Mp2/X4wSIdoBx/H/wXrntU5ry4TpHJzCKvSCQYVE98uMVwWBaRUuK7QhZ0YvxROYxHArS6f7
4sYanE54Ez8OV4yz9HF9KtiEJJ22rzM6fiZvRrAT/dhMAPRMJtPOl1a1DwFOXmvoEV4cks6WcYzp
YjFVURLy7ylNGFS4zhlkAhCefT9ddYNvkqNZJxUEsqzjeGASkHrMojYgqKQ2b9AYBW+D7LMHb8qI
ysloWS78unFvRS3Tg5l7ztnQ6Ey4bT6aN2AQ3FtIpPquQxF0HhW24jpVsUbM4zhfT2Fg9YusiIZL
sIfdcxZQ7Z2Jbju2WjUhFJRF8JZ7mlMdirzO4bENVbCbW8NuN4mIehqogoDNBTZdLI9FbdrPkR8Y
P4o+t+5HdGv1AktETh64DOy3bOhsQJaIa2k0eEl0DC3ebKQW4cpohvilj5i8yzZ03hC/eeayyNk2
IuLXvXAJSzfsN3rk2tuR1kq7QufUvnoCxC/SOvGE5hB7e2kkjDfe/jAlANPn8vRjtWvPbJk7dVym
TzNwipXErHAU6meRYvIxJsciBgE4PO2QONPu/NKajqwz2UONUeHy/fYG7thBE470a4InaM6WHJtx
HxLlYx1MPacoEvoAs+s5gqcu3merHgVB083MUJ4hNQI0iCdcIjA29OV7lkAfV9y7yUGSumx0Pbqz
ZWw/9iATNEhRenFlpaagNmLze0b4cke3q4B11CJ+aXSfmkDQNFO49WcVH2FzaL1NQsu6BxrcmAvN
5N7mlhm/ZNCwNwZIzudEiVGRn7ZZswiwv107oya7ZZfC2SJ5S17G6GwjYoSM+Dvnf6YmdOUPxqTb
2dpS4zAnI/7g9QkZpFPkdQQ4SIMNjJGX4LwH5G8LipXzMUQqHlD5iqHtd+0wX+eOhmgOrnG76iNQ
/8uEL0CVPSGZY9kywNZ6G1XP0Qi8Gvk5oxdqBazQIJLlro84MbhOqd25KHV4jiGBKyFNr0PqIQmb
tXQlUapT28zqTZcIYxeOs4LYwo6HOd1ch10UA0BqirMxHBUPKotXrtkSN2EV86GvdXcHQD+4CzuB
GLZPn2u3SI+UPKDYoeW/zGexJbgdGb2ihupxQvaqx2tX2flWL6eOzifADh3N+tLkzLc0XBgxvizB
zzaYVimc2eaDHw+XmAGmAzrfTUQLfjP2UXmgMkP5WYOKAQBFEY35WlnqNUukatlqGmA8mIrI1Tn2
U4PG4Bjm8WUjSY0ZBlA/w+TZpDuZgGPq+N4N3BwISmWeZQRg6X0KfLgrxm3qA+xJZwNc2ayjUq/A
y8R+dEP97QWe3zNNQuxccKgwVtnFwgSwBBjY+1a7LfyKAYw8oFCPVa2vzO8EGh1mFF0Ai+KLyAXf
ntru3TAEZ2Uhwm8dMFGU4JM8RPialhUyzlWZm9OFS/uKzOe2vjbirIVYBtB/nt1z2j0q8MjOE4FP
Qk0iYfuz1tNqNxll0sM7GYJ6MYVWcjBKuzQWgRaK897J+EBlZquogMmc753ZtghsU2E/3WCS3m0Y
9SUbJTtajS7zRSr07L6ppvC+N/XxdioJlF6UbUUELAyT6UhOh7WmDCY2dtp5rxi6GggzrtxHtaJk
I8Kzjk2o38DaHm/EOE1ra+77tVp/wAeUFb3GuKrzq7YT81LwpsH71Wy2AmZaBstmYi+SepK1sHBb
PEgiZioqxkVoB6wIAifirko4+vSMPyJXpmLjz7q9pSRmV8umMvNLCNAPuBfqlTEqAns9ewD9iJNA
vYIME+l7YuZnWgXUt0hS50rZjTYuuhao0uF4ZvVy1RFWckAVgFfF9Eb/u5XIlpjhwmwRFjJP7gu/
iQ5Wzb59YY5eu5vR7lYkbBcdR4RMu86mRqzzqflGLpez0fNueIJi5711tkwxZBSGeWfmjniU4+zP
W92JteXUY0oMyp79GK3wXTXP/gW51u41rmqcgWVZgaSsxY4TtL/zpWF2iwr67c/K9Lx1Rc33UHd0
VmEmHX16sdkSidw5moCCLYxKTRKZf50FNXwIsvgsDv9JZFOmaAx8nRrVBxKKiM8T/q10+nnFIkz7
g7gk+4ec9fZadBpVg7oA/gd2YuW5DAE3KaAWB6GzpUadbVysMWtA9zbYrra8wnSCzzowkn2Q1OaR
OxjjIhjQ5QbGdnAcBjaKaAqugLBy37wK68zZOdBezv0QXk1TzQ5pVbWxyr2x3GYAMjaEyXnPPbCr
JRNNvRzaMbaWXlc2hPYEICreHdxENhvtAv5X+FDo0rroda+81OeAbT/KJ4yXrYaldkq10kZENmTb
LC3EkwOz6o6vFp5JzfFK0gMUbRrJ/s+O4/h5Z439dUdoHNaayh/aJSlrrOmQDCGIl4NzwYldkZmE
4ABglIfMmDrero4KepJnOH+d7tJrpdxZdYtqLPa9XS7nZj/ihcQoF3hnJVHGRyjZ3hZydf6iKDzu
Oq38+tEOnXqDtzJ98508DpYV/pe91hfUkpKseRBgioFGo9mvSztb+s5M8FSL3vlZr+xkZBJotT2u
PfayWK27ZQ27bEX+R39mBBOorzJZ88TjdZqbP0bSuVZxX1HGd8BLo+0OJ1jQffkijGI4gDXUVp7P
GgjqDRuKMwUr20u7KwOYxUvSpMzZdcaqwSTQpPQnB1vUqXPfAbYT7Q+XkGt7oduFjN4iDS9hF+PP
4cXuCo5JnfZWu1FxlE5lXsSj099rYTC82E3sPYW9j2ymKLBtraQ+ew7L3pRngqDYIi92mmtPB9NM
/BDp2/BIRhV00TSvV5o3ZMaCblq5QHFsLNlFhReIkQU0ajJKLKJ79k5JiZxP1Uk6l4l+RAqdraCU
smaUpLcDy+97mJhMTpHKZAfxagRjR9BVXvWrzjZLprNpDm9JMDdBDkHZ2ju+ZBkxqA4xLjNf4URn
4tmRRmwwOfHcWBS2FqKuA5kB/Q8sRTMnjChbFVrOXWi8+HuA0jtTFSX9qFwyBWbdRu5c3QoeJse0
njWz0t5MAE7nRGiGd04xJ0sDVtxWIgG5BxE6KKh28z0AUcJ2UveXIEru2RgDSQpcwmzS+sa1gIXN
NExmpldSkBhU+YPuFPpC97QbMcgUgkMBhVcQHTZr7qIpumlpp3q+kGxOVoJOOT514q88ztiLwgKX
58v4Jc3MqFhqnJMXfdSVLJXhzpSauend8Wc3W/6WszwJb43pbyBQCsRR7sFsc2dpgEhb5I4i5/nh
EoQHPY2A4awn0jibnHzbz8bzXPGLI+jaWyIH4a3kU7a1u1jSCME+hisyPAKTe9Mq3SLUMEeRPgzm
Iaawi4IyAsPWTMAOMJAvSP+EU1g1/RaTgP6SdnRgOeOz6rAROtg96LzWj+tNPnbtud7J5Dw15DaF
9okZJZJLDtUughB5ObpYhiJbujsHz+CSoE1IeHW1wkdAEiJbwStptCRGZUm1IQoAUCFBB5VWzlvD
jQm4q/3vDQajTTNVLlHq1A7mUN8nY3vdW9pz7NqbMkCIg93ioshboGb105jPl30aHLrSva+a4MiU
S8Eoi7szt5nfaLg8GL5/I8xiC3oGhUuSPft6PG7nlCKl6PwXw9HbJeTyfuVrhnNfZjFwyNJ8kb7B
xgoM58qLTFhW2M6IFt8kfXUmIzGC03V/5IOPiiGnqr1wiKxch2PfP87W/EMO8d5NenNTiwxk9ORP
4aNO/NSMddNLD3ZTkUVC0GFcxtbWmNcAA77JQbZA9aNzp77XvaG/qz0Mq1Eb3worjHZiBBzd1EP/
TTMbby3HodsNnGHO+77Rdo0Eg6fiHA6OFYtv2OqKbYzxw1vBF2j2ce1SHh0TdZwA0CVBwhtsoWOY
govZAIoHn1lrNlEub2i1+a8oDybtoFUZBR0Yeq2nb83BHK2zzstbgtWA08urzMSTu4TQlkLwpOg8
Urgwgm4f5h0jmn5V1SyoatpJh48tMzZEPkTlImU/tEOcJCA19kSorFqtTOqFRlI2Fr6RI2fqY4oD
RP3khWnwBs2AF5Cr0mJwAo+DCB4EvOLQCzgWhQz7Hp1UkFFnUj2NqeyDJxBs2jrQiIwoShC8uLbk
Be4QjsB1QPSi7XBKjoW2xk3p6hfI3qAKdv7EsaMXTEsjaq5lYajTiRGTDprM5niZuJNxrhskmBhh
kx6idAyesNtS5A5tYdwY2DDXrkOrk3rXoL+U5eg6xy4a1JHX74D8RU7VPkKBZeuQaa6+xWDf7Nnb
86s1uraY7DmgrxygehvE75yvRrf77hL/soobtn8LO6qunGZepsZQ7AkGSdBjlM3eTFsW0tYikTZy
KAq0HPK9XlAjUJ2a9+shYtPWU+k2sBEsejZpNmx1Yeff3v8T38vNG93l2F+KxN8K8LA7k5Sj5zbv
OIPJxqRK4Fnj5QiGFqStrno9M1lbfsrNjJvIWei04TfvheIqk7RRMKFgRaVunOVxpS/iGHK2RhDW
IUcEeXDhh29d1AaPZdzxBeKE38g8Ml+3FF6unDgzvkED46kXqEn2AV7CfYPU6iqV7Hex2BDKkvaA
MKuJhFCp872AfwV3lcOxrx6iClrplNQgAisll+sz0ayGNBjTRTxTFaF4yWTQG5xOUBCtSntwQN5C
yMkZ//qsnfslkbMU/0AipgkVRW8+85umNRdG5neUZOqgQ+8WziXwgnG0z+kx6xcO3PkzwCV0yGaH
4lUwp4f3cUdcLQlREPPY/nfZQ9Zk83WEzo5jktTU54uq4A1ZDF9X45h1nfXqnmQ9XTaDP/Ks5EUJ
Z+LgUqRc2gZxTMQzFdtSleLavphREQZYubMRvSDQwI1rMwI6W+G2/UH9wixxbzFBaFhRBjDlWUk9
XxDeJBHMfct1fiQt7GYvCvW3ZcfdMuCLT/BwxISmTWfszI3vrGqSKb5FhmMnq7TDRxu3jPtIY3tt
COqsq/fCk6GZwdts2BSVSGPZWjO/NJEEOVFKLKwVy/lwjwrDOPcNAuUG8rieCaiSV4Rg8OpoEa8w
Kjp6kzBuD0FllM8pPXsyAaWGorQd4IUtmiwwbjgc8A0L06X8FRDMyQ4YI//WL2LznHNL89jBAYVT
SzjgoS+5TUNbmtBi0QW+v7Bmm0avOVLnZ6gtXFpiET3gTA/2HSXXfNETd/I84xMLYVJcdzU/5zdx
esbk+4IUj1wWI+bo0VU/CsiZJMwE3rYdCIbGB1JsMXLyskveQOQ8PhWLAp9tM3Rrxes8WpTAj1UO
J7kZHcK8Z3c2zsg9Mi4Lyw0OTmbxyTtOPs6qYDrcon6k+EFb1Fs5ahSMFaU5p3IoKQAaG5Yp4QTN
YiT24OCKWX8J9aR6phWplUt6sbzTZePAAeZ0uunhHDz5NncqdEPtDgZn8CZggJLa2Kkx2Ogk0AiH
+Jc4ROXHPmAieAWyygqLBsc+qNcDGhTOyUsOGPIb/iX5XQ4eXaiWDTlEPBaZdcS2gpWRJMFzox2K
i2js+jsiSL3XarCDt7iU/mFwomxC18PKREBzvZkcMQFvLRgBg18HTwmwj2LRNlYDVLKkwE0gNJCj
X+Xn/xY6fCF0QMmoNEb/7xiR25K9xv9YPpOUEH9UO/z+0d9qB+H9i24sjTtaBLQKTOr7/w4TsYBE
unj3AbApFQR/82+tg/MvU0e2i18H5adJf/X/ah0sE4WEEkhg7aIHyWT8n2gdkPafltohaDloLvid
rmX85XjoYzMtGhJbd3IQRGn5UWqNS/Sz/jYqUJi5BXl7yyJMPFoPTFYLqHFE8DD/rYaMqR8OUE9y
VBBbj+9ap9I1i9uhdQHq20gHKmytFVuz2dlVjcomRemHkULDLyTSomRrLMmjon0qk3YR4QSxzln8
o4vUKJHsZJRgD8i5s3pdExnJ5nCaRmOZ0kaXq1npYtucku8Ce7K9SQkHvIyMhGUwCuwl3ayBHVyt
WYcGnjjseRc+4ArjrYnZQiJaH8rJPZogjiCrmIG1p8JuHUbsAHsOJ3qxhoY8PBHKiHa0zoPuJ1cx
mFvtAkZEAIHdWnjkUgKlcbNpjYjA2sugQP8GhKJM1zRQ0Xky8wnWNT1/wwxA2SJwkFMUhMutjTkO
XmdXoaVSY2wfq1kT/F4+2aNdsfQXo57CdWbmJ9Mhuhz7oLgjbqi87NpmmM5kLUOO51TeqNMQ2qJy
8DIDcrYBqQN8UeVdy5TPVbsVN5JtZ0A6MmArubATKa5niq/fjdDzroKMvtKCGgOa+cAXKAcxx5Yb
wT4WPr7YyyqvLlOj9q8AH8XROdQlZ9dy/7BF1P45AVH1do6i8TzqfXMjoyHnsO0UBHEYtXeNsD6+
SFJykfzJI4LFIGA2D6glBfQ3gPnydDQSlveyF+Vlyu5du53tfCLbJjEOdjuO9GzS3l5BKXSonmk5
CAGoPWDl4vplnPP6qelL87HSJ5sgqLkmuMIJnfYV56m3brqow18DVOJaVpzFpsn2b030tNfSmiUJ
LRKw3tIZiN0MJPJFRp5jQlrSxmdvJnY5bQ3/HEO0gAQOTO5AYbIgbg/Hx7yntWRO2zjotXMzUDFv
oykAfenSKwhWs4B57CMndShHjlV/IwzfSc8jS/pXlYe3Z2HAPbkvjMk+Rq1GlAOkVVsjai5JytlZ
uhilrW0IJsQPyK1P4GwsNG4EWATQP95TjThnoXX+WC+jCu42z0cboVD7Vl+Pa5yC3iZEfWH2u6Bs
tO7QuVWv7zNaL/GjWancAIf/gT5l+HwTQajdEmraUroIqAvmw1k8dO1jVOcXgW+F51mfx/6PBBjp
wFHYyktbO4S5Th9FmJl+Twsv3sTzBI9p7uZ1QPdqo7v8sUOSu6/ncHyIOzNeaXCPj21ChklbdTdJ
b0SrOFNHdJHQjoSDGgGaxgzr7ni9tTsCU4Nt2TRzs+gdwCpLGrHUnODRrdxUhhsND3H4Ss67me0m
PUbPPfRmv5o6Kc80T0/2Za87q8kvbsqZupyiqWN/b4nPKOVhhGi7FjLO1rbir9el3I6arb06MzNN
FtApDOat9Mh6nxS/fao6cdFO8pZie7gS4bj1usR5MGgWLZK+72EN9sSXAIU3cEQsBsWJ11ofXpcN
O35QFHkPhsYmKFoCPpziTFew+WQSF/rMMa5u0nEHki+7LVzg9InC1E8KWE/U+nBlKIh9rXD2owLb
2+58EdeQ8zIFvY8U/h5NASGaGj9l0M0BeaA4+SnEfJQUNGwycTlXzbFTYP1KIfZTS8H2FXY/eQfw
KxS/q6D8cVu++ArTXyhgf/yO7lcQ/0Lh/EsDsD95BPEyU7B/yvmUWjKVpi7C72UM8zwENLZMVUyA
SSkQnE/ZPCLpHHfoKLp7ZVlgYIwQ/YkZ6Bs3U1Krad01o3E3GGbw3Uod5N0yIM3ITeheLGhZ6mim
6PPvrJwd8/9h77yWI0eyZftFaIMIqMcDpGQmRVKzXmAssiqgRUDj6+8Cu9t6uu450zbv81YtimQm
kUDs7e7Lywb/HeheDn+1rBKGlExcedGawtOIRvRUf+4ZZatNuqJeEHiwTA/O4t7MRGKZJ76aELCw
dvf+7/UIFCVYa2UCPsP4ZvG95juSIoDkZUqy19rNi53RD6uyZ3o7YpS0gixD/VaPkf7ir6UMVF2V
YUVh6E2J6fk0s244QAHyLpAtymuyQtotlvFnV679DsZa9cCGzwEmtPY/9F9dEPZaC0F9FA0Rci2L
yL96I2jQw4XSrHUSYi2WIFNfhbQ0WzcWfbXBUsSTYhwCg+5WnKsBM2fYDyVFrLXsg0brteeu1tsX
rriyYVM71ifdUvcs86sLcE79xkqzcuN1vNN9zmVA94U+mRDgjFgcTBNm1dAK7agi2jKstTcDlb3Y
OLFVLCHYQso11NqzUbo8sUNwb/YGKJnxxOpzAOBPN8e0tnSwlaa8MTK/aX7/E+aDfHVMZ6JWl3oP
zAtPQAG0VcDKQubpgf0297llphhEKrGfrPRbRGOIZ1IdAvqpw/KLl9JK5lcK/3w2s1SNuK56R+GD
JWPpR2jW2VYZFJPIyB1gKlOhwmCeHoavBhNzocxkWWtN8tZR9N+M2aU04BDIrjwXCzUo7GX0OTC/
2lHGWNGU0hrFciPX+hR8m599Gj/OFats6lW0ZG1aGdfSFddIEUKoQG8CYHXdVWY362GGopZOqJbO
+LW8pYySd5M+F1RkImEjFS/xWvZSrbUvylD3/WD8jOiD8VTShL7mvpW5oW9Wq9B+yqiP8edoOdc6
lTKu1bxVEplj8furca2dgSFdb4e1isaTg0VgjXoaEkdHey2sSR3jKVkrbKCTRFjFqLUxFIZOc626
qfV0r+jjuapowRFrHY6xFuPkNOT0a1VOx/kz7Ky+eqBKBUPmV6dOtNbrwBwctrZTdcG8lu9QQVLA
qfU+Inp5sIzRcAM/+BZ7aR7ioLg0Rsd1ZX8UJrU+yQLApl6rfui5rk59Y/5wi5HEvPHZfvUCwYmo
Q6Ns6eeoKchqRS22SRNT3baWCnFice8BxslNnI8p1CEY/+ZaQaToImJjuqlytU9i/YYcvghtl9qi
dC0wwotobtRaagSu52nKauc+Alqyr8fERmdfa5BQxqswpRnJHRxeHVVJgkf6WWuoTwL3/AzgaL8e
NhujvK3cToaC1iXYYz/tRB4aE0WDRPhtNLbsG5KAqCU+hBYbfV18g85CE207PY5tf1cb3W2nldec
1uh8cpaZz300hRieUMiHHjNAysfc/iqNYmFpAwZbu6TKtVXKKajsix32fDN4DKTyYrkDEZr9Hhv8
7+D3D4MfIUn/3zrcb7P8Pa6Kv5UJ/PGX/hj5cLELgAAu4xmIFHYPeMf+mPkIYv6mQ1vFM7uGdEmc
/zX0uet/+WsW/MPcblm/MejZNq53Yo2r1/Y/GvjsvydU8NgAbVkddgY/gUGs/hd7sBoyr5wco7kS
fG4Ip+Y7lrDdzio672LHZVwhS0kNwGkL+HabKafXoP3b6WcOcATa3aQhuaKsFmx09jxoLPXYw845
IcUk6V2HU+PboBKU0sUpr2JD5qduTE3Eg0xtGh2P5RXt8GAZIWxuOma4c1o3WvVWspa8BiVRL/ti
NvYYTqh0XuD67YphVLDIktnyDp6OlKC6ZnZeh5HCO9BCtsv2Yx1MwMyKreUMZRlCTvWS96HT4lcq
gVsSfqrK5K5uMW+dO5t1LAfIvOA23gOUpVCzGLEMjjd5LLCO7rwmX2ropi0vN55a5ZKxm1MRHVhL
Wmqi961ZXZClDU6AMKNJLs7eZL1bRDeeuUT9qpLxftJiiCmZQ3pk+/q46QcmbJT0yNA/6LBsx2Wb
xYk9UsJTtjbn3BKYXRYWPZQktP++JK/FsUIrwqnzBamy2FsaYWzslDUoUybMRIwMkiMdViyogdWS
fkKJn1s7g4GFBWsD8izheWFS+rM3sylSN5iJtKM+luqODjxwuT5LQwwRimqgmOAXRKK9RFd9APfX
J4HV6uA9jHK8AMO0d45fz++QjLPtmPcYWLKZI3zVNrvBK7IzpzKLpasojlXV9fusHJouALDn8DTJ
+6M3TKELLmpXFCUPQCeWt8SIadqJ82njCJltRGdbPK1kdWgXP7qogioh2iI6jDwRh9NFG+pbVrVP
QCapNZJNezfGg3sh5Tu8xYU3baRvRFeqjqcL10O1m4cqec7xySHEVPMLD0kNIFXP4jhyafEcjcS9
8dnRP8f1ZB2m2NFutSmaYJoxFu4GV1nnCCryXmPTvWwMF9n6uW48O3Dxoj6RpiofmAk4ehdRLKfQ
hhYM565Q7hRW87IcS2U6DlvDttj2qPDHkSF7Dy9JPlvgyk7+wuoRirc9PuLAwNflIc+lqyyQ/zRG
4eBqdRcynJL82hZsHi2mhmnfqYShnK3oIx69TZv2wgqENblnY64h67JRz1cXWz/c9lKaJ2PC7iUA
JQddyjEk6LFAX+LcKZ8B05V7+GH199GMX4xGDWGXe94Vv2kcTzWce2xP3vUy59MlYrVzVYpJPUrD
Wl57a0ELAGFofqSV0k/aUrpIXo3lXo3IGzuR1j/WDeXBsPVmy6GM6i0OkughXv8KjDl/mTmJv1hj
l9gh0J7spdFKwIoZnzBH60gN0g5Of+rY7QgUnmiBBpYHrGAP0GW+Lf3Svhqn1kfGnLOUnThy/62R
Jhzb7QX4Ky7w5A5Q8XQ1afWkwordN1cxndmx7U15kHRauxFaM28reB4h2Mp4fV/IvSGbhVLTQ/Yv
41WFw3djIaI/CxqqeVqrp2RRDykh7M/Jrqi/ouKK/kV7xOoWmuRRH12VilOhzxEisICKwNC5oXP0
SCmHe82I3fDR6NsHmDroWEqvPpxehxqCt+7OoorpezNWCtCHlk8BVOf6JFMpnmQs2Ag0uSmCsWhA
+CxYLQWg2LfO1jZwa+VaMIcXMDNIaqaTumIlJt9bK05+5KPZg9hpzjShjZxnxmmD4Ga9mlhnD1DJ
TS+gMms+Uy1Pi0vmjNjAO1PjEyc4PhloCjtVrfQCH3PMJUvbtsH/ZoBS7yfjZmgTksZ5tGIj4mJM
p4MZd9N9NQq6MDM5Wg+MCt53GA0Mr7CnaAWHj+JvmWDme6FF3rkaSvsd+0F18p1IATPuDO5zvU6r
uaTlrkZkiFuEcbxKX03js6G1N1i76FuTvTXCXbTRO1vwKVVBOAu2Oh4cmguqmzbBtuXTahd2+vTR
8My7N0ZnPgJLbUO+KLJFGrVHG+fMvmvEdGafAFncq70PgRjws9LEJ+4zE+kGnl84E/ENcGhsQdvS
kEqe8HqcYu/atzL2OnrlpEG6fMTrCADVkVPjND1VunqYmkXHTqNiZmi2n/C3YtrLDBvP4+JzKFbV
VsONYIXsutqDZPOZUyyxI8UYbVSpjBfCAmKfktzf8Xn/oF3Yu2/wi5AFz6tHWIrcQWJVX41pVmyV
iuz82gb4ENptOVxXpS4P2kgdbeCAetqDQasuXLnFpsTsepfMlfpsJvZPCBEGhV658J6lE4krfkIA
KtCOwwoRpQ7yzC7uikizd7CIqyPYXzMENjRt5lZPzsydLla1stp3EPzZz03dm6lUvMm9iqHbzb51
rfE9beqMtjBzOQ9jwYyKlB3fCa8pgrKt8JsWsRnO1tT+NKwh22L07R9S2EsElEfq8qQHEcRDNbUU
tcZrQd4Nkm+3H32r4adI1O0ApMfYpgtzeSAwbYOUirUjvWUqEVR6liMOX5F/a6aRIXz0ss/Ccw2E
OwY+bnvfYi//obKkPVoaj3vdzTJmL/6EW9XHUGw7B6rC9CM6vdhQTABSBWzceam19MNPPapE8lhj
41BqgYA7c0k7WtTMNk12dZc2x54DybYnx3DA+9Lu3ImTFzwde5+xjznBfcXcm0819EiDeK5O+2Q4
ATTeWm5bfnT2iP1K5I80pxlhP8fOYRyshi0rJG+266UosPDWbF/hnHw0en3pe4+jQ1KmIf4tlmi6
FsyW9mokZGrpgGBdly2cMGgF2GZ6dePW6uLqLdQXVrkjOxMdSs5Gj8t7T+tQaatF7kpVe0HjM086
CY4YEcfouDkrLZFfW4WmsVGZxn0Ow+gAzV1uFqu44H27m1US7zpEVCqetTJkVX6hQdDYZAkN5G1X
w8lZ6nIjKEujuK839uVgLdyEXetW6yaTqirNfcQ9lRyWNMI2ZBs/GuobtgjYRZCAFEaQqG0eZFnM
88DqLyNgiA8Kaputq3H5VcBEnWkoL46G18anOCkY7N4Idb/uj1Oh/ENaSg1rxOJdFd18yRP7G6UB
T1/K0H9nqX+YpQhxrKrW/y2iPf4gfA9I58e/Zoz/+Ft/poWN30CsoeWvUXa+2J9JYf03+i9IARES
dsk0ecw5f6pnzm8OFkUCkKaO8obo9pd6Jn4jfeWs+SLCe1As/iP1DB7WL+qZxyBFoAvkCIkTqrF+
GabgE1laPNrlEUJWS+fmwDY9HbDWjKMZcNlj6l6DYOMZzXwOi5bnt9FO1p7iIffQFCKBxhtxQGSK
MW7aBts3yx7wPOhPGymd1g5HBadPOtNrMU0N9zo4P+8+3TpHs9bzsPdtJJJYiq0buZ99WXfHgQK2
vc2ybeOwSwkpuI7DZeFEPg/0fbKvExXnfqzMIMMxLZZelgfpXL0KzrbvpWqLYw+gdqcnaOGt6270
jrL5IU3kraEi71DOSf7IE4unLSvCTgK/cSpcD32DA0pbrnAgrItvjr7fI8+t42Aq6pyyGSXldaXm
7ilLO+88pYt+34/K3JQ5TJve8K91+nA2XiHlN7I5nDjYCB4Wtx+4VbC3ilJd7ZULq2pMRJhxELxU
4N2PqjTLnaNhll7YoNHH6l/JMtvYYA/uKJ5jkROZ1BDMo7fNZVsFfdbYD0q3yu3YCD3UgbOdfTzH
xx7rJZUXC7JTFmtXeVvWnLob+jE1tnttqlfX2E7deNt4mkar5dg/GglrKZM5+yyjwt6L2ih2ZoPw
ry/tcqkHs712E431XG8+OlMxAQ/unS1AMCQ7N2svS8Zua5wdLNF9xQOhnjgWJan7vWcVVJfzN71I
2r1Rs8HsB2nuQUFGzwN1HLuU1oJPL3Gy+RodKr2WNo+A3Ksn6EpTV2y9Ih82CfLsgU2n2mF4TDaz
zqGa2Bc+MK/LkVKV/50Ex/hTIpDtFr2kyaOJCuqEsTZexDy2+XlO6yduyukT2Nz5XYOPQoHIYuvX
xJOGk6fxOKgKnV8y2Yd6W8uVF0bp8iZGPruKyL/fWsZQXeej8UTLRU2uwxLNweur7DJVjXYFcX+4
pdHHP4kmYTNc5yJVYYJ65x56rU/mnWozRGe/p2QnXPppvGIlvksxyfgs6ZW1i0XthSYLx1XFMYsD
pQboFRhDMNyLXi/D3OwL9q0EMDaYHRmZjCIJJnMp7jTNPvg2ztC4L5tr5ZjvVd640bkB2xefOBG9
OIlyIQTZ+0jzDO3Y0j8Tmfu8Y3lODSh5If+DctYm2cpoXm4XtNu7tje94sMvQYGeBfVMpdf1TzYD
5p3y+pgdc565jyJq061PKnor89K/GivXxF5CcnregKmr7+tJI8iDXXiQh1q4mXoy85EyiI2tZ2UX
b0rHrdwrlgZeq20KYgr6LTdK3vdiqJfd6rdnv13JSH9b4mbsQr2mwaCZAbq86HgOGkVKazYu5eT3
0WdKED60OY4G3OGC2CBjsdVZ+HLl2uwViGARh1OCcttpyBHbSf+n310tmqF0l4POuqjKRy2ovJ6c
xdDj5w7Wraq4hgntPxdzbb9nBgMdVQizIY8GDlooc/Dz7srOFZ8It122R4CFgeLODarioNHuHTAJ
REDD7YxvyUGD4aCYdOPRwlZWoMzmjHP6CE+Jex/fscsiBgfTb8lOFZI8EeWzflndut4McJ7MBEb0
7pSxxdAxgQ088N3JlVvOOM7tNDjTzhZo8rqeD2mAlY7NuIPr/RHPmHlSjtaqIGM0WwNX/riHKOtc
l77AFZf4fO4nvEM2p+cOU7FFggJez750B29fxSq7W8viFlYTLvQeu4LwYMenqK7dXTWuvFQO3S4f
KsgSzQaSA2XRqWNeea7a21qJFQulkfuXdJKtkpWl7ci56A9uXqdbAlcLVnVKdGBpl+UN6cHq3htc
Go0cnAt2GpmIGRagP2KsMH8Up65JSGxWSC7UCvdUm8CqoeJnbr7zjFI3LCed3ehGTDgD1oXA1Bv9
QS50Tkysi55sIduLYHDj4VDmx1y67W3Vedoup7zlaij16GMxHRurmrFpXUeyT0qjQ8GXes1c0Ght
4XtvA1NlFXRkSQ9EeqYTrQ7LtbCZRGUzZZt6nFOUEcu4spuKUI6cduzJRTB1Os71zoqZeNIBK3GK
HnLn+Gm6XQ1gbV7WT/RDdEeoPv2enqZlbw+FDeDewESwUFkfjnkV3xKSJp2vJtM7JRa3eIJe9gZr
Cslnvv/D5As7MA1cHXQUxHeEm8ZwoAxqS0ODxJPpeywRsyEP2NDE3BoX8WpZDbmSAcrb++CZ3TVU
P+MHWnS1A7ILZdKIjIPTNtYLYPR6a2Ke3NQ4fXdpgmiDUz6/yWgFee75HF4jkao7cMr+meGkDJFi
sJLHU7JvrHi4IfS7hLaZO4d8Gb41nkjOMwfxF8JA+k0UGT5fpHU4CRQLQzSOs7AqLP2mneKiWysh
vDvYqdPeNx317rklTn8n21jIgRfV2lNBYMxzSDO3/iVz4uVkpFn1fWwlkU9iCttsrvRjrMuXiJpE
xBlWDjn6X6Bps7XFRUT0Vje0V/Kt+naMq+Z6Kv35ZJFcppFVyWaDQbHeCATGNJiM7kkze8DzfQuR
kRKcaeszEAXtMDlEEOAghMixDK6lNImiFCC5nEDPHEPy1bDJEZfjQ41fEFpAYr+bE7rIJFCsApeu
Rp5uioQenyp8CO6DpVJP8sgj6Cfjx9aZ6+T33Pp/z/f/dL4Hp4CA8X+f758TJTGE/U0r4YS6/qU/
7XFY3YTDvzJXQD7HeAxqf/nj6H/DmgaCgiJdf6XH/nnE938TsG8NHdqP45iIGn8d8Z3f+GqWh+OO
5LjJQfM/0Uvg2f96xOfbWy4kXKaPFTLCj/6v8BZvcKqqmqVx8Ly5zOmGrLyQrC2m1HJuzslobbnk
v82lZ68fOhk/6T2uf6Fb1SmJZX9DlgyjsRoIlLrU92yVywcxnmXNg6XMH6uS3vaA6eeIbfqRZCbH
MB5X77pVZyrZKN7gJxbS5bPZOfjpipGre8C19mlHZXWqYumfiYZS0KYjWoRo+Pa7VbO2DkBk+s8d
zDmqy93pCdNHMf1YuQtuepW0YryhtG6rCrZhckpPeprV3t4ZcJmNlpCrCZhWspu+Mw2Dwkiiwpqw
OcBxSxq2tZfKwMW2ErRF0gh8QIDrDDXlm7Hpte/0V2EiarvB422pTPNg0A+BzGPQyZQ5DUYh3A00
ZI1oCkajiyBqs++iWMqTHHna294iWI+K7FWlLcdRIxIbDfdemEfW+Ex8a17PZBwlRNtTA48/7Y7l
qe7uv5wj+jRob11LILkn7PYUE4NmgmBtQ8ZnaNznusXdFLpYM/ztAr0PY3Ma6c0u8mWe0KglOvO2
wenY7DQMmI+K2+x7XwtItk4+1m9CChRYsNiP02it73Jm8F7ElW88+pnNeXg2sbNA90Q6ymubL99Z
X5bsqmPAwx3Uh25HJSlxojLnoG7jfCEW5ZcFC6sG7u1Y9tXJUDnL0q8/5gatZGEEWI/q0L7k/5vj
gr9jWxTZnutyqt9Mn318aHdF9JwSs0tCu3ewPA0Cn0we8/ymBMf2n70qs7BydpH/bPQak5vyVh/Z
erZ7ZIrhZRSU+ZDRrHrMT51vHS10v/caH2RLcApjQqCmFq9/iRARzIVRnUxJ3iNMxcIL+lrQcrYU
6anLKCu8Im3DDzDyvJdbV6a8uxi66zf0BTahRPbYQ9rMz+nGm1y2ajQ3OuYN9UxjtINYrstjt5bb
oH+k3Se+OA4lqAaYovBTJLzjjSKSCXgbvqFGaGTgELRa+oVX8uUnZ33x3tLxRFiAGy+hGif+zUJu
9CicAsfhFHMOXVhBvTmSkhmh1byICEfcHXZ35/z1HR0X2PZu0BzrSO0T12YzmLy/pPWj51GRag4t
YTNUiNEclr1ShnjXEeC8kHNLdXJ0Vb81psEA09D2eOBcaouLTEHnZ1aD0JpYiaLCyOktK2zMhK8v
LfIP+7ngcUaw1nkRq2zz/PVT0pLXy0M+i6QM2Yzww9q1w1WmcVi6oQanZALMWg4yrQMViKzc0CwP
mL6qbFfl66/U1Nf3h04jvb3pZn/dubd4llTFP/tzwoHa82XrgJ5YwJRWGhcEPY84jMacOxSsUXUQ
hW7Mu6Sp85/LYnNFYiBbrynDZOctQZAW+6ofxurkGsUE1hgAbzjRlTtuOt9c0PWc8Z6n93Q3pHP9
BryvtwiW9tj/8rgkEw4Tpj53Xh9Wte3heqLffghas/W3PbARK5wxU6yL3+iU+rP/zC/TiTeWRcwi
jan+DXLV1m+d6NuIVkJzQn/wrX06esUOsw4760Halz7p2o9UwwvNxMzHIvfz6cGjETYkOsmFbapR
8WJ4A86OLjReXUHhHOtLG/deN6qcNj2/RAjhLRuWw+Tb7mE0fPcDTKlrbQ2S3JSJRpQGwhnA5Cpl
Ko74VXl/5ymOnhX8lbPTc7rlGxakhgiMbFFoTbnVOovuw4aTHCcmUR+taZVUcy+OQ8UTA7dSXd7n
tDytXracsKqbxeaTDzhjp8FJ+SHcwoKv3SWHdPCMz9x2l2dPwmrZoXKn50Y5yQ+LDfhjb9vzsS5K
lL40j8Iq0Z7QNdRzbAo4IMDXce/5XrJHb0lJP2r52ZjIfubQS3a6hz+3lPryI5kJ4DOA5O2JzJqL
Oyd1ZxEUS2S9ocy1CP+YZUN6eIxjv6jsurDRyUn7s6JHZzUdAG+Le7Zlc6McVfywbT/GoeVhSMI0
1WAv6ybvhuHy3ig0c9rimAd/l3lDa5xz1gLNBUIBZm4dCWed4ZbBGoB5ZISpqQAJMq2P7iB3cDeZ
XdbhkNvvjbJ8tSTtWmHnt4vcD7Rkneus1M2nqLaq5zGmSZJZ+y62h+ae3iLJXNAa9xFuj4fSJdeE
8tV5tw0esEPCGLbVZay/SnOcTiLyHhcWXy99O5v7Co2QGW4sK5/PR53Xh0FN6wcfq2ftF2Ffm3dt
i8HIKerY3uZ6rJ8B/CCrR8SlLm1cVdvJJIuap8oICNypKcCnwZolH/VSp24jHkntTgUtw6K3sUEV
fc/+o8nzPtQM+CJoBMBiJ717NMvMe0tAJwJtSCz9tk9FT/CHpP5A3q0NR6x2E4/3E7p+f4MJ7hvo
l+a6ZjiEMj1OtYMBIurOGJVSCMq++TD7mgC3nhqXzHC6nwPa8LeZWpnmnUEtHy6JoyJ56tSSHSW5
+bBu1Ks5L9ElpsSSmkZMaxwFp/PQGVaYtxxpXAfhsrW0W6U6lmSmJeeAjcWPnNzsuVmSdBvZs3lJ
ExAJbL6ijSxi586vfft26kcUqKyMsc8RnKhv2E5Ahooas9zEva5dBJMTDJZ+3PJ2sbkRznRVEzn6
lvQdBrGqfoLDoV8RpnvueCRu45TrlJXfm2FK0rVpewYOL17HUVKp5mYzFISoNdjyxjGkIQF/26v6
695VrLbGLshcmAuxjnE3cKt6EmcovIJX6BmhGQsr3+DZ6DseftoNgXQTLTA+F6NXHczceIlS4QYy
d3DTmZUgQ9RlG2q9841Rk3luTVaO0OIxi1p+tKwGY1qSHB7hOx9wxxSYZm1dPCmcO/L33UMFEJUH
PS47Xk/cgSyZdprboQ2qDAh/L58cvTFOJeYNxNQJmjhQ7h21h8VDkqLOMj6n+Y48HWBzM09x7elU
kvYduQXCZnF8V6xLuMzS50ddqeE0t5b+oin+4oCR45o70HBIIDqQqCv8i8XqZ18DROAfTVGfcJM2
97HNsjLERDhuiaExecdjZVz11P9dksTRNypyjixBEIszOT/pLc2bgV30z3Efv6aIqjRJGlhZ5DTI
pwHHaQCIvOOJ21pXTg3se9IlepUfe2xZHX4PnUpHlkmF7i8htCNH7eYstvkkFF0G3QqGgkh6no55
7MugcYscfyDCaO3zwgf8BA94aN1dOzVRuuVxiEWRTrkN2h4xC0lhdVsW9zEd26ApIGdsSMi1p0qw
5iIFOvcnwDogwU1zwtTN/RTDPToyKTR7+ITS7vzE8jduk8whZEr9ZP5Ru25z8JUfbfP1aIUNVQWk
jptgEUCCwrxIHbImTb0ly076rPd6YMyGuYnmHNl6aNifQxY7ZWkx3CytV1tPPN8ySL85K4WwgEBw
l3bgMdrMxv5YTNK5z3EFsWjQfAVnPOVYUI7ie2aYutz56Lx8gPSVpOEY2a3kISuHfDqXWdtucS/6
E/ZJL7q0HAOuzZw9V1DOlnx1iwHbz2IR84mED6jBqO6XiMB1AGNv12T9fLZb276huqhR4LcabdNX
Nt2HVd6dJqOZ916ZTHeUsraP8VhcNWNzqr1l2jS+2dwWOLU+oMbq+6Fr1JVBCcVeSe+Zg9q4c1vi
ra4Sl3SYcypnhyzLdulUyPwKi9to7BJ/QQ4dCZ2nYUWjQxoUprPc95AXvk8UlCIo+2Y+BHWJv9Ni
qcvamvVuRq68+JjXrS/8j+VWixfFKrjGTPrd6+rHup9L9sTq961xoXFzO0aTs2cV6cLVyl/qr0Vz
+bV0tkr9nSKJGqwFB7nE41o4ZmMCp2dJ52zrZWnswpMXtv6SFPxJjYGiwORuLVDZkQjGe0vdez2+
LDFOcWEpT7p30qwb8DnzsSt4go6Hf5nk/xfO6C+QWPB81iqh4SF0hAEv9hftS/oj2oPkXOsqJY6j
xSRqJ7H5uMxu++krI/kHLpyN2Pd3KpyOq9KzTXRAMJEUi/19Es/jYSZN11aHEsXgTLinfmu5Mb9n
Wsfa16z6jziHZHkjB6+3jkqRjJnDFvtKcZ3aac6djw/21mkI8wJnG4ybQnOW+grurv88xJ2/HTJC
DoFYyohjW+G0n7rULZ+BXnTLg+loFFeyo1SHpO85Ztap/V7Zw9g9kBOy293SGQS5whIIo/i2ME9g
5fUmBjYZkQ1LqEXHB8Ud47FwrfptzOf2k0um/OktQ/lg4RDAfNNw9wgdU68JnuEhOQMVdLX13qkz
YBladFm0tm/pSmdw2HuyIhHE/6huRVUbzl7FhjPhWfeqt69ZuHAa4x9Ikuu2429kPt216QrzPM+G
ter+yjfPOCHjBtOrAzl8Jjo7SZkNeiNnXPv3V9d69fx/38gn/Oix+7DMX68uj2pWIk98ozzO+RXX
XlFsu7Lh98NnT7y3icdsLauJIYS9b/32n373Fe6ItusJ/LL+qiD/69Kn1mbD1We8cyqtEe9GgsVJ
k8ycH3MFT03ju1KizRCgjST4g3//zY1fLLp8sn5HPvqAii3Wsb98skayVpQLKIyQRs1XH0aJnOJm
jflYpi1jszAcXvwg5urUyZozKiVoPYNfKd38QLfPHyD5/643/2G9ibD/b90L/4PZsvp79vf3v/LH
bpO1JGFdmLPrCpFbpM1u8Y/dpmEIIOjC4TwK+RbSKTezP3ebqw+cv+V5oC/X/8LP8KcX3PjNAtMF
kxfyD/zq/8gKbpq/AHF1PBD8XLgWTHjGAtXq71d50bhtS/52PLPayCdOkt5I4TUd9+Q69BMENs8s
6I5xuwU/L+GGQn/pcFcYVGdxDnk0C+6LKjCApJqcTlIFXSx0yaHU3kPiEHFzurAnMsnerx4nUe6E
NXJ7A880H1IcEnTBUk5lFsNR9bTUDYhSHUbZ+rrM5xQdcEjQk7HklWd7dXPSnjEAu0ngA8wCnAV+
ASCamvOqtdWwH6vBlaE++RsEnvr8lQAr0glBzbYz8xHXE6b1JO6RKvFW8plhzPS3o9U04yZXyzqI
waa7X7LBftdrE7IVZU/DdaLH3PXxNY60bzAtQvC0pJ7vS8TQPcXtOcQBvwJmU8hmtRPjaA9b8oj7
RtMqvmY9dwhu2dDTKcYTOi5EdqjBru3SRbmoFVrJFy5FiuLPdgwxnLXuWzfOxv0I5GrYU9PUbeK2
pbVD1rM5ha2EIspNQNHw0QyvnRLzc7RU9EmjsdTTEbQIlIJI2bxQEem9+UqzdXMebQO/FcrPFiV3
2DqybpgmDMXMWZGrZAs/bgkncFtJstE+gnx3n/10ns4mp5J2T4tm0+3iFrhJMHCpk6MmEntpnGxr
os8Ve6tjj+CAAMQwnnYuUUKw+SES3OBSBC5UteEpysThDMWhAVK0meTQeztzHMft2KVVWEgT4+Ns
wgALMLXXQJ7afAS9kOjvC9veXWbzadxl0YofArr6XsAtMne+wnmBe6J+ADAVnzKny18rPXVglwzG
GCJ8d4d8iKW+MRXcSVB7mx7361ax/cbLSn0mF40xGcOWQh0YC4OctrGr/FsGgZqQpGJn3Qh5BYR1
coPKKrIHJ7dWrljc5586EbNjF6UmJyyXfBwb/m98GhQCN+Ca71ExGAlzUjdke9lx+47y/8femSxH
bmRZ+1XKet2QAY65zf5NzEEGg/OQ2sA4Yh4doz/9/yFS2WKyq5SmvRYlS6mSjAFwx/V7z/lO3O2H
Jnc31JMuIpcikLee1b9CatdWoCfVKvCaiclVNgH8xblEu5eTjb8MUTwdcof8Mw4r3je4emLbwxSC
NsgUGFNAL0JOh7lmrmRQ39lW1hxr4ute6MUHq64OpwdkwfkuUAFLUNN0P1lUGvPJvtLk5QT6+Vjb
OI0XbZkk8UL0AORsmXor/ArlvROi5Qf6BlcHH/5jW2f5uPDaILtJrUospUqRPrX5ti097kM3oL1g
w//CT1J3Syy5pr8pC0uQkmYzAjmvGCDg6m2ryyYP/I109Oy9wLu6r31ZLseoppU0Tj6gyvY10WML
GTZDXKiu1i7JCNIpLfEMhvgR8a+9LMDEjiu/Fwj0V6hvuI6AROuo6pyrQWr40aCr2U43Nd8f0/88
FX/xVKQNx4PkP8/8ls9Z/FE2X6Z+33/qx4ORp59B+AfsizmjmDbrnw9GgXlKZ9BGwqjHIMX6U9dn
gb4gucGhOJrX9sm69OPBKBj6zWkiILJPj82/lQDytQDTCfY1BAkKjmvqZIHMVcDn8o+5fVnVHbSk
YjA5FgwB+2JpwsDG3jz0aEltCIaoSlMkI2n7rYWRdJ9a9AQW0i/qx0/f3tX3mvdzOIbh/lwKz++G
KlTMYVigP4Qzl4uvzzdI+OT/+y/jv8lJq1IfZ+1R1IVxDFPOJwt4CQ5ir74tCQMbrO6by0JmQJN7
DERqEIu0WJV0rSUAiuLNb1v9kt8RdSsBKPle0ao3tpymgndj0oxx89fv+JSQ8ql4P71jx4XOJ+h+
65QXX97xHB7k+FN7NAljQ4g4quyevqFnblp3Km34sqORrGI3wNbjEka0mFLd3OZ9Mxmrpi/bN1xX
0ljSsqUP18ZMqTjh6f3Cbew0BBGURFdpB4YUjz14QV33H2RUn+Q94zqWmjNTt/r8F+fP/3sZCN8l
XwKpAfcGYYo/fyiAb+EA8U0eTyM0JOnzWREBd0VjACwXFC7/tgqM7Omvv8wvp168Lohf0QChROGw
Kcz5bX26+jbJKBZkvAKLuTKORhp1x0IikvOC6OGvX+nLkev0Sii4dU51aFppR/78ShVPVVXzYDx6
lW49z2aUbBu0KKgWaRWt9bpjjEanjwiyxLSH/Fc3zRf2PC/PjcKp3kJlRPjP15dnBM+8vMjj48wC
fc6TjmNfNr8HW+Vy7TSUUxMU0ggPVY26tk5L9x0YrdwPOHIPo2M2OsOIpEyX0Cjze7OphLmKvGl6
r7COrXRN5e6SYs1qdggIVPerU9v/vVCeO28byIuFxVqdq+1PF0p3Oruw7UC7oPGbP8dNK0O8PGmL
eomQvCI8gzievoQeI65R1dHGKaGTo13s3Q8Ix6pksAvY3CqT/j1uTPett6vI/UVMIwZE3sXnpQko
nXwyFwk0eyurc5Y7fHqXDtBQvYla84KKrgp8j8lcNI9752d023fdshlr/bon0a7DKxC5ywZal4Rk
CHCCR32a1flNldk8/91sCOE75OWeCgfSFwXTvTOXDAFU72V3qiNitJID4l1ZHIe50KjnkiMMDaoP
7VSJiD7KdzZV241IwqtwKsyREYtbH1uqmPZUzzhzaWPEk2BvsDqlZv1PcsjmMoj61jqL5tJInaqk
QY+snB4exZN2qqOGuaQy5uJKJeMrvbL2loEAldeQt+4mkHTZkHSKuzoyhnQbuBr1GnKv4AXcMFVc
XNTa791c2jEcFvu0LKq9UfvZG0A0h3U/l4PxqTLs5yKxmcvFaS4cDUv4l/WQj2vsK/XGOFWYdMOp
NjnNezCJ5yI0lyblaOVfRhC49RX2nHbHo0YAYJpLWK91syekVxFMNb+6tc2WUtdPAKRKJ1fPnlMi
5NSRUm/w9GJoHUf9WcxFszzVz+pUSyOgoq4e5xLbnIvt6VR3N3MJjpA13xWU2gseQFTo1OZU68mp
cneDwWV6Mdfz1lzag92lym+o90NrrvyH+RAQn84DyelsYJ7OCaPpjgcnVSoLrruhZo6wQC8+Fc0b
8yoh1Dc5aKObU/k2bOXlq5jypDVBvLS01PRjm7Z5Op7BUlXb3u/g5efNPBZPmC/f6tjw9slkMnDu
uAbBYqp1f+RyMS1fEQDC87CFx1uvnRTq/bIhGzK4jGodsewundwhWk0jgMKDI1uTO2oISgMjVcez
EAE5oU+wzTkih8saExg3nJmCNQCU2vhoJ3l4Beuxj52lFhBiZ4Oz5hCyJOkT5UXkd2gWhgxeyFoG
VAUbuwgBZXjKZscsRApBK49o0KKYZxpwJWONZlYZxt6H1vXoOVfwVNttbNG9P9L6CYOzwnRb10bJ
PMpaTTvJ0ayJEFhHQIYC+P81Bx9ZxJuJQdG006UEkGOD5UPBMtpwboFIgAqf22uPpJyiADFNh8YR
/9M1TLS6JvnKi+IxwcYNK6Jh0oAZuXVuVNea5oZjjTDOoyGSLkRhiFntNmj6CsMro4KzJERSsekq
3sG6bLNQrRnlKX+JtKAaLnJv4tbGe1M1K8am3Vlj2jYzr8AEIQtDkcsZu5L6BBSxqd6z1PQdYNFt
hkx7yqOa2Crq/DB20xmmnNYmHmPccKoLmFgx5q78q4TBgQUJpKajmpOrrZ3rQWZtjArGOG/Xd6u1
QY53uY9iA1lv6luYg+a/tzB8ZMHcPiH+qXGINbVox1j7vSmmctIWMetIHA1VxAqhBPoZ826aLZRH
p/LhfhR+3V7YXcEjKST+gh/wQYaZmyCOjOKbMkj9OKvBTY8bOdgqPjfasL2zmCU+2+Ps/vMMbt5N
V4zIBBil0kvI0dbnq8ysU2RYQ7COjbhGIDNQWST4SG4lls2XqonMXe+iOWEMMEuMCjJ8UJNlZTLi
y6KPrUb8uteytY07o51F+QOSZegjxoSushd5Eu9QvIphT5yAFJex5voP3/ViRZIg7nEzGcmrcULk
s9TruTkSDQVvrGSQbZzzBPMf0Ntxd+fsks3KM4hi2LfSD8RV0nRpeiM85ND7EYx4d9GCtaH4jKbx
ysZGPuKyzXnpslToYEZBmgXYUHf+8PNbH9ifeF9VbhwtGzL0dVcD5AE7XSIs8tOepVNlYRpfF43L
km86qoKQ/489lYzk6LI2rAnkt1lhwtxD8h27i1yLaKXHeleP6JZd3VwzBkN3xb/Pqg0e4N0SePFc
J5Oy/BAgkT7DPBp76LBsHDPjFDrPAwm/yIgaxGZmO+ryPKTMTeiJFWly6/G02MpCN461H9bfLF04
NVjnKBZnJRiE7jyIyrBfTY1bDxS4k7mtBF8rtsJ6ek1xU14B06S1XcOSTB8Hekdyh70y/5iUP+8h
cT3zex0aawhrJ6AsFcrjR00PchDTFYJc12Kbm5ohuonLVp77eZogrBCNCNn2bAbIfST8ByQdfbjO
RDGLoLTA9PdWURr1e86GPJ1hq2JtDPOOvabhzDc69grLIXbDGgFahzyDiIa250lr9hiHmjr5vfF7
/06bKNPPlN+Ca2llMZE6gjqi38cg0EYm7EakwKJAz9xXXJYBBL7vkMLa9+0FMWLZbdJLMDeuRE00
9vZODRBKl6luSLWtsrQsLwqHmbnW6la5juoCKSGZY1W09GzU/XdUIsxloJjSAHdjZF9phHWWvNfe
q3kKTPVtFtZG/GSUaIQReFGBTfdVS/g0v0zSy4tcLQ3PtKAaXmgLoQvPXHTQe1KDjeuRfgE6rq4m
iR1IDTdpLNrEvAKlp+xj7lTMD+uq152LWccMr4XqRqJ2Bg9KogEan0Wj3Jy9Axrz2hjNkcljJrxm
qzzUh7iqR8RiE5FAEkWfdOpH6KbGXRLRBmE5xP4D93our7C4G2ywovKTjYfMYQC++i2cGlvDfpkZ
2Y0tMFCsBjtsrQvIEF5/U5PR2PBw545eE8rM1eTgQPsuxl1RHlyoCOaVGPXMYQRZ+nyucSR0LG20
aljlEnbRgr5Q115kWcD7b3xoGTLyUqI+Rl3fT7XFup/AmiCwAzf4PRTtn07KLzop0LEoz/+ikzJH
E7+28WvXfvZHfv+xH/pp47d5SjC7CJEo/6Sfds3fXIyDSKRdzzJc3+FE8seMYW6loLcWtF6hwcy6
6/+dMVg6FknfYbRrf59N/K1WimV9nRhydOXYqhN8CRBH53j584GDqsTxnTLud2URzlJioHtMPeEu
tu3T5KQvHgH3i6pU7ZpTtL9MEzjn4zilbFDw6PXWu/N6kPBa1qYXpHQdes9iFqo5dEMaJHw6qBo3
oUM6dRY9SXjPjBlyyFlhZUJMqf1N5Ws4+3EmLznbX1dBT70VkcIza2XXRu2C2DB4TSrwHk4UTBUd
28sqSeUTVkakcoD366oUS8dOXhzSAoB289dTZJ1LZg7NvuqbJ4Np5FKBkgQDYGvrPHAftEG/wZL+
0qOt4Werp6ykbRa25mIsXeo0R1wbEQMOUfB5nGps13pTPzlG4iNRoewaND4eLSCxHHP0Xr2G2bHx
9mHRtpSAfDU9JWnY5kgTifwQqTYuHIev8oQZ12t+adbzFeCOuucj8DXo3h4/oVxRydFfxUe0PHHP
o0BQDEai3CUoINCKQpFzIM8t+9S6HrwO3js/Cf0GPqBPziQWn2IRTnwFFTGYa7s11HVYZtf+lPXr
TPKSVIT2uW3VvP3BFPjeAZ2jSU9XxDHfQ2MfsT/CS/bL4mMqah6DZiOWdjClIEBQFCyIc34NMg0r
VOPfkffbrs0CHpjUk4QBCscd6hQPO1kvlk3iy7vAC9JDDUGCdn+mNpXS1W7w+PbM2eAy2O4e997d
6SaJSUZaTRbpRZXLfUBBdp3jqFwi6L8bPIOoXujxy1y3r/uYNxUmCDghAvgbI+nkqgzz8cz1W0HX
fL6LWv4us7pjLA1az6UUa7ePEpLhsTIqHoZgRajLc2Qt3M8fow+HRDDeW4D6foEDxbVX/FsSQHnp
Da1YDa0nGaCV/AzCHMYzUDmEC9CceDZ/2cjm6XS98xB7f59xW7UDnzeMuGVcn7iGskZcj/Y7O9ON
8INFzl3t8HcRkFZonbhVynkt0Myf7oltNReOl7yYBm+ElUf+VZXGx46vi2nQ3cRJYD1AiVy4LiBy
NLSKhBFWh+/KJ3Sn1dJxucJex83ksRpPX0ZRsSgGjb9apflLXg5iHVD0nGVC2mhiuWmRKAdnEwjd
m1wmFdiUAQtsA1LbbCuIdrkQ6yYt9RX6V75SHSD4EEboS6U2AuQWxsGsSf2DwCrWqcuiJI0UD0YC
7qAD225C2aOuJ2vMwx69MnU2Ag/CEOalMFvjcfhAnBhf95F9PC0vM1Fqh1BPrEeLSV7H7GxRdghr
EVPCiIFkeIa8s9iOupmuASGxDFPaX6drq+V8fC0oDpgm5i2EW6Coap9TNt/N6S5XLmEIZdVgT8Ok
uOZk4G8YseGS0LidTzfAfIezxK9jRCdbc2Ib83vWt0Xa0+50mdtuMFkH3EZjKtp1D8n3GYWRtjul
H8L6J7KjM3Au+ya7lx2/gMniEhjpR8jRiWElq0fXWM25SWozQj74601XHDh1jkd7tLfekLxoYQxg
1h2KQ5CKdJ25rIhO6doutFmnEGmNw8SxaoNGM1kUuVkcNPJOMMCwfblJ/lxINgeOTVQV1taPMlDs
mN0OgUGGsyVN1KOtbq448ctFLSRpRo4Elz7j9Mc413d6aZtrLQvZFEODzW3g0mkurj7U+NcRJv6t
MoppSxEn1pXV90ub6Q6YPN7C0JHhxBIpd1jE+Iebmd/3JuGPYn1atBza+6UGyp3fHREQwS3R2Na1
mJJp62Dsha2JRDdNBm6meqzorcRcvzJDYlvrBX1Fazx2LqFKls1XM7ECTt+1A9F3leb8StQvMI8K
WiPW2BIA4dlsgRYCSTfTgivk/5y7yzrbekH9Ubv857xL1ix65Csx+4kFAHkDSvbV0zV7XWi0iEp8
KmB2y3WqRVfa0B0xNiYLc/DCsykeEZJrSGaNFTMtfS3SAeBzMQLsWqlM/Z7aWY4XgorAWfueAcpQ
qSZ5EQkOc6NK8C3FurizQ7LwpDdUyQUdie4sHnQuoanTeyAsAEHxOtGZwkUEUFzhsAXLu3AMDJ/4
sUcm3FPa6msmdLgXFLEbBnwi3NxV0D1rbVm+Sb9/tWKE/ahUx/TDq01N0c7SlIJ/64/Dri2acsOp
ZfQrhGskLFVJw5pPrF5bhTyKVgx/ggsfPTTmUrMY5JE+u+cyfbSAubXwUbSnKQTsH3WoDw9B5Jst
nr/McJb1lNbx0e4dMa1DUQTaTdFRPkSuc/epFPs3Y5kvjdTZlmthM8N+5oKa8E0EHJ8bqYgkhQIV
1O3ceJq2OIk+4pSHi1l4d12DYcBuWXVWzJ3+1687izI+NXC/v65leBwq8biZ+pd6il63mPy26nbk
Q8ybHWvQjNO3YoDzPVbpx1+/2pem9vdXo60NfNDwEYx8eTU1hJqFcqLDeMINMlcCENO0dahJ/fvn
+ucQ8ItDAAJKvtT/fAigi9o28Wv7r/LjX7Suu/zlZzvl95//cRpwfuMqOXBNZgUAEyiu5x+KI9f9
jWM44z6dXh+9f50b64fiyPttjlum7EdfyRAVy+T/Ko6835AbQZbwPdQLf9dNOZs5f7p5qdYIG8Ce
xEyV48r8yT8vmskoUoPOkL5Lx1ny8ZGF2uVIpAhc01UxFLs81s+kHqz9oHsyUm2RmPIXy8f/un7m
t8CihcTNZxazhuqnt1DajlN53hyL2kz6sUOqRFMQegiJAKIG05hoaFysLLioiBDausICFSK+WRSb
CvICgpILnUYiGPZNi+S7gttSzzIMy+4X7K8rWi4YHKtXC0N1XFKOwYPX0t8TisP5j5NlLax4upeq
JH9KLiThMTbMpLKldAuhU1LzFNNC6S27p9ZIkxjUlKGCWTxMHukj3A270fEWuTljrszzsKNPHyfq
2sJVCMGeIt3TLmw7YTdvSeaT6QEP03UA0HKdhkSfan577fjfDFNby9B9VpJ3kCdYrxwgZI67JGMM
oXqEFj9b9WO+pL93M2qorWBbr2mJrwkr/B3Uv76Ns+6KPug5Z6YXFXZLQAVLYrSyrQPgbjG0OK7N
onjNR0vfpgl2rkkfXgsrXIVOJw/o/W1Ob9WyciQvpmBSmZdhTozzabH8s638YlthDDmrVv/zvrJ7
Hp7j+HNf4Y8f+aHRsFEozu1RF8M2WSSzQvGHeNHRZ9M2qm8DDQd/5U+NhhC/4Td0mfszRraAM9Fz
+EOjYbDL4IvmwcUUfRY9/q3GwpdB5iwWQIKMMlc4SD5QJM9Prk+DTN0hozmxQ3ErZVV1i4oh8cQx
ii1vqbKc4AYrbK7pNhBe76YIAKNUuxE+RoLC0iYOIjHUNuigHGYZHgwr4DZ4wrRqbY8g3qWu83sc
0u3CBWElMX1unq0L9AjmvoRoueksTioVh/WD0MjowMA7EE6QTluyINObebKx8+FjwFPRuvdCaegk
I2uwIIwS5jEyVgLnKtsBlNPMVDWjKabw4WtbRiH8E7T9DSlnmV6f4RKqXpCsJc9tOExXdDNpojBp
+TY1qln6VZi6SyKI2ve+CQ1AfhnSdeSe12HkXDMMiGMifaW47+A8pL/YSk8lzp+lyOkSOPBwuapI
LDzj68Q+V5aVwFN0blVDc9k2O3tdiVmR7SORTiFD1bMSUOT+FVI2cSgGwUerHK+kCE2xApHsPa1d
1y73vur6CxXY0VF0VvlmxKn2WNS2vIkmbVyjMk8u0IsRt+xFc0ZYFnjbMKJbgWOsvPS85h7eHvEq
1XBww4HM3EhsObDgqHHql0+L5N+Uff7PMhA+NLr3+QZGhouZgCbaz/ddhT4Jsg6zMKvMg2/GfPVD
NJRPhrDGK80lkK3DrLcH4MM5DlerWORaqzaSsyb9q1F/qUjrgAhgD+NlWFgp+B/Tvg0m/lSbQrxD
EzfOQ00Ml1HncN4FS3Jle8EDum6x9eM4e0gLzlVOmuFA5Jm5jbRG26a96awAOrZrpefc07PV6lxX
5lvhdAc4W8au7QJ7N3kNoFMrYKhGS4JAV07ooAMjLCTfMtrNZ5ZVDq/QcznCtObwCpLW3LsToveG
ZgdTHTxDVd9t2ngYb1iU6dHtNRaTTONdar4BrEqaxYzyxGlIJ+zcswh8IfkLLmQc0/Y/JejpitaK
iOfIrKIYb8aCq7Roizi5yKHmHyYvE2SzFtW7h9gALPLQ4EpGX1bvRuUamyKSkmDjKj7PkDVdnCZN
XmH0Fwxv+HDCpOuyriOV7KaG1shSWaG40eJ2vJQ4NA6miMMNuD96RPa8NrVU0QMigceKZP3ih2l4
sKzGX+rhOP7CPPFlz6L7CS/OMSjADJOaSsyc8c97FskCQRD2rnYTgbO5bv2u2GrIXB8myvhV49Ki
JMOFe6cp1esgPLWUPNUnpilT9JZU5XiswGud4Q+tH93aIjcUw8uWefUT3BraJZ2T3+c1vyXtG2gU
SU+YYca1P5RzaITeMqmVNgLXKS/Fzag3hFtCsJtbp9p0YcGEJbNNmzY95pt5Qy3Ts8auWoMenybW
80CN3zkSt0eHRl2fblsCzAhXnCXZTU2XwKjK4APDsv7kabl89BODICNGS3TIYloHOF0x6piYoV8K
Pd3WhNNghIVCRQQk4blb9Eepu069yLv09PpHlNnr+D/he/lvlu6p1fznfjV//bi8PQRpDqJ623O/
SKmGmuNwqJrghiGSg63GcMl2aWrtNlE+n8AApMVJVmp3yRT3gIQx6mLIaopo3Hp6zOPFZA1SQ2V1
cOalffWc9g4RMH7NUG5Zgcf7hhqbD6Nj5NzXcadt/nrv+XcfgKKOt4UFyKS3/+X+KVQqGwOV0E3m
0C/HfkueI9hnAG/BzMEt2GeCGrKWjVkJdk5EK5r+H1F3gW6fG4MTfLD26ItCcX0GGm0cIAJzNhZV
F+BG9IK7zK3n6WsRUsH99Xs/PY+/fPmgXFzDEII++8kL8fneH5hvNcoa7JsS9zntbSmDD+5mkII0
NrMH8rDUHP49XmZYCLZt7vEJRFFg/qzi/gy+L90eXzT7zCavFfG2dtcyFd36A5m+5L52xaXyZHxw
sWJfDblP3mnLYPCj5zHBJYqtFxkM3V5XyiMBp1bjVWcNabF1aeHTfrAVs2ngy+hQgkdBjNhO8zTv
jFEsLUx0X5tMmgDks2j8BraFGeHQB+RXRc0a+HXBrB1H57sRSvYrbBFMFWUljLUyK39jlumLkTc7
GZlFvSA4tNpnFtGGhctSpyYYr05LL/C18K3BU4w6n0HhVUeyx5kaG3FD95QM1zyhsYfZMXrTMWZv
EmYY37jz+neL5C92kPmrSdwA+jNZjhZnFEZ1iOpvqrjRoZLk6Z1eCcWpgd7+k5snrwBhyj3gvBGj
IdEvTUMYo2Zl4hCNg1zZbjYeEwOI/y9uBIpEdrmf7gQYk9QMWPnsUzn4RWfIXk13NcVfj/q+dZeT
zgJbnPbmbBjrLQb4CENswAeIVBRuKMWqZ0e06loZ7ElrJqSQxaCfR1mSndUxJH1oJHqcLnstifNF
GBabFkUFyxUT18s06Nk923/7Igarf+9i19JWzL9yWICRR4pQQTl20Retvc7xfHEfWIWZLTIzC7IN
kWp01+CrdDsvBNo7qcrdj1Z+P2JSNnmXcsqWmoi3fu1o1+BdpmElO717q20eK9xf0aopGXGMhoKh
wqrdkXc8l5zzdSV3pH3EgLOztbSfVqOI1do3p0ejgohrgpFY8H6iHPM/C8IPSWUFakGiieN57qtJ
Pi1aWXJPSyMh8NXP0KM4DH63qhZReUHIguUvSUiKHngOxA+k2TO8VtVgMjqJ8+RRehZz4CytSd2O
qFswoJjsBgsZVdGb5rvGDbFmc4HTjOWZjpFxq8ncWTWqR95hRkwHWsBiOh83ZcsjNJUvSg4Nfw5a
0oIWU0QUwtJzpGWtMhq4d2HYyn2gW6dI5cR8icwgnpbM3qr0XGvbufzxp+sQua+2VmGtv+RZyb7a
Qv9aTezs+lIrlHEIbSJyJ24Ej2y1sjzXrCki0Jbz/jzzj6En6Z26TgpaCAtyV8ebhtpyh3wNO7eU
Sn0IJ/X2Xqc0KOZ5Sl+SSKDZQqcGMBx04D06wPD/yD5iMjFHpMZ4yYnICxu0kkhaFoR/6itm7NkH
o5Gblt7ujNyxymAxpGDVsiHNjy4ityuRu8OSh4HPNzOnJ5921H9Otr842fIAnCXy//lke3wf/nX2
3sj36fPp9o8f+9EoMzmMEqfiY3sjoMX8RBZ27d/YmEyPgJb5aDu30P7ok1nY7xzk2J4gRxM98jzr
/mFA4HDLr6O3ROtjhg7/LeqYeVJ1f9oj2R85QNsoqZjNu3O390ulWDfMWSDj73yOg4RtN4xaJ/y+
6XkU9PY5xVvd34Y2w7QSfES37+OivY4QOuf0WgxS4BooKjk6KoYkbtCZkI0owEQ1Ar4PAyuGwi31
LRmczEv8mqjsURuwFhiRyVAUc90oCvvJKfrnzGCN8qvu+jqwbxGTqGvJ0IqVmcD/q1jMpZMFwIjm
MSI0J3XRDSi54Ax5xo10OEi0Vas/+XCyQAtpsbgpChawhN23Pj3UnYofHBzSxmk1jMd8ZI5naAbM
FSVoTUnN/0B+zOZCaAZ5vj1JXfuwT9hhLCKcns2ekZEamI8qi+D10xeFPGwup6MXrn+M2Wnemgaj
b8D9N8rb0jb10bDn3V6l6Ahds+MHpT1IQfxyNSUgWXz0Vn2i6nBZzNUssSnqwpmThW1gW7tcH9Wu
HZhk9Rr7oDJAmeH4onSWMVO2IS5JRsdQ3tj0+kAjUuzQD4BCCIpWVKH2res48gG1QB7rdKZxaDzp
69sBj97DlDJ+I7mlM54wc7D7pAwfO9I9o/HSqzLtQ0WDvxwZg+IEG9mp6WEcK8yk29P7o+QhqVro
czIh/9yLrOViFDlzWXh5BTFvTP+2XcfEtfSAxcYlX7L0JtQXao5id1viobE2EFSAQjRNhwM1WhTt
ggzS1w7p7Mzctd00JrnaRJGfBDRDC3DAZwxD9n1jtdRdyemEGIqnSqMWR5c5ecS5k2i469qce8Gr
oMp3SBF4daQZUtrx2oK+d1tCrnxoNDO7japmeqqrSB6ALfh3ieq9TWSKxiGLtTaJ3unC86C2okc0
p5xViV891youtuckbOlpS4J9X/IhT3IMWwlZbG3dt3CC1e2wcPzWgftWqW+qGEBLWNLfZiDXPgbH
HBjwNXleogBW40yyJlkEw73eRkfsCGtb+V1GLi6wMiaGltlzhUl85GC7bsNU3gQ5R4lYofaj7otX
qtWDi9zJ43HZh4O3NVrf2DRI6h4yxlJbYms0SEVO5GersY1zb5saurzFUPRkt1l3yOE9EH0+MXLr
6yEibZJWEpyC7CIPA1ICpOE4m9jjQWu5olp28IHPwgAw+oLjdXOJDru8QmqaX0vNBO06TTnx8RZ4
lbDwF4aoQ2oex4Kz7bRr4VvqLLJqeOCpGMDPZbZ5PxqODm5lYjA+n+oXA/kJRBykLAxRxNxUA1lO
RduP6zl+CTZnkKhlh+9uW1emvOhIQr0cPTM9L8jDvWrp1637qKc1rLsSp2eYZzCwPc0nJd7nxDTL
zdynnuL1Au1w+Do1SfJetOUeXLWzUpXPkN0xEcQlRkkc3JSYTrHU+ZlnVRM2uNLo0xW7sMzr29rX
geQOvUEvO6ICogtfqHvU0fpaJXV07M2qOVN6VT5ojj1tRe3iYjYnjUQ7/KeEuheTAjbbZ62FaqmQ
a7MrbBL/2CgMhB0DWgDHmc6HoCqvo1Fx2uXzA5cL1JjA1ipduXJUCNQoSKKlNjkd9AdyJ9pFXsy8
Duw0HRMFtzRgK1UNuk0R3TkuXK3lmDUkIjZ5cg5+JZ2WxGlxpkwEHEnTqajU/X7cQmItlsOUP5eK
kJ0Ge8S+DLAglxzm79I0mxPaRaTmmJ6EQrXIWgRKnmquGi9Nz07Dd4J/1bWAl5uvpEPq+WlnAf4V
fECFSc8o6SSDWEXhdVpFlcOmNSJzfmgGSjJH09lWe1FyUnYnnjBN6aCU4Hy9B20oLJbDIG4Mmyl/
2UbNuCrIwwD2RArnxaAPJMpHs6P0yNN+OkpaChNkZk61EgnXRYP9/Z88O+78uJ1+US4ZnLnpE/zn
cmn/Rpzd50rpj5/4MQcwDCAGWB9o95sk183HuR9zAMOl2880jzkafeBPhRLcA1rCqP0cDnmgYT7J
Cw1mjTgamQLMxz8qrL+DZ2U4+eUwOf8GzKKMPHGc4Br7UiiBV66RLAXO0Y4ILA2DYqzPC3eaxBqL
42S7Ief6PDWLs5G5aXar4sr2XwzhvkfoWm6Bq8PrN0rzjonh+Ji6Wnxuo4huF8h20ZtXheOBZlfS
L7G8g0O70TKBADsKh6G+14uahAEsDaS9nVNpyW3fg6Q8uiKCQzXQUdnEc65aHkwswaSrl0TbhSsw
QhZmH8/e4E9gjJD43XVaoadeJPoQHDKzqg5w5FsMmn19JmD9vLHqfrdI6HuzfKnjECjdrQ4a5Pcm
T/WlZefO3jHlM6BjTjKjF1HDuAI7PKnM444tztpwobQjJUowrly330QkUzQBOwktyWbpVp2R9xtb
Zi3dLeRUsIwi8YhL82B1QJuNeER+F0f6zSQJyWy7GjpDqz9mduyzo44TEw1CLSrhP46j56x7fVoG
Zp9fMx6od1bXiCNPVBrjnklCeRLHh7wvh73tRPGFr2XPflvjNqvAY4O0TM/rHO1PVmr9i0zdYD+B
z9mkhZEhXMf8rygs3+c+X81JrSl3vojfu040a3+IxyebWgx5Ygy8EgwFZp48834XokvXtkvuwuiV
j3mcP9YaLw2oAjNZNPTfghbpDX3Jcm2lMSbBys3RvQ1gRSm8enZ9M/bzW1eN1gwWiKr9fEfe1710
Np6B/YPqOkt3ruhqehYuuUQZytBVofW9udXpzMP1z+YHp5Ma4Y2VGukVlFBFTmikLyNl1USDC232
LIw2rwIc18dfuLWSjDIOS398i2IqO9h5NR2iyTEvhC+SjRMFwxXusmZTSDm+tp4FuoPmM9CNVKs+
KKsSHrCDZWxzNxkOjSLzC7qUPLSBpzjPOkP4FolMW0LpsneR0RbhgvxF9/z/s3cmy5Fb2Zb9lxoX
ZBc9YFZVAwDeO51OZ5AMcgJjkAoAF33ffH0tMFNWIeUzZb15jiSZgkHSHQ7cs8/ea6ssBEov6WxB
PGMWntW4AMVp2qBOobZoXqDnoX/Wp7kfvVqfNfhvaT37PIWTQIviYUv6wPRTJQceWeaaexryfJLM
AQZtyQOq7/pQOpPeYVtTWxVFQnNL5S+hTbCWWvwTWGm5cRzakmxAaGds75/WYgpEhxgaGfkoy6MG
igjotLBd0EkZQPsU7ksyzBQBN/apCovkSios3mY0Z/0YsC5ttUS1PlJ6vdHU8oH5foitHfM9TcZq
N34nFqqzXAvpO7GdcNvjCeOIk47zqRwVyP6OQ7esQ7KsCkhqxKDOtOVqm3i0OHjQa2RNRUCGUju0
kNBvmTBx1mVj/2zGZgnHrog5j4doB7YbJZxUdeCmwORz4tn8SiRBHUq4yLL6KAYgv5ph3uAvluQy
w3mTwDt/GqYalygSNsdvQcMGdluv6YzwLnZoc7SsOlBBR3xjcWbd6IHfN4W+3I+9GP1yso9mz8fa
k5k2HZIwh1k3WuVV5pz91VFt8U1XzvxIq0J1B4eF/ZlG2CMRas1aFFRjPzbjARp7HB5oDrMfJ1lr
vkvfOMRAcZczuomiHB+AETZrZQiDoebAne/XcmyzgPKSJ4AmRO0GkT6Kw1Krn2QyrUtl1MVBUwft
kLe95SVqS9dlUTEw8SbvGgaPIEyqb4pdzaT9NL17XNx4/p3GEc4yij3vKYEyHmiNyNmYqvHAakGL
fTUx053dT7TFQxlFjF86SNz99FRAB9vWVRGhoA3WnZho64LtPR7cKB6DMKWdQC9FvCfFhqhHVnDD
ODMrgWxN65WH4LLHQ6P8rspa8aaR0rbZMvqfMlRKsktJeWtrdsiVkcPQqMV7tOTRplYhN3JEGnbO
0CoIzWibr6iw3bnJs1tLHSBkEY6wetNUJy2LuutSmPABJ2e5CjVx71sqJFZVOlw2RmQ1u9woyQzr
kxOQtB2C3o6N30nNDpvRnj56EGl+yj0z88J0BBprmco5VozaKytzfKkmBiRDrZab5YwUaEMmf+2d
mM8Gx8pgocv0wOJ1uiviXuGGFY3eyLDwlmYD47yNq04Ni2K3iFJ9p8LNYGBZAGdyS9fGWdtjuaty
jJ+oBEmiTkElFgznbnZbhHrg9ICM2oCSo3EMrKpXILHQjTg8jPCrXpTJBDTU44eZrSK+yqydC0+p
o/FZRFZ9pOTNPkZY7B3uoKG7576psBoT55ZI6I0mi2sPcdsDF5adKFlJfZNrjyWOlh9DatT5SKDy
uipW3SWKD66j3NIZBOsE6BebjB6Cay8iB1ClRTcc5TibVu9zXzjhGSp6uiuttke4xFJTLCIJxgp8
NB+oeNvnyMdRhylem7J6MzlhjjxJp59LqeR7nIhqpxAWOi1Da3+odpb9aNpKuZh0cLZ6bj4ujvEk
ZgN3oxuC6KFI8tB0yrJzervf1LAzn0g89UfTyt/lIrtDLG12PWlS7oZ+Tvf9QiUvfbxRe0y0sN8Y
SWTcIAWU1wX5OXB4cg2elA9qVGmvyliMZ5enMrs2NRxe1CRR1h4J85xXiTxqibmFcFEjV0KKsIxn
9CDDg/WbbRJoh56NBvTNdaJq13dOfV85nQrqstK3og5/d1JmESuK4x06RuURG832bZkt59gwxlMF
s+H74LYJZE44pNWS1YEB3/KnWWff4py6Xi2V9iNkH3PbqWnn8/PRTif1u4G76qaK1bewNRQPR2x8
zxb0nI2sKydrOlM0YjxlNTNvLakEMQCP7pIGo3IypeFb08/Tjoh98zYphYXMBfyvHLThYI+y32ZW
+zYidVFtmas0Aq7prChHEo7fld6cg2bWCb05cjm67gz0lR7jqTtB3WC2ZvNPNUlWRn7siNKPhZ09
ScUqHjlUMenWDo96sPV4H8bUkff04ao7146qSxYZ29zSqx1Y3uZu1I0iKCZT2cXSyLci1qKzjXC9
aTTZ76NQJpAyRmldawqEDrGRqdvJ6clhSUkvmDG+ERCAWAkUo9qNo7rcV0CYfThJ6rFcmmJrOuP0
3jshHcWkiDmkpK1lein5uMKziHTRkrVMHwVe/jcLqQQgavueR24Y8IP8pFqv3sq8QCmbC6Uh4y8c
P5cppnBQzli66zSXnmqkxV01aagdKYbjccjZ3ShG9Bl2dHsZBcKcn1tN59GAPN3SVN5z7vW7RGQw
UC1axpieUe9C8oTcBwD7cNqMcV7sQ10RPx2btt2OXAlS1Eitu9VFGzVB+ePoQfQ9Sx8gXBOqaEH1
ncKwFX5daPIgeKvfCHdHe5Yg4cYu+qrFFd6yzm771o9i+l9rUMdUAtCa9r2OxRrw6G3TSxbxYFc8
kLxxjuRFHTv1Y6rs7H6ZsMIROMl8HYv8Niyo2VUfnSmktiUIBycuP5I+Hyzo10Xm5t/sKU5T4xjC
LEpPUKzd8ts4D7xqsE0mGlMgP3FS9mRjqQtOvoz8JKjfNcTpJikRQUAYgQJYqvOGaJ5+BzYQf44u
PyFnBPM7X1O+QSMJ4WUN1SGcwwkM20AFsmid5NgThbyrK/50iQD7qvPJ04EWb/mOyl3quhQNRWCH
E9usAJ1XU8HaUah3ZTI5ByIWC59gVO+L3VvfFpIjXt2Y1qeRVS2F0fZSnaizpkyWps1bs2YgpJU3
RyWv8gcxxnFg6bRleGU89nsj6zACsiMLOPVpQWlwhNHGdl3RJeneajJq6zJTO4miNY6NwDiUmMR1
QeBSdWXNBFRshe8n0qp8mpLBeCFnQ1amBWRlk44hDUnZKrFaXrkbey1cRVk3v45meB9Jh5dVANh9
nEY3CgYZAbTqCDXczVWk+bJD22jgr0LsoXm9x/ReYTrgKbyip6BCyJZdo9eCfD1OuZTfIieD88PR
k5mpHS5zsUSPubm0W8Jp9V2Yx3KHs5Lpy9Ty+KKEw9h4JZC4jdVX5CdlWz+GYS46JE/+aE9B2SFt
m+LWRVB2o1qtn5u4wURUOfX3ooyeQ3aRZ4N4DNbUgiSGrq0mtwJNy+sHcbLdvHocoOQUQRhWhX3X
T7HxUMT1u700GbbUZcKGqsSoSc4oeOwnS2SMvCChRc/rnL1IxLEnR47hDssKkYO5V7UdoxD9fE0/
fg4K281KM6JTm0cVLcPsVCXg5DLADrF4jdWZs8fowVmnZkUehLE5/lg49XHiV4h5NOU0X2t7DZAW
bpbcmsjlJFYvbNgHSdymdRR1o9mLexhTIznEyyLPZjwkh1wnT5WZTA72BNvfEsoPamSXJ0IIoUkG
weKX02duGsJM6fTmVqFx5Y80c0l7uVfmcgmyvgp3nTZkN2AiGPIXriucB5DMaxEdqQNM/IqTL7YV
F5SsDFVfMpaVzJ/rQVY1mzPdGtREF8Jc72DRxp3r0Y657GRefy87olD3Knh7nTSIxTBWE+NDCCvZ
Jvt9bLVi9JBElk9lLsR4VV1F7q24xA1cDMr80tHYMX1bRkXyfFU6Bt7u2osWt8em722iLGR2mmk8
8ZI0jrMtI9zFvt6qZZ96/zM3YL4ZnTJd4J3QSmfX3xD6pudf5J//wifzZYH+ZfkEfRSvDFQum1MZ
6s7qI/3VqlHV0ygzXWUhpLRmoLhajFYMfWnKwarAd4netFzfDVI76qm5VYyGLkl149h4pnssRiXL
hEHZucDiyWLs/v6HW22d//KzYX+BnblCbP5KYcrVoaZoTBsvVdXQXMtZMdwnw78zav0X3wQg5ooT
YxNn//UFMGU3MfQO4yXRBAZGRmAl2xZ2+Q8/z382uP9WknQEiuDfSJJZlhRl0v5Zlfz6on+qko79
G1BVDUoUGFSizavC+E9V0lV/M4Vp4Q8m0ED+ebWl/rHABROHMZgSJ/LSzNSrmvjHApfkhMVqFy7Z
6loW2J3/z//6k7Ws/ct//8pss4xVd/zlOiXtrMHs4nPksrkiY73qlr/YkxMrQb5R2/g41Sqp+bEC
e2bK2TpVtY3UAwDNCIxeuo9VWuOr60KTB5QYHHMKopYBct+oeYh/osys47LYBvz3oVzgMwoxPfS6
kRs7lboN5SF1ZfMC05qCJPK+bGVnimPYW2gt6AaE+pqGdqYVr8/FQtVS2VsUnsLEWc0aywFLDUz8
Qpa0IWUYkkg5SlpE9bEMjzi0qoFCHQVbpJztD57LQ9A5LgS2RVA0A/aga/0ZYrcZqAhN2tnVaKds
3dy6G3HRevnQ39pMU0CwqzyOOcgRAzQtNXmspJwfaODpLk2k5bdckhfc2FMJElY6U2R6hSkipj1Z
3TKzGnb89TWKSDnvo9Fyj1rVgFeJnd2UaI2yxtRo2ytMgDFtzPqqG4nxBtQywvLvbO0FNj8LMb3J
HlVtIhYXG2/RMFf3Zjm7QbHo+rXXJMvccjaCWNWusbVggKJlc6PMCRMWseKrbivZhSjazRScac2M
nh6vmuz4w6LKcGfYpe6jYKUnNc+zgC7T+jYA8eJlj5PojmOncRnj1VfEGaQ/i3FTa2V5Casm/ykH
y4XgZLA9NrGvIIS1N81yP8wwLBF1VLiqSlx7Fog7LzaXF9cgGt2gUEJGMY+07dBcA9XmUZIWuemT
O530yqbevRX1Q5XGP6Smx+9maY0BD40T0tQcmKsZgMWuwZO8Uh6GcsofWTrB5k3h22k6lcEdrwhJ
x/ShyWR3USZCKHB42qd0Wgi7tNp0mZMWLtZkkrM0+UkVSr4CMYTRt8WxldzLnBW6Iuk/4a+VEmpr
VaknPa7FEYfOZ8afv4drnT1g9wN3Mk+he7MTs3pwNANuRxNK5PdoWS5geDpfVjxRUjGVu0Xpi5vQ
uKJtq+/OWmrQRILbr2p0EEBc9nflpC+v6IBslfEVxUdDxmpQGaDLGPYHI6hZa+84uIPMqvuTpbvt
UcTW3QCXxPYwvMH4KGmRdeTEuatgYcUZsRqCSczs1EKl8zFfPis8EeJ2uTnJLLahfTKGNbFdF9/n
sZfXWG/oL8fViL02cDPjxtkj2xRO9dFWto05vHye9bhgy9C+5XaTbVNAIxREJxrBedSnYn2n5k8l
CgFPqh0VqL14MXraFYbZDffVOCh3I/zyTUjZXCCF8crNsL3XKLzY0lZKL0QamWA7WuPZsJTRnyTr
yDzECajoMESkcrQ5snlhor1SWV1vejtvdpg/NQ6+x6VLzl1O1w0xa28ukguUWsyElI4oDaYztFxo
J3SvbtNRTr7BUegGkSh7qBwzOgySlxkfr36Arj495FO27Iou1SCoVXBQ0gl2SjMcKf4aWeqSCQ8Q
IMcHXJzPPSzKvVLPhLPBq4BZYn4xRvHI2sLI3KBWmYspFx31HGoxOJbG+YG3ztxY1oJDgFPh1qDp
BuhDEl5n3Unuzbh9L4wKtQbTgLck6jseCZNulkZ0b23DryzyuAqaKtNONPEygmsml7SIMn/IadDJ
5ji7ztx2vXjifgeMsCxZpc5vS09kDC936A8912AyT/ObO0/wXwiwsXpupsdCYGonqJ/fl3lsAOl0
OZdeI/i3B71iJmJbYnDYy0zYOu0iy0OVDiGqO4WgAZQh99ZJ+2dVot/SsaFux9jJEBUcAFFk+hmr
KqvIS9b+SU5dt4+nFrG/Sixlqy5sfR2ty7dzXGMC9ArkzIm+FAoHVGM/43Q8ApSIe54tSv2RKrKc
yabInkRvzFB+nza02XjkhZ192iOAUKzZWA8TD+xHvWHFzBqbSw+lajC/t2rSHOMlBwIENNX80XH1
J74KYAsdVgltA2dPZd/qTHEYElTRHEtNOMd6DhXic7KI9rQdHWbKEe7jrM8eHUXqVGYAu9hB4ePC
dZcxfq0waGwGzcj3Kg2e75QTCBqyHLwBfjR3xjnSaZsAilQhhy1jHx6Gikl31Idh8Mi9KA8Vt/af
RWpwNAf3Ot51Q9tesczC+QA/yvCMP7GKPGkSk/GMaelfRKjX73UjkleeyRF25by/w8ST3+O+cn8K
Co4X/KehjkkyHV4U+ECXXEBOYED5Pc9169MsXBPrIIGGHtTxkG0il0HHLIdDzt3Wbzk/zAHBinW9
GPIqItTFznM/zOYZaSr7VCRFpse816BzWFUyPuB2sZ55jribir3HtmfFqSD+2FXoq/i2okMD0+cj
ZaoxuBlRUOemxXCdbIYeL59j5ZpAViHjqOfNK+W56UXPsI5zFXeG7Wtuvhzcvk4/ja5OcaYWj725
OGynuCyPLKzyAPIoH9aKoOL9UmM/8rEaEerTWhYKm5lyqTvc0eOrOc7j76ET12+EtoZtQrS08UIX
Xcmb6lk54rIfroXJ/QY8R6N8GGKGP90UBM91xWn3vT1XVIooY/XmRhPOalqj+kOlkkYJZCJrpBPM
yy81MGjDc0q9u4Em6TNPwRJ1sboqO/CZSxixNUFyYjaY8PnJ3Y1uN+I1dLvQ2BSJoEtbHRRwipmR
3EK3IkWhzzYohZ7OZSof5Y7bM4KvqQ5smFLNPs9jVx8pr7YCqzJEMA8AIrK1lZYSMCwbTmNsamHW
viXBNJgxSXVPbasHtW+7oGUTfs4UjBbU0ZddMNmyOrS2AbgM3H7zmjZyDUpFPczbfmrL72BQqmLT
GUyecOvq5XeLA9RdKNg+6Zr1w4hi98kmW/Re0mm/BSkxYB/C/A1tkQ4TBaN8yh2Rxaw4JLaw79zF
sN8Gs8n2VUynsa9FJrSGWZ/1H/bInrgLVf3Z7eIYdFWuTwhjDatPujvLPQ0k/Gu69Kmzl+TUbk4a
1oM/4ZF/H6Bu+1VhVm9M592D6XaswuSkidd+4QC5icTYcy2Jdq3MsdVPt2avtAlzK6L6vZTh98Tt
iifCa1a71TGBn/q2n5krFSUOlgZYG00p6UFG6VUA4/peF/YlmoegjPPBHxwF5FbPcmnuXNKvLlle
ew2XujlrSNOttHsr42zoqJG9w/K+Itubwfjh2gBsUHCr6Bnerc1aLh8Rl1UKAWdfbROxAz8TXdpO
WzYjDuaDJjOSaobZYT/Ss20vRH9W2QBaPZV1NIX1sHh7y/7dopMl9oYWy3dqdc1ThCvhh4UreDuU
4EM83k3wBxUI07tYm+hF45hFGVJoIulQ8ioN4r+G/KyEy7qF4bPwKiXOuLXo4x3OnvglC6fsGwJZ
TGEYAJBGDftzw04HFTa1nFPa5GDiBWfEfIyOzkLhEHTAGuN64pItLrQo/d46tkoQMRzZAsSJ2YWb
qtKsDVvR5ZQqanUcsX+c+Q2zs4av7SNckm6b453f51U9bCNXLw51FumBli4vFaml3lc1tXkHp2hf
9bpmOSaS5vA1+v1nSv73U7JD5vZvpuTiM3n/S/3I2qHM1Pzedv/7fyiO8ZtNwoIoAG4b41ePs+P8
JjgeukTwQQIw7P7i3QEoZkIJEAQvEVkM5xeTs/2bzf9Yv+yfo/V/Z0ZGTvmXGRneAH+ba3LXckAf
/XlG7pnWkiWeqMXSlynQqS58NyUJOa9PhIY/bGFbQ33CTA6uJ4zgpxFZNitu8rvFCsHvqeAEAAwl
w6eNgeV+CafizRVyRtUGYJd4fFUeTGXINVwsxVtuEmYUIJzvm2S0OvJxjX6Hs4acHfVoLH9aN7N2
ieU8UiWQ3WBJDvdieM/Lhs8Mg+VzR/HZK67OQfGXISMFlIpqesc1k08UXihkRxSd3vhgcleMsd7Z
UbqprDr9EfMpJjTR5GsJqNaEG1LCySFlpc8dIHP7O0T+EDSooNooMBvNMTZZCYDEJ1crVU86Ut/V
cJoxsMDRPUOiHxy8inZC/XqRkdxPFWC6FUHo15Jk4aVvZ+H3ega20m3HDzaBxSsxKZNzrRPNJ9ZS
9cNcyeidoCyTsdRKj9zglgcUWCeenP6UOONlMafyihYKYn50JmrZ5ny0d9mUpBdHz6cH7I7QtuYu
mNvyYNsjTYMUuflD0ZMBNebdqCX2VQVdBc1Uzz8mmDUcx3LnapkqWwuaTR4pdsAF3NIdR8ZRp52i
UjPsxGz0zA5UooRCdXIAtYaHpVXr40CvcOqJyCTLkZi1fXZErhV+o8zZs55X/WMPpxCTrDouXp8O
6ncosuH3TmF9Vo1mvaF6RjmPi4YZpWCwL5fZ8MeJLrclUvuXLJ2rGkJ43pzHsKlPLKKGny7mF8qw
505JgzZjAzkYRbYB9FRIiBUuqzSV5c0d4yw1nVDm0veaTtVNRBmAuQPwg/CrAYl8k8RvMn8M67ry
0lqProUD5XGPpJTcOGTpL1qU48pfTL4b8ePmUa3w+PR1bJxUTTIkxH0Z7xmFI8Sjsgq0bqj39MQM
tyimA9Si6+ZVKfCbAr1yf8ewYTdbS7Cmx8c8Ogkor9q9IfwsI5vzqFS+y0i3rjFtwnhmnBCKHoWo
6YeBy95dcXDkrATkItdk0VvnxHd4H9MnZrX4ak+yvWsh7B5tMmPuRi1HHExhQSuMNUd5wOVafnP0
WtxHDT3YgUJZ31ktI+MOjnIP1LPMq4tETk3wE+d8yr9PhSoNCTgOZAcvz8QioTq6QyL4R1moEXjx
yR1maWGZcKFYngtUsIKsb0u0ep+PGJHCYRHhbR4HfT7GZiz39WhdVUdyZDVsuPU6w9lMrvdxIiU3
bFpQgq9hyGpXzeicDuweZ52fVlqJW6U1H+HM9pU3J2rnd8Zc+zGHxovBeH3usK3tjFqaXlu2GXaL
mQ0BbdYbB4Ow3/B5uYUtXihowkP2NH2NqwgVQl7BlS7MsUbFMP9oLC2RyAwRozAvmlor+7Fvng2O
0A9K6uBzntYJWWdUHqLCuivX6ZmGSi3I1om66vP5AZVCI2zOvF2uk7czt9nD2OjYj/45lydboK/Z
BoIcbGXG93yd41W8z0D00AOZ8AWj/iCPrJn4m3Sl3vWrGuAiC1irPmAiFEiJiFVj9SX/D2HtS01Y
dYUYx+ghXLUGdVUdoEy29wlChLsqEuNCb0a5qhRyUUN22SssFQmjWLUMIFO8yfNn0w6nbuE1DDtx
kl8CiOqmYiva+Gn6UkeQSRx7Ri9BODF5xzbofTexaioh4gpj3701SnntkF1YD7FcnE/QmMQ2F+Xj
kFDWmk9254+rcCPGdCDesao5WIOcvR2rKQYexJ7+H7oPClCNAwlcNcXFqzg0u86w01bBSG2BSoFb
sRkX3TQ+NpFtJPx65AdYwbV3IK2MrYUtXOMyOlmrLCWiRsMMs0pVU13uFLNQ1ngzVxMrqsv8pW61
JZF6Z5W86nl2byyqWJdhZMke0lUcs9zm0y5jemmTSD0tuVtvlJblk1+ZE5Va9Gyhsjlcft9s0UQB
CI8yqFc5blmFOfi78yVbxbp5UJunBfiLr5h4TTQ3eTAbpeYjgcxHgrBFSUH6w5CUPw5ZGD6YqzCI
a1N6ZinmQOdtcpk9gnQVErMpfI9XaVFbRUZtlRuTVXi0VgmyX8XITreO7SpPTj2XDjidF3OVLs1V
xIzlFMLi5CfVUvtjZLS4Yf63/aWf5i0YC3cLzyb7abVhcSGP165i6djRmes1q4TKPUY5U1eKrlrT
9nszCcAH9Sq70iWuw5BEinWnNv4wvvRZFwe7b6f9jYswu7ilyK7SXNeIq7SbrCKvqoqrbbRGsMqd
h3yVgjNHdwOlX+XhUX0zh4bzMRDhx3wVkc1VTiadUW/bL42Z2+GqN2Py8XFVF9v5S4+GP7RTV4la
Qdo9mu047wsnmQ5WxyNyShfroIAqU/+B4/jPOfnfnpNdh5Pl35yTy/H9z5ukry/45yHZFb+ppm3T
MvmnE7Jr/YaVZwWf2XShaF8wnT+2SPq6RaKTxWDFtB6Q/98J2RAkBNczN0g4vOrrV/1la/R3WyRD
h5bz6xYJ8pZuGrrF6d0V7JP0vwT+57zrhsJOnKOo8+mkyLaCkaqlt0k308+8GJbD+KXfYKNAy0m/
ZJ0vgedL6wntVrky/6IAMfYPV0Pvwud04eN9qlexKO7wSR/KLzUnLLj/+/WXtKSGCMtTZj/PZjc+
9A1JHo9Wsiw8oolkn8MqUg117zzHUwnvY/lSsbovRatYxS20mkO8yl0Y0LKN/NLArC89jFCj9ems
IlmBWhZlyGbSnYaXLqmNG4Ifqlo/VOHPbpXaImW4SzFkoVQAB3mlVr5+N+BnvExRnfsa/dM/FV1H
t3Mjs669ZrKv9Mu5HPlnveWTHk13i92oI8ZDY/5p54ryUBYSp5c95NFlULTwYH1phhFqHCu6UjfO
gHZSiUd9UdGrRsxgSxUV+4w+vI05hPErxNho8nWHpFa77v2oACBVMKtxfM+JAX2vL6N9MmbRLlpc
5wgHbdgJ6un0YMlz6zGPoyXZLUVMDflMQhrcqKqRDIrxtxMMMEr3c1YFbntALTbqWzawoHCbzqeQ
sCZKlEKOJPO1eGyPLD+rJ/e0BrK/Noukyt3KudAK6vLgH+z+Nth5vY+IR+9TRbRMIaHT+W5Crto3
Fqt6rLOxO6q2g46oTbw4bpZ1MI6K7F7FGCU8J1rkPXCPsvdRM4bvWS8w5tGG67B8K7FExMs8EQyL
bJdjpxV2lLKPEghw0dxjIkUYmQDuerhLcfyNE6ZyKBrdkdyjHntWPEVXepJ/UsI893vRLXUCPFMv
f47AKenMGReK3ACjdh+EOi0QpxjZnsOedBVck3oDskPqRI2s4b0iRnu1xgZpCDVqS311Q4+JXutb
taSu0Zuogbhf6OORz7VIw2mgRtdJShDtCwuina0OyW2EcHrFrD6r2SfvLqwAWMMNjRArDwDH2Bly
xlwmF+pE8vAStZiZc7XEfGJ0A5ajEU7FrGpPkcP3oFcmkNnyaLQThP0Ci4XfqepQ7MNCrbZKiU7H
RsyC4KzZRwTsdNvmac7HW298GD4+UKfRswukGsPFYd6KKgd5q4ZbGacrqBUAcQI1hZyaTntEqp40
UoV3pVBt2NLGDU/DnnyaeV4qIyQO36Dsi2Les5Tkde+nCZ/uYMxhUDgNV6BR1OKisAu1grbtdbzI
dPKBlOuOWt7km4TV74G14nju9QX3K+mMXW2y9sDbv9Qnq637I37F/DarhQECtrTMnSULkjJu+7DE
fDDTUv5cHP0JFBb4eif9dJrSCKRFxLRMZPtN6bXsAvrB9tsCpSqZTPUR/C93LQc3HXMJ6xNhsWrC
ekcEkv4cn2UA1rg+vWKhfHaNJvOjhQ+2Uup72UU3CxfxJgeM4NNFhCSZiMH0mD9hjSwWxt/UWl/t
cvwGqicOBDu1g10ay0bLLJzamtRuVrXqu9kCttdozANO/3xjkWeC9Gu0/Z3JOXVTTxIPKi6wFz0z
jO92bsogTjnTT1XMbNR39jc0lv5UjVY2cZNquadwTEHxT6iJ+hDLVCJypNFyL1KYEPS9yesycG9M
MaPtS+ha+15x5XlUFXdiooymbagtgPYKkfvkEIlyJ2l9yfsh2dmEhZEAtXdB75qHHXrY0jmy4Lus
uw2efoFtihflYWSA3oQLa00MuxmvtqZLPqgcwtyPJJl5iDj6wI4poRHKh8FRnBO2aPcSVuznIODJ
UG+zMIhoYiNoZg2kYfdAYZ38O9OIc43pIyYvztv/XZJv0sweu3M6Ffcq3amsOyLxjexK9rOdje7V
ViPj0a6n4gFudbSZ2ZFuM0Iid8PSQRwXxEzhUyhEdxwt46YbJ/1jYujkMOJWf9epntjrej2e2eMU
d45atftJMdV74sSpP3XoGW0+zo+Rmq+8RJqdLt1A/Y9gWDu3JrYhEdOwM9CojDPR4ZaZRfeq28p9
AnqELEhvO146ODY7Jj0KdAniBbRFvBxFVsVbKjdy7EFZ+BTjco1hG5ntG8e/JKVrY0jO2pC2+1YL
a1pt1elH3vWpv+jV8k0fdETzUNqNhwumizy7bp+wumvnBWH2jHBO12tmCcn1Vsc30+rVR1JaGhUa
sgpmSpVm35q7+KWqq/aqLxb0ubZcAb3r3Z4n+vQepzir9dggWA9CbGJZq+OS1IyFZrS+O5pN99D1
cyuZz3UVDL+orfVwOzPCpOI7PXdZsSc10iQvkKDCgqGltHqeRKnAzbyUMf7YAof8pleJncCbnuic
IBL/6XSDtQnTmTEY2I/txWQKB7i8Y+hF8dzvRpF/GycQL3TMRhsu0vDAW5kFfVFkD/qqJJmFTTZZ
qYLaahL/Pzry/1cAdC2l+7vz8QlA9/ufvVb/+JI/TsjGbybcWJtckWkYrqZySv0jASq+iiQ0jrs4
nsDhcUD945SMI+oXbxWmq5VZrFuc7oiQ/jdOxYjQ/3IqhltuO6RFTN3RLOsvmc+aUsJMRpN1yrXK
UX24HOoYWCqbx9rvW6XqauKPrA0pfs31MryUxcwjuDEFJH8S+VyVjxkRHSXH4mThttwocJaMcO+E
XNHopgMOVrsGmXpJY8Kt9paqotwYL51Ik/j/sncmy3UjaZZ+lbbeowyDAw4senNH8HIWKVLiBkZR
FObZMT59f1BGpYmXt8hS9bYXGWmRGSG/ABwO9/8/5zsjFVzJ7kCQM6nCnWqJg7joRd2+pOFwqwSp
ljRFNJL8IkfuMixDCHvqcFOZ83SnuTMIm1lFMMZrHCm0axYv37yni9LqF8VoZPY6aXUaV7Jp49bP
arerb/BtpndNHXjf22y2OLXz0TV4yfqkOnfIPaagPHnfNIt2E0NMzrwdAWDFe7QmOizAiVAYq4zd
67QunO81pdqN5pXDE5JqvjicaXdlN6GeRoK8VMVNXFOlFYFGV6VW7dM5z84SvEVPTmvX38zWolxs
lLH3UnruSzZOV67ekBncp/l0xl+Cy75zrOvYjnXf86SxJUFnIVYAB1z1llffkglOLJA+TfpGDWGP
tKRCzwx4v2RJFIEzrQZs4z7guPymo4H6AGeIPlwzDXuUcNOt15rTgQ/jUpGO2bjSRNNiP8qS+Cfz
wb5NUnyX2x6yxTX2EkRittPgRxkNyrqquI9myRbc7UDK0RZd9yil2Q+7yrwUdm8+avAyxcqpTeu6
FESWeRXb5Vyi2uljY4Y5aNOCjDsQ6YZZdFt4XbgF8NXurAHIRyYSyMYgrOYnbcqrnRtnoBDIszsT
8JBeKFfLswjfxt2sT8FVp9XlRamFXb4XszZdj93s9AY2j14oMEWr//xv6n6ijy41e1GBA3CnxVmv
6t4TRXNICAcdigO1vSErN5LcxMTboYqjsIIXFmHyACBr3oILM/SX/7+i/rdW1AUC+tGKevkcF69v
Sg7/+jf+WVAdtKbgeYVjmYtO1fYoIPyzoEqDxpxOeKhN24ASwx99ORSvMAvhF1IKcC0T4/x/rq/C
Is1nWZ+lbni6MBGb/sX6eqSwBvkuWV75c7DUQ6t0+HF/Klcn6G0WtsfZp4M/eVt7uuSr/8fdOKEw
fz8EXwF7wRvRaDRoM74dAhBfBloXkk4fWGgL3BVaeThc3NJ/V3n+B6Msv+IPCS7HmHG0I0aRxVOr
PZXjq7LX/29DHCnlZVwSqdYzBMgxqd9C8a3nHx8PgUP76HtHTxdXlJDShEglACge3a420+jV9XXj
21rRvJTSQT8a66Bb5cDQdkCzktWVZI+sCw4WXJXd2FrjliMTIc9jP+zjqmkeoIFYZCrPbbJplLxF
6tbbm6gfsQU2TrwrUQduyLrrEVEGwV2MxBKwB1kV91PqkvaayOS8dXqJbKx6oiBPm8dtaVMavd8h
FeWgEaEu9AxnkxKweompfKLR1ZUrJ27Kc6fpkrNIz+S57s7Ody3neIuadYrIttGcc0KHpvWsa+02
0my6AiGqNvpAaOEQnnQXHfKkr8gQsg1wOtw7sn5xgKsdgjjHLqTV/aaVM2uo2V6I1FRfx2Iiu4iv
+V7rZLYtASOciZwzUNYZYodzlg3CWBmXrp7mW6yDI5CIsf9C6CZ/SOqqCzlDJi5n15xWPbK5y4AO
tV8meMLDsotug6QfXjxFD6afLSxlTsDhVRLOstfi+XUonOAb+fNNssH/On91BvYxtESM16YZtQx3
qlC/tFqgsx6TTD1AMMCqPjpK3Pa9zh+03GBbcKKfbBNejFq6spPtbPIqUKjDAsIu4sWsGLBdplSE
K2pNn06uuyzRrpJQvKpWQ3k3qe5nMo9fxWy+epTfvo8mZ0bRafE3lVJG0QlQBSkf1ca+GMTrrMrG
A8pSz35S6yNu8YqHYAeIXTudPy8f+R3JKNND7tntQ6whmMJAJc9zZDiXVU5+pWU3xr5rh+WciREv
LKx+4zVVsxvo6O1LAmApVTlkrHp41rZwjXTIYxmxJjapFv5sOAxgzoR41Inao11P/cRO+jugY92d
4sy0nnFfMTFomtxmIX1+DE0EhREMvxJa2W17+ofXrsftBExgBKQIVTC9WDuv1IDR/gyGTg7Ek+8x
YrQYZXXXBMYX0QXh7RTG+l1SdOm4ohtmX4NwTfZRGOp7QzTBj4BiHxVBUwuuzMFDeJnCeYCEZBRI
JYNAXE8RhseJXKw1JVRxQMRWX9SaNL4YsLfOHK9ybgLN0vbtksQnjTy8GISNzauebxUYSSS6KEH9
Lqod86xuACR13cihlw1n8EPR+lp51QCayNI6bV9OkftLJCn5sWEABIq20HlDGftHRFDcNuxqQSsa
kST9IuUh+feW+xFQZNgY8/gzIwYxWbf9SBBbWOm+QSvXz7FSXCB8Evc6DYptMBGGxWC2sXdl0ext
7KbfXDPonwog3bd6Xut+z+nXwcNAiHWMk9ta5XDsXoyUCl+Ne/QKLeXw3EDVuCy60LsGgWndk78L
o6FtEW/hi7DPBzOcbiyQQLuwatwbJFTF84SX7LaZyA8dk0hdjdjqL4xRTpfU3OzztAJqbNQ2HOpJ
OXcVQt+NmqeZfq8G2dXW4a+vaoqqMClNRGnNrBOmRm84lavCcexNTIlx1weD/kvEjgKRl5URit0+
+WnPTusjC2zJ3cnbPVPD3oyIV9A4VO1elQO97baKW5wFkdh2uqjPs8GhXx+VdXQ/mzmHcGzS/Jl2
EDmbxOMkYMpiPvBrw3sTOuVhSqf63E7MaZ3ZQVyvE4ek55WdJ94ZSTNYsCkLbpCxeWc2yJmdcsaS
o3Wo7ZsojakaOlgW1y6UvR27BJKdpqY50xqiWVdR7U67gIrNFtwfMZcm5sc14k7uw4jNF5SuO94U
WVP/oIKgWMb69Daj7oH3GFqLYhV4Qjo645CW0qcb1r9ydJh3Zuja58RGFfuhjIECI9Ctntu0NH4o
WYBYzbw4+NWCRHuYWnqWnqGnh9//uFk4NuVugXN4DIGgz7YcrgdSuK9/0+aI9IPvzBz+rSBxN8II
UYT+HjLGCswGvCXep0NXSrxNpvQfaaraR8A87aa3KcyuREOCxW/yNMrdBONHaH4RxRh8T0RUPvRx
nu9/87VteyZXdzb0pRNJ2YzMaIBhXXpwyu6ZQBR15kqHZI2ww31LkJzuJ0MKsW9q+itP6dy+3xjl
hpCQSycd+0tDw7O5moxy9EvNm0zYGYZ11tAoxnDq9vmBAj0YVZziqtuIJWAMlDk/WB+hv+Lude6M
sdW/KVKcif3i9LiqFraxXbnwXQnuxfBZdQxLjSQ4jDPxPoSxQuuTEI8ReEMa1EYevWtxkCyl1Zx1
mRX99EgDOqRZQouhcezzgMI3eWkLwKsOEfvBKXL37EYbxOda+jB4sbcv4K7fLdzarb3wzl2lin24
8CJhvs9+65GspSVyvBkWNqNlAD8svZZMxYCKk4V0/9nIazwNFRMcNRYAQGb0WuqCeqPQi9eEb/iZ
2ertfZs68wMTKbxxIi28VknnoelHw+kIuHtxUxV70vqcb4oNqUL7ZcJAIhd4WrfYz/dmoI034GHB
/2p6/9oT6fQ1X1TPs1KJsVmy5/71nFI1Br8mnR87CgvQoaiMK0hrBH9Rkrqh2z0dAKBwYrPH+HvR
te6tV/bYJfTOfrS6STz2jSYeE7uarvhSObuojrTNBCZho1Ui8iV2nMs51Jov6E+LrQmgc4usa4QK
yF1XNmTzsnXda3NRMBRFyYevTc6hQRjYSThhFmhi1yUTcTfSVj+XdVRsCw+qQz4pC0FRDlCh0XEB
BdKbDh1h3tcB4tUzI4/Aef6ey7NL1qKnCZd9hSvOZ3rKV7ItCJLPZEgDGknQCrZ2eq3XSX6GsN35
5gVBv1dQd22UBnwM8YDx+Od6vkzbcr40asCZ4eBZuNunNGIJNIwvkRb/aNJpvGJRmM5MaDrXspln
rMtQF9HjVdMDRhwbk9ZMt2emkriTRorCmY4MsiuZXKMs0HadZaYH0eX2eTKA2yZuWNsGTTVe17Ll
041+mdZLXWoEYs65TEHNNQH6YwOxNt+m/sxrqOmvAtFWl4PCbr8GtF3ed+VY7DoWHPZAhWzPDWGq
6zqEb9l0BL2FUTZfTgNS1jpwhp1lGpjtIURo9+3vSA+kcOyYBQ3NrGfZ0MOWVxMXLrmWbUz93u1x
tNcVwGVlFNmD3jGd8mpmW+3Fxg89FIDyc+IjxTCAlvZccPAjuM+VJkCxootQZHjb5mEeh/m2SaU8
OIOYtq6aGvpDmPUpxvRVvco9px/RDZSsdAW+glvdGXnnIV+WoLP4m3sB/kRhDYj6i05pNDL4R28S
C8UjsrU68FsUU/tYt2aykwJIRhhtlyu6ltFIUpFHkgZEdbDeXZzfITdutliaiu1cRdpe2SWsMcue
zCeCoF3oJUV9R1ka03Maa+dh0N901SRXyByi9ZBor25NicgQxTeiFYxVhnvggstIN5lesnLaYdvs
yOAYtmSHmvsgiHtySwN1jiSn6WhS6nLLDjE6VDOUFxVNN2YVl0QkOvmLLLSXdravR6pKO3Mc8mXf
VlMVRuEh5/h+KAmTblwt9Fmt9tyIfm3oUDPCIIcilbrftIKeGQUmUKTkSwQbd1j64FajNrqrtDO0
6UgpZcX1FpUNn5JYa2wDVXE5VriViygkKyEstk5MOitFr76jxJRET2FHMnVKNQ4DVIeLHx5PeVeR
dwMxO9Sp6edmdB4lTnVTFGn1TQtT8mTNKf9O9bF7qXrp3KG0FuMmg3V6hqtjhrDipSDAo87XIigG
hInW4ka4zXyTAPa5q+jlbPsc+8N6HBsiA2fH2VKDD6CRAlbJUCHu+jrlSK5n8SFMjAm8tcKZ2cz5
OSZzy5/TzPaazVCGMEx3bjem6Xlb/GB7b3wn5sa9NDxkaOvGhEjV1wklRrPshptgnghznyJvn2hE
jSu341XMc1TpqadFJFo3PMXNGNg/BHDQYd3Trr0WhkpuC5ITd108Nd+dhv3VajQi82pyPfU9zSJ5
wNhfPAaT1INVjbjgQV++kI6RVzDX3Mgfi6I7j2JXXEZ5qx4LRYALXZvhgJShPwfxkr4okZBbERk8
3LJTwU0vq/xn3tIYB+klngGclSavSCUPBgWyi0YhWXM0DthongrBWbelSjdpSny1Cplv08A20kWW
F12V2vSa9tL9Zpay2EI+wXcZkqVqt1myTvp8WrHHm/kUEliBfwc51saZGlayJEt8vIh4P4FB83j5
2h4mThWYEqyZuqWLe7eaN22c35PriLCRWnTIKr+icEPEmTdxKDaqR0DJFjYBgmBXupB1t7HZGe9L
z8nvyzQvL9ScmWdNE7CVgnc/BSHhXGnldhgSW/JVfY5LjvY6gYgF1kF/El6v+6A01KicO909p5iB
qK84+JpZmrrgo4iPrWmS59Gwyq9Jndbfqg736r7SCCBfxUEdp/u+XLRR6BkB3GiquCXGbSjWLViQ
p7RxUGJ3zZAcerN7DQd3wNTkGhfExhbnFjvbl6JCAzWhOAEMml4R957hMLa0bK9SWdOtTMoLEjNo
lHl1pa6E6YZXgHUdUpizpIX2ZteXTUiEb9vQfeX9/0mXk2Y13zTkqBJilBUoWDxl292kOkUGEWbR
w9i0Fh8uasxGkQe38IjKH5ZWPYmkHZ7ENN7NaMzFTjoYl7ViMPZ4aVjZK83C4LfYzTw5qHUU1Q22
3gz6WIATxYk6fTf3PXY7ZryvuaXYR9TysZoib13Bx6CEixrMRxkZ/rAnmgWQxcqVbWnhzg1Hec9R
h+8JTpSnBeOxqULvUYyQkPQKyAZ/iolOr1Z3IhY/ZeY2132pph/hHEDOAxGLbt2akksP69seFyt3
jM7qvg4TfGqax02xAvko+0jcxz0svaSLeWEbL1oNBXuqKcJNbGNtUlZk3nAGeWBBTq/HanYOde3g
0xuUs62yInguvXReZ83gYrq0kisHIXSBTI9TDLzt0R+p9oP+HoovxdxiLzO12zzP1Zlyp/w2iDXn
RtZ6uHESx7wCvmb9MkJ67WUyVNumiyFtIAG5LuwxusjsFNQm4aOg17Bzad33BPRaEKXtPme53fYV
2J9ZjfptEHQO2gWK3CWo8f3Ug4JWrLioFqBDel6v75usuw87dI2j1J2DFZbTXg3NEwlc0k9gUK0H
NoIY56TmAxPpL9jKycNAFMZVG9Yp+19ipzsQ1fEmU9UPq05I+3IV1jcwLFH6oyRlWj83SEQ5d4cg
2VAtGZhsrXnfmdo4raFh2N5VnOFbX5dFDdHGaqCr7epinDmaRY13VUxNdl/kHu4ue/L2UdzS/aGE
de+Y7es4wtjUKfOvm9pqDvo8vEibU4OdmTm0PJtDUt0TAAhhhLhuz1j0Pr5mmsmB999GZOA85CF7
YxEgNGJXmG0od7y0xCltEGsueE2+r9Mw+N3oPEuOICMOTrvRb9lDOVTOKBNpnWu8CC8bzkVJ8q5T
k24AOLq5DgPD7z0t+BWB+r2hXWbetqP3qx6F9hDy6n0l2qWJNnZbwrn0mjHYIJxaLAh2ude9sdua
MWRQumLIWgsqAB8XQt9XQTERwuLwBNFxUPGPaq3OmJlgRdzGHwT1u16jGBfDXs7zes95PN9/PNq7
EjXcG116hHMSfAn19qjmKsGask+SjT+V4Aj0lr/EuRy3WVhlm78fyjBhRLi2adssfW/r1HrrQNAa
DS4scsP7MRF8MpLeuNQV6qOPh3rnuFloPibcDPq4hB78Dsf8oyQOPkmfILs0ftEU3UWaqQXDlLDl
ZPKu6nDM96gPpr8tkjOoaVgkcLjoBfD7vL0+wBb0QxH7+xOm9BVQIb7SDSU7zqTik+s70ksu7ieP
F5oWhiTglN7s26FSFv+5qrTGx/EKtS4LgO9otZucpSYVTUTB9U01GVQQszm67DLEax/f32VWvKF+
LOPjqRIe+k96NEezZgpFFelp2PpuTm4dm66lkzh8/XiQ5SKOB7FMJiZ0EXpF0nx7kaPB50J5ZuMr
RelWDhG7iFBawVVmknw/T2i6elAB2xKH++7joU/NH7xatrnk/S0hsm+H9mwxGhgXm6VIMm0rC5cO
dRUKwZLU1HplhezApghf4cfDnnr1LUxsiG25XLJb3w5rtZ5TyphhZU3kD6zir6icZj90mLWeZP5+
PNypd99ijdEF4l7XOI52DptaN2ijM1yr7HtMq3sO/yM2Sal/ssoYyw179yw9ZKCcwFlo3qU5z/M/
z9KZu+Gl/T03p6D7ifxqXGk4prCGOfrecWf9OcKmSewEpfiPL/fUpMXQ50hHWCbBwccvjbQUOc96
41syFLc2PqPLKmSJ/XiUUzeVR7i0r3Qan7+bXH8sPQIUQSdylp7fq0CPw2KNv3lEQJlUnzy/Uxck
dIgXguhSWozLT/ljqHTsin7KBhZUGNwbcyifyJx8+vhyPhvjaFHDPGs6fKgb3zAVdsRmL9z89uMh
Tk4O5h9hgUxFG+fl2+vwvMQdGlM1fsXe9TLsdPNgomXBfDjE3yKNFaYu+sVlRZsF9I9+BobjsxXt
/atnLSwwgs4FkV1M1Le/QdgVuvCS7MXQQNmoSuWsUYnV2NmT+gxqebH5+KLf31fGw5MK2ss2DXn8
7tUcq1wiPWo/L6CgCWe6xakjP9lKvJ+LFj10HDGUdheG1NEK6oWGwmyT1T76u27dVjB1y6oHvkkv
4+PLOTESFwFKTTiGbeEIeHv7oJ7G8zS5pc/SVrBpac+xbd5XTfLw8TgnHpMhBVg0nhUr12+r7R9T
HvRuanmNLP051rdN9qy5GVi7Yh2TE/PxSOb7b6z1Zqij5YIalYOFn6G63qNwT6LzCl/ovyx6YGt7
UjYm5LJ7TMZBs6lRi290tEvfSfLVtmoGj5DQ/d2bLWW0HAYjLi0xpwfbTaqDsnADh0M0XwYZ50D4
0BZiVrpFnKvUNjPxjB5kTzLdUHZUsKfOydaU2RIwI/H8yYUuwQZHazNfcPp6Oi+AgQ/j6PVD/atZ
XtFxT9tIPXpAU66AbH4B+hc/53OHUjGDRthkxD6OabiT2EfpWTtnjoNq2qYza9QVQR7d1xxu8lo5
sArKHB6CS9IthaW8TGvyuQfqjTFGgqBJLHOJNEMx2aML1xKtW4+iFD697WGjlGuuGSfZUMKTF6lA
y5DADcZlVUYbLxzWswxHzIUl3Go3NDXOjXOr/5ABEbEfz4ATc40sGAMFB98stvzLJuGPuRbkfc3u
Y+K+JOjie8Ozznjqox9CiIQrH1iD//GA7zc8gLuJk7YRH+oAII9e17oklw3qMqx/V4kz6q3ku2It
vYCkq/aBC007ovR6L2Iv/FdoyBuu258ctxOvL7s5nbxQtDjvzxwNuAkt6pzCp8w1fesRyD7V9Hvu
bcNJXv/6IhF4sBpR6+A/x1tH+qKcN6eu8PO+oSvSGzTx6ARhn02K5swhYdddtzTYUceZFO0/HvzE
dbKvwmik/1Z4/g4e/eORgjfuKDsVhd8CzN7XA2l9Y4jUI5mav94GiGWRMiQKI4xSx2hFakBtiDA/
803XfZwmYrNN0oF5iyzrr6cp2w0EUwijOH3oxyrRaqGrh32XoSvoYJ85FF6t5HoYbBKTUufn395A
oVtcmGmAFkTOcTRFwzirCpHVXJadW75WTUVJD5GeTpstmI+PB3v/AjIYWxu2BjYN7ePPV402JHK6
nCvTxH1kaY/17P5MRus+HJxP9iDLu/x2f8pQHEsdLo3Pi310XRh1YvDPCDGsKtta1Eq9kmRhmfUz
XNr+QJnys93o6RE9tqJoQ3npjj8viEEBUzFibUAe8qrncjLurYWCD1yV1PTOvPj4br6f+2LhnS6K
Yo9P5/En2m45d6hApr7WdQcYhb4QKa4n/ZNh3m9slmE4GpIsyO7juKDQu/oYwyxKfYxnGpkGhTir
Rr6IH1/M+6WSUQzciazMWD2O43BGzRyxFhmp31hUtKj0rLOk+yUL5zapFQ11WBcAHT5ZJRc5+btZ
siwcZLQB8n4nyMZoojyOfanv2UAwhsyjDEc2IIHnHl36uaCJ3U4okjHoCEzHcH8r2l663KuxDs8y
+sg7/Ff382TXX7wuTTdhVbE5WLYFgKPtc2RxzlfPHBw/VO0/wVD/5Rp/8sEsRk6aga4H9fXt5wxJ
QpTR2YCNBKFxm0ykoGsjdc6PH8zJWbbI1j3DM2GSHr9IouYzEpaZXygJ2K7sfT017l2pPtu1nHoU
OKhRVToOJtWjTQuxvVZR1QULEaZDhCxBdDY6+rj7+GpOrUDI+CnDob+n2PHununmGHZainiI7ES8
hosohijEts1+9In4+100Z0bbWFi8UFsxG7x9RK6KnR7BVcrZMfi53Lsmdm7zJnj8+KpOvTx4FByJ
JJeDwfEXY2xxYc4lL08W2+5NOhm02AL7J82WcteEtvsyZFVCbJHTfvKpOrXm/fZFUDg6ceihdKrj
lelTPwzNa1Voz3NC2HTyUCXzHS/iJ6OdmvAce6DcYjh23xXJMq5ROlWb+lVIukXu2PJ2MBNt8/HN
JPH0/aLATSSmXBjYPo4P/F5njp1Nyd13u0F/ID2q3GHvRI9GkHVGb04OXxPDLdddqfrreirSKxsC
7T6CQLadp8qhsYzhyahJtsgGYiSjrks+O90uwbHvVi6gV9byZlo2+5+3M6shNMAe8pyvzShoE6j6
2VBL5IHltqDT3EfsphX5WBFNjIIU5XToyTD2yqcIRQcWWgU6gzQQqkgekQoa8O6I6/j4Rp64j/S0
2YJKgMLL/vDtT8wkvyEe2W4Pxfyzmg210yvElEGGfmV6/nisE7fD+K0xtpdCLbvut2OZxqTrWCHY
2gfGT52Cwya39WdCrgtfQrzBkuaoT3YYJ146KAvESDIaIKrjz2/fZAAYw5LLS+xvwHK1tYlqhz5G
M68sc6q/1s1Qb1Bj9P7fX6thUMWkIsUG8XilFDhIYoJXS5+z2lWNfZiqdHZLNR63fBo+wDUO/37f
xoBLGcAEW81SdnR3HbqNrSAOXNPDeg27B1VCYanbofZyP3c4SH98hSe+OYzHHmrBbLFZXGbWH7t6
eK8iikk48sc+pHMhmmGj12W9sVDE/k+GItTdckFhU+c/+iBUAFFUDpHUN7yyuLGzmpAAqZzzuDOM
T5avU3PU4oVafAhLpf9ojvZI4goy0zir5N19F5Wvtg0GH5o1BMX61u3wK/79bbQwXZi2YdI+OX4B
jZFem9nOhT+T3ERw6fClIYWlog7wyUAnFmZK6rptWVSesXEsz/OP51XNAwqwgCMgsWWP4Tju3bm+
/+RaLP6Mow39mzGO5gRpBGQeE8TmI+g3VkD+yF+zW/uL2TkBLLKBFDqwjSt7aKpN6yTh13JoJGIh
erUkyqYU/zpt2xQxnV6B7xNsogGHccr82FLkqQoR3ZqAO8Ey9sH3oNKLfd4izuJ0O62RwQZnke3S
pNDH8cY2GrS62MuNL7OXI7YqjDbdlXkLl7fH7MYBagyvE1KddohP41WRxs11BHN7j1luOstsJJq9
FeWXPcE/vgvyMi7Tds0dTnc5tSKobQgFfcSJmMuGuQKWHNmIhQk1JmgmJqeZHKCPb++puSkMaCLM
E6LCj9dPp26x5zrMTWTCz/WongmtuhaWtrPycgvPtvwfvHbsudnsUb6nIXT0LtjRVMASmwpf1dFS
c7qCSnM2qOKTzev7kp+gVkpji1omZTrvaBiCtiNskh4AAz29raq4QTPovtTpV5rQlwhS1p1tPoVN
8cmR6Rh/QjtvGZcqLXeUw/Xxhsyr8joH3EZNpJzmbxEUgxWgVe0Wows4bTQznHFqOw+2Ku3rTVYg
EgS5xEJeE/Nko/K3k0E7s/QOLLISxTpAGMqEq/b0O+lge8kPAK8c1EekgKmcww0RLhAAezlvQiO4
gy3ert3ZBmGgEgHCExjINuH3bFRWveL5MG7goUDjGod6h6OL/z2f7XXUqmQrNWk+1Jb92aM4taY7
OFSlRxuOB7I8qj/WiFhv7bxIYUno6nmiHbqaBp3QaNV/MrNOrUV/jHO8MeqrHkyINxS+a2f6uqDe
sM6jaPvx63Jqa+NYktOqSb8ND/Hbi9FrsyprMLg+TSdIvySVcxh/LFOinaN2+sR0dnKwhTLJxhd3
2/EhwmlYjIqMd0WLnJyT6LzvRbVDAYqWWsWf3L5TC4FD2Z+vBZa9d5vfbJosKOuqIPW9uTVbCR8q
mB7LrHlVMZqFyPnkThqn5sXS8+YAi4RAHvdp5rbKuL/s05Ixi3B5mQYMWGIbTWrxm9LSIl9UtVqP
lWd9ifWAlMMQU0NYxqATQpeE81JMXyWWIOwZQSjmT+7HyZ/HgkgZifqtd7wwAllsNTDMuT/U1avl
hQ+R2d9lFjqSj2fUyXGky0mR4+9imXs7o1oidqIKPZ7PSbSimqOei0kbNmXXfPIhPbVtpTiFaENf
/iKP3kNr8HBwoL30FZ6RqEXiOhS3TWkfiKe9xl1+n2feJ2WWUxP4jyGPN6zJLIgAsfXc14ZxH3bl
qycyxO3OoSk/C8CxTs1fTqQ0ydg+chY+OhcRcgSmcJQ5y4w5Pamo+jXEHsSajPg2yrfhWqu0eJ2z
Im/jevEaaMaizGwQ/Xl9+4gLOnoM6oXnbeJYwNWGzyhSzR1UpHLjFqAwMSy7u1EO7oNrs2oCZWsR
TGntuJnTpbRZmr/0gYBSWbobYkafEiLJkOJUW8WWL3b7Aaq5FW8BIZp3FaJrPvam/clsOnUXvMWp
S4mDeXvcgM3IPINlVLHzq4hKUbNB/Ip4tCv7nJop0Kpp+GTAU494cWYhlJEUW49ve0V+81SzGfLj
2oO1UnVNtQODRIpVGBBH3S6a9I9fmN/aiaMNIYoZArzJG6CMdvyNDWGn0iXNct/JZ28dDZ1zJyKD
ODprss+jMsseKpO490SgnPxtF3Aj2It5R1S7QtK31wYwWZ/chhP3nc3GYoH2MAa+O/J6zuSCmLEy
P/VCsY2aySGUlG3jlJTtY9IYs48u8scnN+JEERNVAlWfZdWGtWa+XTrC0Z4rKKIsHXOAlNUiqxFB
qrVrg6bde9KxVswUlJN2tvXCJgIe2aY4L8Q/HL//sh5pnVjDFl84cgygdDTajn4I3P/QyVWc41tO
LFoji68htrL5Fm11YZ9zZ+SZSlAjY7Ei2DCjiGxo0BvBiEf9zWAN+m6aAv1bJNh4m2rWv7EtLkh3
Y0rhmII2NXrEE3fRK4SCFUt2vxVOEm3RCotNoxXKj5xakgbRyY0bnptlat2RoD5e89piQoNiOT9G
bucdMl1+1zuSSD9+Eqeunw4YHnS5dOiPC0eU2wiAVRbXn6XjXYQszR+dMX6MDS3a/f1QCK/RGuBG
57NxtAGh6VTX+fJZ8gBebKraXdx8Y5UevCgLHz8e6/dzO37TluqvxemVz+Dx8b/QnKwb8pjDQW8H
wDVoGGP2mgnoJgWz3xQyM86NUg9u1Ei+mWlq4a2pNG8N/rLaV4X+/8Hq/+v1v4NvYNcsmHP/Rgls
ntXzP//m1XP++n/+9/0r1O4/8Q3//Bv/ycNZ+I88Rp4lBxOJlvLf+AbOKP+BuMnkLMYRkO0324Z/
eDiWQ2KZw/9FwRy1F5+Tf/MbTPs/oEDYiM0Q9NGF0v+KGmnQuGCp+mOmUdFaZKRstAQ/iESTo82J
rjSNxM1SPxtqs3nsNUFcZja9uCOgtdnQalz2uPtGFAhf+ABftm3Vf3P6pKbYrN3VetMeugk6W+3K
+VKUnXY2BZYT4BBIopsO7uxzJwkQQ5Sn175wAzTq1BPD9qaQ9mTdChGnJjvsglhTAsYa17zyBLHR
X9usNglL1tK5tPZVqqrq0q0aXeLD6rGIIcv0epUjDIVzKHbzHOqyx43dNPXXzC0U8DUy4jPjEHmj
AwHWJM5jKyNdtLsoEybqEUEfFuRskdJEwKwNVXcbwzo2DrKczAcxge0Dz1UaJUA+EYwurDc52Wcd
zjZcKryOMrkPJk3r+pUhlyNlVNrlc1IE7s+QWojczGaLH3nbRKVOmqvbSkzj49xQp1b8hHafjqV5
zheNpIfO8aLzICHGfT0oabe7HmV5v4XiNbkb0i/8PCyr72NB3WxFbVn5ZKC524FD/veptzEpIab0
4za+g5JZ8bC65LI2i9JPzOEhKWNrn6iB6IfcC31oWtG8qvMweoS4CFprIklTuuNlKZpzvujdYxvC
4+0yeGH5iKen6GnA9aHzgmVy4AMzfJ8Tu12btbdOR+ssHNOHsVdwNz0jOXBI/xHGZbMl+rYjs7rD
7zBr+R5z7oNm0edG6jLsWxnJnWui6/G8L/0cPziZ+asEcHY+tyUIzjS8AgYo13mnvlPiOfxf9s5s
uW4j27a/cn4ADvTNK4Ddsm9EinxBkJKIHshM9Pj6OyCX48rSKfu4nuupKqpM7w6ZuXKtOcesx7Y5
ln0uSAG3YhyAJiNC4V4IoRt7JdfbLK3bENbpk9C1PB6U1u7Kevzm5tCwa3dNbrHhu9wX4f8Ew0Bt
ZCVxuQx4rEbs7/M63piF5cZkAM0Rl/kqsqcxuyQqRl35/cbOQPAD9S/P9yj3HTw+RBatnfTf88Ec
D7Ax8ndSbObzjBUde6aj3adi2aLy0m+JlbQ3jtY/OH1O0lO9VAddQDdqcpEfm9J1twADNyQI19FI
shswVTn2iX0h2ytlBvsUukPkZFpwQFHyrXXK+tRnfRsn7B0hUgyaa8mcv8MjbaPRwWeapgrKqV53
cdtCte4aGHDOqjEi0QGsGhpYb9+cHw2n0VFSlE9aBTB/bSiRO8yGTq89OxQEpADPxTmTTkD1bucf
1uCo12H1osIA+1ROdDi6UeKPGxa9vKzHEvao27PiB+XTNIZQ9IH8D0XWCLCEcGHPx/6hinElZ6cm
Kw3n6wAFcpy8hwq30q2rm3WD9Vjl14JB0X5DUO0SyKJdZFRwRTAAgpbTjTU95Di5zmACVE3h1fNq
PFjlGiZTT6i9xOOTjOMtmmMjGkceizTgIhL687x8laTx6LvUs/HM9pytZg8GLMB1xE8TaWhn50jy
bnFNdlP/YUi5iaWnROwxXA7Zx1J0JPX4gPzX0Nal4Nz1ne6lc3haTGKxyNIiAki/INCnPky5L6JM
auZBR4eJrXQ6eUDpD17WskvME44QvPo7BxthCOqPXrGQ1i4J1gr7Dt5W018/k/sYPHm5mK+Bdbyx
pJ5NJHs4iMp2V0vgqJq0rwvdLGMFQuOi0fKvXJRUnGOafKpVga3KFU5+hQBrNELKcMiyRm3cyjr5
JCuz9GlrWcGlIJ78bAT93vKs8RL4orhnGKg90NHy3szayWOs3jJa6wDM95Bmm1xlNs1dQmjxfqkW
/cpNlnbXJxju077vr6sua3f8e5p9q+nLQW2rtgTWdQfewton0oGiJqvsgDTklnF6vsuX7jgZhJoD
TSS4gtLKD5fEbe4ma8F+3TpHe6yDL8rs7rzZzqawK63xaPn9Z3cpqGV1Xdthqj8Re+7H5YC7IOwN
0X8krW3vaK1oF8vgZOQvD0bc6CuxWO2chws2831iG+wH/nKdT355s9nGr5acnBz0gl6cN7MJC7Rg
aXm4wXvbTA/AiueQ26YfQQkhR81QByiIij24vyIVCz65hXEvoK8R6f3cnPoSPzUTIydMjekeUYUJ
k6Qtd61dlyGfLWCcOB+0RRKTRiQiN+aZMHk3qL8QXTzudGIcosHQtJgpLKjYuuVuh5e4ewzyIogt
oO7oJokK6Hp5CjC6hEoTH6BWPtW5R156MA1A8gUd7CVYI82GEZs1c7Yfhno+a6X8ClDjquqT4cKY
qypcJ4xcZFU1N6hS9EuTWeKu0ZdiP+W9flrRaB01xwtCKbYsiKbJIx8Cb4gCHpJoWVShWZfsd9J9
XaGWhQ3z1F1W9q9cDMoLRyRJaCxwWtH9LaFYCuOSZ6A7dLm9ebHKDzSawR7/2SvTZhzG5IbjGVic
5CppjcQMx4Ktn3veey0MqHBVr27hvCZRNhodQYD+yOFOGIyrpy+t4XyIQH4jyqTaVw4Fwzjbz7Ui
BaouO/lU+RtoQtkqhFzTf6jBhhXUEQFhs4mGHlyaW9RLxV1gtuKk++Z6OdLY3U9e+TrUiR6zmbbs
2vn47C8tB0ZvPXBfaiKmZ1BeZp99HaPwu9n0ZlSb2GYRtLv7YvSWiGCRZt8Va32JXGva9ctqRziq
37ssASHElDycAt7DRCw8dlPpP9HoXG9LqyN8r8Gu7YaZh8eNL0zw9se+LF5Y9mV/1U+N/yg9h7+1
9OVBkW7nVvMUaVWQ3g1dNd0S41S8eDAIECZAGKhS3JVtd7QGH9fonBVi53QJX3SWZ/anwCk31IwL
Oq/3dzY3XTOSnZfyS4/TEq8S6ytii8CAEGISYjc3TrzwO4emMNqb0Vj7I9xa74g/yn+dyo6oL33+
UgAmull1S8PLN2YjDtneunFqd4SwXMwNO6ugQc20IgrMEadi4jg8EXp9L/3AuZ8WvdMjdk0wExD8
zYiYAhCxijHjtlBTflNaM224eMo9CGE4LJnGZUitugAc7sCtHvKORRdoGSKv1y9psBSfO3KA35tU
nqsJ40RctHi9ZWp9JV3PeWjc3PxipIVWRyvBliil8mHLiGkJKM9pP2Obc5b5i175FZF3Q/ewTkqe
YBF4V2OGqTVo3FuSQi+SFkNdPHIczEdDW8k7GEFkfYWIXUcZbd+boHdyGkbKvjKG3IlVPTG3yC0R
iVasVawkvuS2t9p7ZdkQT2EidtdzaQLs0ZPWCb1eDGm8Kr+v43GmJU6OQHVAil+AiZj6vcEkaid4
X4deudoBWlJSH6RX5c/sZuUzR9zwGbKy/lAWPcDbwstP6B2oeBOJHRQ7XRHmWod3G/YrgRomsOcL
WqhkEq6ZOgeayYLIiM7YibwidhdMDlTs2fgOxRaxO6b6btU7ddevc/8M2Wv46oiJWRwxLRewbPob
ourUpxbZKkSUri362JIAwmonEyHV1foE27xuIeA43fSYcncOIu5JA5TOQFjEtFVg6yFQsx4uULLU
9c4n3PjTlMAQ+5yWwLbi0Z83agTxLSxEBblyUS7Ubbu03WsXDgX5pkBVKFaGh2qFAxp3WaNdVQ0M
kKR2mr1K/NqO63WuToT/6Vt4TeqH6PTAX8IPrkmCnJO7kX/0ONdsr6SsPUw1tTGs6uG9qQF9aJlX
7N1+TS9UQ0laNaPsw74e60cjw/CM8sQ8kNtRXtK9knuY/pBCUllFQlurLnQU7tHJaKa7ynaUiuHV
1EA4NxpAYQyXJFeBmTILJMgewHRTWAkZfF6h2hvAlbOD9HuG31tG9JNwfH+tRRYsnQ8+yjRF95Vy
M/ehdmDCnuyHtk/dsmMbW0iXUt2xCDAyh1OxjIAtcXlGbldgOJdAMSDyEKUkZh90dQsl9dhnrvNs
+nk9xLiFhHdUJWvxHSFVEusaPatLnPWM3HiEVbHD341l3hxGQTaVN7H79Kq9HIliOg5dYNzjf+Yu
QOzNYXXcLB4BDp4lM+eT4pmMh97KL0Xh5FFiDt5HrVr7i05+J6KCXPXFARIZVJkgyV8Mw2YwZQdk
erIeQ79bVyd24bB8a32RHlHJUoIbfUa0Qa68p7WYdJI/2J13QVfRCWOu/6ZTWF9Mi3AgRlXXrbep
a/jXnldT9tu0UzB5tOv7CSrpeSWKMzJrW8RE3lsiNDLUSmnZQUwlMjTSJXPymeSpCLd9e23bkuQd
3uOnjipyh6criFayjnYpZx3FuVx2s6n63VB5J7j78Ou5uN/3aR7sVambb9jt7GNdKjJzSnamqhV+
CHMwO+Qplh+mDf6llROnGJZdNr1XgTYeEOTeWHMWfNUx9JJNSlR0rwOcNs0FRW0lKaWG9LLkSov1
KrCnHc+N3ItgdnZy2WgkPJRk/RR5tpuSOtsRXpxxG9HK146aPmxJ3zwCFrBibeIkaSY8jqFfkQOu
6Rqu5MKyIAkycG8CT7shxmHB8JBhRi6rq7kkIMkBCqeowLXv8brZNyFcG7xenrPRSuJgW42127Hx
D4Ioc/JdYL5V9U6V/cihMy13Wa8H10Bby11BhtexJNoRbju2eB3B9znXjVsfyAuMsQ4QK1lEbx1t
1Lhpl76ksJP+dalJFc3QAHdEP9lg7gLrJSVknsSBrqnJYM7qF010L9LyCBMe/YNN3o4eYhD6CvYG
a2eur6dly24CqDHAtHVwdM8NocFLiYOj8FIyQlei7AIr2438WvBV5s/C5xKR+vGyyq9NUX3uCpD0
4Ij0djf0TYlvwsKKTd8wrPIgORd557yV3ZyEdQpYgZrZ0COtgRe4U8RqDynBppctnH2els47gN0i
xFXZ+cZwK2/pP+h6PNjz4DNE0EfiLKm3C32EPLC1f2a/E6eA3Pkd1Hx8lIWvQy3kilZgjD/WNrbx
SZPmXdF7dASE+tJnM8YbclVBXJXeGe5znGWLOPnE23EAa+XZ9Orxbi2zdJ/m8p37GqUYsR1LbK+w
iJpBjCUwgW55HvukC+n3XFlWnTxRSj3mmpSRB5PyAt/5tGWQUDi22SmBU9Qh+NZU3IzDa2DIq4n8
DUKEzCeaqSWgDtveC7zE0YRY/jmbjTq0pGpiWr50vofEeVzbkhirtTQvmiW7zLXmpRceTuQue1Cu
8YFWm/pvoTpqUtE8ZK35YmVGdbLgh3wFEq9igpysWGj104zM6kOIWoNV1/jEB9L1oPieBdMPQgXu
/aUnsaCFzBL3wk9eR50EunAeoUqFwTLdSwPdJanoxFgcaEBMsEZseKFFXRvccWbnUA5WcI9t3ulD
jLUtZv0xATHoq6zXWAnkD+ilAq5GKbnmKRjqFMChzce5KoFW3YyuTWFtlFobglnMjRBYTdXsRr8y
OmB1mSBlzPVP/Bf+r7LxP8yNmFa0bB5+np3JwC3PQCY/TeTFfUlKMcgD7P10NxP4EXpeUcMomc8r
iXosdeNJcSRF1RbnNZhbL1BsbIdg8ELPcMdtTVDlMZU7mA6VMPgEtgR3VuN0ZI539Eb5mvrreeaB
j6pc6Kcy1a6SAFDCWpHTV0jvLIyx3wOu93YeoJSzcGj/yUDvyKgnGZbK1ETOIS9VOt4FRfdVJ3k7
HpLF2QVboIBNNgGNGe/UAAQNPa3PDtxdaCCSi3ozmTbDBLsj9xbU/AT9NEqRTR8yHX0H7iLjOJNB
Gytn6E5Nn+p0LvoNkeB8FVMS3A2aThsumfIoa5fXMjXonPWLhQFM5WHRW++JMxoPk++UsTsvk4qK
oZ2+OZ03PrD3Eb/uOgpQGrkZStKM0ompMBLNviJGR6PPkufmTuklYnq3ubL7qovIa7CH2MynYNh5
5BkQbqJnSOM5H41gbQmPX4Dygcl5cbDE1gBY1/VLaWYJEZlLqb21bq1uPL3SjgUHHugnz5vRSxXq
0iu5IjHeLrKY9PIzALR0Z9XL8k6dxdJKRf2WI9K9aScruQJbPnzRcvcjVQZWt4BUlLOkDX23opCL
nNwDFyPg0n7yZ2e4NU3mT9dq9gm5mLy6PdAFrTGl9RvrYw1csllyw4vdMp9jYeYNaTGofvdAyjLu
C4l2beQKyiPCM5tEhvFxSZ1PVAjOg0zSdp/KpT+yDpadqzqDy5X/hEaYHT5rzIeUhIaoy6wb3+iS
t3putKioEz8yPNME+8ElXYM8SVGDqJfWKsaI7IIaop8Z+JFnB8zcHc52w/4Tur0uikOaTPPWJKqA
rNALo6apXSNELF5Q3k3gPyLPbdWTEiAhpSQ2EiQkgMZw0OnxEbRJCgv7wovb4oe4hi6qP478C9zY
l8P6PJTQPlnGCU0jGtRZmDZLd2UNYrj0eHpkpIsJGqpscgJdiAGMObCCsFdDSsW0TKCFzL7uOea3
Sohd5qUuXe/VVsAkwnIo+qPwSd6R2gwdqEOp3ISpVo0Qz635wRlET/NJL5Fbcw3z+SW04KmCpvjV
ydKCSKI0wVVIT225X8pxLiNAw/lulTOjK6/j4k0QNOErs16LeLRQCVBe7xgR3C0aZf3aufpZlC7B
DmKYiMNM5N2cjuYzHKVmjhGO19zXHeO2ky0JTJXEXtkRT0HFiyT4FgPm+KzZ+XC2MklfhgG1f6UA
Oj2XQtOvdeI9DiYJABCCxs666xjx3YMv4fpCOHJwQYy0+b5UeXnuO398wHtHM3Q2B1ZpS/QNmR2O
38Bv7LIszp2uYFFONifWMNEVDC0VpMU1Hf6e8yTAp3pRENnuwOScHH7pmiDrntjmeC672zXtiK90
F2HuLNpQjzpezHNhs1U2VbZ8VKI2XhJjUxavLnZYOh3qOgsCIinTIpfPA4F4+0nj1E0hcnLYT23M
ZSffIU4qDkKbfD2kNXqhkJydxgnInOjc8lIYTUM0N9K5y3Ztp089sSszu2xex5lGQoFLpgHbSa/d
iVKKa2eB9FNnRroDPSkOU6fbkSVKnhJNTf0VEgDrM91bjUNsEo869d2lauW0H3qqf9qZ3ncg2P2S
FWPkB+lI074tIlRE9dXQB180wPU7Nqfk6GaEZZOGa1wFI0vDKky0idI6tZnh3zaMck/T4oxnV/Pg
+7lJFduAHHloAi+i36zOXRYMV5ryykvfDd7hlhq7MSHVsfCXt3Sps8i0S24GfkFb0UhqemVqedJy
K9l7ysh2BC1YO9AioE0xG0ajWswTsEN6Nm3ZALcK/DXOrNkgMYKUTiAv1LL6ql7yyiYBnICX46Jg
dXKQwZryvZY+sEEyVtw45ljdz05GkE3GYVM4ZVvSzxrLS82T8eQwvqHHalBptNneKP0VctNK/M3K
/65Dp7Lm5QZtJn3gsXwixOCzteU3wfTe5ba1xnRK3oJGuSQFMfCYpiyNO63SmQtr7d40ShvwDXjq
tLhffcFVwXacKBj0NUxJEMKnZ0Hmk8+ik8Wtmw7HRDNBn8j+MK72+KrNjEFMS/u8mRj3+kqFPEuN
hIiRg3r2h7eaPIW7aZB3Q2tWSwjZj6PdEI2Ks0q7wbexcQnN7CQb3by0R+2rrXnDVWuitlTs/2HO
GIxGT2B/7idnCFOSUkdB7q6q5O9z9P/mHP5NzuHmzUXN/e/H1lcQ796+ZEP3re//NL7+11/+kT4Q
/IaqxkVc4zgWm8OP6QPbZBu2k8OQw0VIaKGR+SPOxfwNtRvKBf4MC8j3yfa/4l1s4zdsKWgqqYDd
AHX5Pxpf/6r+2LzBmHEMBuK8u5/UL4G1AJAT9AnodH1kbYrCyG+TMPdRpf/w7dz+Pg//a3M3B76u
2zRgmNn/ItauiCuz19nglUw2IoiHr4L4wnBKsiH656/EawQWMD967P72mX8Q7aa9lqxKlOLYTwRk
J4N+0401BwYNsH/8QqA6TBsNk7v1lX7Ss4xISIJWrYILTvlRVuUHySgfBf/5n7wMxeSmB8f18dNv
BMoAJIIzCzaZKdgFvpRhhzmX4XH+H3x1PKuIZTCLY5v82cOS0iW2gYAKoiLI5Z65VAE0N/1L1RR/
86HcP4smeKYR0WPwQNhBshBijD//SIRC+lofTOKYTVNJzCEVTzo/wY99EuPox3/9Df4qH+XFLBya
UAXcgP7+n19MI6yXtdmKYyA7P/ZouB0LXyZhq+Vvup/WUQ7gmrkKePe/fuH/ZXlh0dm4ON/Vfj//
dNS3pO1ljTgKmbcPAxA6MuJAQoNzsf5mfW1f2A8qlN+/UGwD7Ar051nVf/6M61AMC7cpgbGa7Ioa
puyuMPXk4T/4QD+8yibr+2Ft+SjoRm2oeBV6WBemmp/GmjycRv1nX90Pr/TTUz+VddaODa+UVcPC
1a54W1viHP4Py0v/9Veine1T3gReYKMZ+unxICHS8etW1EjFzDamg6PRohf9fLva9ULcuN7GRqCM
PUR856iruSVvksRtS9rNeZQMgmigAKvzMelGqm1gDGZ5HXlFYp22RJb94JUfC3fFU7oa4xUdkSRU
gmo9NINW0uriH1mypN7pJUPtgROD3pus70jeNp9Lz2xPTlLQ4qjHJZ7q2TkmHskO7QKueyp4nktv
JuShWwYSqstm9uNRpvap77e7QUlTAgVj8wDV2D6DXp2+cKMLDgbSgjNcV16lsNuLye/GIso87i5E
MFb6ewFTGtco70dDW/dWJ3zocuzFvg1ScZOaaxv3AEvQKFtJgjBmqAIaBlYfHFyo03tJH5++wuDH
mhJaVOt8urVm46phIjI1amgneGwuWZqDA4YBCm56NvYon9ueoE7DOts1OYu4EtsLQ0es4dcgl/2g
1iKv0s3nNBudizk1ChobbfXkTiUcjc4SL9KtzeeEzy5CbzLEi6jtYeU9jQkwA08EfWRZC2t9dm3Y
7xpZlk+kfDsXvtbVd5qW968JXw2wYSlu3KH40A1+0wHo5jPY+I+5m5KH3l3b07RtjVnXtRdLxWR2
rypAdKxtLq3kKrjzPXAj+8SO3kc05/LDSMsjpAzIt6CEoTnTUvat0CaV7zq1RHBTuGnz4RLocm0Q
fHJwhwrfi8ldxEdBxWNfdcRckKvgX2ZocnZlzpeAwYqMDps5Xy1F+shcnI+Uenn5GkDEDmvJxYb8
CHpJFezrFRy6cqtD3pi6YD42iiB2s2T8nCVCC3amMXY+yJwy5xpON/sShuD67EObfJybsv4wkV2c
+YzLDshuEiKtQ4xWGMFTC0HuEWESz4+jdJokimCvkn5FNsIrnuvgUuGNRydh8hP0yUyHcDZF2oZg
nDWMp27w1EnFsrP1VYtGmyNuBfV9oHOxQWGrSWRPmLTTEUdcU7wFqNT3QcM6AopkpGGOOOXQjcl8
P6lg/LyqtTxw/e1xsWnKzPcF3b11txZ+SWZxl04DV7bSeGfi1X01V9aWzRXWiKvJ6T6NDABf0sJ2
LrylYg+dt3amGjTr7OrbVdWeci0ySn4Jruvlq0zN5jwnAK3V3JlRqYoPRonBZWK41pk3YuyJWVi4
m3VyirPaza5RgcwkMVYB9Gd+ocHi6AP4VUWZr3xmHEHywFgNJHQm5uxbIwJnEziNzAszd720jeGz
6JbxgL2tVuiweBDWyW/greYfHQEXtB1ATncGE1OVfusH5cVZh2RKmse+Hd+HbMnPdeOauyFB+8VR
6N1lA4vSaHhbulGNV2OvAgYsrHN8yQljaK989g2xXgAc3dertyW/zqKPaobR3MZyguisvuKhZlck
GZMBYtwMRXBjUVTupcaqL4dqQRYmktDqSPlZFbtbPfXjwdjOXcbvPvzr4i3vNP/Gx5RM5D1ZAdbY
G/gPJuOxsBPrPA88UYCnktchQFumV0sbj7gimbUTdRvWvgww8m9IP01VzDs69pyMaKE7w2WQY+uM
Bxw2SqXYP0hF8O7WnNAIU6kFFZhsktBhfn8H9F1dGhMwR2CZPIZDoOSh0hnBFUvBJmYObexOvLRq
W4VYkHhn0zCmLxm2M2Kc6fQETNZHW6ejmFc3lgDYnU0kpmRdLW5oulBXt2Z7URnMzon2zRhn1IaN
F45vJ0+CKa6JH91933WnLH/pS9/4pk/sVuP2jDj6alyXSZ9fF86c7kdaA+xxVBKhpvUOSUTOnr7I
GoEpZqhPevBB9u0cjavbfspnvqHVS5p41j0V2WTYQCdByhBWulJwPtzmcRRpEvlu05yTdajvuoG9
R0vZPaaARV+iBIvHoB32VoFFL23G/Br9gP4eGEPPFNuhHm2HG7/sqiN9qPFQZBhV0EtqV73Kb6zc
Gj9rRdHdLHPWXyXF+gxOf3pGfIM+k6hnIvkM57gG+bprMlnfgBVNbqvyxZPg2XMr+2jpjSESyT+x
np/UqKdHE3INoTq1RNZmYfxcOhPWx5Ie2NzfiVgeQtPj0NtcDSctz6onwOjNWTXsOHrtG49Mr8TG
FWAY+fsmS0IGBhB+gz13ryksXXKmOLeRpCzVPBxxvNjq0GRBaBqZmMK+CwpUm1XFZlZwyZM8IkVQ
R0aql6dmknoA+97bnLSgQeNllCuJi4IRIp1HSSPQSSa55ZGYn7rarM+TtOozCgddRK0/yLNVdUM8
GDhuqjiRMxSJi2Uy55oUer1S7H+1NyX30pxAJutlQdSAnY91dp6KwCLugICc0T/b44B2LnEHlGl0
JALsDSGaIO+jW4qMWSIJkt+EQ6vMyFPvNPueMDadk+qobhxCl7uZfX3xN/E8sTV9f9u4HgKpAtUA
KD8/LbClZMqOV2tg5sre0736pV72UTtXD1NhzbDbDTelQlgSOw+Ft4znpkIkxBji3faHoygKNMoL
OkvbwXBgkn8es3GMd45TaFeG1TCgppUNntM2lwPr1LTCtiALZ6j8/mhKMCizTN7KzCkJaDPLnUkz
JW49aXzGujFfD5zRCFRT4tYa2xy0KKis9Zrlmn5JKw/mSGl0Wlh5zIqLStNO5GHr/t5La/Y322X7
RlMxEPjl2VM4gXF2YsEHPpZ4C+rIp7N2+OsC+1ffQsDZ6VPCBw7cTgBXf66wGamn9tDp1VFygDLU
n8YrsIn0znxFnUB6VX69YDBkzrlSV5QBcW8seOcCC0ea0zv7u4saQvk/3yu290OHAArhlv/6s2nD
SwmNQkpfHVVtEE22XKhtOD55+VtTDfcJjcf9X38Dv9wMg818bPJKBvU4w8OfvgB7dOp0EtVxlBRh
DflKHFAcx02TtReajRDsr1/vVzPn9oKesznBgHD8gqZoFAWO7ZYbJI1Yqy0+oY3zrhkJ3VP1Ww+P
c8fEn3rQ8afb78fORLKMe8jMydgzv9QiMgGdN4JCxsNMLtPfXOx+dSjx/oAhAEzxgOP9cikXIPho
sA7lMatr+0zzvf5oLQj14dTTVq7JSKfYrqqKhZQhLr4m1JzLbMk7pmdtEjRbM5Vpm7NvSibiJjfP
LhfM3isknRc2SRmXDb7Zy9Ltgl0/ylyEPcPcY7rB6SyS29qd7dXJA8hS+81ysTmFGAxIbtcM725J
DA7gZJkBCuR58fr9VGwagMbRxBz476xqv0Jat++CihIskUsA/M90iHSAEs/pVR57HAKho3Vt2M8Y
JCfL/ixzKPQaZWPIhM3cOypwIsCF/xT5xLwHiybkLX4SHtOfHk+AA5OLAzI/Bty3D46WthcC+fLf
bAO/dCx4FRoVUALhjOLH/+lKOuTDiHq3zY+uTfFMh1kD8eX2kTTR9jNRJgRnKbg8ZJg4Pv/1ejC3
TsGfOgkBJYq19X+gtfxKUV1ofsOJQUdid1OaHCu7DS61JAle64HSGH+Bs9wEmhM8NfbyVAaL/NCE
s6kwRwIP+7bJ8m2/JdxYVoOPXgfnyR6Jl0JBmAbIspruq0yMpD9pCUOa3zsu/+1X/12/GuI7LZJ/
36++/jb9z9W3Of/S/ui14oTZ/uxfzWrCWn6jRQvqgOYpjm56y39E5dIbJvbW4qKD3Qn/5dZD+8Nr
5fFHgDvRTAPjoGtNa+qPLHLjN8iCKB1AJ3gbrtH/R1m5P/W49I0kYDjYN4BwEAX4MyNWEl+CGq4p
LlHl5MsbuFYsmY3t9fZOz9AEB8yHFQI78ChtV2un1swE039O7+bYTjlkb61bviorHWpkFUzL5u9i
vJmi5ptUFXJ1sN1qlUd0CN+le2U1LfaD1mUYcVI4799VfhUZjVWoI373nF25JRgFN3qu9d7d2A6j
QbwYczWxPFjfu2LuNPb6S2VNVU7QhK2hJ9oMTU19zn0NdbDvEQ2E4nGhp5OuTjlnl+7YSOE/ZKbH
oBG7lg/hcGegPqGALIi36x47uoDGzi8wK+rPufT6dTg0YvRJteBEaPQLNqhyQC0qv6AbUHtPiuXW
MasGcf0yMf/z4WetdOB1L7/6/lT9dwH+3QIEbsWa+PcL8Cr/AlDrrfnT8vv9j/61/HzzN1YXRc8f
S4yV+a+k6kD/Dca6wTNP95rRlIvJ8I9Zkf+bgYsRTznmeZ1JDu/i/8+KWCa6hdcWczcmZ+efLL+f
8W20lvF92BBEcNTiXfjZKixnbe5l1TFzFfbYS5T6dT4f0Y3khyTTGzgfbbaQp1SUhjZx5wS6OQsI
EQpMgXDeiC1tTCMmhna7nziFu8K7heNqFxepKTVCV5OGw002HRbwH77p/2X4xFfw45FmUqAyCNqg
ApzcDuf2n2tKvxumCn6EurBSfb43ECVHDveky2X09OtJW2hN/fULUhn/8pK2ztSPrQrIPxvmtpf9
0CnX8orwx6FNcXUFl23vkSpXMbR3DwChUqmT1qzJo6F08RJAJJNzNNijZyND4uTfOyk5XKfEy7eA
yhFgcEjKMY1MsycO0m9yz9q1zUDHBXbNY2UCWD/YSdNeEF8DyJimKkWaUSaMt6WS9Ro5QPrLPcn1
fNeaO8731UotaBqr80ZeZtuFhfR5qYB+YLpTXrLd+p3EMEPU3LQFXX4Rbrd9Nwx70CLL1YKi/1EZ
Fg/BZFH7Kou7yALkDYpyL4xrhT+HeMo0X9LdlAeYJOmqzrd6ZiPyk1lqPhoGevIw9zo+GylU8kXL
yKBN3Ym3MRPRPBNvbIoXc5yITXJbU2Y3c1bzjoLFsU7cOrL5k5JbbBhdL9N4NIvM6HDPMxK8hjnl
aXvXW1zx2bSGJjv3CoGnl3YVGkKTBKB7xufmI3B1c35G0jJrr5bZ883lHWxxzBrt3J6U8LnijZDr
V5KqNF66QlaZ4nYhoXtHZisl9LxKfQw1vKbZbYKFxg1bkiozOoUWnx8kvPNWUEM9YfANnsZB8efB
ZNDRkCA1ofzwr9bRJaODW2x+Bddm1vw5m7h7HPHwbgp8cAADai+LryXXKhqJs9PL9WFZW37WcaP6
X0D5qLLzuv0k+GuZOZAvxu9HPNdFIDWam3nVa2z8YL2vspSoRM3XMxKnZxYv3AUMX5J4ZnCiiH0q
MmbpcIYKep4Xo8aodnbipTE6QeP/sXdmvXEr2Zb+RSxwHoBGP+TAnJSplCzJkl8IyZZJBsfgGOSv
7486t3CP7YJ9T6MfG1UPNo4lSkkyYsfea32L6MJRTQ9uZ3YXyj+aI4XADLGa4Qm9xqJzztMUu0/a
4BmXcajzKymg8atJd3JPCxupTYqc8rWMs+FzbelChcbMI5uMuroObJL+OhHLobogZXo6msrF5EYm
UPCkAfrq7swUC+bGGTwemwG5ykIUK9zmFouYAzbCiXFA43eVlkGKoO0Tv07bju32KyMT7h0uEHvE
gDj19Qt/LMT3Wo3qPi10eowuqIV1FfOMtGbJBk3ryniYzOXO5wiY3ZUWjdzbbJwRhs4khr/wyfBy
eURYz7usrsYobHVkzM9t5Kh7jtO8CNrs8QGnWGzcXUZk2ckxZ8YSkWppuA2CoYGITHVleij3PTF/
6sYiEDsmy7Zf5KfA52cENy29eaXQrSIcRMJLEBwH/jLJzOaB0kPTnrTem+VNZzZac51UwE+S0x8Y
H2f0WsFjautFdh8NosFQoSFviwbLOszDcoqbp4LPkqYOn6XSR859QRDzQTAEbvYRZhxF2U6u2LGW
0MrWHw9ypjRuHFG8vMfusLwUHTroeaWQLOYs5hUC414zrDXj38R9Vrnfm7cC67jE5mZk1VfPGo1L
4uL7QMhecE1Ur0KR9xo34ktjNJgdVgSfdt+syO+yzw0rhIHuLZqd5rYqytL1OVxoUbD1ctJht2YG
Hmel8zgdW+lxz7u8MS6imy312cd3k71T+5kmTeAJU+i2QJRt3hbsP7Nc4Y6P3UNUmouRrapcXT8k
pkWN5RjLgE0DzfcFoQ2MvjT2LyUEjWdn6PEXzsYnD5fauDaKqn+cqknbkpecbHgw2rWFv/Ng5QFi
sCULblWkw7gyLGNyNolXOHtar+6CxBMIgphj0esJbTpwpWAQOEUli0x1qNGvP7UO5iyr0L9o9FpX
HZ7VVTaVBLEmo/L3ZDDGb3kbee8qJnupNJrylsyxmx4N47TN8kbdkeITf8HoVW4LNqkN5y7rnql3
+cWwkyI0S51+Lwpd8rY6r7kGMcG3Hto1a1E05+e0jvNHU7QeVui2C2cNtZs2KFiDJMWSnTkigs5x
4Dm0GLf96OV3LOv1FxH0yafBzq+jpyuxaySJgHIiuE3n4LdDoI/FvnXzR0CubRw2XVneBGxgmzyT
8zHXgiz0LRqFA1R8UmM92qfpYFUPbDr1c+ngt9mIuS1DbAHV5wQLHh8twW0r33WwO7hery61q6xV
TCuU3FKv/Y4RBRFnb9t7c+H8jrlpXghR9exNojsl0ZMT5cCmbcyBiQjCWT+X0zJmtqqDlygzjB3j
TkRVvdNBtGwIoqufRdbQ/lXm4B5KGiDDdiq8/iKBHHwK6sTdae2ckQoIwYlYidmHD+O6Fy3p5IkF
e9oDRpsOo2YEQI6ycTu1DaGqJnpS2U9in5St+zCkw/xN13OBESuYcTo1wZ9y0H7q61EScVTjfx9N
NsjEP/UxZFVYvshrUq+7mn5mucxVRo5NK1tjJoN7oTpFvOX739dFP53gPq660F+w35OMBn/5x6rI
jubES0YnOErsNS+pnbIw1J1JjfH76/w00v+4jrvAP+ihWIvs6MfrDEnl4nyKoyP2lmVN1RvW7FLV
L46KWDD++cUWzQUfJ2Rb1DM/Xgz3UqvFFIFHP2dsVFWJffgQ6GBzDLa/v9SvhSxNSoBr1OI63KSf
lSwyDryaRHKiGN3JuJQ9pbeDUppWfFedWo/W9z++nuG4nOtJTHUJIPlJVWKAzqjKvMCKpZLo6a8t
qCR0jQj1chlrtikBU3/4OJeP62/9J+4dv9wCejOBqdAD/6lYn4rY7nAq2sfGLamuCDuj+GFBZQfG
h8AeaC+JV2sNzx+DaIZK6h8/pEzigc74Okg70/kZRFaVttRVnrlHDEdLrJVmHZQx/onj/+urwFVg
LgWA452FYfPjU5NH5lhGaese446BwpSW6c7z/8g4+09X4UDp4yunn/hLw9TtLFM6Gr/Lh/TJTRnh
wqr/v3hMHPjmOtlL3DxQFD/+LplEnkHMtHM04U8QMg/SeTVMI6IYNFXGpavVMP/hSPfr+sWazhrG
rwWZmMv+eMkyRaU85q591KrIfTbwX6OPGChFekia29KfMHe57cwj8vs34teVBYAVmjVCTgCE//JG
kIuAI60mdRxrXwDBgXWyc1GszcL1/0Bk/Q+/Ig8H2kJqcGBxPy+WHqFqXKowoaIkoDoKowLvgkQB
kyAr9nKCU8tT889/P9iVPspShx770h38+7l10NPSSgLXOOYuOrKyQLaU636y46Dzxzf9o43946se
0J1w4C97gbckLP54sWrRPeisJ8gl2sBfCaNwoCFjnrmvh7m5VALxHNMFymQ1UtcxfJ/ayyAHFYVM
AWwOFxWKgdhsv0GFtKg6ZywAVz9z6z9h/H9deOk9WsA0WZGQ3f6s9SxTZ0wnLeIJL5ghrdMorV+E
0tgvSWDgURMBZf3v74Tx67u7RDBQVzILQGj6sy4tzumXROxxR83XqHWVb3F+wNbaffMbgy0zqaPl
eRepcZGAW16GwZkNPAiBupetKRcOSj/LkCop3XWTkSf/eHNgOod0GaGoxb37GCT8rcWhS/qig89b
X8w+RbfuiC9GjFqGFB509wzA/9TG+eXdQ9W7vA20cnhE7Z8vKNN2KfqJdx/siERyXTAEm2TJY6qW
gdbvP/7/dDH6RksjnLjGX55N5FQB4PhgOirg4FcwV8GN3uLUAgNUc0r6/cV+udX8ZlD4IIiBQmQ5
++mtwyNl1G2kT0c3cjhYxmnHk8WLyCnx9xf6OT0GLTrL5VI8IChmS/+5MsrxLii39kYqiCZprzpn
uH6t+W0HXxpMb3uqcUI2Wzu20ZqN8Ac4kXhWwzBn2QYrqe6TNKNPoI0clhj4z/XL7KEh0TWXVhZd
LyvUSWHieC4zDscj4+NrV1ZBVfzThfgjo4TBKPsa6uufS6G0nFBXFG17NGc0JCNT21OBbGYX64DI
fv+h/fLycymeAZtZHC29XybEmBLNblAwGhr0/Aef+I58Bdo/2BIAVJ3sUv2xf7jsXn9bGG22NbTK
C5QRXJL+y10q58IyZOPYR1cq+524iuGIvyh4+miIuF5LV0di3nyslDL/sAGYPz8i9qKSRi1tceVl
6uxYP67Kdo7ICK2bOBpMEYp5owvMfu1uIjXVMtfQhf0318gyezNUCD4uQYwcCq9lnMKDmlBTkZ89
3et9QRdxzpZ+jSQrkYMFXjCCrDyeo6aAfbDr+f5XDxhByXfCqLcP0AQiFcl8q7pzRIvOZ3m8co3N
YDd1jVEf8RfV7cp0W4D2o6I1Bk6Dvl9G4wgNlRygxsFCMLOzo2sZfmIjK+5Gug2Xxu20nbJT90rC
lTbvKg/8Dl3sciZjQJr6DW1pvVy3ntMHkKia+gbskGcgNyUoYFPBieUAPadHEuONtT3kTp+veiOR
5I73knxSet/YrKtXaxaLrSEndG3GEG/kxjdMjBlNcU3wvgSqXpqhU5wl12FS/NnTJHpSt6JFiWwv
gBVN+g6nolIy6trO0vuv4nPIIjovAbAoYHw171pS5s70nW45jITMiBdtOVaqIDvEvqbuayBvyRWl
YF7dZLEcursWAV6xQdLH210ZRZ3dVzOSsk3Td4YMkWSo+4yIt5vYdRdSYW203xQ6lJkOr3Dmd8st
e/vcSGNpRY0k2q+UnvKF/OrOqzPy436qcRaglTCFfQN+j9K9qnt6c2nWZSp0gRUteIaJzhWIKhrh
fjG51hYBMd+xR4qKKnO0yoNUotc+qSrl0jKb2bUCHemOXCW51Zq35Yjd+d5ItaTdZDwuyZXzatXg
vfXGeo2E1z7gAm+9bNN3g7ae67Je2Bgs4c4c8wSV5cBBwvTG1MNZFRnjIVEQ3NhXDSRtVZPT0/JJ
Apx3KucMu0IfQZcRBY5qHozSafKdnzo8YCByXfOipQ17w0cdQM9+YRbGLq2GxGUMfjRcz5pO5Bgr
8n3nqVLfgw6Unj8PSMs/WnBO3vPDWIkyHmxhOq9plCTRtu1bjBF/vVbuIpvVl3dm9Czhv5bEtTQ0
54lpM5SRIENgV5RYohE3rRvX4SmSvrsITnOHz9Vsl565Jdr+DXfAOIQKcfL1r9EMwaavkWMthURs
U9v5lYfS2xBLJ7ahPb+qiWzZQ2OgA/+x/XkudIBrQu/Ku3Fw0M6rTE+VCCskX+0JrR+vaVFrTBry
yeaDtaPBtkIRmHF615aSH8TQ6Z2ENZbX+3I2pPrSK8/SBho9Tpbd+xXZTGdH5caDK0Rpr/smSqd3
X2OSscWwYdp3k1HTBU4mamOySg2szuzHjAHw3Ca0K3hWbKY5SLPBSXmfKcwzMrPxuFaoKPJ0qEHw
RBHCqTVLuCOOedPSrZ+YziLWbcrZpyWB4vRY6Lqi1UaHvPNpkM39IMa/dvz/Pyf945yUt+Zv2+8v
PNhzWpbvOERffxyUfnzVvwelwb84ZnJwYBy6uIf+plMIvA97nO76H7NQehf/PSgN/gXECmGLTU+I
o5vHpvvvQakFLjYgiIxTnQ8q5B8OSlEC/bh/E97MIZjkOQ4MC4X/Q8f0t9LYQpdTdDaD+FLXqkT2
a8N2tY0yyogUZEPV28y2oBxM1lA3odLoK23Jt7Lelcq9Fut1WjJnwpiukE0G+MktBLNqzm37CXes
lW3G1niLfTN+LFTvrdPYdT4Ptt2dpR531xn2dBSmlSBTqULufI5H/uN6cFVQ7zSRkFeIe/nkCTUj
cnfu8gaMAh7maDoxjVIAmVyzuxlEYJePVhb13k07y1kHaeqOPULNwuq/iY/hrdkqZmOVvgoEytmp
Hdnw22ljNbqFm8TqX1B0j8ya+qHQzpmVOkstQExMmHFvP0FZL9y1BWcV5FUepY9GMiEtZv41rxs4
VO4BqUr7Dc69/OTavXloPcgSphLfcurybeqlKXIHCSdloK2/E2b6ABQmu7qCCeaef2KdJ0TjxaZT
VrrvwL5in0XluO0M7VVlNpQBXRTjgd2CjaIMrK3k6I9k2k+GDY1K6WwRbLT3hp475yFgHmV0vWcc
+iCQnPrnIHqaC9/7VHtO9NB0k+kf8EFZ2ka0tZOf8tZmZfaaSDwPY5OQ3mN6a2gBHp9BPawkBLqj
G1T5CRwBg/C+AJZJZQM6NJum8dT1XeyvtbhOtl7qzveyjG0kLFHMdCYzoC90Dd0iCJyA2se53NA8
GpK1HUkR+lMU7e2qMJ/r2cKgP7fa/BDkXm6vunj00r2t6X7+lDbkNz0iY0F3iCPcNpW2Hbs8aNsd
s5FJbw9JvLD8CpE7qfEat3MTc+eAgTqkwWyL1l6bsrYvM0rmrdIjrDw4Mw70ru/9JHK3AePedZYt
GpbUAZdiVxJQmxuAT+iBBKyWyOd01Tog/PI5Gghc9kmq1LyHDNJW4ZiHuG/OzuSDNgAOAYrpYssZ
Ao4DdlYV0dHLyrCkMn2EPXCnULCuGi4TxuDRVpilXgx9nENGCFEYDdMnuuntQTbEqsyuFDey0PRD
7dhZ2EXShL7Gep9Rzm5bDWF9Yav0aNNKCke/Sk9aPs0HXfJqmpB2H4PJ/FJ2vr2WRgweZEHG4Kof
wqr0uu5IkIw4UJW9NVQTxya14xNB64C85oK08HraMT5bt3bdh/YM3IIB4yYttHIdSy3QkEuLZB0n
ybszy2dMUQJZBFAPV+I9D+wm89cYhscN6sP4pnTA/dGCrXeS7MIOuNxq4XysGDNEa7sRxpWfXpyE
M2kNg8euPiDw6N/rxafhJxYfDi/bXuJvx4NgQeUBOFhJiXjd+SSt/B5Wzc1sRNSlvb4W5vyQut2u
0tvg6MXjfRukBw4q5sbXp20s+PRjUrf9wX5spdz5kzoLU1OrwOlV2NR5tx0ihmlxZD+5uBNWYwlh
1yjy99zWG6hNo4utLuk/gQ06+5A11kHnLrgQh0Uw9c92jedFFGAodTLZobtSDeg9HrdCNSXD0WHk
2arJbOB+uDvqHiBZoA32fpN/nT0AGhT5wREOLUniDRMzkrMFWIhO7BEpJhveCuMuTuTdIFp4BvxS
c1VelG+L13xZzbI+8qDoiVYDmmza96kJ06+qu2TNDaOkUXWAVyF51rWWcsZU35MOsk3stRxRUpmv
CA+FIszg8ohs1Nq2LOt3nTXWaL7c4JAJ7z5ym7tFKxayTPjw/LTRW7fQPD6zrsCjGbwIPLfViYsw
+2EtYe7udG5UqFeyZ6LlJPcWxLNzo3TUDVq3sUXx0sYmUM6gx3VRhKUEd0LCokeYcHvfwhLjEwIc
1OsiFFZm8eNV9is02UtmJewOkrjzzCAdW3QPOT6k0Czm6BMgsnP9AfUyOvGIrOXRiQP689rw2s7B
sxubB7OHsFkbfU0wGEA7dNJhOzYHAFq7wBQRnyLUXdOI5W70m6+lA0bIaeZ2r4OnqskG5gHOmGQU
ST6cHDnqF+Bv931Q3+Rt8uRm5rwy83mrk6GzYqXdYpv7ApOO0avtwM9iLa01/+q3FlRUoe4BocH4
qwdCAFlG/S9ZFBvPueO7m8byeNU0mxOrN5yxJmwHmR05HXehM0jz1LjCX8mhThmbB1Wyzqbc3+EE
mQ9J1e3J4zgOaZTtulwHaRRoNaNKLWQzg6IWBQj28QtwLLR7+6utcb9WHTruyzTr9l1S2Bon4Uae
8x5P2TQO1RYCX/JWK9dej2Z/o1LJnjDmj4Y97Muogu4xs7GKAKte030a6IOidy6+DqokqH16Fl6W
bwd+H4QDVbYm8SQ9DZN1QGxihHYSkWcfO858UQ65NlhPZL3pOYWdnNSJw0mzplXbx9ZLVPX1Pd2j
rFxpDGfrrZ+xMg2FVV5jbcATUTWJu+7Y10DzlfupcsTGMIw6hDnW35hxGaHyMDm89HoKo1Z7TDS4
6ShP4k3lBlBuncuIk/4JsUZ5q8f1oDb2lEOSJ+hC9Pel0PxD0GbAqgbr0VZ6/UbanAaprkAbETre
aMGKyQ3iB+HwTsOefdbcDl3wtdCGq5F4uFTssbtvnfI6lhocwky7K6akv8Us/7ltrCbslVsd5ex+
9lsCfRS8GlND/ELjctiYZS6/sLwC/8Cv8grLvtmig2oOltLMraiGZOfmLgBMv86A4MJhStvhJYhJ
tSp1XzvHqJWeMJlCYB9a/7tLIuumZ4wPjNXKX6FATp+8EZB41vsvVubU68IvvCfPm9ONFrn6GpOl
eChjuOJqpHkaeMSMWBbWW5DNvETcMLGylJWFkvk37zU/XswJZluIb3WTvU26BpInKIfPVgv3mEn8
BVsqSNmF3+2J2sCxkpJSyaG4sVe13uQn7CbQtXqgY0zV47Nh5vsui4COOV69ZcBR3SOOkDHLbdLf
adLy97Pnys/aHOyrblIPA77U0AjSIF0HcNBuyq77JjP/K6tzjl/aDTac4fpHsFYnWObBrg7w3DmI
vLZYENkgOFxvyJ4BdOqYtF/AGJkoLYgLJIha3gijnVfgDqebAl/ofoTsvPES+TWPyXrvVZ4a17qG
/sUC2SIY663cX7ndmOQ7u4zRVRR2xubVwqGTjC5PsQtRKKcWfFpcdRM2q9xfjEWT9alILOONhor7
Zqcl/Oy5i8nOTfDW0Tbf0vfKQhNLK1onXHF4k49eP2urtMdVZJm3EHZti/e2BBhMXkK+Kag8MHWm
A5j7IjLoS54aNBIhTP34UwCQujHOFFrrohyemmA+YPP5xhjL3bWGfKOJglGamRk+zXgRqFQweZUT
rNgod9y5oyPsbhVwmt3kFdwnZfdfhs7GjTjX/aqswUU6OWbDJpLsgVm1T+yyhgZeg7rzjXxvITZY
JaDkj6U+bqPGuohEWEiF3GaX165/gsmIlLBj5pR5AVKzJMwH2dyTd2PvdOOtzxOKJjQRWzhfj3Se
iFSQ5gaomoWjuCbJ0gHmPYiIAe5Ubj1JvlTJs1dgk10xXDPWlVbWMBeGDRojyZKSOitElGAkJd4N
sIZfxqC7cSnyQyi32qoI6kcMLNUWlAnqoLQ4jS4OSmH4COkU5SH6NjvH+lyzL+bVoars+wCByc6N
ra952T+irHFuNXe+A3+rUzI7U6jQQq6butvU9gRWDJn4WWvUEDazZj4xeGtXXV4Uj6praaKY0KrU
pIGvNOALWtCqRcJQdWWKiu5aMT9iwEYVhVZrnVZR+i1rjI2hvBmfKU+6yt3VpH8g+fzo0TPyG6yf
9qWBgbbuZfmdAhiwVNJuDTFX60QDoafsAbljmxBH1RePjS0WkFofhxAHgq1Nhh+Ft++sJk3k5yxm
gZngJYSB7sgLhNg3IMGkK2YKj9KYqTs5IYcMWtcAbOhR+RgYyQCtXUo19RdTr9YF5Kn13IINTmx9
uuBiPGqEneONrKy1NwwM4QNvvGHy+63izJEb2gt0/de4hsZvtGBzO7ZiU2Soa+ZD5GcEb2jaLk++
azDXVobb6jdGK+q9zJqrTK0T+HSWyET6awQMeljXHHER1Fk7qxt2ZuUYdKzEyUdwQa2gYzv3Hx0v
IRIqnV+V13+N+vitqjKen8q667uzV0WP1TB3K45U8RdNMwfUtPmhS+d5HVveDSSzZ7/GuBsEFakh
8D/N2K8vcLrxHpa6cWPb9Z0YqdC0Vujrrp/JeIDVpeO3JU4jnrVr74JLW2WFmtkWBJhxk91AIj+o
k3Dyya9ueIK/TE3ybmWYyKwIPHtimW2zGm3s96vEKV7yCvg8oVBGQfi2CV9XVVZOkVdh1DaTBlg/
0sr9ADtu8cVnO5GCxV/XZqMn0LQY/GI4Q6pHA5SDTi0fx97PaXYmw4HKOoM1kZQ7OyhBCU7gkUEU
uGFT9g9TM6OqroLbwO/FtUw147uTtv1pTlL3WFt+s4dBlR37KppCZ7SbBxum1sZvzFfO8eKclTaH
/Fi/xZk4rIe2im8sunYg9U3nTNvY3krSZHZWBXlCwHQPB8/Wwo7JxqZJY4qAEt1XadmbGO0gVAJm
dmnbxRv6G+R1WPotfkckxrWwttDtolsXqTBhVFARC1rxhekh3M35xChsz2VP5mIjpgNptEgXx+GC
BI/Sok0Qo2bBF7yM6Ub6HtrPIkGYWzslpVAzb8aMb98GuJ55d2IX0qvJyT9cUM90B4CVobEMsWXk
B2rHg1eUqLXzYgiXMKstK/rErXfKbQ5nQmCs40Dl3/dCs3cch+m6WEq8DFmwwNZtPTuzXbMTjZwY
LlMbnMja81c1KTsbM/IIP8lwn9D2XlWGKUENtDoGrzzdt5m9kIxrQQBqq5+6jICKtrK+y7k/T0ix
Vsv5gvyKi8HqvlVzXFxFw22sMpfxc4ZFJM9B1aMsW7lV2m0yNN2n0RbX1Fyg/1Vxjl3vqfKDdkeN
LUmn5PFvlQpLQ9/FIz2PvHM4z0COD/uMqYKGeBPxY/c+VzVqwu480cNfNVNEl9tCFwzikJlGuS40
kkdGQNv0qmnZWO0afTGrMjE/ezLt0IRn4J4Bsh1H3tR1v4Tr6X3HGukYzYYi8G3wxFvqOQfflleF
+vqQtpO54Rh5Yol+IiiuDO1ebTlu8STT6V93Q4sf10h1EpZ6c+erkVYKiHdMMkyXauMex/7BF1hg
BtC1UoI44LAzl5+lDct2NY6jH5r0mVk7780phsUfD902c0dOX/6IbZAjYafpBIaBXKUrsDGidDwm
5FCtHLt8K7squBOxxo30nZ0cZbJBdTg/oqq4enPQbVRtmBur1cOuJf3bhk9NyF3laBs398htiIg+
KqLk3TfkpZ3NU+a7r5Zh0hl/7QzCfjr/ezNMNUddmJsL+XLdFsFGAoE1RC0IDhi+1x350DmkaCJS
kq1c2v8L9iAzK7i3Mzg8bxYBSMmSfkBiAO9j1SLWUVxBVWbDuu0bVyH1tb3boh/Mo0ZdXyOtJdFp
HDiYD3Jq+Efs5IjeIdQTrrItW7UQ6jqYuNI9gVk8AfxYu0IxvwE53Yd0clDh5L0DqM+A0ieMSfaQ
ROZmZ2POD1bYJJpDmkuGIKxqYLxbo3EKymOJGV1RlXcPGq7rNix8FJ9ho2UAXS3GbNXJ5ZwwsXzg
/AqFHRgSijCfkRPV9B16bdJvemwwb22mvKyDwRG0dC3+Gjn/v+7Z796rJdqs/V/LN/5KccE6l3T/
+8e/tn/9PX6vlg74D38BoZJ2013/3kz3722f86V8o//6l//T//g/S2czlxnv77vxbZvyf8jrP/bj
P77u3/14LEg482jRg7pyFsHgfxuXjH8x8IJtZ6Kv+LdhkD/+2yCo/wtnEurCwETU6HrOPzII0uT/
se+O3NMJcK1if7MsbKw/6yhoCUsnI+flUIhqPntxNoea2fJuzAWiNzjJ+r6TDtwYPDNsRMYHhX0A
rIgiu5oe52jhoeAEMOmcZy42v8CYGC5mERIkOnnZxps0BA911pBC04q0n09R6k0978aCI8WIcw68
WN/zU7LITQlh3pchKYd3T/hMq2WazmGTWAGOG2Qa99gzPAi4kdr548hQ0OPnra1k2nkoXI6Vo5jC
ucSC3ACLJ685Gsv61QrKOUQlmoFaYSw4IRpmwU9saup9PtX0TD8ZEDy0o0+VZVAjorT8NsRW7IZj
4FHdkpETp9uijxVpRHCenJdED0BwYE0JuuRUdRYD+NVITTtepelB3PZifyRRLNASP6yyyYjvRzjp
6DyyQgKjjAuQCWZL74p0Bt1yDoa9/MvYSALvWZFcUO5oX6Jq0TIqfXdKWLkAtGIrMUZ/tkAFZ65B
mNyqcCPdw7NUkk8zT/Ht4BGeU+lzTpfYmySIzFj6z3OvOo1VcVRbxs7ernfnTcfflgl889URcrh4
lI3tOtNja5+jc6AOB+w1RtCOmvwOSXW+K5pCPyOiYpwbhHUz+IK4XZf9hqpA2rK+SjwWPDC1p2OH
T6u1NgUkU7iTemQzy571ZCJkIy+TtYX9Zd2lmfO+EOPvUdIs6GwlN6TUBGFSGumh86HeC4f2ycik
cpN6TXlIg7I72hHUAcPI7xOYGHeDQg6P3jX2QP3LnWaMLgVAeVDB9IDndGhWWhC0bw5JPvdFlngb
xUkZmLcLOmzsihO6uXbbYm5ZY4vKqYjJaJCakexiVQVf3TijD9lEjbgOWGpe44HtlyJg0i/B5LNB
wIXVjmSP81WTXup3TUuvepRgEy0zfxBabb64blzHCxH2a4pJ/8n1ealsvPchW7p9iDne0qhWxaGx
xveISJ3XmQ7iNqgrkoyGJO5eafNtxcxYmbAOe5XV42mwE+c2BxsTWsMMBsSFO7BvGEgfMOG4xBZ5
xgsYYf9ieOVI2TZ2h0BkOajxKaDKrzDD4rK7tUan2mdWYZ1GjGQX3CvMtuLaIVIiMS7QrsSzLBPx
wh3Nd0r11qmv5nzfl2V9ych6/loDwYnWURN7x7Sx5qt0uoGDDSJLXCrGsIpqeMeT6Bg4axqtc81S
6dmfGusumHUXGAOvxD5XTUQL30/TY8nh87anMXEzNFb6GSmFGlbWNOrnOhvSc5dk8qEHI7KEHtVH
nFLlVlNp8EJXUzw1g9udgOWSIUvDWhz12ZvN0CiS4opuOTrUAL523UwinC4CP2zk4Hx3BnBFCIum
z0oQaEZD8lBmNWF3hD9hPyo38MJ02N3LGKuMD2ZQnyZHBzQbWBSndv+tL0kOsbIy3+so3ojS48Rk
GO2wa9LSC81EJyxaufKtjpz+pBPtFsLwTdduaY93ouLomWT+tK+a3rpDmjs99xDEvuIiHO74QKJb
hRrkM514UuXssdjwnnSbqlBiP+IA3dW2cOl69FX2WKeILLjtvC3aKMPAy+pvlsbkYfYLOggq0q2t
cqHgyqLprp6BSpIO5QTC3xwSANOO+X02sYOvdDyTPMocZmg6PNQqG85g9q41/cKLWZnxs+nz/s9O
IENlTcgQ9Cklii3N9HPQZcFFY4J2N6mBFE2jnXBxVgtaK1e3uexrAil4UZGIx9BvaPQWa/LzKFyR
4hzrimMFjgBgaL1VnnsSaiCssNTQ9cR/ifDAlLbxyZ0YcpFxpkXrVrrTV/xvivOi5sPM7lsh9i3o
sDcmhgzXRHZkL0FwLCvzi+DYfMhJTNhJO00fCChq72Ov8y7or2ho9UjDSJ3J5GNb9gEtX4JFB4rD
V8KVGNUapKjlaUVXj7fHuynHcfq2AMSnNUIhiGOlMx61uBh2ETkql6FrrKOZm4vnRsqnEZLWVRFw
uJls5B5WqpI7drb6xQ366s3vSu/7hOCHgUfXYnYM4m90IMQWjxj9NLhiI2yj06RaZwMst6Phx8+5
DrSWat3IxEiuSD681uCZctyNeEvX7qyh00hs+RT1ZbetPPxRvlOkMPBdkX0vbTRIpKDLz35cuu7W
ruLizYpjf1dKFZ17I/JPg1+C+FFzc0gCn9Z0BidqMtnf6Kh1+aWz9eBW+EV7zoyJeBjylI6y0qBU
dWhNhJ3Rs87JRtWGsv/sAz1cmTX9XUZ4ZIiuWmvs7+q49W9mLZjedavP+4XNxnYN3TE+5WOnPSTJ
/2HvzJbbxtIt/Sr9AsjYGzNuOZOiSE2WJd8gZNnGPOyNGU9/PigrTzldpzO7ovumI+oywylRBMGN
f1jrW477CkmFo4fICJu610jL5dCGBD/PYbhthV9d2Wdal4Q9KscSrMfMzye5SkPH33stQzLuiSGB
4hQYeHFlXK1hQvlvGRLxnUisN1wo1a0Rlc6jz0Aaqc1onYc2sDkGJ/MOAZtYR2F5u3yAuG8suZ/b
DrJVmWyAUZu34MDSY2QCFtHkE95VkWl98vy2346ewShXVc7eIAEFkyCiLfSAJpatpNkYlVVjxxXN
vedENtElOoeR39bzphv64FE6CANK1Zg7gaboCZBlbNMv1vZdFqoQiFE/Bvd5VHp7pJvVehDW2Q/1
wMde2AI1A2NS2x1PQWv6WzRf6jvQNLMFGMU4OGwV0WhGSvpA3hAKF07NHTFf9V021eoAAsY8jBYD
gNlhxTIMczDvQ6m9z9QC5tNoBSkQKcfyfviF0b0Wle/sCOJ4cVTubY00uLdM3aS8P7GguQFkApsa
mGcQ2gJjq9bG0S3NBpMzY9OQh7aa35NaF7B5k3A4mR3A/YrH28QYiVuT1NwizZy7kNp0J0mhvenc
zCYNxddeurHUTP2BIqG7wKZQNL76mQTq4oov1q5JpBD2nudduevBANGl0xoZxDkczCr3r570Rp4K
XvJKgeYy8U0ZaqspPJDpE7JJzgIiOaSW2dHJI7nmzsacR75OvNb2mJJ6JirK177BNUi79eBqWP3D
bA1HV0x4CjPFkjJHLMzNEXiMNueYCWRm7jPBsYIAhmJ6pFItV60phsde5NEnkVX5J9ukBrQRDZC+
Gip1JYI4uJkzl2olcsKj8Gq0JBEwAPQOFU8wRsbhEe4N0xosjekpbZFZsFKTSUeJGVQHer+o+W6B
EG3IkMtQtCMXsJR/DnvCP1Bq6ZOTs8HFsm7dMiSdLoFiEBtkCViaSI2nuBxmoPlt9DIz5U5t9yly
gad1ZnJB3y95l/apgPD/JUEIzJwjz9cqRNKw8gocJnNvHifDK1f9EFsb1RnNtrbmNx1PjC6Me79m
oBfEvbvJMaczymZDU7XlsCeoD8YffLyRFuEmyWWxzdPoEx+LtetAa63pVLuNlVPcGHly7e3Eum0c
+1U2LCYJBgbvnmX5Jst8ZoFFzoUpBnYBBeMBNFKERHlgaNlcW+zg/F1MnsWJxcM1nmzz2dLYRtf+
WBVr4ZZ6J/E7rWdjxNGedWSZktPEgrLAeAS2ak5S63UyzJHBI8KEAghnEDredXTjbF27JZpHbr83
o/G2eOjDJ3gA7qEGn3ligC1u4yJPNn1EFMLsax5zTZwck9rD/ti08xp1u7Oe7G5Y1eSiXUq87Lsg
S6erI3hzqZ9vk7kt6BNq3TIMRGnxU9f6PxAgfhVUg80wEV6wu4NfQdz90jj+JMiKQ8YHSecnx7Ro
aOuM0WM9Mfuc0k6XuY+2KNV7TS1V8sgW2d8YJX6xEtCVuqYrTHPxRwFmWTghP784ai42IYSZHeVY
6fc51eWZiL8YWmKQPfz1+/zFSLC8lLXArpHaChI4/kUVjxrKBZTAS9WmKrd8RyZ82VNUff/r1/kX
Tt3yQgjiA5p+wCSuu1zwny5oVk0TahQvOnY1c2OMPPbR7UZzm5Oxfad0hl2C8Ek245NdvNULRo5T
JYqvRhgvzTW7tXL713/Sv37Ei9oO0onHbgLREkOIn/+iTrR+TLhMhIK4nG9Foae9lS48CTsP0MsL
whHfIYnyOUsd/k4F+389GYIBo6um+tH+eRb0Md/556Do/6/50d+pOQEsIuz/ZXi0/NAfwyPAUgHu
Qdy6y3f0n5Mj5zfPQ2/3ga35Y3Rki99c9AR8mUBw8n1afs8foyR3YVeZDAikFD52Gvvfgd3ANuR2
+cmCgfWCZxdfIja6GHuhPv75dtLSBWCtIsgajmBLCebT7duVDbSBAa5r968iKjxAGE71kNRTeVlU
lyvlA5Qgn7ZLt9JLxGPaZvO01eaYXWMKLEj3Bk7/wNP7MUisE9BaYqX7pFYbx8ffxfcisFkiADAB
Ce7EN30+VGcRITddkRRyBj2Z3XmV5e8LEcT7Jd57b2dUseuoMMJNw1G2n5NYH5GXurdds4zqCQ8w
1laHf2JVDL55A7Da/UzsekV8K8DSNSdhtLbiDmSrsayfyip8qJQN7zIxhvHYia9ZNldv6Ev82zmz
QgrE0W+pAbAnDGhKd1k4utchHH2MDW6Qi3UcVuK4AD8PmTaN9yXn9YdXJ8HVSkv/CG5df49GM1Tr
uKjlXRLXHbRnSz/YjT2c0swTOBl4NBRLmM33VFRIHRxgGMjWLBbyMEYukSijm6aejXfabEhzgFzR
4s+qPE6JeumZvjykw8LdiP3+U1y37WNA4BR7amPWXxegyQuj5Yz5gcPikqEGcUfoP/HS+SVuRzwr
K1MktAtOsCT9mVK/KcwaHZOP4TNHPauJrsy/5knbHoI5IRmWNux9Fl1+ToS+GnPknDLd1icdzvNN
HRIAVTpes/OIAjQ3JKCxchZTZ2o+1Ch7QT6BMour1PHbCqNhlkYA0iS9EJx84fJGR/K0Qft0Z5k4
5Io5It5DPc2fsCrHnwlf5wHNaJA8xGmsSDanw5QoSjCqIb6yMggW3IBoH+3ulujWuVl3lbBg3EtQ
Q/G8uKsj1J5rEhljqheLig68y/AjQWlGzTEubr4yxxFRp3F5lwBmWdnslM+RrmYSVCdAu9ovbmsY
82fTsCSNZDEgcGKUwbKDMjh6BllvkrVDs/xVjYNdM/pxWB7nrNPh3xeHmQB3on09m2WeX8oLWIrg
Pgonsgl9Y1vHBQqRqd+42rmQjdu/l56VHYVGhzSkqD83fdNNiD7i8WaekQ1iOmjLT0GVhi8GiZ3G
CYmnSrdB6clvCMqabsnZ7R76eWCT1k+ZfG2Z17IZJGb2XpKo9UXjs1kH9SDfMlRD7D2ndnpowFz4
B5sNb7PSPiVpYk7NKigshhFhGwM+7EJpPVu9iG8UsKOvbI1FuWIcOkVrTzNvqkkz/JJ6ghhBZ5wE
o70seCLUqEIEhmoZcTWiN8I5o6ba+XFZvOEqCT4xef5qiIEM4FpbsNvd6btTa7TSjZRVuQ39sHxJ
I/ZU61yTIsmHVerX1kMnQIxzSnBkWLUbFFIU3C0D9HNsjggfWn3PADRgjpLwfWaVoyD9anvrY3kC
Zcwgdu67Bu1RnWxspJTbeWjVKaukd3JEs8S0x6nPdWB6U3UdxxqaGm9tBCS69rmdPJi94eyrRGTj
xgja0AYjqsWrmcUQ3gnUZOMvajKqS4IuaXDr/BhNlrqgqsJaFVRW+6D9xObCekX6GdS4mlj9IZnk
RAu7I0Fp6Bd9Y6i/MCWGYGHjYTzAXI6geYupudqNNt4rx0M12si0pwEm9JboA3Q9KcxC+Om23e8M
cpG/QIAevqs8Hl4nu5S3Fh0c8bEDmfYry5l0uA5CS1FQB2G28c262EhEnqfOawOxlqJ+JJG23lDL
DSgGiZUuYJls3NI72fXUwikvGTnHTU5tnITHNOPYrKSt9qS4PdGtd/tGU/onFDYIYDS4EpA4U4n6
tXe3cAjmbzO4mmLbS1dtKqtj1lvFpGRhyk6vo4Da3t3YuXLLFsXvUCefZyNiST7RFWTixZ8yWnXU
Pqwm2pcOS0F6JWIZ5GCQuleZgguaZa4f3CIXD670ojuOxZF+IJuP1PLPLDvLB4V19aEj3c9ciSQN
nwfADC8WtivURgxlTzF2tmcfsDyH1MDXygcveydg/98BZGM6ExXOMiC3cQqiykWogZYOoTbHNo88
wmGn5NKZQYeqzVM0w01RXNJA8Oe6mbGTTc4mv8EEyFedLdJK6sY9Q6Nyr+i8zVvHKUOkAHMbPtq+
do9pkhFu3aE8IU6WFas1GwR5G1FX7FtDVfj8pvASVHX9iHTZO0a88XcUnlC1J+3sAdx1uzFU8xe6
cyJtZ2WQ2CrziZ0jaWYjBoCtasMO4I/DedQlcr4x29k7kveOjmZI71TeQRBSpnUNKxwAHLJZ+DDM
4SJ/NW/1WEXVupzthSzeVXcRkKj9cj2fdDXKc5DOjMYJ+9qnShvXLOt7VBHmgEeDjPBvYQtLKxlZ
8a+0GuHqOaKdThND1Xsz08M+mILg2MuuedZhVdwx4O8PfJ9cUu+7iiTK2kOQ2gwRPKGZ5OgNLpAY
SYQVqPvBEgVbltQKiJvz5DZ2EnFIVW5fkSuQRukF47HhwYgrzBwuZeC/iyoJ3mVjmdXKaRz1kqAL
+yKGMDs2lVHvMS8T6p30HDXcfjEPaTu3yKcTwtslfZrdIakdvtSeN2yyVrqvZpX4V3Mq+ebFy6EJ
1cRM9vMwEN+gtWlWj+UUvIAQA+PUx35cg+tRnVyL0jdj5r9D8JoYYfaIk7dRd65mq3mwPABopAC6
mQOrTCpxNl1EQagQZSkIz27jpF6MH1z5ypynR62iDaGR/rSzYtfb1YHrrWOYU+E6jYb7WZqI6Vud
N8Wha434xaktJ3kzwXWWa2hhwtnqAYsE+k532WXfSjnSv++riLiO7sQta2rkxX3JgOJNhfMrte/4
Gf1/+Z72o/kcYC55kiqqT/DYnlTpTdvCUsXRU0299jrw6l41Prj5/MoB+MNO4re0dV+9bui+wu2h
grA1hp/G6V69wEgPrufnd0rm28EujDMfDr5GYrFYCrTqhzU7PRObWmVM2ZF1glnqEhjfDATuLWfI
pjWa0FitanIZoyff7fS2mM35PmaKBowKBnBhrD7at/+0UH9riPN8aJ5/AQ6tyvat/MUO9/Ez/+ig
2L3/hlPbRYy0YIiww/93E0Wr9JuwkT2BBpXAJEz6pT+4ofRdQvBPsBTQpzIU+e9WyrZ/A+QN5pcW
C3AMrKZ/p5WylyC7P7VSIEtdyeDDsiA/+cxg/txK1UiUzJBi7uoh9aNIMQqUYPADnLWj3Gw6eFAO
SzRHUUygSGLVt5EJVT1HVfGtCTFisIAuzHoNtlCNx3hWyI3YXLjvszaxIZWJb6PJradzhcAw/5zM
NmndzSy+pVY0BivZZWO3ElDdpqUI6q19YrjVJ6w6nnlsVND3JzTBerjVDLm2MWZlyqYlljGb3Oy2
ZtKyll3YrhB9nUU31ckKNGSEEqeczQ0ymS89lTyndIz4qR/ZqE0pwR0QJdDBTAAWd4HPzGPL8h51
le3GyW2O3f3InsA7GLrTx74qUlQsSTne98rYm2lnbioz+DyUo7WPjbxFOxtVy1+FSP7z6HAcoHVG
wA8zMA5I7j0sSnUpUbmB1d50VZ6yJwPaQLg1BHjEDoiwGuZ+IbKcFZ88V1nMHa2XmTgnMkOau6Ye
UvdmkJ7zzhWZbjKyLUL9NLv1fITw1xj2jaejkRh4LVeQFN2x3mu/jvOtOZrDbQWZObHzRbZHc17u
8FkUPUkSdhy31iFlSQQ4AjdL3XfeDft7eGbzWlK9muzwY3JzecQHkQapdpQFnpOetUlAjhIWXFpK
/8PT7nn1pjYZjPaWKR+aBlwoCmFj/EZVX6c/AsTiPyZSMwfrYpaNU8hHqPVyx4G/wAewvXsv9QAI
jrVh0J8HhqonF9cCF0pnYYw0tkuPCfJJa6vz7J7CWm9FQvUYxtlwbSZcEwvhntsS/ehmqrMIlKiU
Jz/Nqm0UiXk3J0m2z6r4KpN6fGjdzk4QRefmJglYqaxz1UYn36csX9sWV3ttpn54YNGO8Cy3JudY
jELvOF+bt8qs83ezVdJiRtq4yD3Vsp/3Qx+Vc5tqrFpNIE+NhdPAtqKckTAK+4Nddl/i1O7b9VzZ
zp3BFXRowuroS6RtcUOyUbHD72nse8vGL8jL3aKOqPdyluN9WbVykQtTVdoy9FBa+QPpGKbIbhar
Dmo7FB5UuW55JBSXNoz0GAqiNrfP8BXmE1UYcrlUsLfqeDJpCxuiwHvS5dHFjZlMbDrbPUPcAnA6
ZuEXaoJgB8S0p6u07G2msvLUSa/+BPfh4pSec7/c2Vd0ImLDRABvoZK3c0pDyUO7XftW7bCRRBzL
FajFj0pO4lo5WfQS1QnEPGUDWewJdWhydG1T4kb7NO2zPcStcIX7hfQnMoz2tauDx8g2kKWA+D37
mfc8m+JaWinOTTwZZxJnHYa1iq47bYbPjqqGeJVm44BDxzJf4XazKu/AsTLezIX14Jp2x369sX4Y
pKkV65arscvmtD2SSfUO1SbA2ooyYmN0kwpWWe/aj7U1jOTsen31bvtT9IS+PxLoj7TzFcF6si9x
ZPI7auOIrAEmJGDhler6/DgIvCwZWXFrnxiVLZjPcWeVkX8YHTdcDXWJZLkjOm/XOpHkRu/a5EYG
cffEmg7xINfnqRnVPbc1Pg9zOgcDoyInC4OD4cU18TAW0fC+NgAsBnbufxvdMr4Lcj8hH7IqvzHg
Cja5oPRZ1Tjm3e1U2YKFuzyGbvrQFto/YnAeNxl396M0SNhjkTaZbGCtcD20yCUFc4ppdDBRep4i
2Aji0YodtfWlyiMSzOIOz/Qg7XQD8s55JX8j2FjEUT0Q7Z2saSeHz+jmGeFbaXVr5jWTjt4b342x
xMplWu2PCC02uxc1b6s8buB/mNaLiWfxOkvGUf3oz3dTSRy0zLFNm2hvb0h+Eo+sy+ZszRYuU7uq
ashwrpR4gwqhN/bYVQ+pbZBTN7EHglnbGSubndIPBLniUPal92rRERibmVtrO3PkrGOiEdyVH8XD
pqw4+f2BsYfn9+6tqeZozTfSYlEmzU/ghuobf3DiUxXomuINTW4LeIsrG8TT92TS7aODkS1dKzOM
N42YcrociUUhHKHUSsmKatbT1K3hZXwn09rasnGAiu+Y1S3Ov3RtWEqfwe4O97lnbNm9B7eqNx3i
xackDo8WabC3sZBqI5mXfMmb3nxKm7y+9WofB+0gG+QFbhw82MHIqNBH8FCNYcJCO7SHdU9Q81X3
dfa5YPX9OfJLfYdiO3yuszC56UYooDGCr09S29M2FlW6n1BwbsOpVWg1SgiqNu+WvTabxPZY5nOP
PdLrPtm2QD+U2E25Mdirr13HrmiNY3GnEJFZW4/5xqkcDMagRTZMNw6zw4zcE2nCT7YtrmM7vNgj
0munxxuKF5LlJ/bG+SQT6b6b/H5jXYVlcgeKb0DQKoLP0+xgSLRnHvR+yWBv1URNskMb4p49xJJP
oddrsryBNYHtDxlUbPxhPHeq0jsUWLBI/1Mcf6hc/644hlf1l8Xx5ftX/dZkf66Of/+hf1THgfMb
MUpoUJfdmKDQ5ff9g6r/UTg71MyuD/thoT78d3G8BGFA4vJddhCQ6X6G6ot/pxjGh/xLMYxChFrT
tph9WNyp9i/FcG51BiOIuD9bxRz0MTN1ulvuIstW6VSeAVzbE7It+IYxaodljpEtIw1nGW40y5gj
L3wmHiV//q1exiDoFNzz+DEbaZcxifkxMTEtjRl1TroXexmo6I/ZSr+MWYLWTy7mMnrJPqYw0JXM
bQ1Ab40T17q0y7gGaI3aid4vmAeJ8q5dxjrBx4QHpHv2DHlgOC2g2G41LsMgoQYg5yI2YBP5VfCQ
x37xoM0WhSCDpAbCOkYhhkuucuYHZlb6YaEW79BgMMUJ23FrDFZ7ymqqwhF0+ppk0nFrxzZr4ATV
4lOHkffN8wpF7F4VIlyaodgonuJ34BPjz6rIumnNgVJvrKg3d0HsUf05Kn5wRjfd9sLu+a6Kcjzr
aOApr5pPLKshw1CAYhe2qSjXwqrnp7LtsrWQ49dsHLGAWX3GIWD0yVklJcubsnaaL8D1KQEUn+Gn
PEuLiz/08c4gyf6kC5alq5iaf5P3vrdAc3ALpqRC35lBkx6MPLpiREl3kDcyABMOsn7wlgcxVJQT
cdmdS0OS6SML11+18LsfORm7XcaQeN0yxrv6OOgOE3vdW0+J4cyBOB3YzVpviImrE37Q9pHoonzk
GDSybWnWmI51DJai4Ei6Bbgjdkp6xgbYb3lPVqT12E52+wosJf8xscN/Mvsu2bg0QNeicYyLlXjw
j5nEca0Y1bJXDThy/eLF0km/k35dbkrOamS4GaQ34RgwLvTIhL1prmiAgF6N7bgOrD5Rq5QbB0EY
CtZ3+AjsFZSWzCyM2YLbPmIp3NpUF/dl0wu2ZIFqQYcW86oQFS4cQIM4B+233uz9mw/qLZyX+mJr
Ga27UmDDMGew7U007kZJNPG2p/g91zMopjyq/QOP0Px7WkbpnajRcyRZNF8zpEk1wX2h8Y6NzC9W
YdTIYKUGF886m/XupiQOhvMrjk8JfeUK/Hq6WbhBLzi4xGc9puPZDTKxje2mu028mr1IVav+XhvR
/KpymhUUHfV4UztJ9BSgI7v6yKVpm6J933tsUgBrMyWnN8wcq0WN1M9YLaQsPZYmCrxSDNt+4zat
lzG1Kw02cr7LQzpNwyOpO/roTDycV8ASkJ5QAdDlokUqnjlGauoaFLBlpMSWsb+zTYxa3HqxRJCC
GJZ5EkP/LdoVdS2iIrrq2DY3rnKtLzn7FchomCE/N2FM2N/od9MjIzQrWhObZ5ClKuMD9WVx6mYm
X6vCIIdw3RvK6XclamJw7xb0BsMhNvZiIH969iR5Nng/qrBe20qFnCQJArG5qL7lUoilRi3GW2v2
Cp7ymZNkkPt74znqGxLJUukEISODaIRsKVNGsimBpruRCRuufr8e781cyM+6CctuHdEP1GqXuxU7
21uihPwRWbkVFSgTdlQmURGso2FyWVWOgpS9xxCf0eR+iryibh/aZQsKAAOYbXmaaxNqyrr1YU7U
G7s3s+FRp2Pkv9sR/WIJ3yYXg/OpAA2lvK1fYwjdGV3Xpt8mxhwyQ1gutebBxeTnP0Oyv6sDLGHx
dP7fD8ku3/u3b3+uAn7/kT9mZJIZGdFUFshS+K32T8goBCz/fO6bPPehonv0aQ6sR0mx8Ie+wOGf
HNfnhmSM9lES/OHL+Yf+CEvP7z6d/0GPhDXmlzqAbcryMkhWgJoimPpFFBS39tiXurZuvbDxnqfB
duiWpMFQf87FZoqJy8ZGVp3QEym5qqTC0j9DGgBnmO87s1FnJxSd+UIGSnapWKWyc4SaAJOnVhwb
HUU2m0i7f2kz4kfbaOI8qUHproPe53FYtyk2NRdvyr4bJvnQWU31WvZhf511EI6s1sql/5+1B7MJ
SeYuwU1/8HSK2UtnRDN7bLf2bsCfuKpjHmjrKIIMtyHLc7yzp8lzd/GIbeSAgmjuNsRZkCreIdRc
YTbNvikUk9ckcvoC5XwxXsOQPmtFRgPvvagLzBXkk2TesZq0zWhFdgyc+K7yr1YDUeEE73nCo+Go
6UjyBxSKophGPC/8gRA5w5ksdL7IhXVvYvy9D+w0epjTrL+qHAVaimlzA9uU4j5sKoQPg/YORZCX
ap3a1RyxY2nx+/hdRsdha8A5t1ZmfiLIrvXmGiOJqFp1CKWTdPsiNLEY71GSZdHO08ChxYa8Dl2K
dVb648UiYqGUa1pA42g3siI3vI4UEI3Utf2yzLaJnxs5h22d2wQ09BlcSs0sFXWfk4T9eMlUbwdE
V+SJDhDPYbffcez50aqzEHlEa2JT05A5yWTs6Molyb5OA/Wbi9n1XntuqF/iDc8B8rIPohlkeGNq
fLYbZTf9cuN482FGB4qjYUzJo84Kd8j7U9t2XS0ucirS1gKb1TT9wIFLQv3QyJeIgaY5v3K4TqX+
1g6qLXDxEUiSh/f/OfD+jxofuHbyrw+84X+9Vjr7k7Dq9x/6x5Hnyd84pUz/p/SvPxofL/jNQ0Nl
c+78PvznmPtjLcAxx4MR3jFw+qX/+afCCvHV/wUlj+P756WADTkaASGaTNoh4LruL+xv2buqFyKq
jj2Ax4QvS+RcLTbYlzkf/k0+/cdr8bhFFUiViD3wFy1Xz5cAXLosjx6kx8vcT+CqWXs+T1yBMw6n
vwMG/6IdW14PZq/JOoaVCwvDX96bXlBvtS94vWJJUxpEDZ4W3B4o/BGgetmGiOit0ZdPkCzMp5/u
g//h0fILNn55ceTeRF/4fHo4jn95s8oQzVg1WMxmDY2lyIvGBdnQ++dJzuCQwjl4Jrj7797yr87L
5VW5Wpbt8jj7V/Vl2zCXHnwP71chx7ssj9tvJGQB/A0WRGr0b0OZwSngXRW8HB09xcGvz89UGBjY
Gx0cYiOsbrzFijbFLfsg3yLOK+zd17++rL/G39nU/HTsBMgFAReXPRY39E+K16mRPH/DsT901agy
itYQHO08M59bgXqCPz4hB7j4ObF3HpKiB9U75XNZ194A9C6byYf3Gu8BTKDZrXTvdOC86rg5yzEY
X2B8/c1d4Hj/ch94VDAmelhEkQFf9l/+3hIBN/HtbXdwPLZQTwb55eFNE+V09lG1+NpUJIeTrOIp
Z23cOvKJ7+D0sGQ7HUyBD/CUkDN5RGjuvEVWo91V7ObcS+hAQG3PvryMkGLiUy9MAqvwJ8pLAcSn
ALq0cOgpUXDYGjrBUT6ZxODQH8mLoT1Q9h2mg5vamMYH2dLJh0kA5XbWfeV89XsLOh0pnGMPfEqZ
6Y22nPGOiAXMOAmB5cEhFb3xGVZcQPy5NjW3XJgqC5l+MxHHS3xRLOV37tIRu4ZkuD1iIgl6+34s
p+Fcihh6Owq5YdUjAYLcvxwEmokhrU4PV9rAxnUXZEr7xE6p+rVLTRy/WljH38HMY9/Xrz4ZUncC
6WuxDhTgozUOraVX0c6br4kY/J0jXPQhaWN0cQ8GPswnp+38TTIn8JIDxyyPCBrGV7dqsSezgmVJ
9ZEe1tmad4ojjwF43kCCplsKn6GrwLPuGA6/5R3X8QMiHGpbPnUkNz3MvgqeB0Wen2sAck4iOieF
J9LaYewF6BuMBtkBTR+OD7/fq3Ea4UeOrWSgdc3G5lueVotU2uHNmlNfN/tmIN9pDW4/i0+BFybF
cYksLNqVawIS2bb4Oz7H/RA8+zXn6YZFB3EfBaJwd4XEwX6rGh9IdVTz5Wfjdg4mHTzXeUH6jl0m
3BljBq7AxpoKRWAJYLTqarxDoQSuuXdNLinf7vp1pJYq1lFF3MWu/z1ADxrcsWNTXLPhWN7rQCw7
03Ug5B/X3x5bZCadb2/jzPM2gQ8peq3KQFw+/p82ROdXQPvm3Jjjg8F7vY+9tt8MURDsOtVwA7Ot
9Dcu4Uz1oWnSMLzBBSlq2CdDB1Vj9AMQaewILFZyluggBbHIuLTKbcBc+EVmjo9skgXz4ZDpeL/L
2YotMLRlbwezShwH2XpEYKLZhRLdNIAb95Po0mGjIujFD3VdOvkqrhwHHGbcteHZnIMJhx2UqH4y
VI8SqpmTuwGzxkDh2E/xvoFrvW9MLC6rGfsNpLWemTZBPcyoe4fr3DzVVhhvx0V7GpbBtAsw16ll
oT5YCmSMn1oXx0cUDKztEAbTeNOyc35ysWR+BE3wsRvTxXYyF0h6LF8aYapNHU/uCs+hhK4Utw9D
rCjiW/w4X1o7Y28eW81gwcZLxpveM/qD7WPPW3WChfRKVPPF1130TTUcm26ReKcyid1LLcqAnLvZ
ns5MKwpmRuMS8014F5uwem6/BUm8JA8ZXZRsuLkDXNTtWEJ+7huW/Z4XPltl05ao9OxPAEMMNgHq
rZQe5MSc+fBBoXUiHtNbEuu0WFJNpgzMbCz5jxXn8vjAY4572ST7jgBuI+QpPRNrg4+F/CjZBs8L
US5dXPGwoZ2+Hx8+0pEWu/2ltmX9OkGhyIEYDm9jxfwjdVwOzMrMMFGL9HOKEHRef+RYhqIhLscj
ks+vAxHjlwzLDY/R6sl1SBpMsJE2vI1oR8qZ72BvmllNzE0tvxTaMObjHNudf7QKjV9rLeuG9Z+W
iIxc07K+gjRx3K0us1Me1OF5MOroDktbDCA+ePLiWD3nrX6binE5/RP5DGKk26TYjS/IjTnnnVom
J5Ry5pfOCLthjUAS83IweI8oSjLCkvvh6DDN7jfWoMB1xtKj86q0vwtKs7yOnTl2uxkXUhH79aYa
G6ZUfcESDCWdQuWY206/KqywvJSeYX/NpcX/X/PE0p+cODDDr4E/JARPqDqsdjMY1hxsU9Zhpmoy
40w/1HHpCvgfM+vNl8nz0ePaJYa42BIgeFvylCRYPKRZYfMKnYhapG4d/2wN+AEz2fOxqoCgxgSZ
HoeFnUeaMXkz0Yan/sUYJx4LBcimjZG7zTfwsQEdNwsf5F0zN43quFOaSPgL2Gi5lboI+XQUV/KC
vpSzVLkmZ3qKKO+5N/lr3DYOzs3ARwNbKOAcLIhugdOyhD4l+J+jVZwtgVejFQXQz+qEBDsz47zX
vT5Mcc85SMI6cF72HP45qJHIpH7FK6c8TBDLY+K6I/ST75IzEP7iTTzHK80LW+Fsv81TyoH/cQR6
cQdQHc7AcusPgsScdih9ggzqwT4PXScQZjsEROrWaL6VVsaTQ1osGXiyKmJUc56PTeJwThcfMPpJ
sVxd2EEeFQMjDCJuP/4s+UHLV3FKJREaSxyDh/zxRuWkhfQT6bVtT+1bsNTdyjnHtmYi2Sf1r5ug
795KSKLWWuigeh2gDMdX01lySZJiSXoZ/ou981jSGzuz7at03DkYMAfnAIOeAPhtesdMcoJIskh4
7/H0vZBVbJHZqpJ0xzVQqBSqjN8BOJ/Ze+1xywUo22RR96Kpc3yYtewFGSN5HDVZ7k2OPirlR7Mg
xSvr2OYDBlkeSDixP8nY4MG6tKjV8XHOiQe6Jt2CG43ocSJyGzCgTpKiWC2n47nIKiGvNP1cD7H2
vW8b9xAPkzt7vGeqnEQjodSckXCSZ9lykjdubzxaLXlYXtTOsPBbJQDoR3OyfaMNnnjASMz1/aF2
sOIXLY+qh3D7RVN0EK/rsMVm5B0/o2Y0dA29ueqtHiD6ASWXO8x8PhrawraL74nS8kFaiTY84MNA
5+AnUxzFzn2eOa7kqGKfgkHQiZol2S8ZNDHjKXWolqPDPPU4Pw2bJGC9YjqsC6CP4LiToCcp2Zvk
Yh4KzaUGUSbxTJlo42ur6Eef3IVlx3+YTSEgO+fpWl/x8zf3lcOTJRtj7WXW3OSs9Qixxy7m6Fmc
4hiZEhQJVuJ9Pkw2n6ORQaljANaVeyGWLvQbZjWRwyPdAuezN/SIZIrVKLyWSe+pGlnWRH1u3JdE
ksJD5yHhpSOeaAI+eq+XRfad5AcUIWMVYqKo0LL2zVgF3IETpMHye4kHBYrzjTuL6cR1TWEwNPqN
29f6jV0g5R3ZIshuKY7zYDc7auPwYZYDul8O0SBtYgjXQtwIvRdX4CjKO35tzuVyzs+cfMVBsHLB
BWyhTCnkLnLzqyEjG9fiq7rRobI8kVswfGor07quRuA0PknUFJBzc8iZOwVyvLUK457Kr9yZSBC+
M2C3zxbzOxS3BWJtFLGlAtHuHLV0/YZsjh9EDNzCe9u2pjgoBj2vKLS1kRAMTuDOW4AE8ASJdZ4Q
nFc8DXtGY0Nj4ly2gKlcdVnORVrEPG0S2XJFruNG5gpZxnS3SzalCXs4ks3+uo3auo6fbFWClCNF
w0H0nWkwgnjf9uOiTV1OvPpYM9en6Ecxh9c25Er869f5P90PL7SFtAExYWBL4/Zrt0aQSj+kVQ8T
B70txgyljMcGT0DuidnYcFJb6/L2OPzr1/0/rf/2AbdBMQE6QtAp/vq6tOQ5apS5Ps5pLl97DVp7
0c1k6U4q5vlFhu1yL2W8wYDYKfyrHCnmNu+/XVSgdMXc4LyJt8C1X3rUlOmJIasj2Fp2kThxzUe2
huA835K2WePxzNfrlrZkq7xNgZDae/sC/l5R/MsVBTuDn66VDev1B4Rro4H99/+75rCN/yt4zd5n
W1hvf/hDriA/MElBqMDe1qZ13zYQP8sVtp9WJ3eQSda2w/gxtXsT8zIIEdxTOuMfLss/9hbC/uBa
5Iop/ux3z+R/ol8Q6tdLTKD+3yzUDLBghxFY9j4gkLFT3clZmZcrxXS0HpIuWvoQwaruFSRWaPTa
u7qgSvBGBxiThyN7/aSZuTR8MzGOHSEsl0zdh93SaMU+onpA1752V1VUHvGpDGenmVSAZ1deVEOp
PZBwVPtVGWkXfeJs4tNCPozs/TjKMHl5A6T0g1E3lVdsx7xEGEqE9mrsTVT0MDjG0MJMwQqR943+
yI6OWRJfSWrms+liRIub8G5am5u5qwLyXfVNSWwcm662PIcylwAoeTZECD0ncwOKi98G24AZkNad
X4xt6rdWuVyBDcIMCf9qHvWvsQYiusk7bRemqbFf9HU9sM+N4OubB3YV5bO7jOmuq7MkINJjBzTo
ps0WseNpDiHJ7K19rgrHr/F4Ha2C6skoUO/xTYmgLx33uHRDcg+6vwoKw1iPdWa6/lQtm+KvHo8I
RG/aBWtSA0ebgwz+H+4a6Qm9tlBd2VYQJegdJ3ai3ohF5Zwl6io26LloMu5dvZh2PbZStxiOtWAh
EMJ+8RYXChpSUx3Go37QUJv6YCI/wkha/BEN6A7xXR/0CPuCfBkiv7U1ySk/fCk6JHvzXJxrQFgX
NRWbbyH6rVa115K83pNyUAbYVoEpM+HyGlse3dA99wuuTyczYaqvofZxsZLKo9W2UeKhS7QGqJWm
wMqljcVyMiuw2fjcUJoYzhhgKcF0NBs2PkptCbpZF7C4wLbYDoXPIFEAo4HeuUb6uZ5rcdFA/CS2
DM6vbTXBgB0LxHh04BGtPLfBmpuz9c7S5rHq5EdnXi9Tc1JehHJzr5WJvmMsGB9UXbyuBCCmTS8O
aRW29OgTiBc31c6N6X4TYGyCnhCRgGviMUdHJycuCaeN7rApVvshwnNhsv4CwtOTQGKsvuhyHZSK
fWIIZnxexGr4WdtdzFr2ZV3EvJtpq3Zpki5Hu4wKf12hjCI3hkFcpk2gopocqhU1qgCI5dO+NEFm
tC9a1xfEPcwhFrUODiTRZgfD4ResAOrtJZurfWilT60poytmZcXecr5EbqcTg6ga366l9kguFj4u
IrtEoPIkuS9GUimIrdYRxsKuw+nbPiK2cQLQf9n9yn4i6Lr1qsM6s0cuPdFZx3K/ZkMR2Pi5d+WM
47Q3NR1vabuy5cyKHc7EGHsumBkU5GSjq1SeDBMvXhI549E0I7hWo3nRafoQaGZcP4Fy4Vt0gF+b
5FP5MnInQOPwWHS7IibGTvUnHMnA3DRDcuc2676Pa+W7A5J41J7lQwYEHz7LoJ+NvptsODdI9f1J
y2KieUjcmHvCauDPZjuL/n7PWx0ulVZa/IvaZUl3eoAYeK2J7EsykoOB1Rk4b4OAYmAUE6iV77Ne
O/uoYL1hctC/z2FMgutU2edNgeWlsn+A93mC/SPPDr6wzc9zLxlt7ibdqqDQzqSIEXkbCEZcntm4
X5EU3yfo4ENjuM2hIxGynhiHJdG+FWJd9nmLELpXl8nEv9+p8kBZjxUMS99ekaPp03vUwbLVimT1
ONhUk9emQncbOetDV5nzUW3DkTxTGv3U0PsUWsvOTCoszMCVfD2S7dViqv1QmK9us3UaEESwYnX2
Q2jGkV8oF4kpHC5uNbS3zbexY/uqVgx4dptaBz1HP4+mPdunuTnuwPZQtfYZC1a3cI508TdVbn6W
srtMI0Gkij1/dCYC6YnD6f18sSTm9KR8dN3xOWdDHTBq/ybjCSFqmPT+FOWPpjFcKNG317VjnpMK
UrldVflVroiS1tvbPGbcElqx4wOo+d624NwTF+qKvQ7VQQi0UCESm10z9fnlAhSc2JnWQW2MQDpP
SV6x4s+g89zHRcA9y0vjYpXpsB/Npdn3Tj4Gs8Mrluv6yAo3uSXMA6I9hxDjgplNKk4YYGH5vh1s
29ML+6HOCCOTfZNcLE13ilpEM7hVNBofOLwsVPQAUYD8lGfzyxQOw1Et8LgHE7h0lMf7weynw1zO
2p4UBhtv/+je9DlT6kghVxNie+NEdzT0Wj1TXrj09xXAcfQEyX5uEsbhUuQnI9aeBxcGcYOzwkJf
z7NwGE7OuBLBliQtqqxQHnn+Jmdw8NMh0njK4dG2UQWgoUKfjr1mtex9pCYLxG6NwVPUxiFS6fM0
JvZp1ZzHpe8uOibsBHVE3y2tVue8zMO9pvLVE7U09nal4D2JQj87Ne1BBZSfAWAV7jHYAnJ0FlRj
X5jKlP0TEfIhYEVCD8liPM7wPiAmYeN0qukjfVBBJEbKZDYlsZOrr3CA9bcuSCMVm9l2kzHgsTvr
2OA/HIl7rAnce7KGqbSQZC5L2yEVsruKp3dGKkA9JagAzdC+t0ShZPupIn9jLc+tNXbK9dNqa368
Ms1pk8Gu1O3atld/l9f/1kIcbT5r1D9XAN0ACPtlGf77H/xRVjv6B0S3m9uNqNjNIsdy/Y+y2hEf
HJQ+hg1S5Ic06EdZbXxwlW1KCmikOvLNWfdDDuR82CS8hCRazC5AzvxH5Frj/TZcga1ltWhvO3eW
du+Xi+GkRXBibftEP1yHgZmuGVDQOjyjIB59DBTds0sI3J4Kat0DOw3PTs44moN5frJLNi1Cpt0z
PpnuOaKj3v30Tf6TlfL7ppZ3Z+p8fN6gaZFXv2maf2or3cFpScp0xSkdRfVqg7W9RX9fbgFU26AT
GcgB2z/VRF1l4vd+8k+VUqiu3ze1m2+QgDy6IuVI8UZq+enV0ZoQSzEkDab/8KVoQtjz05C4V5nb
VhImgq0uYRSVRMktUl3MwiVJLm2Tz/Narr+poWvGoF4X6xzlyKcyOeSHPm+HbMc0Tt4pqqjFh7Jp
n8Kp6C+N2qr31MokopDmwdK+4DnNaqG4ic2FJRC8SUzHTgOOALucCoZhRbboMBxsPItlJnng0vyE
94GsHIbt5Ko4bKeZfe/aKh/uY2Dw+wrOADzB3nKyfcQMOoYwEKe+lQj9WWtbjcWnehwAFua+WBvO
YCXrksCIOWL0pk3MEStrPC5aEfoZAlovBeW3eKuaRuLzQoqPOgZMW5jz8lICNkSGil3s0p5Sir52
6Z8d0PQoq/V80j3diDcwKXlIR8fKlj3pKRI4jZn4mkDrgzHDbO7dQUvv2FUkRpAiJSLJQJfk4Sq9
JUdsdnfTgCJ4P6JoQMHJrYTKwIlmfFaNZMQj4v7RGKoYtLWahtPG3wVMbpb9/QySK/YNa8KUlUhD
3yOXCB2vDPuMcsKWtaGRRL1uiRGtTmESJeYEstgdPJYo5IfUIPiP1IEmfEchYWfa9otKFwf7uixv
s7KdoQ80eMQGVHLUUxjeQc7Nxl5PCe1q+8m+BYejHVbTYQ8Vm+OeRFME8uMYcKe6J/Qzxf3KPpRV
XzWk5zV10sCxe/XKyrA+Eui27ty87o9LAgtl35t9xEA/RVLKdIcqzR/pXg+AfwyMRQ4cQ8dgO5Wa
xJJN8cbVU3b8TUz6eGOQbWN7gFaLbyYD422LTaBvYyfk77n47whIGlfb8qQilSrg3ntgs8XKDlD/
wDSblEM5PRD2lMy116iyGv3QCpvIT+ewNDwHJfhvZRqHCcLyNj2YejX9Bl2g2KK2gKvEHjG5o36F
97NNXsckz4lwKkdh3nQdrKx1WC24OFY6vmxLdfdywVD0SnofBMnQHeaWu6LR+q9lOKR50Lp9Qw5V
z6m968lb0HZV6CxXLInLhbxG1Ru7YdTW5GGxgIgdl7FhbK6FJcPuqmyLiERi1safifRCdI07fiNp
LnbZotzN9OMKkomjoC8v23hK6qChNn7tKmKSDYh9XOqzXp0WVkT3mFm3hyEEZmSMSXmTrgOE1KFq
iAIwXV6t3T7bEof2A5weY9o1dhdSC4+ie+4TmSLVTkbePY3PemwqwjJJ0K0/saRnJTGi6CfabiQ7
L564kXedPswaq815+KKnVJJkG7U2aOVwYtRXm3X12nY57V+t5Su7Vx7lTAH4ngRu313PWJ49hNaP
aCrM9WPeWRo4zGyyyNM8zCHBCpB2hDCWV3sYWr0+OwSn8F8ZS2uGGNhuqZARia7T+FJGc550UIrt
8hXsE6NwEkC6i6pd5XXTGbzjsRorbT9hB0w3pXdNZLCZ3yxlzFKa6AjiaECmzHdDEpk3oqq4sRLK
9JvWzrEalhHq6oCwyZE4eNXDBBn7uLgsUHZg6uYdcO3iNziV6LBGEhvRyXsUhOEQlF2rPkNRncht
S1rwS3lEMBDAH7no3hADn2Eao6ZPFV7B61guLpRgmVZe6OjApU3gctnUVV86o3+y5kmeRtdN7QML
2elukLmVB1pG5PDBiTeZveEk0KjNismPsNNwb4D1u4qtMQQhpeGziannH81smCWl4GB/hYcAxXkk
bGBfTficzQr1d86G5FIgjbjAsBOTMLDiCqG2zE9z49T2zplb48LCoX1yTXNFtt+F2mPGOUPOueUu
AUlOTOXZ4ygTyUlH5uVQmWBSll6Vy6GcLABHCOHSNuA5jpQzsgX0ER74XWF1z38Xjv9e4Wj/tZLy
BtxYVf5aOr79yf9Kx+UHNGYw1gCcWkw+qY5+TGRNwbTWYuSPu4yrcPOW/Sgd5QcTJQx/hwhQ/z3/
4MdElqqS21LRVEsQilJ3/5OJLOXmr/URY9ZtnUJxppuc01S4v1ZnWTes2TS4yW2a8WBxCczYgHVt
lMkbN6yFuBOyabtDlesgQMPQpTz26MUksQaACOZrxmHIjRUW7E0IkPXWffy7JtlmcpHpvsxoY+ux
zI7cr/p02+eN/luh1xNHsurAL/itETsEaw1GFQEyo7NyxkPlimhXxE16LtLS+G6xHa882CzOF23b
e8yYMM4qE41XVRG2r17l9xh8w0O0QhWz4MiBv0k4x+jEhsHjEC8yD7pvSxy3JbQnpWtfHPTrLKGB
SZAtp7CZjyBH1zW9nDORnBRajs/T9nilnGMA2pYyvm9BG+GcrebldhyIaQxqcyranVXziani1p4n
OdadADUGevqQ+mx8w8dO8ksyjf1Tx2wnvbaJyg0IzVA3SauzJF0gHCR+LhdARygrUNi4swu1SO+T
BSNajxqFX2J5CZeKYEXdRT6/zGH0wKg9dD1mcGxfF97+KZFhfLFO8/zC4s+wD1LM+ikqrXHnEnRb
4k1L8dSrXhKEoyBlPC8tp2+EJbjzHTUWZ60rddQ/NmZlOvzVgTE6qYEmfiNuQd7n4aNIFlsD4gi6
9i2O5hPFYyNv+SQmEYQUBXNAkvocAK0hM0lnsw2uI/6uWoaEcZRkxy4Rw36KLBnYTTLAm4jVXbNS
naJWyqLAXPrqLpMM2PGDk/RTNMadZrsTkOECJYBQjITa1pa/TcBAAubuwzW7BoJ24qUqYlr5hTJp
35RafYkPPl2u9HLQVX02kcQ5te/aZecwHUgLGn1KF7xOImvi6rQSdSM83cJoVnqE73FsDWQUX4Ik
YvbsUQc4DuJ7g6i+oKD1t+6GjqBdbzVG9YCsABSw0ojI/ojgQjVMiiAPLLGLk77VY4R+jLFVF0gg
xHjtmPAi0qghlBQN/DE/zVWmvNxZYO2M+L06P3Tm6rrTiNAdS2I1ZFhOr2axpexk6Mh2CzqG5TRH
YB4Zwpol4Q651GPCnHOzOrLoIbOxh0cORWONtP4IDlrtyyhJbpMZIa8fNyNpkBV+L+7s0FEhArqF
1Cf8D2h16rAex8sV+2cTmJqw/Crm1wzqccNy6KXWrl6qlS6OzFJPOr8thkJdzWsxXYOV1w+AXQeW
HVaEq9IQ2uinCnltrqkEKH6VjzgNwjz2WL3KNihyZ3oxMWYeekaU0VnoHYKoPl3vaBu+EhVZck9B
XMFTgjPbvu4rq6NWbuKi30fDUr3M8CKF5yxD/LiujsnoLazbkqDhTROzBTP3R55Ey4MgVqM6mTYj
Mp8S1ZSHXI/N6UTGt3Wyqrr9jgf8yR7QUliJ3a0PY2aO9XHKYqNCI7rMgVNrnNddp1+t0CvuRDlx
PxLFmxa7NOJpZg/s2bOlSQ/rbDln0kgXkG+TNs+XszHRx1lduQa8Eu4uJ+x2uRGF6Mv4rap9VK9p
YK7CutNwwY17a4jzQLqpeVFJUvssJ9XcnZbUzPhEPBuPuBOTQLdyk985E1H6pW1U+prqvfZktfn4
ic5+bGkaheBeE/MYsPi3doUhtf7Eukn4OInJKoatEbUX/AuCpD2N6tJjnlEvkSedlQ236DTbRJqM
Er9mPk/WKmNJRve+ybwezqNsI1SJlLFHMn2ZMof4TiGzVXYxiKuqrAcoENhFH40lsj5iAXkWXMI9
CW4zVYpb6uZROpO6kzatYdSHC2mecXNSMFn0Xbn28IA1G75oNU/zfRl24jovTJTPRYsy/mpqq+pq
7ZmaHpymsl6afn6J5nl0vV4miGuMJMwdBIl6jyoIuMVwhTUI/f5idPdoKEhlBKcwR3fGjDSICbog
pns5FhZRCHhrhca84NwAFXWuhZMZ+7/rqX+nnsKvsVGk/nwQ9/Ebsriy/7mg+uNv/mFMEWgaXYk6
422o9o9ZnLI+8PilYkLwLNFubElSPwqqN2MKzjtT4WlgB80I7UdBZX6gNjNA/kLrNaiH1H9SUL1T
qJhkSBlUbbxDXgT2w3sFh0FhkBAHcHTIKEEfQzQZQw/rX4y13o/UsC+AdNxcGlgS+Sa2///noRYg
atOqIjD9aUmHOuoudxpPQoLlx/m2kDS0ObOfNqhW5nw//R7/ZJy3/V6/ykR4caZpju7ytSm+7F9f
HB0/MbiIxI6RcKtsr9oO0fWMb6MAx36fArp7jdyipjQpEyvo1iX5NmuEE+1kK60gb40VeVGaHPrR
yX0LWTgiO8BHnZOWiBJz1g/90ta7LopWKMSKuCKZT8H/x4dAIOFiAEYtgeb01w+ht6JGkkYScbPS
Gs4Y9/YkEYpToqblqbEYR4ZGpqydhryL3dVcf5oYZBLLEG1lWuJiKiiJ9UKn7tDDrsmBQdy6Hx3C
hSjeMrRkk/FYJEO/X3iSYWWANHb468/wfuq7XQSOYuhMB0E0z/vKvRMWgndFlgWl3BS0JF3hQYBb
rqr0+1+/0rseYXPL0Kbgk8Ee5OC3evdl2aPRoWvglUaW+Ef0h/x40mnObW81d7rN/vivX+/dTfT2
ei7jWmFuXhn3vUrENBCkF1rO60VJe8cTpfPWgcnRX7/KP/n+BAUIQhkHPJMl3nU+LuQMJycw59ia
U3Jw+NZqy02OWfev3DRbj/f+jrFNzOiKGw9d1/uHQgqex0We6hxNeKmnVXUmC1mumWXzKywFJ7Zn
xLKjmemz+2VEZlznMgtESlZXPJTrRWHbzV27SOY8crQBkhFeidzcsOCLbnN+9ofLIeHafBojhgO+
teoglKMU6bknIl4EqQIRn45JUKgpu+dJrsnxr7/N331pv4rzdB3RnK1MBu2ua2+iup8fSsyZhnht
5+OUWoDJI2BFKgq7E7VBRvJbZ4LJqr7PYJsDOyORlIs3PeLpYOlp1P0+q1tWrUSHor4syciguHw2
aPaubXcRn9VUFM8oF3etMZkPhltscWRTTuappMAANEZaGnM6VBLx/ESOhRlQ7i4HbLXwe6PPPM6y
o4RffBMNpn0ckwr9mnTjY1GHRO8R5XGkokW8S0D0LsYXdeisynlEWpieUg1RbQlvot8sxl8RAKMB
6LLoJOp1vKkJlAdHvCpxWTgop8dQ2rt6NAW2HNooOUgSn3sjImCsrbKPPX1Y3pTs94pFu7Hdmvik
BQ60w4p2h4THOtihSFF+y5iwjayWgaZWcWez0H6sh654RrqTfQe4UrEF1t0FBjJ8ONQ7QLmZgMbz
i2J7EKjCbN9yBE/pAmlibVx5I1H2BuBbSphORTLdDH3ZfGHdaL/qTUd+mJsCX8++aZnmXGnAGgIR
JewMVHsuCsm7lkazQy10mketvAbHQJ7aXE49SmWIVGSbHIiFvty+zwCGIJRBzDN0p2wBjML6ZMcS
3Nwc05BmRXFJkb48aXnGBBAcxnpt4BJAabrhLHTOFz8tJuvA/M054eWwXttQdrcp31N56vXB9RvV
WY+Z2JdxzRUx5hjqGst6rZq22mexqQVWPbNQ3jqjpxLFEwnIZJ5hYNoya6voOC3DPo6tOzMshh3P
tvHU59VC3OHcA6WOzd8srOpBy2TjbmnzqyQEvsjqJAPDnNOzhhnDRsxxfqsj7TZpNPQI2HTqztFD
mUZXJK9/jiF0H+O+1+9DA4p/2spn5Ak0cWUZTDgpiNqR7kfy1RxsF61xqeZhOpd25nowjoGw6Bbi
jxQCbT/qRAS5WswjiubM2OKFBSLRC82J3ENGrKpPoHD4iTDphTczQ2Wn2fXjzCLMtdUbFBocRirg
GEJ4EjmyDNIpSYIhkuYBa7Z2Ya8kkfeEFfkt4Vyv6dTpjG87xS5lgcnp6WZa36zVpgU2OqO5WBZD
nGLUy0fDSnQAnNwuUkN0lSF5MpHm7BDjx+hCYjQnfRxu/rbyazuK6CVFbfKbVN3yYo3tdC4cZ0T3
7SL3Q3F02ZKIfWj6jHiuUB9Pg8H9pS0ZKbr5QguBQkV1xqlMXLUCGWsIAyrIUUASsc5PYgQdaelm
fNKzqN6JvBJ+urCEcy3ky/Cvy8tkxlIB8AUaZ8X/TMsBuUgCbvfM/jELZAUGXpNOx7Jfz/ZhOi7f
x76dqmt9ifIg3HaU68i0GSF2xuinwI8XcXIYK1snUx/qnT5O5o5P3J6VpHuZsL8FKOCXi7XXu+fV
ncSNyY16TVJcg8I+ZBKDnrYav7FxnJib6CsdfNp+jdUc7Zmlq49vu4qSddKjplNf5BVehiybqE5G
Sj4amC3+2WVvEuYz4aODwfYW3F12n0eiecEUkAVkfE04DagLNbteDnmGA24STbavI3f4WPVdfmpo
eH9bNfJN8xTdedryIZua8ksSFn1eXcH7Wqz62orX8Ky6zc40WcrwEaEib6fR27ntyCdHHHmzaQAD
e7BMUNegofAaRDerqtmNZGLlb0w3Z7Ei5ab5wLo0ZYML8n3EHRBqBHl6PcwDIpey1N5ZLumOBg8G
MMtYnWrcDEeyzXPfVUN4plaxGVVIF6lo3p5HyfVqEH/6nRp4/JiMLc/1ymzOtK0jBkFbmAeDcdIh
LDUbEHOl3S+8QPxm0PHWUGELs5mnfJ7QeGC+2yxpDI74pywa7hlvNUG7Wdd0x0Z+giZJjU116FJz
nZAE6taFPeuHvuGhYLSDdT2++eI2hxyWPkk8aMpqYPPQVeXwaISaCcOwT8AeYGgAhXjbYqsb2U5G
JCa+efL4+lX2tRVOE1+2XYFvj/EHboW5ZFsLHlEPWgtJ26UbFqzwxLxgnoNmLeLreTLnYj29He9/
C7P/lTCbLhJJwZ83rLffynIDuL6WyevPXSuTpO0Pf3St4gMOS5QiuNupn/mn/10DvIlLyE10mfhv
IpFNH/GjazVZA2CIR3hiGaBebDYEf3StFhAGg2EM2hGDZnjTfLwDyPwVUMZ8c078UrzRrFrcs1i9
UbPI9xKSnJURKcc6clBVZkvAMJ6ZjJ1vPNwQCuTONVPD8qFCQhCZetm4ntm17QlPJov3tWkniodc
1ziauz63gxjJLKc/tw4b3a/12Ic3k5TLRbEYeiASTMjeiimRMlHrCHU1FnIwZY5iV7PwLO6Q+dWo
FGNsCLs2jdeDRlf5se0WxsLYaa4R1uh40Nb1KTQ1awtpUvGudSlAdgxbG0IVcE8d9cbFimvMunpd
U4sSJsOvzthTWtQiTPUzjC9IWYe4PCZqTb5phhF9nYg0uZr5mxd7qdIhADomLoknC8nxVOxpQSO7
cLMGOzJ3lYYGAKN8fjFCo7tJqri/GqcOSXmYkpKmhyL3KjryHasJdIoqSkf4KsB/Z/JgcLdT8udF
gR0Mi6XujbltPTktX7OhEZiD8BrzFBE1BOzRhCNbbaKd6fLNi0QYZyIJi9tes+S+l2txR/dX3aZI
bW7ikL6KkQBIXEp1hsvOitJjiklhRafT+1vaClEmkb4DswOMrs2YPRIxQ7WtQL4MlXjp7Kh/MLqu
dA5od9ycKXAa4fYZnOxQ8nT7OOeZucf77hyKOkpnfySG8kpUaNIXS898Jjwr2Qpjdw+3y0l38s2P
tDmTGOWWO1EY92q83Zg5QcdRdGBSfyuGLSiZYbZ1TULG8MnYfE8t6Sg3Y5favosxSuuc3rffvFIx
rilr80/BG+AZWKflHag5cZUJ8zmZhAyyzXm1bB6scnNjLQO+LKnZxXHCqqVXRu9nwPTuiezWb0jj
U0G4ebvYTh+ylIV8IVCCxoNeBeGbH8zdrGEpiXZ7cGPZd3eavhqhq+0ZsOIoi3vMZVzkrF43w1m3
Wc/W3AWg6tgkFFimQC9t31VcbT6y5gtKqdijW6C4j7uXtYC0vG72tngzutmb5W3azG/RgA3OGDDS
5ps1jp1gdKo3u5yd1/UVNj73rJyuCdLNVtcyx/TzN6vd2HDdvPnv5s2KV6NS8AbsyEH65tRDDsXy
ebPvLZuRjx6b3FOWRcWCxc+hkEj2KH6mTUNjrAIrYPq7MRBu92YTXDQc/A8m5tLpwWYOjJnQbpiS
fzSARac73U6TC9nq6o5EtTB+nsVKwTUYaU7GoLthAnIijHj9Mbl2ncVEmUbCs5djvx/9Fj1tuwNn
oNkvZCmU6Wmq0Gd7ebWmkzen+irKA0d3Oz6MSSKmh/53BUv0JmfJGNukn7Ksb9cyIBenVFCr7M70
l1q6azB2aJoCLrMo+lQYSUSXERvsbQhVLbDLYYLQd/OyGmwhjWTeFMnTQsw4Yl02RjgM+yxi9uGI
T0NF2/NVZS7R43i6V5eZdD701RlhCbgJFEj0cbM3JYV2JDMmwX7AAqUPH8tskCxFGra0vtm3JlI9
DVbl3yf1vzVaNoTB4OXPT+qHavinFioAr9sf/nFSu+zrBdxLm1j1H8kGPxb2uvigc9Ra3FlCbYlz
/zip8Umh5WQeu2XHvRsvU4lyUEvL/X0q/R8d1Jts9edZEjAWjv1t0AK6DbPWG2jmpymLq6NbDsNG
u0DQM94hLcDqj9b/VORrtlOMCAIdm+S9lUvELBXKQWNc3JNjONjLs2p6JNOnYIvFWsdoegc/kz7a
Hl6j0i8rI/UVHE3yaaL7qLaOIuvJLhebklCUH6chu51M0aM+jxxfy2jxiLmboaAJEN8FM41OZKyF
GpGbD8wW0IXV5pb0FBXXYhq7R/bsZJuqXgTL0Oa/6RqLbMd6Yhfz3ar7xlPhcLe4S3+fVtI+NBP5
QZ6VDsV9gvrqjHeH1lPFI1x/mK1w6FeeaDlc1mWS6lRE5ByliBnPgiNr33eD5UPXXyU+eF2/biXZ
pN4kCLUb5xmYuJobK/bIql+Oq97qO0SbIa6pxr7UW+fIgvC+1gnOs3rXuCJV4KIM5yJIZ9SDkUNv
l8XZ4jWNE+57+Ew+F0y1I3sM4gDYcC+ZGj/KrNbnxyro/gRjcltTiBlA94eE2HmDUPV+NgmiOs6l
ZRBm0SHQzPL1obHLJpiW+CO5k+bTVNjyNAs1fvof9s6sOW4jy8J/ZWLe4UBix8O8FGplkRSLpGhR
LwhalLDva+LXz5egPS3THmk8zx0d4e62RKIKSORy7znfKUUFHxaR3VZH+xbe1q2EnppXcdKy69Ji
oZ/HMjSXh7I1M87gCWnZ2pcsnwXTIOpRbWHt6lLqbiX5FgHOFgsZKdBsDhW0Vu+B4HiELPm6hiS/
Yf5qkZhNh4J93hECIRBeShfgT4XlfpgL9Jea2+s96gWtoDLmLZ05bvoosa/drCV0T0Dg22nZomVU
MHyC79PBym41SbFa22rFPOP+oxe6tC0BEG+S9+xNAc8vUnr4+k0d74Zlr7TySjffvmno/a5KlKS+
Jdg6nS7oPQsCuyvPjT5weARBskcRqw/LwVrqtr/3Qf+B6Zz0AWanNq4ATwivOThP4w3uSRjqyvrM
3tCfU1JKQKCYHaCCCgUIrbD/XaaVGipXgihmRGzYmQKLorRAJqYNijeaKPRovFJIUXQh7cVcPpMM
DhZyU/rNq71EDS3gxgjvyzwGt8xMglEjzer4KXxjnqbSEAF5JPqHZZwc+C8rIXVAo0AWHF0UNsAg
VCsFU00WF64q7hrCh1baKpQYMoESxWClVGp+bmLArLlCtDYK1uoobGs/1nUAxQCWKx+AXrbe2bsC
Xe5uVtDXROFfHQBgT7TjYcK6jeLDWisrVvhgYw0FkI0VStarXaiy8AIhzEYKNis00S9ogkHQ9iuN
Nl3JtEJV9WK96+9hCpZ3aN+ig4vILhaj/cGnOvsYrqDblXnbKPztvxfE/9OCaHGg/NGC+LF/ib8/
sgJDUz/wh3JNxxZs6zSXdGBp9Efo0vyxECoeqqPT7ASCrqRrlPr/dWRlbeJU+l2H1XSBn+q6qVYr
mi3CsP/JErgeRb87qmLI5ygMjpXGJw08Dmt/7jNUYDDiSiIK9stFI2rBm2op90iYYesUAPLAb8PM
GKOoPne21b0KKZPDTJ3vTjZle2wbtBhIameOSwPEt0TM97GU9h0trk4V0dkAh2h9TCaMcTlS+7bC
iclOzhA+B/invvUxDmc6nEe8ayn1N5Tz1PHyUPvgFxYyKmaltmNyIQbGY2UjHWE4TmD35vEUuWzn
w1PozloKGMtrxod65CY/aGXlGrvaovewo2+D+Y57aZkosMCpUvJGZR3VugP2yYjQ6ePQI+KwsOCp
TnlyGxZFfGhcYzGJ8nTYaBYGchi0MvQ3REUs56D9BrI0efRSq20CZCTphdx1gIJtcyLiPtrHVTi8
+EInn6gDVQ1KmTBCh4D1wK9GmeN1nBfXKK9SJG02vkREg/RNJ9Tnzdl4o5SyT55v4yiDVYoxcSLL
hflRPmhSDGBN9ShLo31o1bbhHgwkbwP1+BWFCq4jFPB5imxsMpVRRnrqTY20q+QpFLZhFOO/i1lf
/08zgvLc/2hG+PWFYPUy6v+saEUXqn7sj3lBOL/4SgHwxxaZl/+PeQFF65vIVb3j/zMlKLyAAc6C
BrJjWat76g/thf2LDSrZxCKFMcFiI/5PZoY/N3TZZVMqYw1iYkA6ZvyFXYn0s+EoPziXYsyLJSiT
ebgQuNc7m3lqus/f3Zi/kUFwQvhuH75eDFUv+lzdt/A02Uol8d0+PLJnVXTqrUusyfq5tCoDZ+Lo
P2VJj+iRbn39HAH4fPHHtD3+Py5N1iFzszpWqGPI95dOtEzMPTGglwWA8nPpt2jDRjlBHXMHB36Q
N0PvQHsJAqkDZpz8RHyifv2/5l/1zV0DtITu4bXhwb2/vGEmUcn2ybzkhWKvetqIpE7vh6XGJasu
N9PW+Umv3mC8/fWiDBWLtQXH3HtJQFljD4lq37iAqzI4SXjmySgcuH5oe0ADKjSXleB7oNIwIFeG
39K/OjVdg1yjThs0dFMOBMmn87HTWlIglwWsFbxOQoBDe9TFeSSJHiLTUiGCg5GG0G7OS2hbP350
qgf+/t45bOooDrN2/kVz4E0e+AHcoxcanoyVIbdOc07EHCkFqPryRFbnWfHkfnxVysR/varP6+Gy
loMgfTdgHE1309luxSXFf/ZYYp9hsSjjb3o6N5cV7Gpbtbi1XTQsb7ifH1//ry8m8AtEFmCDWUI4
DfP5vntXsFqU6MNncXnjS6oXRuL8uYvGRtz++FLibwYKtXLeLPQqbELea1VC6falrg/iYiHSuacp
CkVrTAS9y9A0u1fE3SRB6I56O3WgaFCweFm01GU7kBFg9eNP83df3NThnKidj/mXUWsQ9eQ3ekg7
lWNWE1humFfXRl8g3kjK7GeClr97SZS8jfeS/6DpV7qa7+6zqFM90czRuLRd721LGYMKXCGZg0Km
Fm1qnThbQVFrEka5D4LsFqP3HBE6KNjKCxzdZ80BSRg1tjqNwoS57mnP7lbQahxzHuS3prxltlfO
05XPKSvf//iWrZShd6+Ia/D8kObYCO/f44/TPAoHT/riEoYptNnFhfi2jpu5L+rnti1I0WPL91yS
P4XkAgBclCxQWTvpN8d6RbESF4wSY5mWvN0KMImvK1b1x5/zb2ZBlz0xjQaLD2vr79RD2mwMoxNa
4mIvLjdkvc2iho0kdJiPcOp+NrLVCvqnt5hSKqOashQVIB2l4rsrFn1kpHomu8tUm9XZ7gv7BaeA
+oeJAmHQQefDfoe0FyYhsChqoTFJuJP0HxKMfvUG1kz/amI6v6OOmhx0jZeA5GgmTjUm1luEuJnF
SySKNTi61XlFXGu44k+Gyxda5FCdf3wb+QbvvxbfhOdM78mi9/SXztNC9jV5IjK6oA1HzVLLpd2m
rpZ+aMxc9sdyjMcJCflI4oBhI3MPkrEI472PmyDd5OrYEci5ZrudgoGgue/ux1XzjqCKhN9SEAy+
Ic4+XNBLLz5SjXjSPtZaEfVb3a1INp5WGb3luzG1M0PnzUiVxp4lQMntUzxYFmE1FxAZ8dnrCmLq
C6+6HVNaxluvamkJ1SSOfhLSzXBiyvyLnnViS0RQG28MuSyUzOcxfpV2JR3YNHG5TXrW7yvdtwtc
mmZa3+GHxiMwr34BS1kHbBcf2gYKoVY/DWUO3dUMXffB95uY1nyKO2fTGmODFtqOkOPjJJJtgObA
+63RcuDDZdH1GWh+RNSKNWlxbofjp51CrNLXRjRQU6/H8Arbtv8gp1EMgUvMUXvRJqqlMCH70qaT
R9x6AOKtru/IUM3bYPatONx6KSetKB5YdjPGiCvJXsX5J4EGA+iMdmwN/J1LKYBPB4b2pSO9JglK
j9mGLSAT8ajIu10i+THpkjcFRQPlp9eFubWZaRS4KkoxG1iZRSwwbSxvFg60h/g50JA114iVcHlE
b5aPOpm9E1ql+Ba+c/8F+ZNTbSKaZwcCx9utbxbRbWtYWHZ9iA1NhZRT15dPQGKSKyKBEPazD/gN
30kV2EnTHVzwoXuOUtXnwu/sT5UJ8Khx6viVgTJ/jYYw7TcLErOtPvB40Ez19CSi2gao5I4BA2vV
7oTlPHsoijT83VX/ajW6E8yctOpH/DVJRq3O6zLrioB3v3h0CV/QfQZALit3WwBwUmUzdPceIAmq
0aHK+BKoauw6wJ2kiXiTSE06eBwz4deftHik3FP4WVq2W8LqC28PyJ3Nz0KXp8oy7nSpjdVZjxBC
Mttr1gsJnchboVrUEq1emH8ElMsTk2HPooDaA5avqzijfsVckUhGJbYYwWJqkaDDqVC4AATajifr
IIDJN8RAaoFO7RQAy8TwKqOOR5+NTNmJFV0G11uIFpWwnUN7wo2d6OxXgR8zGxVwqVey/ITS87WD
S3tylA9Ds5iHXKvgkN4CB8aaHHcePWiTXy8bW8muTBsUOCrDp8EBNpjJojqTgWE8Nrqt/lKV+9d9
PzI/M52FIT5vH4uwED3/JlqUHGhM2PhQIOZfoLeoEO7a3JzWYKUGzUw0NnIwkd4OhBD5uIf4VNEK
pHZJ0/7dTLJKa9QcyR7Ouw5RU51dEtiPYeV1r+Thcit9xdruKEnj5lWfthgGINZIRFAQs+00aCcn
8g77Kv8zyx2r/VAWWXuMIrDow8ITGS12htJAUzzSbyIvmILtkHDcMPOUlMUQKTKkcKUmVbtHaXDv
BQJD8Aq8vym6krF7TSoGQ6r+FyphaDlRyu5Tz0ao4wTm7ii6dK+14qs2ftQ8p1nB7ndOOnm/bhSW
rIGyunIJjZn9vUp2fCZa1t/Nhpe+WmYO4SlB/3qqCBG4xWSuBYQ26bcdibjVNcOIZ2eoT1tWDQtP
B3J7RZbrqc4mvMJZvbNFVj+HQ85qLjMD1HsIZe3FQZkADrRyZHUCwsgnH/mZUamfyDButBam67rB
GdRWRcWlvr4dflZKoUwx6Gyhplp0MbSswcJGA9S6meiz0te3Ldz4CHAPLDt8QPRzKWlhxNekcOhE
+FuuxVy8XF8hgRp03o/UTNgGsfLgl5ounjXBP/c7nlEdemzu+L9+JFiAS8tmbiMdjJIUtZeDIN6Y
genAgudJ3xLz6p74OtXZHDUHFNMAXwnyC5+WILX2OE2suL0annaZi1s9Ij0MDZWi76Yj21XLQ952
U0+Rhoo1DjkDCgezDV7oxTN3lPX4MLjNsRxbGfesF57/NI+J+5hm6FR3faMD911Zw3mMBjQuqOVs
6Izw/ddJIMtNOsQJfrkgzxL8atI2T43PG1Y76vLFBBo+VW993ov6ORVIan0FUme73xwBbfBUcYPj
/GIh5z5MbEFXGj3d6vlulpHz0no976uOBgIy1AK4PrJ549u245OsI9GaU9GdaaSqscEefSdaGEHs
aZuou/OxtpOHWqkHlDYWU5NRhc2xaIX/lPQL4d09x9Futzi9wg97A3sgY4qKB/jt9gtBaOLR0DzO
AH7KMcRaAzVMxfg0DSnGDfM8aHiZ+PWzE9GeChoxwfZX35CViD1y5zADtRVquPXAu8DIfl6EySuK
/PiRtLVM3xDMBGS/4V9W6ILMXa92aQtyEEiiiqG5LptyIQJxW+caRjQv5rsvdu1flwb6WQyo6FCH
gZOMumtIw2affrzA0Y8Qmpfe4VtkSWi91EPP+1rGyOTzrJzvdaAlIVDCxdwPXS4AOBFC+tokcFsD
YyV3xl0LEyJmyA8McOD+caKSRSb8iyApbGIZbH/I7fu5neAnlJMiEWutbr8gNmNm4W/7T+Wsc2wl
GBu+f6VVOx/sdn5VkJhX7FCDG80DiiNidPMQ1W9AWqO4TdJ17psN0ItVBKCcPiHFWo7kVs95BV1t
dV5vwNtcpA7uo0pRWCfWNnJZcdaxG0bKRUa8Unuc3UT+hq8kvKzj0zKG8JBSCDiMZWNlN+7gMUQ8
fWiPIOjHqziSkLjeBkQB1elbDatsDIoWVLaWYrfL19QKUDaP66hwyJ9aSLMOoWMTP3AQTUkEjK2q
DVmnUAsOJpySLhquhUAumRa4jUERokUKsWwS9YW0qWD0AXXIg9aa+DPJRqjdMt+LW3QTdNjU5IBI
upq2Kk/YC9ywYYVxDdPcVzWDBh4tsz0pdh9Q9eCOjBcGtY4uagj6iUl7nQFp2GbFtgpdbnYfItrZ
+H3KXTLdiddGLUDQGCNT4vEceyYFAqHGcA/DEJJ5iScHY+fQ85qZjeS6US3n+7dQhpqjGh0haOSR
HfG9Bzni2VbdYG1LSRk5F9EcNaZJyAnzsR/GkiTzLoWmUSrTXbuS8m2v5wpRUjHadREu7WNvD2xC
Ii3zn/SpVoj+WX1f15/QAxnuw+DNxQfDtMFihmDXIcsfwUjoG1dRaacsSr9FJnh/12hwsDocqYOx
MnmBZ5ZHMh5YkWQykcNHydNnhyKdpyyV3Oek5oFW9rTMB21Izb1egqTYRE3VQ/CYyU+t6/TGJHFL
BKyaxYmT/XwsRY21AulNeRNWOBn8OWe/4BgzkyGbTIUEMXCAz3PX61eNmvyv0jCiEInKlD3VYFWc
YGCVnbTKoApDlQ2Mbw686SFKDR5PW9T8syG5fEGuusx3VAAnYrQnJpxWTf7NyB6nUFu6Jvbme1iP
7PDmRgsG1dJYD8oZRO7zZPq8qn7c4AvQQWDfhYtLscmo2B/Qy+CTzutiEsbM21T/q+xrtfKUM78m
h0St4UJLw6fQCxlB68Ew0qOyvsrR9TPl9cxpFRTXkFT4uT26cQUE2o+sk/Jk30az7UMZ7wlJXyRJ
GGZmnTiD8VxVBOy8b8F30DmJmK0WlV80QnIO1nnTJxr9bvFZMMG70qkxcrXfrEPfuyYOHB41vmTx
OIGEe6atPSGtY95rG16hHuD9IQm17ApG+96J1My8LBUrEGe7+GjYcfLVGh29O9v1wBvXa4Dh7Kzx
r4G5qB1GA9xaY2UustIjgcdddPfEgY2c6o7zDd7+oT0glR72OcFNHmeVHtdEtohHONKU7GyfWYk6
D7fExalLrSk0OEkUDguLQ8f5ke68s10afHm1TQBLu0RqOli3zLZefANXjwjQLwt9jz0CfJ0je2PP
lePHuB3mj3PsLNexJZOPNaxPCASuz+zMaWfZsyCCGnWdQkfnZNXaHRhw3NIENeGcNltzPhqRrX0Z
atN+TQFWfs3ZVX6jydU9TcZEeA/7KuNM/IN+LZQNO1eGbIuPS2DM6tNuGoigOxA2zZVtzsktWaWk
FqRO8iuxl9GDwx5/DoYip9+j3N/Ss+Wtb9bhxxgV45eqkfwmezWKJ6tpfFkN5LkeTRDzer1NN63/
R97Sv+XKP5ErQ4NWZtD/XQT169eu/4+npI2Sd3rl33/y9yaP62KKdRzFrlt7vwqb9nuTxzN+cWyU
TnQ91l6LQZ3qj+av/otDdQrnnktfluYEhd4/9MruL1hswYpjWNRV2/YfYUvImftT1QgjoqmkzxZY
XwGZz3zPKo+kNeVYbeJTV7jDufJKtjKlUXdnkwCIbW71bHz9dCnuTVcLZBERGZPMyRYxx3TMYuIb
dmE4uPu299sHagkaNpGcbaPX54fY11gxk8GvztVsN6hmij4L5iy2T7RT3HY/pEO4BJwTJ2fjezbc
KOJ5ne3oY/ew62Jm88vB3suQBbYyaunZetFHUXZQkkcbCq3vpJ9QkD6JLg9BKxMj+3FBMBHwleQ+
GTV92wN2ukRTJa5o1SXxZi47BVbWchwoWogAVDbJNT8ianyf7nioK+2ShHXabWNyGI+t2WCNn2S5
mTtT/xWNzXhOTV0+4roi1Knt4jsIVE6z8Rf1zcHSdju6KQlaljTfOy44o008yeIhim1AyOaMirjj
j129EWfWp49VVtlKBzXeeJbce2PeB1qDWDYCDoUINrH6h4ygzDsiJc1LaJk64cYOZ2DgdQPfOPe0
hQgF6CVgR6ydwbS+cWSTb/nMGRmdvRVYlV9sDA2qczibvw5ZVh8pS1INQNAqhvgDmNmR5VSCuti6
CEwCy54sEpKixcLKxK4G97GDLMlZ+k1Y9Ed/UrjPDnvNpk4WsdNGAyZ1Kk1CIrrS5nnYwzX8iGOf
6s9JapCBynfZ4dF5CkupX8ET+yjhbBO9o5efkbvLKwECGGo5wjo7k7tI9DZa0Si676zSLLeUT/Mb
Ly2a27yEvMpdLmJ3UxeVgwWxc+4yUwuR/yLsCtvQuEAyT3d25KBmW+qvvQE9A/fV4uzCJonuFjKb
rmbWlTZ1zAAI5HyNQZR6hnDQr5daeBFm/wm2SBnAl8tOMVHO0Xnq9Xy8zBxZmhegD91nfWqGb0k6
0ogpavusjOkPmaNyV23yw+2ua5ygHwtu2VQX7c1g6J9ZbYdbrTY0PF36V4LqcGJOFfhyVGqnMYUb
kYMj/oBCQHTbopXes0dp8HHRSH5KiYTYOQ220GCh4lEcdWuw033ooF4K8nKaPsfwevStIPsOv7fW
ALbO0hZrAE95Z7t9seP4OeqXsVpAW+uxfl03VJKDWcjwMtbG3WSL56Xzn/WWVDyqzLvW1dFl+E5C
tcbCf9YeRtRfBz0ynF+x2j1GYf1V53gARMzN611LF4kdJfuqD3EOCq30vQRVsGOg2zXFPb8BUo7Z
xbcdXF1Mr9NpFpRWGcxQOIIh6ibjpvO7JTp44dwSJ97WzwVp2RiGeunykbp9qg3h3YjmbtM2Gart
0Ry3cIDm/aD7B2mZ5J5ky9hcDDCCxXEIBbI0FF3pGTVzSsBrR272BiydfdPBDt65ZhWfOPGKXVP3
08ZxNW0rasf71WoLaW/65VzqLrLjvosPmcfyHhK9tbdDtre+Lqd9aaWUvtDvf5ptU26LtJnOHknt
FkLFjWqBstlBxrnJ2tS+UJTOdrWTjRuMAkVAfh6eOhKur9LMRMZGyOsB3h1JH6KIbqbRnrgDqSIW
E5V1snuvvZkhkjxN0TYe8jMMtQjeC1m1mySq2ChrZrFP67Mj50+YTGBCsoE+zUu47Gz+1jm39epG
5Cb4QtvSZqSVCOcojQPrdk8Z9T5mqra5mH5rPuJbhxoIansb2yKeAgmz8xCSVoNwJc+y54WtDyYp
dzrbllDBguNn3LApu/0hnjc0Pts91TyxmZfxNl8i+Y0qCmhkCvB7qP/YONykHmDpdV+s0Gm2jhuj
sYsdBaAz9OEUFjKnhBW210k+fGZhcTDJ5OOxXJqJtzQEB7fp62nCOFwk/RejZLXZuZbbXVsFYtUx
Eg8RrZGjqRX6mcpoHbSllx5ylyRiLNXHjjzQDRYiDysIEUOCYu7RaEv9pEssdaGfxSdnguquGsBn
p8cVyIrt7btaN+DOCf88l25CoS6/D51FBm4XuQc26yDlwjb5NlB7qijFe9aGLZ0VTGLMKZsbDeUe
UXAmjLJmq8/mXSuqQKtmQwY2r+hNXEdsB/XZC7KcOD5Ovj5M9kRcQQgI99PQnOeiaECykxBoV+0c
REU90R7I62tqFezQBys+tYv/G1kMxSmyW6qluF2GbPoNIdew06mY7dDrf6xEG5+8touOqJ3MbRF6
tyPWeLzUJsFCJAx4w2hfJisp9q3W3UYyvR/0TrtMcXo3c1+vwtkmJ0bPbyO3WPazk/ksjQRI454c
O4ccAWhWZM6BfrJHWOUtFY6PVkY9bhq4r/cNngEHfmdPwU12xM7uDFbOdoOMCZsANR2JZ8BaDQQO
fQ59F4c+h+Ei0X3t07TaDhKXAvg2sXEjcBZWzoQ5EzlQLLcXQh4bET1kGaB6fAsLWxnidSzaGZS7
sKQLc4PqEpahDqPzq1xhn8hbmw9GZWjxtgZn+qtZD/OvRaXPVyT1CJJ6QIc2UpugiBbu7ARCUvjA
GDox9ecl92CMAY8qBKkomDG9THNepAKUsp9LrwCKDCYsIACm3jIkV4VedFv8aTuXo/mevFGAp8ag
HboeA1QnvWaPZFhgZFaM1KJkes2oebXQkJA2xHoUPSG8rrcu+WybtqZogl7ctI7JymHVF3vAvz6I
acPqtnCug81xbuuhiHe90aLKo402YHdl5dL3WE5aijky9lKyBAfK9sTFXpGvWkbbxevG4aTHcjjn
caZBHlAIWc5l5GYjxvA/CJIl+qDqlybZZzYV58rzaTeS1oBjCA3sM6j/GKxYqqcXL26be4rHExtJ
RyZBBfnu0CUhJ1hUFsdlRd+iahjB4MrW7ShKQMfNgfdtww5ibrHCc3PF0V3MhHSEzj6YPYYjUikU
cdeD4LhpqN1hegLIS64GbF6NQJSdOWso5qU6xLIDavKgcAw6XArwGyrUL0LAMMYdpAjA9UoD7rJe
J6mw7z8xeS87k5t0rnzxm+VmgMhdjpgbnij0yjzTJSfNllyCiYgjuWkH2wh6LGR1YDlx8aFsOg9j
bxYT0mnHN7U91XtfoY0nBTl2Vt4x6hv70q0U5I7a9MEqnXYHSdS88lZeMiG28hWIL4B79twfEV+7
59CKYSyjj3YJFWdrtg0jEfk3hW6bgSHdT71iVkKyo5MYwbHMFdHSmG391NJCRUePcP7ZrC1awSSD
tiBPXOYB8ipucrAAXw1oTVQFE/HCfJpcJZMmKCFYzqdxzDpJ8kXhQohvEjITep24hAgDLWCW3rzH
6GjubGcqNxX92x3NNf/gz1ABbKJaqamM0y3O2um+Q9W+SctpDlJyJTYViu0X2SAJhxJaWXuRVMjM
alG3u8YYexxwRMOZYd/syLZ09saou68Il+ZrJEnLrQcM/qGGAG0HzOfpt6oX3SM8rPxTJHTwxuQG
+FeVBECVuLl+BdMbnRPj9aw3kXMxl34KJr2GZkbheKcttoY10ap3Elsfe3/d2dkQU4PK7eOMqbko
9xOc60Oaa+Vp1tmL134+PZIya9IlbHd93eBdjOhWp2kx3qaua5yZJMYtLyAvizsabFiY+UwlCYVU
Xe+yInV2kiAPJPCjbDZV0fGut1Z6rhP2KHmhN2yg+vxLnDn2cnQJf9wlzeBgpwcdjCQ+ptOS+/MN
8OXZ3E+tVb2pSP59/v/p+X8VUPzg/J90Xyrc8n9ClkJlVyrr38/+nvPLKhPj4P8/SVG/n/194xcK
WpBJMTt5iDW+d0Ah8iYhCusUf2IAwOIX/qHyNIh+N130DI5FeYLSwT9Reb4X3iiyjA3IwSJnxyDn
Sv35dyInhIlxBpHbeWs2rYHhtqBauEhJ1bNvaX1+VyC5e5Me/Uc5FHdVUvbdf/3n312QYgg6T6W7
ccQ7VVXGt66NurDPpm1gJx5BPmD5AwBFEOExYuX5iYTtz6UN5Ft8QcCu3C/klXjF3+l8/NThSINc
9uxWsfOSqtbi2qzq7PFnCKn32hsuxaNGEoggEdDs+5RvINhxNGTCOmeqB5+4SFXtfqE0CaiSquqy
+E9ullKvDCk6//iu/s23fHPZ4S9ARvu+gDM1zBy61lrnzkCWRgiBkuERRrAtaJ/9DCgl3qsC+aKM
QBxzbOKRc6jR/v2gmYmqYhuUWOepQsxLC5iOxGZKdZphY++y0JbIcOIrbEm0O2VLk5waKNGUiEDJ
e9XZsP9E0PrXr08tzHPgDsEEAESmnsx3oxgPD33uKLTO3pr+Ds9IKbIy/vH/uxaeDITXDGEGzrsB
FVH6yXE4WNj+CBkeLIJZOVvP92s4+Y+fqrqP34v3SLdHt6dQei6mKf290jOhG0f5ebDOYxh/6wws
UTQw/6mqcr0IAu/1v5ml3j1MhG2W2xu5dYZvTjihNyL18BxOIILe28/UzkLdnfdficA6YWA34Ra+
F5QSCiXGRRPmOTUSmmurgBKAB923vO3qZ4/A+hfLkbykSnAq4948ReTGvVkW/tcgi78ZwY5OoQzL
J6+qajL8ecCEhjAIz8ms84z98MqESqttGtUaqbWOEUrjs9hlmdE6G7kMKJnXl9dWCmhmkJ8p0P9u
9MKL8C1fPWk08H/+MBn5enOREX+2hsKvfaqpRBtIJ9Pf/XhE/d2lSMOEBYFzyDTej6i59mixu415
Tmxur+9HvLJarhw+nsPT//HF/jzVM30DZ/NJjbVYWTgqv79YHfdV3jS1dhWiEVhgvVPPKU2ELsuE
UGkEJeX9RCGsnMbfDS91SfBzML6ptasH/F5NX2cLFDygAFc6R/GD5ZU0+rq2wwcDOfY+6bD2sJ+n
G8iBB1VBxCtVoB48kx5GOw9QcUOqAcvfOoO8ST3kgppiExJRj6BdyTJ+fJPsdYn91yths/C7zKYM
RCwd9A1WmMh3kxc+n9SaOcBdETJX7EmwW/ZV4pAdJbps2FR6IdEU0yxsqzCo0lo6O8Evu7SIK4od
jGI6z2ER8iBDQBOvCyDG19nIGLpvXW0DDWO8pTOECsMWtHk3HBVQrKmmZ+6grNJTfqxVShpX8nNb
KDyQhIy0ee6VatWLLPOqTbmBhLOn8i5KcrREsNnhbS2xBqnEDxtxFJ3NryaPHvZS4cdOFuRtEpqb
aEhM6MBlwzWUQMXpYrRZDZSWjTVauJ6pVorbLiYAi0BJWqho9noQJbTcnKtVm9v1UYEOrxVlfMXp
tH9FRdo8uzUNiivIA/IeqAs4JqPX0HoQqpp8FtLnkbkLwVHZZkIf8gT7n7HXZ85LlhA2Ra3asF+k
8BHIiVqt0CPCrQKZ1Jd6CY0jYXHNfeuAxbAn2t5uEuHuZf7F3D0BvcbtrQQGGo2BM5oGNL8hMgVz
trijyIWfpGUkh1Ugv0rH1w41+Cbuj0/cy33XRcuTAXnwtfYtntNqthNz271mRWQosF/v75YuhF3i
ydZ/GmrJ39JCaZ4Ipee3FKrtvvTcN4vKDHYRtcqVrNT7uiN9YSOLuE0Bis49khvXVY3q2LFQJlID
d69itTFZNfqr+E5PDbrfqGnnHcgZZEOrQKpJGkYNVVNSxp2Mu0mtv6b8UXmyDGCoETC+tpI19C3d
obNGJOLEQvBhQBoSGrgGljtVzPtX6ZEEP7944jbWEL5upV0gyUDQh3LBlRbrDZAyNDyiNBnLIy3f
p04P+bVeDySUwuZ8VwuVytFTjZ/3ktBDA6ohLsugNuFqLYSVRYFIkHCPFbHoDmpaLDtlC2vFlqJ9
iMzFOC7LFLlbI3Ksz+U4lo/eksibvKE4R6W8Ehs0AcLj6Km3V0leYS4kyYPfks8zLsClGrZ6Fzqo
cxby2XQHXewGsrG89XSKhIUVVxBdMp/ER7ujpE47KwBVKh8zgKk7sOw1ASG6TNgZUQ3YLBzaL0hG
SHpPw6FAMND23zxrqU5UiYZb37EHOHRziltxyJiZgkWpujilErPdY/j4BH2w7fadLZ0vOAnFtsPL
fI3UuY32ysgxbfyhTra4qsvDWA3VrU+bYgrKpYs/R0qB6xLHfAPm3jmgQwzPwM3d5uB1k/NM1r2i
rNbLZ6yY1RXhavRO5slaPpd5k3EWNpago6RJ3BBWH7gvU/k5pTvVb9GWd/DRWvegNqNUcGY0z1tl
Mdg17AE3I5uXfeEZvZqYUAHCbbkfqF6dsLPUp7SNu720B/k1hHW5i7VEA19QFZ+SbASwLYlUhAuf
oU3rEgIS2hfIB7wfCN22ISz3YBhbsS84xqetp6E/Q7BM2zOE2pe1JlUoFQZdwalRLQ9701LbjSr1
5Ovpmp2ud4QZJe1tmYyAFcOQCxF7G26tgaaoV9Udsrwu3i6VpHVTVMPHOnOaOhjLbj/Qr0Ippn/J
3a765OeJsUl8QdqRRgDmkPM5fEjeF1alhdQEpvdrx2qmTR3pPFEXF8I1+oPyDstXfYe9jkGtEVXR
v6yyQc1IeSU6Je3cVSDb0rMzKxkJXUQ0dMy2/WvU6kxI1eKLR/JtGbJ6j5K1dQc8J95A0WcHSG5G
UFU1OhpypLhLgPS/eg4FgtlV8eLKvD32tF7QYgx2CFTGsGjXtrn6bWKuu8ObDw+nBBszZfbVZs5R
XYeslbx0hBtjbfHqD7HdHK3Zwhe2ik/rmmGrah60jzO0Os8G2bvs5+IBeww4uUqRWru6+Eyd0Ku/
yXq0lLS4p+jh9t2uTK3pK54UspPsTLN/hf/vn9rY747gJakRl3OU0DETafxbN/YvKbKqnW0BpAlC
yfTxKadvpj0kS41z1zNiytyoZQInB6UQT1NzTDVn2UuvrD/iZCjcDXHL00d6ysU9EsVvRr58mmGX
fgCriXDFyd08MPyWENehNl6jPo5elySZHqLB5cnxxpNOSUgnQKnInZb/Zu/cltNWsjD8KqnckwKd
dZFdNQYfYoKdOIc9yY1KBkVqEBLogARPP19LyIOw4+xEXLimRpWbAF7qXmqtXr0O/3+2CYTEtAhT
8xpEdhiNyyIE2iI1sOPDRU4U7AqM/v5YW8fbCTBf6p2xKwV0DMtFTv6WpwAwJczTX3sR0A3n5SAL
J2WSaLc7+nNu1wMtv1sKaz1M4gFplE0vPCcQq97HtrEZZ8aKsJzuKMI4Sy1VDMnRB0Tfd4V9BtQr
5gLspdF8aWnXtCvcO6te8anI/AV9dHl/khDK/74oDJC1kjAg8wdnCKXPW9W/sSmamSTkuq57dgGP
R7DxU1cRxWq8BMjrPBJ6Pga2peecaVm6TC4HmLwLaClzkO4HigKzmEaz9kVAL+BnY7FaXW0iIDZW
InDe97f57mMWwJhhb/ziWx5ma3IWaaqJ61KUpT60YnpsziynsBY3RkmB26Ud5OkVp9ze+7m5i7/Q
6Azjbg8u20hGevsL6qKs4qZgh/8x2KzTSb5abS5LNsJxNE+X4WhlBw7ZxwHHiwDjdgll0UBQUr6i
2NrfmJuPvrIhqhzNHTABU0zet0WZqVQhhPp7uKEwo1QB2NlwDSFLMVKWkNSRiI2VSWZudzpEzeuB
dW6FpoZBHBRerBi5c2H34Lv1V9R3adoaUMXQ2F2luSnu0uVg/SUfbNOvVggD9aakGX83J/C5AK8M
ymjK3kiozU3QWAtTDKn4C2Y06LAPZX1QtZ0eXGGAwVGgttlxTgF+wkyGeuyIW/rDyi/9pOhNdJGR
KRLqWr2wempiwosZ6Rfr1NSLYawIO73MWbs/IJQo/15ZajaFu96cFQYcABd9Cr3TIcWvVF3O49BM
IIOibg/OgLUYJQHdTFdmtvqhB6X/IZ3TVnC2E2kGElQJ2UwcA8MSlAKqPo0WtCEEKsltL6QuXOkb
TjayfXx2f7ctSzqKYhM+i1zLrPEi71PFrZmbfwfUq9NW4+/mt9SFmf0zh0zubWSHkJsTCe7ROKzy
1EICSBpt+kVY5l/LYF06ew7E/8dCfxkLJUp2cLQZuZn7qu6Tv3GX3tvXf9MfRLd7CwIDlEb+Zh8J
BXgBCAwO/wZtsxLWgnqmptV9MOArWbP9APjUFEFJqoG+QvlTTc8kS6eaQGhfcjeZNLxZtG9znlV+
JxDajrUQiuzrxFpUQDgUje56VZ6cD05hTl4MhO6si5t8OfPTcBSE9wfaeCLw2W5WfnyDo0hrUqrh
clVyA2uO4QRPObddsbkRNkXas+dvVZ2sD46UhMGgwQIFAHx0G0iA44jCFmDhUMdNnsz1kLM3rmlP
IZOxpcBKWaz17+m89K0pKBVWRl/XCnL23TCmq0NE13QArv3ljM4uiQDkk1Tu2+alk/iyGDHKPYHD
K5bv8wQ6E23cZ6d5F6b23ElAwwCb16BJ1/m8XWcXBHj065T06Yc51Tgw382ddZQNydtQBasmoK8q
G6NHPrDYqHYGOuZyHSw+rW3F39B8ByuniX8WW+Q4BTWVQA3nynXCYe3Llh7vceisc9CwANMoLpZY
PnU5NgFeGumlQUZoAJzedyCYDYj8/KU4I8iTDGGjBQJE65mr3Xie2UHvU0Gjkhadqxsf9MHVEJjc
rHQuTQ6u6WX1RP5nrMZ+IvKlPq+wLz7mXrK981L22QfoU/ltFdb/HP/ZjxpM1acF7a1JbYemcR5l
cgQUsLeyK7ydBy/Dg6RqvM9JCN1MZPkMQwXYq97nFNqX0aEwBrm+/rxnA61BYz3luDqGRdqWw4f8
cKsnZv/8xGo1Pv+b1tDdGZZ0xO6YiGl2aFCxdaDgtvJR1QN5PPsjEQezh6DFINdDBoZIIhcCD5Ug
81UagSgFQKL6enFKwEZ3VQI80zTPwAW4f9LsKodKIDPHVkAYjah7dbEboPWDt+Rn78HzT/mEK4Eu
yn/4Ijy3FAwN9GRLonrIi/V+qAULBiDi0qQ49lqo195L0gKoH3gRnV4IxXqjS54hRQXoozV9FoFF
5lWR7oW8Xt70eXwkCzpNHzgxYkqkmiVpT2v6+hvFIhuhScJNedXL7QU9fUU1Bp0tAZhJACbJHHg9
y6N3wLTfACuM+0lysbrYM16YJQAJvfOmgCstMTCYaXsR2AMMJUw2irVXz4tbBBJvtvM7oL4h92KT
pkIH8jrSAqDy4NDhVVMUWl0vbhGo5DLrParOgT44K7/jGejs/OwEAGHVWsCytgyC8UYFlVeXSb3q
qi3vCzIIKsm1zpsi9hACKQprtHqWR2vBtOAeoLyUpGb9/W+4Bv9AVQ/O9jAQ4axys4WXPuWN/+wH
jQfy+Pu9j/lu9va19KJbP5Red31v7wH77q+W51B5PwdfNt5QdZ/9n+8n+PjWrXs1s2o+vBJe4sLD
sq2+2O6HWUcV/hW69+6SGqP6znLstRP835G8fd0a58F++AvB6eJIrqzl6Cw3AdUsagsmr38KwQs3
St20kVSponKFuw556IbiR5wctbDpuMbNvZ6MDT24Hc+pmbBBnLizuJEkRw3KHga086jjKPKmmZjm
WSOsEk4Uqfn/nw975IVu4SZeI0lKtiwVb6PrsJtj3av4xyuUky/v20wngEGeYBXCXZSIWXsV1r5y
1/FfejHtjm3J9Vmkq+QrNC5Eo+FqeatVTWRXwe9mbtBagIBqDzDrneUCnRLFov1G4pGfYP29i2bC
PbIioJWx43YedFy0Hx6Qw/i8XcWOH9smSv9O8L6MGVk+XWybIVbroj73dB3z+xjetUdqrt3prrIn
roha1oMc8im2l4lLesmNZofqUPqcU5sP/tzmTdw0dafkzLwsa61pquS0E7wuEzENhO+2o3l41CfY
CyaCvSCNs9bKBrNWsj91fpIiTeW/1aplmxTKl08kPc6TY9EnGTjMz0c2RNbh2d1VcuPdJ6CNtbWt
0LF5CtEbt71vkZiQyZiuj/HGK15ductVCoND68VEvgx8nUL+tZek3raRJS0VVSOSU+QUwideKaat
bQzhMvp1CuHf4mTRSNqP2ziB8b6JE0hihm4Ss1O2l0sdu+k89uoGI3dx/O5TSMlJsKv420C0Na6x
Wk4gdhHikbRPNYBA2ycwsreJ5x8nTKjS7z7mD79g5ns4Nf7ZcewuiGfeq3fpo71NJiu6j/5TxVb0
1ELcx4+6rpT6Bo8XohR/An/wM9r30tRrWa590Kfr0D97ZftUqTLoE1jcnxFidFwpX70ExrvWmU9l
Kz6BIXwSyKUOKXXV8fNUAB018ksUmq7yn+ty6yr751Ujz0p+KtL0kKB7HH9qEm9P/Vk7uCZ/MQ09
N/nrPwAAAP//</cx:binary>
              </cx:geoCache>
            </cx:geography>
          </cx:layoutPr>
          <cx:valueColors>
            <cx:minColor>
              <a:schemeClr val="accent6">
                <a:lumMod val="20000"/>
                <a:lumOff val="8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4.xml"/><Relationship Id="rId3" Type="http://schemas.openxmlformats.org/officeDocument/2006/relationships/chart" Target="../charts/chart10.xml"/><Relationship Id="rId7" Type="http://schemas.openxmlformats.org/officeDocument/2006/relationships/image" Target="../media/image3.emf"/><Relationship Id="rId12" Type="http://schemas.openxmlformats.org/officeDocument/2006/relationships/chart" Target="../charts/chart15.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3.xml"/><Relationship Id="rId11" Type="http://schemas.microsoft.com/office/2014/relationships/chartEx" Target="../charts/chartEx3.xml"/><Relationship Id="rId5" Type="http://schemas.openxmlformats.org/officeDocument/2006/relationships/chart" Target="../charts/chart12.xml"/><Relationship Id="rId10" Type="http://schemas.openxmlformats.org/officeDocument/2006/relationships/chart" Target="../charts/chart14.xml"/><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5</xdr:col>
      <xdr:colOff>251460</xdr:colOff>
      <xdr:row>4</xdr:row>
      <xdr:rowOff>22860</xdr:rowOff>
    </xdr:from>
    <xdr:to>
      <xdr:col>14</xdr:col>
      <xdr:colOff>152400</xdr:colOff>
      <xdr:row>21</xdr:row>
      <xdr:rowOff>60960</xdr:rowOff>
    </xdr:to>
    <xdr:graphicFrame macro="">
      <xdr:nvGraphicFramePr>
        <xdr:cNvPr id="2" name="Chart 1">
          <a:extLst>
            <a:ext uri="{FF2B5EF4-FFF2-40B4-BE49-F238E27FC236}">
              <a16:creationId xmlns:a16="http://schemas.microsoft.com/office/drawing/2014/main" id="{36DCBBE6-1A78-CB43-ECD7-6D90C1A36E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601980</xdr:colOff>
      <xdr:row>6</xdr:row>
      <xdr:rowOff>41910</xdr:rowOff>
    </xdr:from>
    <xdr:to>
      <xdr:col>13</xdr:col>
      <xdr:colOff>297180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29A521F-3792-939E-1911-53E5A83632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403860</xdr:colOff>
      <xdr:row>4</xdr:row>
      <xdr:rowOff>76200</xdr:rowOff>
    </xdr:from>
    <xdr:to>
      <xdr:col>10</xdr:col>
      <xdr:colOff>403860</xdr:colOff>
      <xdr:row>17</xdr:row>
      <xdr:rowOff>165735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605A8D06-E439-DA1C-52F0-1D3CBBE407B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807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274320</xdr:colOff>
      <xdr:row>7</xdr:row>
      <xdr:rowOff>7620</xdr:rowOff>
    </xdr:from>
    <xdr:to>
      <xdr:col>11</xdr:col>
      <xdr:colOff>274320</xdr:colOff>
      <xdr:row>20</xdr:row>
      <xdr:rowOff>97155</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C2292AEC-0447-4E48-D182-FEECE9A2136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144780</xdr:colOff>
      <xdr:row>9</xdr:row>
      <xdr:rowOff>121920</xdr:rowOff>
    </xdr:from>
    <xdr:to>
      <xdr:col>12</xdr:col>
      <xdr:colOff>144780</xdr:colOff>
      <xdr:row>23</xdr:row>
      <xdr:rowOff>28575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ED93705F-57D4-2117-8283-38C8DAFEF47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767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xdr:colOff>
      <xdr:row>6</xdr:row>
      <xdr:rowOff>41910</xdr:rowOff>
    </xdr:from>
    <xdr:to>
      <xdr:col>11</xdr:col>
      <xdr:colOff>327660</xdr:colOff>
      <xdr:row>21</xdr:row>
      <xdr:rowOff>41910</xdr:rowOff>
    </xdr:to>
    <xdr:graphicFrame macro="">
      <xdr:nvGraphicFramePr>
        <xdr:cNvPr id="2" name="Chart 1">
          <a:extLst>
            <a:ext uri="{FF2B5EF4-FFF2-40B4-BE49-F238E27FC236}">
              <a16:creationId xmlns:a16="http://schemas.microsoft.com/office/drawing/2014/main" id="{37D318D0-A074-7981-106F-8ECA38EE05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304800</xdr:colOff>
      <xdr:row>3</xdr:row>
      <xdr:rowOff>11430</xdr:rowOff>
    </xdr:from>
    <xdr:to>
      <xdr:col>14</xdr:col>
      <xdr:colOff>0</xdr:colOff>
      <xdr:row>18</xdr:row>
      <xdr:rowOff>11430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2527045-F8F8-B434-5ADB-F79824E64D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04460" y="5600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251460</xdr:colOff>
      <xdr:row>6</xdr:row>
      <xdr:rowOff>45720</xdr:rowOff>
    </xdr:from>
    <xdr:to>
      <xdr:col>11</xdr:col>
      <xdr:colOff>556260</xdr:colOff>
      <xdr:row>21</xdr:row>
      <xdr:rowOff>45720</xdr:rowOff>
    </xdr:to>
    <xdr:graphicFrame macro="">
      <xdr:nvGraphicFramePr>
        <xdr:cNvPr id="2" name="Chart 1">
          <a:extLst>
            <a:ext uri="{FF2B5EF4-FFF2-40B4-BE49-F238E27FC236}">
              <a16:creationId xmlns:a16="http://schemas.microsoft.com/office/drawing/2014/main" id="{43CE75B1-8171-73B1-D44A-4D490ABFF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xdr:colOff>
      <xdr:row>19</xdr:row>
      <xdr:rowOff>7620</xdr:rowOff>
    </xdr:from>
    <xdr:to>
      <xdr:col>2</xdr:col>
      <xdr:colOff>251460</xdr:colOff>
      <xdr:row>22</xdr:row>
      <xdr:rowOff>167640</xdr:rowOff>
    </xdr:to>
    <xdr:graphicFrame macro="">
      <xdr:nvGraphicFramePr>
        <xdr:cNvPr id="2" name="Chart 1">
          <a:extLst>
            <a:ext uri="{FF2B5EF4-FFF2-40B4-BE49-F238E27FC236}">
              <a16:creationId xmlns:a16="http://schemas.microsoft.com/office/drawing/2014/main" id="{3AA31EC5-C0FD-CA88-BE86-12597FDC4D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601980</xdr:colOff>
      <xdr:row>19</xdr:row>
      <xdr:rowOff>0</xdr:rowOff>
    </xdr:from>
    <xdr:to>
      <xdr:col>5</xdr:col>
      <xdr:colOff>266700</xdr:colOff>
      <xdr:row>22</xdr:row>
      <xdr:rowOff>167640</xdr:rowOff>
    </xdr:to>
    <xdr:graphicFrame macro="">
      <xdr:nvGraphicFramePr>
        <xdr:cNvPr id="3" name="Chart 2">
          <a:extLst>
            <a:ext uri="{FF2B5EF4-FFF2-40B4-BE49-F238E27FC236}">
              <a16:creationId xmlns:a16="http://schemas.microsoft.com/office/drawing/2014/main" id="{B0C5E597-BFE0-6462-2B53-AE76980B82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571500</xdr:colOff>
      <xdr:row>18</xdr:row>
      <xdr:rowOff>160020</xdr:rowOff>
    </xdr:from>
    <xdr:to>
      <xdr:col>8</xdr:col>
      <xdr:colOff>53340</xdr:colOff>
      <xdr:row>23</xdr:row>
      <xdr:rowOff>15240</xdr:rowOff>
    </xdr:to>
    <xdr:graphicFrame macro="">
      <xdr:nvGraphicFramePr>
        <xdr:cNvPr id="4" name="Chart 3">
          <a:extLst>
            <a:ext uri="{FF2B5EF4-FFF2-40B4-BE49-F238E27FC236}">
              <a16:creationId xmlns:a16="http://schemas.microsoft.com/office/drawing/2014/main" id="{B9524F04-FDF0-8C4D-5815-99CF2C0D0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601980</xdr:colOff>
      <xdr:row>19</xdr:row>
      <xdr:rowOff>0</xdr:rowOff>
    </xdr:from>
    <xdr:to>
      <xdr:col>10</xdr:col>
      <xdr:colOff>1066800</xdr:colOff>
      <xdr:row>23</xdr:row>
      <xdr:rowOff>38100</xdr:rowOff>
    </xdr:to>
    <xdr:graphicFrame macro="">
      <xdr:nvGraphicFramePr>
        <xdr:cNvPr id="5" name="Chart 4">
          <a:extLst>
            <a:ext uri="{FF2B5EF4-FFF2-40B4-BE49-F238E27FC236}">
              <a16:creationId xmlns:a16="http://schemas.microsoft.com/office/drawing/2014/main" id="{CF44C032-F73A-71C2-AD23-D5578974A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30480</xdr:colOff>
      <xdr:row>18</xdr:row>
      <xdr:rowOff>171450</xdr:rowOff>
    </xdr:from>
    <xdr:to>
      <xdr:col>13</xdr:col>
      <xdr:colOff>1272540</xdr:colOff>
      <xdr:row>23</xdr:row>
      <xdr:rowOff>22860</xdr:rowOff>
    </xdr:to>
    <xdr:graphicFrame macro="">
      <xdr:nvGraphicFramePr>
        <xdr:cNvPr id="6" name="Chart 5">
          <a:extLst>
            <a:ext uri="{FF2B5EF4-FFF2-40B4-BE49-F238E27FC236}">
              <a16:creationId xmlns:a16="http://schemas.microsoft.com/office/drawing/2014/main" id="{65EB5D04-F8D0-DC26-33CB-BADE361773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90237</xdr:colOff>
      <xdr:row>2</xdr:row>
      <xdr:rowOff>125995</xdr:rowOff>
    </xdr:from>
    <xdr:to>
      <xdr:col>28</xdr:col>
      <xdr:colOff>295275</xdr:colOff>
      <xdr:row>15</xdr:row>
      <xdr:rowOff>89271</xdr:rowOff>
    </xdr:to>
    <xdr:grpSp>
      <xdr:nvGrpSpPr>
        <xdr:cNvPr id="2" name="Group 1">
          <a:extLst>
            <a:ext uri="{FF2B5EF4-FFF2-40B4-BE49-F238E27FC236}">
              <a16:creationId xmlns:a16="http://schemas.microsoft.com/office/drawing/2014/main" id="{D8E22B6C-6B65-41C3-9391-A30E56DF61E4}"/>
            </a:ext>
          </a:extLst>
        </xdr:cNvPr>
        <xdr:cNvGrpSpPr/>
      </xdr:nvGrpSpPr>
      <xdr:grpSpPr>
        <a:xfrm>
          <a:off x="90237" y="497702"/>
          <a:ext cx="17377916" cy="2379374"/>
          <a:chOff x="0" y="523303"/>
          <a:chExt cx="15300092" cy="2350264"/>
        </a:xfrm>
      </xdr:grpSpPr>
      <xdr:grpSp>
        <xdr:nvGrpSpPr>
          <xdr:cNvPr id="3" name="Group 2">
            <a:extLst>
              <a:ext uri="{FF2B5EF4-FFF2-40B4-BE49-F238E27FC236}">
                <a16:creationId xmlns:a16="http://schemas.microsoft.com/office/drawing/2014/main" id="{C53FB31C-3F57-CBA4-4540-8220FBCF336F}"/>
              </a:ext>
            </a:extLst>
          </xdr:cNvPr>
          <xdr:cNvGrpSpPr/>
        </xdr:nvGrpSpPr>
        <xdr:grpSpPr>
          <a:xfrm>
            <a:off x="0" y="550844"/>
            <a:ext cx="3025466" cy="2304360"/>
            <a:chOff x="0" y="596747"/>
            <a:chExt cx="3025466" cy="2304360"/>
          </a:xfrm>
        </xdr:grpSpPr>
        <xdr:sp macro="" textlink="">
          <xdr:nvSpPr>
            <xdr:cNvPr id="24" name="Rectangle: Rounded Corners 23">
              <a:extLst>
                <a:ext uri="{FF2B5EF4-FFF2-40B4-BE49-F238E27FC236}">
                  <a16:creationId xmlns:a16="http://schemas.microsoft.com/office/drawing/2014/main" id="{318FAC6F-816E-EC8B-6B61-7F38C048E402}"/>
                </a:ext>
              </a:extLst>
            </xdr:cNvPr>
            <xdr:cNvSpPr/>
          </xdr:nvSpPr>
          <xdr:spPr>
            <a:xfrm>
              <a:off x="0" y="596747"/>
              <a:ext cx="2992916" cy="422313"/>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Bodoni MT Black" panose="02070A03080606020203" pitchFamily="18" charset="0"/>
                </a:rPr>
                <a:t>SALES</a:t>
              </a:r>
            </a:p>
          </xdr:txBody>
        </xdr:sp>
        <xdr:sp macro="" textlink="">
          <xdr:nvSpPr>
            <xdr:cNvPr id="25" name="Rectangle: Rounded Corners 24">
              <a:extLst>
                <a:ext uri="{FF2B5EF4-FFF2-40B4-BE49-F238E27FC236}">
                  <a16:creationId xmlns:a16="http://schemas.microsoft.com/office/drawing/2014/main" id="{F0718197-3CB0-6BAC-2110-C0606ACBBB3F}"/>
                </a:ext>
              </a:extLst>
            </xdr:cNvPr>
            <xdr:cNvSpPr/>
          </xdr:nvSpPr>
          <xdr:spPr>
            <a:xfrm>
              <a:off x="45904" y="1064964"/>
              <a:ext cx="2979562" cy="1836143"/>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26" name="Rectangle: Rounded Corners 25">
              <a:extLst>
                <a:ext uri="{FF2B5EF4-FFF2-40B4-BE49-F238E27FC236}">
                  <a16:creationId xmlns:a16="http://schemas.microsoft.com/office/drawing/2014/main" id="{E0D9AFC9-F620-0A64-23A6-F7DB7D508CD5}"/>
                </a:ext>
              </a:extLst>
            </xdr:cNvPr>
            <xdr:cNvSpPr/>
          </xdr:nvSpPr>
          <xdr:spPr>
            <a:xfrm>
              <a:off x="201976" y="1138410"/>
              <a:ext cx="2662410" cy="413132"/>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F95DF78-B6A2-42D4-986A-D908659F3F20}" type="TxLink">
                <a:rPr lang="en-US" sz="1600" b="0" i="0" u="none" strike="noStrike">
                  <a:solidFill>
                    <a:schemeClr val="bg1"/>
                  </a:solidFill>
                  <a:latin typeface="Bodoni MT Black" panose="02070A03080606020203" pitchFamily="18" charset="0"/>
                  <a:ea typeface="Calibri"/>
                  <a:cs typeface="Calibri"/>
                </a:rPr>
                <a:pPr algn="ctr"/>
                <a:t> $49,206.23 </a:t>
              </a:fld>
              <a:endParaRPr lang="en-US" sz="1600">
                <a:solidFill>
                  <a:schemeClr val="bg1"/>
                </a:solidFill>
                <a:latin typeface="Bodoni MT Black" panose="02070A03080606020203" pitchFamily="18" charset="0"/>
              </a:endParaRPr>
            </a:p>
          </xdr:txBody>
        </xdr:sp>
        <xdr:sp macro="" textlink="">
          <xdr:nvSpPr>
            <xdr:cNvPr id="27" name="Rectangle: Rounded Corners 26">
              <a:extLst>
                <a:ext uri="{FF2B5EF4-FFF2-40B4-BE49-F238E27FC236}">
                  <a16:creationId xmlns:a16="http://schemas.microsoft.com/office/drawing/2014/main" id="{B22318BB-E421-14C9-3BEB-F8FC4284890D}"/>
                </a:ext>
              </a:extLst>
            </xdr:cNvPr>
            <xdr:cNvSpPr/>
          </xdr:nvSpPr>
          <xdr:spPr>
            <a:xfrm>
              <a:off x="192796" y="2267639"/>
              <a:ext cx="2662410" cy="413132"/>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mn-lt"/>
                  <a:ea typeface="Calibri"/>
                  <a:cs typeface="Calibri"/>
                </a:rPr>
                <a:t>YOY GROWTH  </a:t>
              </a:r>
            </a:p>
          </xdr:txBody>
        </xdr:sp>
      </xdr:grpSp>
      <xdr:grpSp>
        <xdr:nvGrpSpPr>
          <xdr:cNvPr id="4" name="Group 3">
            <a:extLst>
              <a:ext uri="{FF2B5EF4-FFF2-40B4-BE49-F238E27FC236}">
                <a16:creationId xmlns:a16="http://schemas.microsoft.com/office/drawing/2014/main" id="{41D8309A-D465-F6F1-2E0E-7624ABC4C8AB}"/>
              </a:ext>
            </a:extLst>
          </xdr:cNvPr>
          <xdr:cNvGrpSpPr/>
        </xdr:nvGrpSpPr>
        <xdr:grpSpPr>
          <a:xfrm>
            <a:off x="3066361" y="541664"/>
            <a:ext cx="3025466" cy="2304360"/>
            <a:chOff x="0" y="596747"/>
            <a:chExt cx="3025466" cy="2304360"/>
          </a:xfrm>
        </xdr:grpSpPr>
        <xdr:sp macro="" textlink="">
          <xdr:nvSpPr>
            <xdr:cNvPr id="20" name="Rectangle: Rounded Corners 19">
              <a:extLst>
                <a:ext uri="{FF2B5EF4-FFF2-40B4-BE49-F238E27FC236}">
                  <a16:creationId xmlns:a16="http://schemas.microsoft.com/office/drawing/2014/main" id="{A038539F-39AA-A144-0B30-204F65500584}"/>
                </a:ext>
              </a:extLst>
            </xdr:cNvPr>
            <xdr:cNvSpPr/>
          </xdr:nvSpPr>
          <xdr:spPr>
            <a:xfrm>
              <a:off x="0" y="596747"/>
              <a:ext cx="2992916" cy="422313"/>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Bodoni MT Black" panose="02070A03080606020203" pitchFamily="18" charset="0"/>
                </a:rPr>
                <a:t>PROFIT</a:t>
              </a:r>
            </a:p>
          </xdr:txBody>
        </xdr:sp>
        <xdr:sp macro="" textlink="">
          <xdr:nvSpPr>
            <xdr:cNvPr id="21" name="Rectangle: Rounded Corners 20">
              <a:extLst>
                <a:ext uri="{FF2B5EF4-FFF2-40B4-BE49-F238E27FC236}">
                  <a16:creationId xmlns:a16="http://schemas.microsoft.com/office/drawing/2014/main" id="{D222F224-91F1-F54B-B08A-AFFE333113CE}"/>
                </a:ext>
              </a:extLst>
            </xdr:cNvPr>
            <xdr:cNvSpPr/>
          </xdr:nvSpPr>
          <xdr:spPr>
            <a:xfrm>
              <a:off x="45904" y="1064964"/>
              <a:ext cx="2979562" cy="1836143"/>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22" name="Rectangle: Rounded Corners 21">
              <a:extLst>
                <a:ext uri="{FF2B5EF4-FFF2-40B4-BE49-F238E27FC236}">
                  <a16:creationId xmlns:a16="http://schemas.microsoft.com/office/drawing/2014/main" id="{3A2F9048-1ABB-4DF2-D372-B4747C5927F3}"/>
                </a:ext>
              </a:extLst>
            </xdr:cNvPr>
            <xdr:cNvSpPr/>
          </xdr:nvSpPr>
          <xdr:spPr>
            <a:xfrm>
              <a:off x="201976" y="1138410"/>
              <a:ext cx="2662410" cy="413132"/>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D7C4C15-B186-4DDD-B13C-F532DC9D82EE}" type="TxLink">
                <a:rPr lang="en-US" sz="1600" b="0" i="0" u="none" strike="noStrike">
                  <a:solidFill>
                    <a:schemeClr val="bg1"/>
                  </a:solidFill>
                  <a:latin typeface="Bodoni MT Black" panose="02070A03080606020203" pitchFamily="18" charset="0"/>
                  <a:ea typeface="Calibri"/>
                  <a:cs typeface="Calibri"/>
                </a:rPr>
                <a:pPr algn="ctr"/>
                <a:t> $5,724.25 </a:t>
              </a:fld>
              <a:endParaRPr lang="en-US" sz="1600">
                <a:solidFill>
                  <a:schemeClr val="bg1"/>
                </a:solidFill>
                <a:latin typeface="Bodoni MT Black" panose="02070A03080606020203" pitchFamily="18" charset="0"/>
              </a:endParaRPr>
            </a:p>
          </xdr:txBody>
        </xdr:sp>
        <xdr:sp macro="" textlink="">
          <xdr:nvSpPr>
            <xdr:cNvPr id="23" name="Rectangle: Rounded Corners 22">
              <a:extLst>
                <a:ext uri="{FF2B5EF4-FFF2-40B4-BE49-F238E27FC236}">
                  <a16:creationId xmlns:a16="http://schemas.microsoft.com/office/drawing/2014/main" id="{EF38F1C2-E902-A852-3757-322C3CC2FB52}"/>
                </a:ext>
              </a:extLst>
            </xdr:cNvPr>
            <xdr:cNvSpPr/>
          </xdr:nvSpPr>
          <xdr:spPr>
            <a:xfrm>
              <a:off x="192796" y="2267639"/>
              <a:ext cx="2662410" cy="413132"/>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mn-lt"/>
                  <a:ea typeface="Calibri"/>
                  <a:cs typeface="Calibri"/>
                </a:rPr>
                <a:t>YOY GROWTH  </a:t>
              </a:r>
            </a:p>
          </xdr:txBody>
        </xdr:sp>
      </xdr:grpSp>
      <xdr:grpSp>
        <xdr:nvGrpSpPr>
          <xdr:cNvPr id="5" name="Group 4">
            <a:extLst>
              <a:ext uri="{FF2B5EF4-FFF2-40B4-BE49-F238E27FC236}">
                <a16:creationId xmlns:a16="http://schemas.microsoft.com/office/drawing/2014/main" id="{18AD8EAE-C652-DA8E-7693-ECAD21F9DF04}"/>
              </a:ext>
            </a:extLst>
          </xdr:cNvPr>
          <xdr:cNvGrpSpPr/>
        </xdr:nvGrpSpPr>
        <xdr:grpSpPr>
          <a:xfrm>
            <a:off x="6132723" y="569207"/>
            <a:ext cx="3025466" cy="2304360"/>
            <a:chOff x="0" y="596747"/>
            <a:chExt cx="3025466" cy="2304360"/>
          </a:xfrm>
        </xdr:grpSpPr>
        <xdr:sp macro="" textlink="">
          <xdr:nvSpPr>
            <xdr:cNvPr id="16" name="Rectangle: Rounded Corners 15">
              <a:extLst>
                <a:ext uri="{FF2B5EF4-FFF2-40B4-BE49-F238E27FC236}">
                  <a16:creationId xmlns:a16="http://schemas.microsoft.com/office/drawing/2014/main" id="{0FC40962-8504-5333-9AD7-063A29770151}"/>
                </a:ext>
              </a:extLst>
            </xdr:cNvPr>
            <xdr:cNvSpPr/>
          </xdr:nvSpPr>
          <xdr:spPr>
            <a:xfrm>
              <a:off x="0" y="596747"/>
              <a:ext cx="2992916" cy="422313"/>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Bodoni MT Black" panose="02070A03080606020203" pitchFamily="18" charset="0"/>
                </a:rPr>
                <a:t>QUANTITY</a:t>
              </a:r>
            </a:p>
          </xdr:txBody>
        </xdr:sp>
        <xdr:sp macro="" textlink="">
          <xdr:nvSpPr>
            <xdr:cNvPr id="17" name="Rectangle: Rounded Corners 16">
              <a:extLst>
                <a:ext uri="{FF2B5EF4-FFF2-40B4-BE49-F238E27FC236}">
                  <a16:creationId xmlns:a16="http://schemas.microsoft.com/office/drawing/2014/main" id="{FD797258-ACD3-E65F-04A5-9BDCC20D980A}"/>
                </a:ext>
              </a:extLst>
            </xdr:cNvPr>
            <xdr:cNvSpPr/>
          </xdr:nvSpPr>
          <xdr:spPr>
            <a:xfrm>
              <a:off x="45904" y="1064964"/>
              <a:ext cx="2979562" cy="1836143"/>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18" name="Rectangle: Rounded Corners 17">
              <a:extLst>
                <a:ext uri="{FF2B5EF4-FFF2-40B4-BE49-F238E27FC236}">
                  <a16:creationId xmlns:a16="http://schemas.microsoft.com/office/drawing/2014/main" id="{8875DFA8-AC19-9B1C-5EA3-DC705EBD1528}"/>
                </a:ext>
              </a:extLst>
            </xdr:cNvPr>
            <xdr:cNvSpPr/>
          </xdr:nvSpPr>
          <xdr:spPr>
            <a:xfrm>
              <a:off x="201976" y="1138410"/>
              <a:ext cx="2662410" cy="413132"/>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15F2D7F-D1CE-4E96-BA81-E8632A0AF0A6}" type="TxLink">
                <a:rPr lang="en-US" sz="1600" b="0" i="0" u="none" strike="noStrike">
                  <a:solidFill>
                    <a:schemeClr val="bg1"/>
                  </a:solidFill>
                  <a:latin typeface="Bodoni MT Black" panose="02070A03080606020203" pitchFamily="18" charset="0"/>
                  <a:ea typeface="Calibri"/>
                  <a:cs typeface="Calibri"/>
                </a:rPr>
                <a:pPr algn="ctr"/>
                <a:t>#  726</a:t>
              </a:fld>
              <a:endParaRPr lang="en-US" sz="1600">
                <a:solidFill>
                  <a:schemeClr val="bg1"/>
                </a:solidFill>
                <a:latin typeface="Bodoni MT Black" panose="02070A03080606020203" pitchFamily="18" charset="0"/>
              </a:endParaRPr>
            </a:p>
          </xdr:txBody>
        </xdr:sp>
        <xdr:sp macro="" textlink="">
          <xdr:nvSpPr>
            <xdr:cNvPr id="19" name="Rectangle: Rounded Corners 18">
              <a:extLst>
                <a:ext uri="{FF2B5EF4-FFF2-40B4-BE49-F238E27FC236}">
                  <a16:creationId xmlns:a16="http://schemas.microsoft.com/office/drawing/2014/main" id="{26BD8175-DA5A-19A2-8135-FA677F5D4BEB}"/>
                </a:ext>
              </a:extLst>
            </xdr:cNvPr>
            <xdr:cNvSpPr/>
          </xdr:nvSpPr>
          <xdr:spPr>
            <a:xfrm>
              <a:off x="192796" y="2267639"/>
              <a:ext cx="2662410" cy="413132"/>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mn-lt"/>
                  <a:ea typeface="Calibri"/>
                  <a:cs typeface="Calibri"/>
                </a:rPr>
                <a:t>YOY GROWTH  </a:t>
              </a:r>
            </a:p>
          </xdr:txBody>
        </xdr:sp>
      </xdr:grpSp>
      <xdr:grpSp>
        <xdr:nvGrpSpPr>
          <xdr:cNvPr id="6" name="Group 5">
            <a:extLst>
              <a:ext uri="{FF2B5EF4-FFF2-40B4-BE49-F238E27FC236}">
                <a16:creationId xmlns:a16="http://schemas.microsoft.com/office/drawing/2014/main" id="{1EE02816-D9BF-F0E2-52A2-B9979C7FC444}"/>
              </a:ext>
            </a:extLst>
          </xdr:cNvPr>
          <xdr:cNvGrpSpPr/>
        </xdr:nvGrpSpPr>
        <xdr:grpSpPr>
          <a:xfrm>
            <a:off x="9199084" y="541664"/>
            <a:ext cx="3025466" cy="2304360"/>
            <a:chOff x="0" y="596747"/>
            <a:chExt cx="3025466" cy="2304360"/>
          </a:xfrm>
        </xdr:grpSpPr>
        <xdr:sp macro="" textlink="">
          <xdr:nvSpPr>
            <xdr:cNvPr id="12" name="Rectangle: Rounded Corners 11">
              <a:extLst>
                <a:ext uri="{FF2B5EF4-FFF2-40B4-BE49-F238E27FC236}">
                  <a16:creationId xmlns:a16="http://schemas.microsoft.com/office/drawing/2014/main" id="{CA465636-695E-1E72-CF15-E08FE49A7FD1}"/>
                </a:ext>
              </a:extLst>
            </xdr:cNvPr>
            <xdr:cNvSpPr/>
          </xdr:nvSpPr>
          <xdr:spPr>
            <a:xfrm>
              <a:off x="0" y="596747"/>
              <a:ext cx="2992916" cy="422313"/>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Bodoni MT Black" panose="02070A03080606020203" pitchFamily="18" charset="0"/>
                </a:rPr>
                <a:t>NO</a:t>
              </a:r>
              <a:r>
                <a:rPr lang="en-US" sz="2000" baseline="0">
                  <a:latin typeface="Bodoni MT Black" panose="02070A03080606020203" pitchFamily="18" charset="0"/>
                </a:rPr>
                <a:t> OF ORDERS</a:t>
              </a:r>
              <a:endParaRPr lang="en-US" sz="2000">
                <a:latin typeface="Bodoni MT Black" panose="02070A03080606020203" pitchFamily="18" charset="0"/>
              </a:endParaRPr>
            </a:p>
          </xdr:txBody>
        </xdr:sp>
        <xdr:sp macro="" textlink="">
          <xdr:nvSpPr>
            <xdr:cNvPr id="13" name="Rectangle: Rounded Corners 12">
              <a:extLst>
                <a:ext uri="{FF2B5EF4-FFF2-40B4-BE49-F238E27FC236}">
                  <a16:creationId xmlns:a16="http://schemas.microsoft.com/office/drawing/2014/main" id="{C1FBE32E-D277-3912-3389-555202AD5307}"/>
                </a:ext>
              </a:extLst>
            </xdr:cNvPr>
            <xdr:cNvSpPr/>
          </xdr:nvSpPr>
          <xdr:spPr>
            <a:xfrm>
              <a:off x="45904" y="1064964"/>
              <a:ext cx="2979562" cy="1836143"/>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14" name="Rectangle: Rounded Corners 13">
              <a:extLst>
                <a:ext uri="{FF2B5EF4-FFF2-40B4-BE49-F238E27FC236}">
                  <a16:creationId xmlns:a16="http://schemas.microsoft.com/office/drawing/2014/main" id="{79BA6845-DFE4-49EF-CA3E-8DBCD8A8B7F8}"/>
                </a:ext>
              </a:extLst>
            </xdr:cNvPr>
            <xdr:cNvSpPr/>
          </xdr:nvSpPr>
          <xdr:spPr>
            <a:xfrm>
              <a:off x="201976" y="1138410"/>
              <a:ext cx="2662410" cy="413132"/>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C7DC44B-523A-4C9C-B0FE-2340634812B4}" type="TxLink">
                <a:rPr lang="en-US" sz="1600" b="0" i="0" u="none" strike="noStrike">
                  <a:solidFill>
                    <a:schemeClr val="bg1"/>
                  </a:solidFill>
                  <a:latin typeface="Bodoni MT Black" panose="02070A03080606020203" pitchFamily="18" charset="0"/>
                  <a:ea typeface="Calibri"/>
                  <a:cs typeface="Calibri"/>
                </a:rPr>
                <a:pPr algn="ctr"/>
                <a:t>#  186</a:t>
              </a:fld>
              <a:endParaRPr lang="en-US" sz="1600">
                <a:solidFill>
                  <a:schemeClr val="bg1"/>
                </a:solidFill>
                <a:latin typeface="Bodoni MT Black" panose="02070A03080606020203" pitchFamily="18" charset="0"/>
              </a:endParaRPr>
            </a:p>
          </xdr:txBody>
        </xdr:sp>
        <xdr:sp macro="" textlink="">
          <xdr:nvSpPr>
            <xdr:cNvPr id="15" name="Rectangle: Rounded Corners 14">
              <a:extLst>
                <a:ext uri="{FF2B5EF4-FFF2-40B4-BE49-F238E27FC236}">
                  <a16:creationId xmlns:a16="http://schemas.microsoft.com/office/drawing/2014/main" id="{B0044A7F-1810-5E45-DAD7-449E0DD33D8C}"/>
                </a:ext>
              </a:extLst>
            </xdr:cNvPr>
            <xdr:cNvSpPr/>
          </xdr:nvSpPr>
          <xdr:spPr>
            <a:xfrm>
              <a:off x="192796" y="2267639"/>
              <a:ext cx="2662410" cy="413132"/>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mn-lt"/>
                  <a:ea typeface="Calibri"/>
                  <a:cs typeface="Calibri"/>
                </a:rPr>
                <a:t>YOY GROWTH  </a:t>
              </a:r>
            </a:p>
          </xdr:txBody>
        </xdr:sp>
      </xdr:grpSp>
      <xdr:grpSp>
        <xdr:nvGrpSpPr>
          <xdr:cNvPr id="7" name="Group 6">
            <a:extLst>
              <a:ext uri="{FF2B5EF4-FFF2-40B4-BE49-F238E27FC236}">
                <a16:creationId xmlns:a16="http://schemas.microsoft.com/office/drawing/2014/main" id="{FD1012DE-DF7E-768C-E01F-2EF593EDA2B2}"/>
              </a:ext>
            </a:extLst>
          </xdr:cNvPr>
          <xdr:cNvGrpSpPr/>
        </xdr:nvGrpSpPr>
        <xdr:grpSpPr>
          <a:xfrm>
            <a:off x="12274626" y="523303"/>
            <a:ext cx="3025466" cy="2304360"/>
            <a:chOff x="0" y="596747"/>
            <a:chExt cx="3025466" cy="2304360"/>
          </a:xfrm>
        </xdr:grpSpPr>
        <xdr:sp macro="" textlink="">
          <xdr:nvSpPr>
            <xdr:cNvPr id="8" name="Rectangle: Rounded Corners 7">
              <a:extLst>
                <a:ext uri="{FF2B5EF4-FFF2-40B4-BE49-F238E27FC236}">
                  <a16:creationId xmlns:a16="http://schemas.microsoft.com/office/drawing/2014/main" id="{4F8059BF-AA51-13F2-B31F-A20B88ED5313}"/>
                </a:ext>
              </a:extLst>
            </xdr:cNvPr>
            <xdr:cNvSpPr/>
          </xdr:nvSpPr>
          <xdr:spPr>
            <a:xfrm>
              <a:off x="0" y="596747"/>
              <a:ext cx="2992916" cy="422313"/>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Bodoni MT Black" panose="02070A03080606020203" pitchFamily="18" charset="0"/>
                </a:rPr>
                <a:t>PROFIT MARGIN</a:t>
              </a:r>
            </a:p>
          </xdr:txBody>
        </xdr:sp>
        <xdr:sp macro="" textlink="">
          <xdr:nvSpPr>
            <xdr:cNvPr id="9" name="Rectangle: Rounded Corners 8">
              <a:extLst>
                <a:ext uri="{FF2B5EF4-FFF2-40B4-BE49-F238E27FC236}">
                  <a16:creationId xmlns:a16="http://schemas.microsoft.com/office/drawing/2014/main" id="{A68D7A52-750A-ABA7-1F92-20DF7D63AB28}"/>
                </a:ext>
              </a:extLst>
            </xdr:cNvPr>
            <xdr:cNvSpPr/>
          </xdr:nvSpPr>
          <xdr:spPr>
            <a:xfrm>
              <a:off x="45904" y="1064964"/>
              <a:ext cx="2979562" cy="1836143"/>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10" name="Rectangle: Rounded Corners 9">
              <a:extLst>
                <a:ext uri="{FF2B5EF4-FFF2-40B4-BE49-F238E27FC236}">
                  <a16:creationId xmlns:a16="http://schemas.microsoft.com/office/drawing/2014/main" id="{8D4D541C-01C8-EE89-D38F-ACD9629658D7}"/>
                </a:ext>
              </a:extLst>
            </xdr:cNvPr>
            <xdr:cNvSpPr/>
          </xdr:nvSpPr>
          <xdr:spPr>
            <a:xfrm>
              <a:off x="201976" y="1138410"/>
              <a:ext cx="2662410" cy="413132"/>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8879086-14D7-42D7-9443-22E2A334980F}" type="TxLink">
                <a:rPr lang="en-US" sz="1600" b="0" i="0" u="none" strike="noStrike">
                  <a:solidFill>
                    <a:schemeClr val="bg1"/>
                  </a:solidFill>
                  <a:latin typeface="Bodoni MT Black" panose="02070A03080606020203" pitchFamily="18" charset="0"/>
                  <a:ea typeface="Calibri"/>
                  <a:cs typeface="Calibri"/>
                </a:rPr>
                <a:pPr algn="ctr"/>
                <a:t>11.63%</a:t>
              </a:fld>
              <a:endParaRPr lang="en-US" sz="1600">
                <a:solidFill>
                  <a:schemeClr val="bg1"/>
                </a:solidFill>
                <a:latin typeface="Bodoni MT Black" panose="02070A03080606020203" pitchFamily="18" charset="0"/>
              </a:endParaRPr>
            </a:p>
          </xdr:txBody>
        </xdr:sp>
        <xdr:sp macro="" textlink="">
          <xdr:nvSpPr>
            <xdr:cNvPr id="11" name="Rectangle: Rounded Corners 10">
              <a:extLst>
                <a:ext uri="{FF2B5EF4-FFF2-40B4-BE49-F238E27FC236}">
                  <a16:creationId xmlns:a16="http://schemas.microsoft.com/office/drawing/2014/main" id="{17B5F79A-D27F-4CC4-C46A-EB08238494A6}"/>
                </a:ext>
              </a:extLst>
            </xdr:cNvPr>
            <xdr:cNvSpPr/>
          </xdr:nvSpPr>
          <xdr:spPr>
            <a:xfrm>
              <a:off x="192796" y="2267639"/>
              <a:ext cx="2662410" cy="413132"/>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mn-lt"/>
                  <a:ea typeface="Calibri"/>
                  <a:cs typeface="Calibri"/>
                </a:rPr>
                <a:t>YOY GROWTH  </a:t>
              </a:r>
            </a:p>
          </xdr:txBody>
        </xdr:sp>
      </xdr:grpSp>
    </xdr:grpSp>
    <xdr:clientData/>
  </xdr:twoCellAnchor>
  <xdr:twoCellAnchor>
    <xdr:from>
      <xdr:col>0</xdr:col>
      <xdr:colOff>0</xdr:colOff>
      <xdr:row>0</xdr:row>
      <xdr:rowOff>36723</xdr:rowOff>
    </xdr:from>
    <xdr:to>
      <xdr:col>28</xdr:col>
      <xdr:colOff>255529</xdr:colOff>
      <xdr:row>2</xdr:row>
      <xdr:rowOff>137710</xdr:rowOff>
    </xdr:to>
    <xdr:sp macro="" textlink="">
      <xdr:nvSpPr>
        <xdr:cNvPr id="28" name="Rectangle: Rounded Corners 27">
          <a:extLst>
            <a:ext uri="{FF2B5EF4-FFF2-40B4-BE49-F238E27FC236}">
              <a16:creationId xmlns:a16="http://schemas.microsoft.com/office/drawing/2014/main" id="{26C5089B-FA5B-48DF-BD56-CCF7DE299B37}"/>
            </a:ext>
          </a:extLst>
        </xdr:cNvPr>
        <xdr:cNvSpPr/>
      </xdr:nvSpPr>
      <xdr:spPr>
        <a:xfrm>
          <a:off x="0" y="36723"/>
          <a:ext cx="17324329" cy="466747"/>
        </a:xfrm>
        <a:prstGeom prst="roundRect">
          <a:avLst/>
        </a:prstGeom>
        <a:gradFill>
          <a:gsLst>
            <a:gs pos="0">
              <a:schemeClr val="bg2">
                <a:lumMod val="10000"/>
              </a:schemeClr>
            </a:gs>
            <a:gs pos="100000">
              <a:schemeClr val="tx1">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haroni" panose="02010803020104030203" pitchFamily="2" charset="-79"/>
              <a:cs typeface="Aharoni" panose="02010803020104030203" pitchFamily="2" charset="-79"/>
            </a:rPr>
            <a:t>ECOMMERCE</a:t>
          </a:r>
          <a:r>
            <a:rPr lang="en-US" sz="1600" baseline="0">
              <a:latin typeface="Aharoni" panose="02010803020104030203" pitchFamily="2" charset="-79"/>
              <a:cs typeface="Aharoni" panose="02010803020104030203" pitchFamily="2" charset="-79"/>
            </a:rPr>
            <a:t>  SALES  ANALYSIS  DASHBOARD</a:t>
          </a:r>
          <a:endParaRPr lang="en-US" sz="1600">
            <a:latin typeface="Aharoni" panose="02010803020104030203" pitchFamily="2" charset="-79"/>
            <a:cs typeface="Aharoni" panose="02010803020104030203" pitchFamily="2" charset="-79"/>
          </a:endParaRPr>
        </a:p>
      </xdr:txBody>
    </xdr:sp>
    <xdr:clientData/>
  </xdr:twoCellAnchor>
  <mc:AlternateContent xmlns:mc="http://schemas.openxmlformats.org/markup-compatibility/2006">
    <mc:Choice xmlns:a14="http://schemas.microsoft.com/office/drawing/2010/main" Requires="a14">
      <xdr:twoCellAnchor editAs="oneCell">
        <xdr:from>
          <xdr:col>3</xdr:col>
          <xdr:colOff>55084</xdr:colOff>
          <xdr:row>12</xdr:row>
          <xdr:rowOff>73445</xdr:rowOff>
        </xdr:from>
        <xdr:to>
          <xdr:col>4</xdr:col>
          <xdr:colOff>527524</xdr:colOff>
          <xdr:row>14</xdr:row>
          <xdr:rowOff>4865</xdr:rowOff>
        </xdr:to>
        <xdr:pic>
          <xdr:nvPicPr>
            <xdr:cNvPr id="29" name="Picture 28">
              <a:extLst>
                <a:ext uri="{FF2B5EF4-FFF2-40B4-BE49-F238E27FC236}">
                  <a16:creationId xmlns:a16="http://schemas.microsoft.com/office/drawing/2014/main" id="{A7B506E0-F191-4665-AA15-A8413C94BCD8}"/>
                </a:ext>
              </a:extLst>
            </xdr:cNvPr>
            <xdr:cNvPicPr>
              <a:picLocks noChangeAspect="1" noChangeArrowheads="1"/>
              <a:extLst>
                <a:ext uri="{84589F7E-364E-4C9E-8A38-B11213B215E9}">
                  <a14:cameraTool cellRange="'KPI YOY'!$H$8" spid="_x0000_s10301"/>
                </a:ext>
              </a:extLst>
            </xdr:cNvPicPr>
          </xdr:nvPicPr>
          <xdr:blipFill>
            <a:blip xmlns:r="http://schemas.openxmlformats.org/officeDocument/2006/relationships" r:embed="rId1"/>
            <a:srcRect/>
            <a:stretch>
              <a:fillRect/>
            </a:stretch>
          </xdr:blipFill>
          <xdr:spPr bwMode="auto">
            <a:xfrm>
              <a:off x="1883884" y="2268005"/>
              <a:ext cx="1082040" cy="2971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605927</xdr:colOff>
      <xdr:row>8</xdr:row>
      <xdr:rowOff>110170</xdr:rowOff>
    </xdr:from>
    <xdr:to>
      <xdr:col>4</xdr:col>
      <xdr:colOff>495759</xdr:colOff>
      <xdr:row>11</xdr:row>
      <xdr:rowOff>82627</xdr:rowOff>
    </xdr:to>
    <xdr:graphicFrame macro="">
      <xdr:nvGraphicFramePr>
        <xdr:cNvPr id="30" name="Chart 29">
          <a:extLst>
            <a:ext uri="{FF2B5EF4-FFF2-40B4-BE49-F238E27FC236}">
              <a16:creationId xmlns:a16="http://schemas.microsoft.com/office/drawing/2014/main" id="{E1002751-70FE-4732-88B0-04BC334B3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339686</xdr:colOff>
      <xdr:row>8</xdr:row>
      <xdr:rowOff>18362</xdr:rowOff>
    </xdr:from>
    <xdr:to>
      <xdr:col>10</xdr:col>
      <xdr:colOff>238698</xdr:colOff>
      <xdr:row>12</xdr:row>
      <xdr:rowOff>185</xdr:rowOff>
    </xdr:to>
    <xdr:graphicFrame macro="">
      <xdr:nvGraphicFramePr>
        <xdr:cNvPr id="31" name="Chart 30">
          <a:extLst>
            <a:ext uri="{FF2B5EF4-FFF2-40B4-BE49-F238E27FC236}">
              <a16:creationId xmlns:a16="http://schemas.microsoft.com/office/drawing/2014/main" id="{5AFB7CE9-9824-4B22-BA16-413C6D678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128528</xdr:colOff>
      <xdr:row>8</xdr:row>
      <xdr:rowOff>2</xdr:rowOff>
    </xdr:from>
    <xdr:to>
      <xdr:col>16</xdr:col>
      <xdr:colOff>156071</xdr:colOff>
      <xdr:row>11</xdr:row>
      <xdr:rowOff>82627</xdr:rowOff>
    </xdr:to>
    <xdr:graphicFrame macro="">
      <xdr:nvGraphicFramePr>
        <xdr:cNvPr id="32" name="Chart 31">
          <a:extLst>
            <a:ext uri="{FF2B5EF4-FFF2-40B4-BE49-F238E27FC236}">
              <a16:creationId xmlns:a16="http://schemas.microsoft.com/office/drawing/2014/main" id="{EE96E9B3-7C61-4A1A-ABEF-5941652C69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532482</xdr:colOff>
      <xdr:row>7</xdr:row>
      <xdr:rowOff>146892</xdr:rowOff>
    </xdr:from>
    <xdr:to>
      <xdr:col>21</xdr:col>
      <xdr:colOff>541663</xdr:colOff>
      <xdr:row>11</xdr:row>
      <xdr:rowOff>45903</xdr:rowOff>
    </xdr:to>
    <xdr:graphicFrame macro="">
      <xdr:nvGraphicFramePr>
        <xdr:cNvPr id="33" name="Chart 32">
          <a:extLst>
            <a:ext uri="{FF2B5EF4-FFF2-40B4-BE49-F238E27FC236}">
              <a16:creationId xmlns:a16="http://schemas.microsoft.com/office/drawing/2014/main" id="{0DE5BD1F-13C3-423D-892C-063803E71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440673</xdr:colOff>
      <xdr:row>7</xdr:row>
      <xdr:rowOff>165255</xdr:rowOff>
    </xdr:from>
    <xdr:to>
      <xdr:col>27</xdr:col>
      <xdr:colOff>413131</xdr:colOff>
      <xdr:row>11</xdr:row>
      <xdr:rowOff>82627</xdr:rowOff>
    </xdr:to>
    <xdr:graphicFrame macro="">
      <xdr:nvGraphicFramePr>
        <xdr:cNvPr id="34" name="Chart 33">
          <a:extLst>
            <a:ext uri="{FF2B5EF4-FFF2-40B4-BE49-F238E27FC236}">
              <a16:creationId xmlns:a16="http://schemas.microsoft.com/office/drawing/2014/main" id="{26383684-D678-4C60-ADBF-EE42AACE1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431494</xdr:colOff>
          <xdr:row>12</xdr:row>
          <xdr:rowOff>36723</xdr:rowOff>
        </xdr:from>
        <xdr:to>
          <xdr:col>11</xdr:col>
          <xdr:colOff>29938</xdr:colOff>
          <xdr:row>13</xdr:row>
          <xdr:rowOff>147833</xdr:rowOff>
        </xdr:to>
        <xdr:pic>
          <xdr:nvPicPr>
            <xdr:cNvPr id="35" name="Picture 34">
              <a:extLst>
                <a:ext uri="{FF2B5EF4-FFF2-40B4-BE49-F238E27FC236}">
                  <a16:creationId xmlns:a16="http://schemas.microsoft.com/office/drawing/2014/main" id="{EFACAACD-5CA2-48D6-8E64-336156F3F1A5}"/>
                </a:ext>
              </a:extLst>
            </xdr:cNvPr>
            <xdr:cNvPicPr>
              <a:picLocks noChangeAspect="1" noChangeArrowheads="1"/>
              <a:extLst>
                <a:ext uri="{84589F7E-364E-4C9E-8A38-B11213B215E9}">
                  <a14:cameraTool cellRange="'KPI YOY'!$I$8" spid="_x0000_s10302"/>
                </a:ext>
              </a:extLst>
            </xdr:cNvPicPr>
          </xdr:nvPicPr>
          <xdr:blipFill>
            <a:blip xmlns:r="http://schemas.openxmlformats.org/officeDocument/2006/relationships" r:embed="rId7"/>
            <a:srcRect/>
            <a:stretch>
              <a:fillRect/>
            </a:stretch>
          </xdr:blipFill>
          <xdr:spPr bwMode="auto">
            <a:xfrm>
              <a:off x="5322471" y="2269560"/>
              <a:ext cx="1432560" cy="2971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459036</xdr:colOff>
          <xdr:row>12</xdr:row>
          <xdr:rowOff>91808</xdr:rowOff>
        </xdr:from>
        <xdr:to>
          <xdr:col>16</xdr:col>
          <xdr:colOff>230622</xdr:colOff>
          <xdr:row>14</xdr:row>
          <xdr:rowOff>17281</xdr:rowOff>
        </xdr:to>
        <xdr:pic>
          <xdr:nvPicPr>
            <xdr:cNvPr id="36" name="Picture 35">
              <a:extLst>
                <a:ext uri="{FF2B5EF4-FFF2-40B4-BE49-F238E27FC236}">
                  <a16:creationId xmlns:a16="http://schemas.microsoft.com/office/drawing/2014/main" id="{D175EE18-1FDA-4089-B27F-C1571FFAE005}"/>
                </a:ext>
              </a:extLst>
            </xdr:cNvPr>
            <xdr:cNvPicPr>
              <a:picLocks noChangeAspect="1" noChangeArrowheads="1"/>
              <a:extLst>
                <a:ext uri="{84589F7E-364E-4C9E-8A38-B11213B215E9}">
                  <a14:cameraTool cellRange="'KPI YOY'!$J$8" spid="_x0000_s10303"/>
                </a:ext>
              </a:extLst>
            </xdr:cNvPicPr>
          </xdr:nvPicPr>
          <xdr:blipFill>
            <a:blip xmlns:r="http://schemas.openxmlformats.org/officeDocument/2006/relationships" r:embed="rId8"/>
            <a:srcRect/>
            <a:stretch>
              <a:fillRect/>
            </a:stretch>
          </xdr:blipFill>
          <xdr:spPr bwMode="auto">
            <a:xfrm>
              <a:off x="9045475" y="2322052"/>
              <a:ext cx="998220" cy="2971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229518</xdr:colOff>
          <xdr:row>12</xdr:row>
          <xdr:rowOff>64266</xdr:rowOff>
        </xdr:from>
        <xdr:to>
          <xdr:col>22</xdr:col>
          <xdr:colOff>1103</xdr:colOff>
          <xdr:row>13</xdr:row>
          <xdr:rowOff>175592</xdr:rowOff>
        </xdr:to>
        <xdr:pic>
          <xdr:nvPicPr>
            <xdr:cNvPr id="37" name="Picture 36">
              <a:extLst>
                <a:ext uri="{FF2B5EF4-FFF2-40B4-BE49-F238E27FC236}">
                  <a16:creationId xmlns:a16="http://schemas.microsoft.com/office/drawing/2014/main" id="{AFF66E1F-D657-4ACF-A45F-FCAD3BE9B610}"/>
                </a:ext>
              </a:extLst>
            </xdr:cNvPr>
            <xdr:cNvPicPr>
              <a:picLocks noChangeAspect="1" noChangeArrowheads="1"/>
              <a:extLst>
                <a:ext uri="{84589F7E-364E-4C9E-8A38-B11213B215E9}">
                  <a14:cameraTool cellRange="'KPI YOY'!$K$8" spid="_x0000_s10304"/>
                </a:ext>
              </a:extLst>
            </xdr:cNvPicPr>
          </xdr:nvPicPr>
          <xdr:blipFill>
            <a:blip xmlns:r="http://schemas.openxmlformats.org/officeDocument/2006/relationships" r:embed="rId8"/>
            <a:srcRect/>
            <a:stretch>
              <a:fillRect/>
            </a:stretch>
          </xdr:blipFill>
          <xdr:spPr bwMode="auto">
            <a:xfrm>
              <a:off x="12495859" y="2294510"/>
              <a:ext cx="998220" cy="2971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91808</xdr:colOff>
          <xdr:row>12</xdr:row>
          <xdr:rowOff>27543</xdr:rowOff>
        </xdr:from>
        <xdr:to>
          <xdr:col>27</xdr:col>
          <xdr:colOff>507191</xdr:colOff>
          <xdr:row>13</xdr:row>
          <xdr:rowOff>138869</xdr:rowOff>
        </xdr:to>
        <xdr:pic>
          <xdr:nvPicPr>
            <xdr:cNvPr id="38" name="Picture 37">
              <a:extLst>
                <a:ext uri="{FF2B5EF4-FFF2-40B4-BE49-F238E27FC236}">
                  <a16:creationId xmlns:a16="http://schemas.microsoft.com/office/drawing/2014/main" id="{A6557B60-4A9F-4D38-9E82-9FE0D0AFCEF9}"/>
                </a:ext>
              </a:extLst>
            </xdr:cNvPr>
            <xdr:cNvPicPr>
              <a:picLocks noChangeAspect="1" noChangeArrowheads="1"/>
              <a:extLst>
                <a:ext uri="{84589F7E-364E-4C9E-8A38-B11213B215E9}">
                  <a14:cameraTool cellRange="'KPI YOY'!$L$8" spid="_x0000_s10305"/>
                </a:ext>
              </a:extLst>
            </xdr:cNvPicPr>
          </xdr:nvPicPr>
          <xdr:blipFill>
            <a:blip xmlns:r="http://schemas.openxmlformats.org/officeDocument/2006/relationships" r:embed="rId9"/>
            <a:srcRect/>
            <a:stretch>
              <a:fillRect/>
            </a:stretch>
          </xdr:blipFill>
          <xdr:spPr bwMode="auto">
            <a:xfrm>
              <a:off x="16038052" y="2257787"/>
              <a:ext cx="1028700" cy="2971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110169</xdr:colOff>
      <xdr:row>15</xdr:row>
      <xdr:rowOff>156072</xdr:rowOff>
    </xdr:from>
    <xdr:to>
      <xdr:col>28</xdr:col>
      <xdr:colOff>302964</xdr:colOff>
      <xdr:row>29</xdr:row>
      <xdr:rowOff>156072</xdr:rowOff>
    </xdr:to>
    <xdr:grpSp>
      <xdr:nvGrpSpPr>
        <xdr:cNvPr id="52" name="Group 51">
          <a:extLst>
            <a:ext uri="{FF2B5EF4-FFF2-40B4-BE49-F238E27FC236}">
              <a16:creationId xmlns:a16="http://schemas.microsoft.com/office/drawing/2014/main" id="{1898FACA-A528-C90B-CC04-C6A8471FEB7C}"/>
            </a:ext>
          </a:extLst>
        </xdr:cNvPr>
        <xdr:cNvGrpSpPr/>
      </xdr:nvGrpSpPr>
      <xdr:grpSpPr>
        <a:xfrm>
          <a:off x="110169" y="2943877"/>
          <a:ext cx="17365673" cy="2601951"/>
          <a:chOff x="110169" y="2910289"/>
          <a:chExt cx="17158771" cy="2570602"/>
        </a:xfrm>
      </xdr:grpSpPr>
      <xdr:sp macro="" textlink="">
        <xdr:nvSpPr>
          <xdr:cNvPr id="39" name="Rectangle: Rounded Corners 38">
            <a:extLst>
              <a:ext uri="{FF2B5EF4-FFF2-40B4-BE49-F238E27FC236}">
                <a16:creationId xmlns:a16="http://schemas.microsoft.com/office/drawing/2014/main" id="{A8D1EEF8-5C9E-4741-93FF-3562B70B9D01}"/>
              </a:ext>
            </a:extLst>
          </xdr:cNvPr>
          <xdr:cNvSpPr/>
        </xdr:nvSpPr>
        <xdr:spPr>
          <a:xfrm>
            <a:off x="110169" y="2910289"/>
            <a:ext cx="6784555" cy="2524699"/>
          </a:xfrm>
          <a:prstGeom prst="roundRect">
            <a:avLst>
              <a:gd name="adj" fmla="val 8244"/>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Rounded Corners 39">
            <a:extLst>
              <a:ext uri="{FF2B5EF4-FFF2-40B4-BE49-F238E27FC236}">
                <a16:creationId xmlns:a16="http://schemas.microsoft.com/office/drawing/2014/main" id="{17644EAA-6A05-0E1A-A4B6-34D797A23B8C}"/>
              </a:ext>
            </a:extLst>
          </xdr:cNvPr>
          <xdr:cNvSpPr/>
        </xdr:nvSpPr>
        <xdr:spPr>
          <a:xfrm>
            <a:off x="6986531" y="2937831"/>
            <a:ext cx="5884842" cy="2524699"/>
          </a:xfrm>
          <a:prstGeom prst="roundRect">
            <a:avLst>
              <a:gd name="adj" fmla="val 8244"/>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Rounded Corners 41">
            <a:extLst>
              <a:ext uri="{FF2B5EF4-FFF2-40B4-BE49-F238E27FC236}">
                <a16:creationId xmlns:a16="http://schemas.microsoft.com/office/drawing/2014/main" id="{2D5B2498-069C-8DE2-51E5-A6D6CDF8FAF0}"/>
              </a:ext>
            </a:extLst>
          </xdr:cNvPr>
          <xdr:cNvSpPr/>
        </xdr:nvSpPr>
        <xdr:spPr>
          <a:xfrm>
            <a:off x="12926458" y="2956192"/>
            <a:ext cx="4342482" cy="2524699"/>
          </a:xfrm>
          <a:prstGeom prst="roundRect">
            <a:avLst>
              <a:gd name="adj" fmla="val 8244"/>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Rounded Corners 45">
            <a:extLst>
              <a:ext uri="{FF2B5EF4-FFF2-40B4-BE49-F238E27FC236}">
                <a16:creationId xmlns:a16="http://schemas.microsoft.com/office/drawing/2014/main" id="{16D5817E-5071-EB72-BEDA-8A33A33E7061}"/>
              </a:ext>
            </a:extLst>
          </xdr:cNvPr>
          <xdr:cNvSpPr/>
        </xdr:nvSpPr>
        <xdr:spPr>
          <a:xfrm>
            <a:off x="211157" y="3038819"/>
            <a:ext cx="4269036" cy="459036"/>
          </a:xfrm>
          <a:prstGeom prst="roundRect">
            <a:avLst>
              <a:gd name="adj" fmla="val 14667"/>
            </a:avLst>
          </a:prstGeom>
          <a:gradFill>
            <a:gsLst>
              <a:gs pos="0">
                <a:schemeClr val="bg2">
                  <a:lumMod val="5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Bodoni MT Black" panose="02070A03080606020203" pitchFamily="18" charset="0"/>
              </a:rPr>
              <a:t>SALES AND PROFIT ANALYSIS</a:t>
            </a:r>
          </a:p>
        </xdr:txBody>
      </xdr:sp>
      <xdr:sp macro="" textlink="">
        <xdr:nvSpPr>
          <xdr:cNvPr id="47" name="Rectangle: Rounded Corners 46">
            <a:extLst>
              <a:ext uri="{FF2B5EF4-FFF2-40B4-BE49-F238E27FC236}">
                <a16:creationId xmlns:a16="http://schemas.microsoft.com/office/drawing/2014/main" id="{51938628-2299-4986-B1DA-34D253C9152A}"/>
              </a:ext>
            </a:extLst>
          </xdr:cNvPr>
          <xdr:cNvSpPr/>
        </xdr:nvSpPr>
        <xdr:spPr>
          <a:xfrm>
            <a:off x="7078338" y="3047999"/>
            <a:ext cx="4269036" cy="459036"/>
          </a:xfrm>
          <a:prstGeom prst="roundRect">
            <a:avLst>
              <a:gd name="adj" fmla="val 10667"/>
            </a:avLst>
          </a:prstGeom>
          <a:gradFill>
            <a:gsLst>
              <a:gs pos="0">
                <a:schemeClr val="bg2">
                  <a:lumMod val="5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a:latin typeface="Bodoni MT Black" panose="02070A03080606020203" pitchFamily="18" charset="0"/>
              </a:rPr>
              <a:t>CATEGORY</a:t>
            </a:r>
            <a:r>
              <a:rPr lang="en-US" sz="1600" baseline="0">
                <a:latin typeface="Bodoni MT Black" panose="02070A03080606020203" pitchFamily="18" charset="0"/>
              </a:rPr>
              <a:t> WISE PROFIT</a:t>
            </a:r>
            <a:endParaRPr lang="en-US" sz="1600">
              <a:latin typeface="Bodoni MT Black" panose="02070A03080606020203" pitchFamily="18" charset="0"/>
            </a:endParaRPr>
          </a:p>
        </xdr:txBody>
      </xdr:sp>
      <xdr:sp macro="" textlink="">
        <xdr:nvSpPr>
          <xdr:cNvPr id="48" name="Rectangle: Rounded Corners 47">
            <a:extLst>
              <a:ext uri="{FF2B5EF4-FFF2-40B4-BE49-F238E27FC236}">
                <a16:creationId xmlns:a16="http://schemas.microsoft.com/office/drawing/2014/main" id="{D985A71F-68C7-40F2-9510-A07896AC61F6}"/>
              </a:ext>
            </a:extLst>
          </xdr:cNvPr>
          <xdr:cNvSpPr/>
        </xdr:nvSpPr>
        <xdr:spPr>
          <a:xfrm>
            <a:off x="13018264" y="3066361"/>
            <a:ext cx="4030337" cy="459036"/>
          </a:xfrm>
          <a:prstGeom prst="roundRect">
            <a:avLst>
              <a:gd name="adj" fmla="val 8667"/>
            </a:avLst>
          </a:prstGeom>
          <a:gradFill>
            <a:gsLst>
              <a:gs pos="0">
                <a:schemeClr val="bg2">
                  <a:lumMod val="5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u="none">
                <a:latin typeface="Bodoni MT Black" panose="02070A03080606020203" pitchFamily="18" charset="0"/>
              </a:rPr>
              <a:t>CATEGORY WISE SALES SHARE %</a:t>
            </a:r>
          </a:p>
        </xdr:txBody>
      </xdr:sp>
    </xdr:grpSp>
    <xdr:clientData/>
  </xdr:twoCellAnchor>
  <xdr:twoCellAnchor>
    <xdr:from>
      <xdr:col>0</xdr:col>
      <xdr:colOff>100989</xdr:colOff>
      <xdr:row>30</xdr:row>
      <xdr:rowOff>18360</xdr:rowOff>
    </xdr:from>
    <xdr:to>
      <xdr:col>28</xdr:col>
      <xdr:colOff>266243</xdr:colOff>
      <xdr:row>46</xdr:row>
      <xdr:rowOff>137710</xdr:rowOff>
    </xdr:to>
    <xdr:grpSp>
      <xdr:nvGrpSpPr>
        <xdr:cNvPr id="53" name="Group 52">
          <a:extLst>
            <a:ext uri="{FF2B5EF4-FFF2-40B4-BE49-F238E27FC236}">
              <a16:creationId xmlns:a16="http://schemas.microsoft.com/office/drawing/2014/main" id="{2B4906C6-7550-2395-2ECD-CBAB6129EE08}"/>
            </a:ext>
          </a:extLst>
        </xdr:cNvPr>
        <xdr:cNvGrpSpPr/>
      </xdr:nvGrpSpPr>
      <xdr:grpSpPr>
        <a:xfrm>
          <a:off x="100989" y="5593970"/>
          <a:ext cx="17338132" cy="3093008"/>
          <a:chOff x="100989" y="5526795"/>
          <a:chExt cx="17131230" cy="2561424"/>
        </a:xfrm>
      </xdr:grpSpPr>
      <xdr:sp macro="" textlink="">
        <xdr:nvSpPr>
          <xdr:cNvPr id="43" name="Rectangle: Rounded Corners 42">
            <a:extLst>
              <a:ext uri="{FF2B5EF4-FFF2-40B4-BE49-F238E27FC236}">
                <a16:creationId xmlns:a16="http://schemas.microsoft.com/office/drawing/2014/main" id="{E1A5BD36-23A4-1E28-CE57-CA3A63E71B8A}"/>
              </a:ext>
            </a:extLst>
          </xdr:cNvPr>
          <xdr:cNvSpPr/>
        </xdr:nvSpPr>
        <xdr:spPr>
          <a:xfrm>
            <a:off x="100989" y="5526795"/>
            <a:ext cx="6784555" cy="2524699"/>
          </a:xfrm>
          <a:prstGeom prst="roundRect">
            <a:avLst>
              <a:gd name="adj" fmla="val 8244"/>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Rounded Corners 43">
            <a:extLst>
              <a:ext uri="{FF2B5EF4-FFF2-40B4-BE49-F238E27FC236}">
                <a16:creationId xmlns:a16="http://schemas.microsoft.com/office/drawing/2014/main" id="{066F1D03-EAE2-D606-9CDA-2A7037BF6805}"/>
              </a:ext>
            </a:extLst>
          </xdr:cNvPr>
          <xdr:cNvSpPr/>
        </xdr:nvSpPr>
        <xdr:spPr>
          <a:xfrm>
            <a:off x="6977351" y="5545158"/>
            <a:ext cx="5168745" cy="2524699"/>
          </a:xfrm>
          <a:prstGeom prst="roundRect">
            <a:avLst>
              <a:gd name="adj" fmla="val 8244"/>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Rounded Corners 44">
            <a:extLst>
              <a:ext uri="{FF2B5EF4-FFF2-40B4-BE49-F238E27FC236}">
                <a16:creationId xmlns:a16="http://schemas.microsoft.com/office/drawing/2014/main" id="{96CD353F-C88A-AE9A-6552-EDA37FCB25BB}"/>
              </a:ext>
            </a:extLst>
          </xdr:cNvPr>
          <xdr:cNvSpPr/>
        </xdr:nvSpPr>
        <xdr:spPr>
          <a:xfrm>
            <a:off x="12237904" y="5563520"/>
            <a:ext cx="4994315" cy="2524699"/>
          </a:xfrm>
          <a:prstGeom prst="roundRect">
            <a:avLst>
              <a:gd name="adj" fmla="val 8244"/>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Rounded Corners 48">
            <a:extLst>
              <a:ext uri="{FF2B5EF4-FFF2-40B4-BE49-F238E27FC236}">
                <a16:creationId xmlns:a16="http://schemas.microsoft.com/office/drawing/2014/main" id="{0FE3C49D-6FA5-DEA9-B8A3-DC356F0AB003}"/>
              </a:ext>
            </a:extLst>
          </xdr:cNvPr>
          <xdr:cNvSpPr/>
        </xdr:nvSpPr>
        <xdr:spPr>
          <a:xfrm>
            <a:off x="192796" y="5636964"/>
            <a:ext cx="4269036" cy="459036"/>
          </a:xfrm>
          <a:prstGeom prst="roundRect">
            <a:avLst>
              <a:gd name="adj" fmla="val 14667"/>
            </a:avLst>
          </a:prstGeom>
          <a:gradFill>
            <a:gsLst>
              <a:gs pos="0">
                <a:schemeClr val="bg2">
                  <a:lumMod val="5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l"/>
            <a:r>
              <a:rPr lang="en-US" sz="1800" b="0">
                <a:latin typeface="Bodoni MT Black" panose="02070A03080606020203" pitchFamily="18" charset="0"/>
              </a:rPr>
              <a:t>SALES</a:t>
            </a:r>
            <a:r>
              <a:rPr lang="en-US" sz="1800" b="0" baseline="0">
                <a:latin typeface="Bodoni MT Black" panose="02070A03080606020203" pitchFamily="18" charset="0"/>
              </a:rPr>
              <a:t> BY STATE</a:t>
            </a:r>
            <a:endParaRPr lang="en-US" sz="1800" b="0">
              <a:latin typeface="Bodoni MT Black" panose="02070A03080606020203" pitchFamily="18" charset="0"/>
            </a:endParaRPr>
          </a:p>
        </xdr:txBody>
      </xdr:sp>
      <xdr:sp macro="" textlink="">
        <xdr:nvSpPr>
          <xdr:cNvPr id="50" name="Rectangle: Rounded Corners 49">
            <a:extLst>
              <a:ext uri="{FF2B5EF4-FFF2-40B4-BE49-F238E27FC236}">
                <a16:creationId xmlns:a16="http://schemas.microsoft.com/office/drawing/2014/main" id="{0E0C1AA8-C82E-F10D-E0E5-CD52EFF73718}"/>
              </a:ext>
            </a:extLst>
          </xdr:cNvPr>
          <xdr:cNvSpPr/>
        </xdr:nvSpPr>
        <xdr:spPr>
          <a:xfrm>
            <a:off x="7096700" y="5646145"/>
            <a:ext cx="4269036" cy="459036"/>
          </a:xfrm>
          <a:prstGeom prst="roundRect">
            <a:avLst>
              <a:gd name="adj" fmla="val 14667"/>
            </a:avLst>
          </a:prstGeom>
          <a:gradFill>
            <a:gsLst>
              <a:gs pos="0">
                <a:schemeClr val="bg2">
                  <a:lumMod val="5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a:latin typeface="Bodoni MT Black" panose="02070A03080606020203" pitchFamily="18" charset="0"/>
              </a:rPr>
              <a:t>TOP</a:t>
            </a:r>
            <a:r>
              <a:rPr lang="en-US" sz="1800" baseline="0">
                <a:latin typeface="Bodoni MT Black" panose="02070A03080606020203" pitchFamily="18" charset="0"/>
              </a:rPr>
              <a:t> 10 SUB CATEGORY</a:t>
            </a:r>
            <a:endParaRPr lang="en-US" sz="1800">
              <a:latin typeface="Bodoni MT Black" panose="02070A03080606020203" pitchFamily="18" charset="0"/>
            </a:endParaRPr>
          </a:p>
        </xdr:txBody>
      </xdr:sp>
      <xdr:sp macro="" textlink="">
        <xdr:nvSpPr>
          <xdr:cNvPr id="51" name="Rectangle: Rounded Corners 50">
            <a:extLst>
              <a:ext uri="{FF2B5EF4-FFF2-40B4-BE49-F238E27FC236}">
                <a16:creationId xmlns:a16="http://schemas.microsoft.com/office/drawing/2014/main" id="{A9EEAF4C-D285-0C89-A1C8-A51DBAC7D46A}"/>
              </a:ext>
            </a:extLst>
          </xdr:cNvPr>
          <xdr:cNvSpPr/>
        </xdr:nvSpPr>
        <xdr:spPr>
          <a:xfrm>
            <a:off x="12357254" y="5664506"/>
            <a:ext cx="4269036" cy="459036"/>
          </a:xfrm>
          <a:prstGeom prst="roundRect">
            <a:avLst>
              <a:gd name="adj" fmla="val 14667"/>
            </a:avLst>
          </a:prstGeom>
          <a:gradFill>
            <a:gsLst>
              <a:gs pos="0">
                <a:schemeClr val="bg2">
                  <a:lumMod val="5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latin typeface="Bodoni MT Black" panose="02070A03080606020203" pitchFamily="18" charset="0"/>
              </a:rPr>
              <a:t>FILTERS</a:t>
            </a:r>
          </a:p>
        </xdr:txBody>
      </xdr:sp>
    </xdr:grpSp>
    <xdr:clientData/>
  </xdr:twoCellAnchor>
  <xdr:twoCellAnchor>
    <xdr:from>
      <xdr:col>0</xdr:col>
      <xdr:colOff>220336</xdr:colOff>
      <xdr:row>19</xdr:row>
      <xdr:rowOff>91807</xdr:rowOff>
    </xdr:from>
    <xdr:to>
      <xdr:col>11</xdr:col>
      <xdr:colOff>91806</xdr:colOff>
      <xdr:row>29</xdr:row>
      <xdr:rowOff>27542</xdr:rowOff>
    </xdr:to>
    <xdr:graphicFrame macro="">
      <xdr:nvGraphicFramePr>
        <xdr:cNvPr id="54" name="Chart 53">
          <a:extLst>
            <a:ext uri="{FF2B5EF4-FFF2-40B4-BE49-F238E27FC236}">
              <a16:creationId xmlns:a16="http://schemas.microsoft.com/office/drawing/2014/main" id="{F76255C8-9E22-472A-8576-9F525210B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449854</xdr:colOff>
      <xdr:row>19</xdr:row>
      <xdr:rowOff>82626</xdr:rowOff>
    </xdr:from>
    <xdr:to>
      <xdr:col>21</xdr:col>
      <xdr:colOff>91806</xdr:colOff>
      <xdr:row>29</xdr:row>
      <xdr:rowOff>64265</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0092F0F4-746A-418B-B170-A9C04476FC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155454" y="3557346"/>
              <a:ext cx="5737952" cy="18104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293782</xdr:colOff>
      <xdr:row>19</xdr:row>
      <xdr:rowOff>100987</xdr:rowOff>
    </xdr:from>
    <xdr:to>
      <xdr:col>28</xdr:col>
      <xdr:colOff>220337</xdr:colOff>
      <xdr:row>30</xdr:row>
      <xdr:rowOff>64265</xdr:rowOff>
    </xdr:to>
    <xdr:graphicFrame macro="">
      <xdr:nvGraphicFramePr>
        <xdr:cNvPr id="55" name="Chart 54">
          <a:extLst>
            <a:ext uri="{FF2B5EF4-FFF2-40B4-BE49-F238E27FC236}">
              <a16:creationId xmlns:a16="http://schemas.microsoft.com/office/drawing/2014/main" id="{7C57F69B-2B55-4A8B-982D-2B1C85241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18363</xdr:colOff>
      <xdr:row>34</xdr:row>
      <xdr:rowOff>27542</xdr:rowOff>
    </xdr:from>
    <xdr:to>
      <xdr:col>9</xdr:col>
      <xdr:colOff>464634</xdr:colOff>
      <xdr:row>46</xdr:row>
      <xdr:rowOff>55085</xdr:rowOff>
    </xdr:to>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749771AB-1498-4C73-BCAA-F24FF938F9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27963" y="6245462"/>
              <a:ext cx="5323071" cy="222210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416939</xdr:colOff>
      <xdr:row>34</xdr:row>
      <xdr:rowOff>18585</xdr:rowOff>
    </xdr:from>
    <xdr:to>
      <xdr:col>19</xdr:col>
      <xdr:colOff>529682</xdr:colOff>
      <xdr:row>45</xdr:row>
      <xdr:rowOff>167267</xdr:rowOff>
    </xdr:to>
    <xdr:graphicFrame macro="">
      <xdr:nvGraphicFramePr>
        <xdr:cNvPr id="56" name="Chart 55">
          <a:extLst>
            <a:ext uri="{FF2B5EF4-FFF2-40B4-BE49-F238E27FC236}">
              <a16:creationId xmlns:a16="http://schemas.microsoft.com/office/drawing/2014/main" id="{101028AE-4653-48EC-8E3D-A4C8D3857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20</xdr:col>
      <xdr:colOff>258965</xdr:colOff>
      <xdr:row>35</xdr:row>
      <xdr:rowOff>9066</xdr:rowOff>
    </xdr:from>
    <xdr:to>
      <xdr:col>22</xdr:col>
      <xdr:colOff>65048</xdr:colOff>
      <xdr:row>44</xdr:row>
      <xdr:rowOff>74340</xdr:rowOff>
    </xdr:to>
    <mc:AlternateContent xmlns:mc="http://schemas.openxmlformats.org/markup-compatibility/2006" xmlns:a14="http://schemas.microsoft.com/office/drawing/2010/main">
      <mc:Choice Requires="a14">
        <xdr:graphicFrame macro="">
          <xdr:nvGraphicFramePr>
            <xdr:cNvPr id="58" name="Year 1">
              <a:extLst>
                <a:ext uri="{FF2B5EF4-FFF2-40B4-BE49-F238E27FC236}">
                  <a16:creationId xmlns:a16="http://schemas.microsoft.com/office/drawing/2014/main" id="{C78453BB-FFE0-4273-8F84-18E9999D466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525306" y="6513944"/>
              <a:ext cx="1032718" cy="17379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209342</xdr:colOff>
      <xdr:row>34</xdr:row>
      <xdr:rowOff>173176</xdr:rowOff>
    </xdr:from>
    <xdr:to>
      <xdr:col>26</xdr:col>
      <xdr:colOff>399585</xdr:colOff>
      <xdr:row>44</xdr:row>
      <xdr:rowOff>130098</xdr:rowOff>
    </xdr:to>
    <mc:AlternateContent xmlns:mc="http://schemas.openxmlformats.org/markup-compatibility/2006" xmlns:a14="http://schemas.microsoft.com/office/drawing/2010/main">
      <mc:Choice Requires="a14">
        <xdr:graphicFrame macro="">
          <xdr:nvGraphicFramePr>
            <xdr:cNvPr id="59" name="Segment 1">
              <a:extLst>
                <a:ext uri="{FF2B5EF4-FFF2-40B4-BE49-F238E27FC236}">
                  <a16:creationId xmlns:a16="http://schemas.microsoft.com/office/drawing/2014/main" id="{C242E0E2-6E1F-4B14-8755-F4BD976A278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4928952" y="6492200"/>
              <a:ext cx="1416877" cy="1815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159719</xdr:colOff>
      <xdr:row>34</xdr:row>
      <xdr:rowOff>179309</xdr:rowOff>
    </xdr:from>
    <xdr:to>
      <xdr:col>24</xdr:col>
      <xdr:colOff>55756</xdr:colOff>
      <xdr:row>44</xdr:row>
      <xdr:rowOff>92927</xdr:rowOff>
    </xdr:to>
    <mc:AlternateContent xmlns:mc="http://schemas.openxmlformats.org/markup-compatibility/2006" xmlns:a14="http://schemas.microsoft.com/office/drawing/2010/main">
      <mc:Choice Requires="a14">
        <xdr:graphicFrame macro="">
          <xdr:nvGraphicFramePr>
            <xdr:cNvPr id="60" name="Region 1">
              <a:extLst>
                <a:ext uri="{FF2B5EF4-FFF2-40B4-BE49-F238E27FC236}">
                  <a16:creationId xmlns:a16="http://schemas.microsoft.com/office/drawing/2014/main" id="{727B8957-8ABE-4651-B44E-DEFABB8E101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652695" y="6498333"/>
              <a:ext cx="1122671" cy="1772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rtik%20Kumar\Downloads\Ecommerce%20Sales%20Analysis.xlsx" TargetMode="External"/><Relationship Id="rId1" Type="http://schemas.openxmlformats.org/officeDocument/2006/relationships/externalLinkPath" Target="/Users/Kartik%20Kumar/Downloads/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ik Kumar" refreshedDate="45472.835419328701" createdVersion="8" refreshedVersion="8" minRefreshableVersion="3" recordCount="9994" xr:uid="{F81F5A09-0DE0-4BE5-AB4A-5F41E4DFFDD5}">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1353040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121F86-20EC-4000-AD34-2CEFD3E97AD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ABD619-76E5-456F-9679-68C13C94B49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6AA744-EDF7-4A8C-8D1A-0085C7D752C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6">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5" count="1" selected="0">
            <x v="0"/>
          </reference>
        </references>
      </pivotArea>
    </chartFormat>
    <chartFormat chart="2" format="9">
      <pivotArea type="data" outline="0" fieldPosition="0">
        <references count="2">
          <reference field="4294967294" count="1" selected="0">
            <x v="0"/>
          </reference>
          <reference field="15" count="1" selected="0">
            <x v="1"/>
          </reference>
        </references>
      </pivotArea>
    </chartFormat>
    <chartFormat chart="2" format="10">
      <pivotArea type="data" outline="0" fieldPosition="0">
        <references count="2">
          <reference field="4294967294" count="1" selected="0">
            <x v="0"/>
          </reference>
          <reference field="15" count="1" selected="0">
            <x v="2"/>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5" count="1" selected="0">
            <x v="0"/>
          </reference>
        </references>
      </pivotArea>
    </chartFormat>
    <chartFormat chart="3" format="13">
      <pivotArea type="data" outline="0" fieldPosition="0">
        <references count="2">
          <reference field="4294967294" count="1" selected="0">
            <x v="0"/>
          </reference>
          <reference field="15" count="1" selected="0">
            <x v="1"/>
          </reference>
        </references>
      </pivotArea>
    </chartFormat>
    <chartFormat chart="3" format="14">
      <pivotArea type="data" outline="0" fieldPosition="0">
        <references count="2">
          <reference field="4294967294" count="1" selected="0">
            <x v="0"/>
          </reference>
          <reference field="15" count="1" selected="0">
            <x v="2"/>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15" count="1" selected="0">
            <x v="0"/>
          </reference>
        </references>
      </pivotArea>
    </chartFormat>
    <chartFormat chart="4" format="13">
      <pivotArea type="data" outline="0" fieldPosition="0">
        <references count="2">
          <reference field="4294967294" count="1" selected="0">
            <x v="0"/>
          </reference>
          <reference field="15" count="1" selected="0">
            <x v="1"/>
          </reference>
        </references>
      </pivotArea>
    </chartFormat>
    <chartFormat chart="4" format="14">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5CB8F0-BC8B-41DA-AFBF-787AF69B17F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i>
    <i>
      <x v="2"/>
    </i>
    <i>
      <x v="8"/>
    </i>
    <i>
      <x v="9"/>
    </i>
    <i>
      <x v="15"/>
    </i>
    <i>
      <x v="16"/>
    </i>
    <i>
      <x v="31"/>
    </i>
    <i>
      <x v="38"/>
    </i>
    <i>
      <x v="40"/>
    </i>
    <i>
      <x v="44"/>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10C3FC-CB1A-49BE-A4BE-10E957A99F1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4"/>
    </i>
    <i>
      <x v="5"/>
    </i>
    <i>
      <x v="13"/>
    </i>
    <i>
      <x v="16"/>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8C751B-6208-414F-806C-A0D1C06E2CC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E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F81760-FB07-4725-BF44-8FC9BBD2776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3032AC-11E7-479E-8150-DCFDDA53874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3:N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F659310-2215-4BA5-A9B8-23EBF48D169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3:K16" firstHeaderRow="1" firstDataRow="1" firstDataCol="1"/>
  <pivotFields count="26">
    <pivotField showAll="0"/>
    <pivotField dataField="1"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DCAFEE4-11FC-48BF-A216-7745441F00B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9136E98-C2BB-4364-A7CD-9A28EA6282E4}"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AC05C1A-3163-4538-B9E7-2AACD9134D41}" sourceName="Year">
  <pivotTables>
    <pivotTable tabId="3" name="PivotTable2"/>
    <pivotTable tabId="2" name="PivotTable1"/>
    <pivotTable tabId="7" name="PivotTable10"/>
    <pivotTable tabId="7" name="PivotTable6"/>
    <pivotTable tabId="7" name="PivotTable7"/>
    <pivotTable tabId="7" name="PivotTable8"/>
    <pivotTable tabId="7" name="PivotTable9"/>
    <pivotTable tabId="5" name="PivotTable4"/>
    <pivotTable tabId="4" name="PivotTable3"/>
    <pivotTable tabId="6" name="PivotTable5"/>
  </pivotTables>
  <data>
    <tabular pivotCacheId="1135304061">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B17F20A-A8EE-4178-AE07-F864F0E5C11B}" sourceName="Segment">
  <pivotTables>
    <pivotTable tabId="3" name="PivotTable2"/>
    <pivotTable tabId="2" name="PivotTable1"/>
    <pivotTable tabId="7" name="PivotTable10"/>
    <pivotTable tabId="7" name="PivotTable6"/>
    <pivotTable tabId="7" name="PivotTable7"/>
    <pivotTable tabId="7" name="PivotTable8"/>
    <pivotTable tabId="7" name="PivotTable9"/>
    <pivotTable tabId="8" name="PivotTable11"/>
    <pivotTable tabId="5" name="PivotTable4"/>
    <pivotTable tabId="4" name="PivotTable3"/>
    <pivotTable tabId="6" name="PivotTable5"/>
  </pivotTables>
  <data>
    <tabular pivotCacheId="1135304061">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972BDBC-E4F4-488F-9B30-2DBB31644005}" sourceName="Region">
  <pivotTables>
    <pivotTable tabId="3" name="PivotTable2"/>
    <pivotTable tabId="2" name="PivotTable1"/>
    <pivotTable tabId="7" name="PivotTable10"/>
    <pivotTable tabId="7" name="PivotTable6"/>
    <pivotTable tabId="7" name="PivotTable7"/>
    <pivotTable tabId="7" name="PivotTable8"/>
    <pivotTable tabId="7" name="PivotTable9"/>
    <pivotTable tabId="5" name="PivotTable4"/>
    <pivotTable tabId="4" name="PivotTable3"/>
    <pivotTable tabId="6" name="PivotTable5"/>
    <pivotTable tabId="8" name="PivotTable11"/>
  </pivotTables>
  <data>
    <tabular pivotCacheId="1135304061">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99D0553-A72C-4E22-86C1-AF09489B3925}" cache="Slicer_Year" caption="Year" rowHeight="234950"/>
  <slicer name="Segment" xr10:uid="{4E77ACB0-587C-4B85-9939-7E06F17809FE}" cache="Slicer_Segment" caption="Segment" rowHeight="234950"/>
  <slicer name="Region" xr10:uid="{586C4F69-68D1-4950-9805-276D41D67BF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C914B0A-776C-49CB-8D0C-7284467D6CC0}" cache="Slicer_Year" caption="Year" style="AB" rowHeight="234950"/>
  <slicer name="Segment 1" xr10:uid="{BA20D120-83C2-4554-B489-A4D3ECE02439}" cache="Slicer_Segment" caption="Segment" style="AB" rowHeight="234950"/>
  <slicer name="Region 1" xr10:uid="{85FF2041-CA40-41C6-BC45-8FC9E859F746}"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2EAFF0-B226-4B97-AD31-820AAEADABC2}" name="Table_1" displayName="Table_1" ref="A1:V9995">
  <autoFilter ref="A1:V9995" xr:uid="{FD2EAFF0-B226-4B97-AD31-820AAEADABC2}"/>
  <tableColumns count="22">
    <tableColumn id="1" xr3:uid="{C84F9E08-E87A-4F4A-A906-1E2573E936A4}" name="Row ID"/>
    <tableColumn id="2" xr3:uid="{A005A87A-30C6-4935-AACB-DDE1B0282436}" name="Order ID"/>
    <tableColumn id="3" xr3:uid="{96D9BF02-45EC-4480-B908-B9E7127AEDC0}" name="Year">
      <calculatedColumnFormula>YEAR([1]Data!$D2)</calculatedColumnFormula>
    </tableColumn>
    <tableColumn id="4" xr3:uid="{4506089F-9438-40E7-ABA0-D58AE2D4929A}" name="Order Date"/>
    <tableColumn id="5" xr3:uid="{7C40FDAC-933E-4882-B76B-C4E958636711}" name="Ship Date"/>
    <tableColumn id="6" xr3:uid="{9AFF230E-9948-4BE7-BD9D-79820C6E3AD0}" name="Ship Mode"/>
    <tableColumn id="7" xr3:uid="{58F1B44B-27BE-406F-88D4-FC780C824B08}" name="Customer ID"/>
    <tableColumn id="8" xr3:uid="{CD829919-055C-48E5-8224-ECA8A5495F51}" name="Customer Name"/>
    <tableColumn id="9" xr3:uid="{F867718C-4F56-4F89-BBF3-F1CDAA746824}" name="Segment"/>
    <tableColumn id="10" xr3:uid="{6E7CBB3A-E235-4AD2-98D2-D4922466AC57}" name="Country"/>
    <tableColumn id="11" xr3:uid="{AE3647FA-81A1-4B91-9A2C-23D05856B4F2}" name="City"/>
    <tableColumn id="12" xr3:uid="{5178EDBC-5876-40EC-9409-CF223F2EAB09}" name="State"/>
    <tableColumn id="13" xr3:uid="{2CFA1248-5DB3-4552-812A-7AEC2E8B2BAC}" name="Postal Code"/>
    <tableColumn id="14" xr3:uid="{6BD46423-EFF9-43F3-AEEF-64DC6C7F2BBC}" name="Region"/>
    <tableColumn id="15" xr3:uid="{1459926D-9597-45A5-AC28-8236376963FD}" name="Product ID"/>
    <tableColumn id="16" xr3:uid="{70AA74D5-66CB-4A18-AD12-256C18F52093}" name="Category"/>
    <tableColumn id="17" xr3:uid="{FE18498B-C2DC-46A2-AAB2-9E07E2E253F6}" name="Sub-Category"/>
    <tableColumn id="18" xr3:uid="{B38AA76A-04A4-4246-B14A-A50228AB7915}" name="Product Name"/>
    <tableColumn id="19" xr3:uid="{D4CF45F2-6E66-45E9-A47B-24EB61A662A0}" name="Sales"/>
    <tableColumn id="20" xr3:uid="{E29AA9D2-0877-4385-8A45-66FA4BB79D8B}" name="Quantity"/>
    <tableColumn id="21" xr3:uid="{A8FDA32A-2B2D-4114-A071-44AA74148D0A}" name="Discount"/>
    <tableColumn id="22" xr3:uid="{A5549D4A-72EB-459B-B61E-10E34D496619}" name="Profit"/>
  </tableColumns>
  <tableStyleInfo name="TableStyleMedium2"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A688B-2172-40B0-BB57-7F93EC95FAFB}">
  <dimension ref="A3:C16"/>
  <sheetViews>
    <sheetView workbookViewId="0">
      <selection activeCell="B13" sqref="B13"/>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4" t="s">
        <v>10932</v>
      </c>
      <c r="B3" t="s">
        <v>10950</v>
      </c>
      <c r="C3" t="s">
        <v>10951</v>
      </c>
    </row>
    <row r="4" spans="1:3" x14ac:dyDescent="0.3">
      <c r="A4" s="5" t="s">
        <v>10938</v>
      </c>
      <c r="B4" s="6">
        <v>4750.674</v>
      </c>
      <c r="C4" s="6">
        <v>-1721.2247000000002</v>
      </c>
    </row>
    <row r="5" spans="1:3" x14ac:dyDescent="0.3">
      <c r="A5" s="5" t="s">
        <v>10939</v>
      </c>
      <c r="B5" s="6">
        <v>714.49400000000003</v>
      </c>
      <c r="C5" s="6">
        <v>80.600999999999942</v>
      </c>
    </row>
    <row r="6" spans="1:3" x14ac:dyDescent="0.3">
      <c r="A6" s="5" t="s">
        <v>10940</v>
      </c>
      <c r="B6" s="6">
        <v>8869.6149999999998</v>
      </c>
      <c r="C6" s="6">
        <v>3759.1171999999997</v>
      </c>
    </row>
    <row r="7" spans="1:3" x14ac:dyDescent="0.3">
      <c r="A7" s="5" t="s">
        <v>10941</v>
      </c>
      <c r="B7" s="6">
        <v>4664.2294999999995</v>
      </c>
      <c r="C7" s="6">
        <v>501.41999999999985</v>
      </c>
    </row>
    <row r="8" spans="1:3" x14ac:dyDescent="0.3">
      <c r="A8" s="5" t="s">
        <v>10942</v>
      </c>
      <c r="B8" s="6">
        <v>274.30599999999998</v>
      </c>
      <c r="C8" s="6">
        <v>61.564499999999988</v>
      </c>
    </row>
    <row r="9" spans="1:3" x14ac:dyDescent="0.3">
      <c r="A9" s="5" t="s">
        <v>10943</v>
      </c>
      <c r="B9" s="6">
        <v>2140.6020000000003</v>
      </c>
      <c r="C9" s="6">
        <v>457.39920000000001</v>
      </c>
    </row>
    <row r="10" spans="1:3" x14ac:dyDescent="0.3">
      <c r="A10" s="5" t="s">
        <v>10944</v>
      </c>
      <c r="B10" s="6">
        <v>428.54400000000004</v>
      </c>
      <c r="C10" s="6">
        <v>160.29390000000001</v>
      </c>
    </row>
    <row r="11" spans="1:3" x14ac:dyDescent="0.3">
      <c r="A11" s="5" t="s">
        <v>10945</v>
      </c>
      <c r="B11" s="6">
        <v>4942.152</v>
      </c>
      <c r="C11" s="6">
        <v>1984.8995</v>
      </c>
    </row>
    <row r="12" spans="1:3" x14ac:dyDescent="0.3">
      <c r="A12" s="5" t="s">
        <v>10946</v>
      </c>
      <c r="B12" s="6">
        <v>11365.362000000001</v>
      </c>
      <c r="C12" s="6">
        <v>1423.4217999999996</v>
      </c>
    </row>
    <row r="13" spans="1:3" x14ac:dyDescent="0.3">
      <c r="A13" s="5" t="s">
        <v>10947</v>
      </c>
      <c r="B13" s="6">
        <v>3610.3675000000003</v>
      </c>
      <c r="C13" s="6">
        <v>-530.31360000000006</v>
      </c>
    </row>
    <row r="14" spans="1:3" x14ac:dyDescent="0.3">
      <c r="A14" s="5" t="s">
        <v>10948</v>
      </c>
      <c r="B14" s="6">
        <v>3648.3564999999999</v>
      </c>
      <c r="C14" s="6">
        <v>96.921299999999917</v>
      </c>
    </row>
    <row r="15" spans="1:3" x14ac:dyDescent="0.3">
      <c r="A15" s="5" t="s">
        <v>10949</v>
      </c>
      <c r="B15" s="6">
        <v>3797.5240000000008</v>
      </c>
      <c r="C15" s="6">
        <v>-549.85239999999999</v>
      </c>
    </row>
    <row r="16" spans="1:3" x14ac:dyDescent="0.3">
      <c r="A16" s="5" t="s">
        <v>10933</v>
      </c>
      <c r="B16" s="15">
        <v>49206.226499999997</v>
      </c>
      <c r="C16" s="15">
        <v>5724.247699999999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CA7CC-398A-4509-A614-4B677D0A7635}">
  <dimension ref="A3:E7"/>
  <sheetViews>
    <sheetView workbookViewId="0">
      <selection activeCell="B6" sqref="B6"/>
    </sheetView>
  </sheetViews>
  <sheetFormatPr defaultRowHeight="14.4" x14ac:dyDescent="0.3"/>
  <cols>
    <col min="1" max="1" width="13.109375" bestFit="1" customWidth="1"/>
    <col min="2" max="2" width="12.109375" bestFit="1" customWidth="1"/>
    <col min="4" max="4" width="14.5546875" customWidth="1"/>
    <col min="5" max="5" width="12.5546875" customWidth="1"/>
  </cols>
  <sheetData>
    <row r="3" spans="1:5" x14ac:dyDescent="0.3">
      <c r="A3" s="4" t="s">
        <v>10932</v>
      </c>
      <c r="B3" t="s">
        <v>10951</v>
      </c>
      <c r="D3" t="s">
        <v>15</v>
      </c>
      <c r="E3" t="s">
        <v>21</v>
      </c>
    </row>
    <row r="4" spans="1:5" x14ac:dyDescent="0.3">
      <c r="A4" s="5" t="s">
        <v>71</v>
      </c>
      <c r="B4" s="15">
        <v>3330.839899999999</v>
      </c>
      <c r="D4" t="str">
        <f>A4</f>
        <v>Technology</v>
      </c>
      <c r="E4" s="6">
        <f>GETPIVOTDATA("Profit",$A$3,"Category",A4)</f>
        <v>3330.839899999999</v>
      </c>
    </row>
    <row r="5" spans="1:5" x14ac:dyDescent="0.3">
      <c r="A5" s="5" t="s">
        <v>46</v>
      </c>
      <c r="B5" s="15">
        <v>3034.7053000000001</v>
      </c>
      <c r="D5" t="str">
        <f t="shared" ref="D5:D7" si="0">A5</f>
        <v>Office Supplies</v>
      </c>
      <c r="E5" s="6">
        <f t="shared" ref="E5:E6" si="1">GETPIVOTDATA("Profit",$A$3,"Category",A5)</f>
        <v>3034.7053000000001</v>
      </c>
    </row>
    <row r="6" spans="1:5" x14ac:dyDescent="0.3">
      <c r="A6" s="5" t="s">
        <v>32</v>
      </c>
      <c r="B6" s="15">
        <v>-641.29750000000013</v>
      </c>
      <c r="D6" t="str">
        <f t="shared" si="0"/>
        <v>Furniture</v>
      </c>
      <c r="E6" s="6">
        <f t="shared" si="1"/>
        <v>-641.29750000000013</v>
      </c>
    </row>
    <row r="7" spans="1:5" x14ac:dyDescent="0.3">
      <c r="A7" s="5" t="s">
        <v>10933</v>
      </c>
      <c r="B7" s="15">
        <v>5724.247699999999</v>
      </c>
      <c r="D7" t="str">
        <f t="shared" si="0"/>
        <v>Grand Total</v>
      </c>
      <c r="E7" s="6">
        <f>GETPIVOTDATA("Profit",$A$3)</f>
        <v>5724.247699999999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7E690-CDB7-4440-8538-FAA4F6DB5379}">
  <dimension ref="A3:B7"/>
  <sheetViews>
    <sheetView workbookViewId="0">
      <selection activeCell="N18" sqref="N18"/>
    </sheetView>
  </sheetViews>
  <sheetFormatPr defaultRowHeight="14.4" x14ac:dyDescent="0.3"/>
  <cols>
    <col min="1" max="1" width="13.109375" bestFit="1" customWidth="1"/>
    <col min="2" max="2" width="11.6640625" bestFit="1" customWidth="1"/>
  </cols>
  <sheetData>
    <row r="3" spans="1:2" x14ac:dyDescent="0.3">
      <c r="A3" s="4" t="s">
        <v>10932</v>
      </c>
      <c r="B3" t="s">
        <v>10950</v>
      </c>
    </row>
    <row r="4" spans="1:2" x14ac:dyDescent="0.3">
      <c r="A4" s="5" t="s">
        <v>32</v>
      </c>
      <c r="B4" s="7">
        <v>0.33831967383233508</v>
      </c>
    </row>
    <row r="5" spans="1:2" x14ac:dyDescent="0.3">
      <c r="A5" s="5" t="s">
        <v>46</v>
      </c>
      <c r="B5" s="7">
        <v>0.43669268156541124</v>
      </c>
    </row>
    <row r="6" spans="1:2" x14ac:dyDescent="0.3">
      <c r="A6" s="5" t="s">
        <v>71</v>
      </c>
      <c r="B6" s="7">
        <v>0.22498764460225376</v>
      </c>
    </row>
    <row r="7" spans="1:2" x14ac:dyDescent="0.3">
      <c r="A7" s="5" t="s">
        <v>10933</v>
      </c>
      <c r="B7"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A7915-A3F9-42AB-8752-12EF2B6D4A96}">
  <dimension ref="A3:F52"/>
  <sheetViews>
    <sheetView workbookViewId="0">
      <selection activeCell="O22" sqref="O22"/>
    </sheetView>
  </sheetViews>
  <sheetFormatPr defaultRowHeight="14.4" x14ac:dyDescent="0.3"/>
  <cols>
    <col min="1" max="1" width="13.109375" bestFit="1" customWidth="1"/>
    <col min="2" max="2" width="11.6640625" bestFit="1" customWidth="1"/>
    <col min="5" max="5" width="16.109375" customWidth="1"/>
    <col min="6" max="6" width="12.77734375" customWidth="1"/>
  </cols>
  <sheetData>
    <row r="3" spans="1:6" x14ac:dyDescent="0.3">
      <c r="A3" s="4" t="s">
        <v>10932</v>
      </c>
      <c r="B3" t="s">
        <v>10950</v>
      </c>
      <c r="E3" s="8" t="s">
        <v>11</v>
      </c>
      <c r="F3" s="8" t="s">
        <v>18</v>
      </c>
    </row>
    <row r="4" spans="1:6" x14ac:dyDescent="0.3">
      <c r="A4" s="5" t="s">
        <v>358</v>
      </c>
      <c r="B4" s="15">
        <v>2417.7200000000003</v>
      </c>
      <c r="E4" t="str">
        <f>A4</f>
        <v>Alabama</v>
      </c>
      <c r="F4" s="9">
        <f>GETPIVOTDATA("Sales",$A$3,"State",A4)</f>
        <v>2417.7200000000003</v>
      </c>
    </row>
    <row r="5" spans="1:6" x14ac:dyDescent="0.3">
      <c r="A5" s="5" t="s">
        <v>1707</v>
      </c>
      <c r="B5" s="15">
        <v>437.37</v>
      </c>
      <c r="E5" t="str">
        <f t="shared" ref="E5:E52" si="0">A5</f>
        <v>Arkansas</v>
      </c>
      <c r="F5" s="9">
        <f t="shared" ref="F5:F52" si="1">GETPIVOTDATA("Sales",$A$3,"State",A5)</f>
        <v>437.37</v>
      </c>
    </row>
    <row r="6" spans="1:6" x14ac:dyDescent="0.3">
      <c r="A6" s="5" t="s">
        <v>54</v>
      </c>
      <c r="B6" s="15">
        <v>5904.7134999999998</v>
      </c>
      <c r="E6" t="str">
        <f t="shared" si="0"/>
        <v>Florida</v>
      </c>
      <c r="F6" s="9">
        <f t="shared" si="1"/>
        <v>5904.7134999999998</v>
      </c>
    </row>
    <row r="7" spans="1:6" x14ac:dyDescent="0.3">
      <c r="A7" s="5" t="s">
        <v>1272</v>
      </c>
      <c r="B7" s="15">
        <v>9376.85</v>
      </c>
      <c r="E7" t="str">
        <f t="shared" si="0"/>
        <v>Georgia</v>
      </c>
      <c r="F7" s="9">
        <f t="shared" si="1"/>
        <v>9376.85</v>
      </c>
    </row>
    <row r="8" spans="1:6" x14ac:dyDescent="0.3">
      <c r="A8" s="5" t="s">
        <v>29</v>
      </c>
      <c r="B8" s="15">
        <v>6408.49</v>
      </c>
      <c r="E8" t="str">
        <f t="shared" si="0"/>
        <v>Kentucky</v>
      </c>
      <c r="F8" s="9">
        <f t="shared" si="1"/>
        <v>6408.49</v>
      </c>
    </row>
    <row r="9" spans="1:6" x14ac:dyDescent="0.3">
      <c r="A9" s="5" t="s">
        <v>736</v>
      </c>
      <c r="B9" s="15">
        <v>917.8</v>
      </c>
      <c r="E9" t="str">
        <f t="shared" si="0"/>
        <v>Louisiana</v>
      </c>
      <c r="F9" s="9">
        <f t="shared" si="1"/>
        <v>917.8</v>
      </c>
    </row>
    <row r="10" spans="1:6" x14ac:dyDescent="0.3">
      <c r="A10" s="5" t="s">
        <v>88</v>
      </c>
      <c r="B10" s="15">
        <v>6965.7250000000013</v>
      </c>
      <c r="E10" t="str">
        <f t="shared" si="0"/>
        <v>North Carolina</v>
      </c>
      <c r="F10" s="9">
        <f t="shared" si="1"/>
        <v>6965.7250000000013</v>
      </c>
    </row>
    <row r="11" spans="1:6" x14ac:dyDescent="0.3">
      <c r="A11" s="5" t="s">
        <v>383</v>
      </c>
      <c r="B11" s="15">
        <v>3960.9300000000003</v>
      </c>
      <c r="E11" t="str">
        <f t="shared" si="0"/>
        <v>South Carolina</v>
      </c>
      <c r="F11" s="9">
        <f t="shared" si="1"/>
        <v>3960.9300000000003</v>
      </c>
    </row>
    <row r="12" spans="1:6" x14ac:dyDescent="0.3">
      <c r="A12" s="5" t="s">
        <v>335</v>
      </c>
      <c r="B12" s="15">
        <v>5108.8880000000017</v>
      </c>
      <c r="E12" t="str">
        <f t="shared" si="0"/>
        <v>Tennessee</v>
      </c>
      <c r="F12" s="9">
        <f t="shared" si="1"/>
        <v>5108.8880000000017</v>
      </c>
    </row>
    <row r="13" spans="1:6" x14ac:dyDescent="0.3">
      <c r="A13" s="5" t="s">
        <v>319</v>
      </c>
      <c r="B13" s="15">
        <v>7707.7399999999989</v>
      </c>
      <c r="E13" t="str">
        <f t="shared" si="0"/>
        <v>Virginia</v>
      </c>
      <c r="F13" s="9">
        <f t="shared" si="1"/>
        <v>7707.7399999999989</v>
      </c>
    </row>
    <row r="14" spans="1:6" x14ac:dyDescent="0.3">
      <c r="A14" s="5" t="s">
        <v>10933</v>
      </c>
      <c r="B14" s="15">
        <v>49206.226499999997</v>
      </c>
      <c r="E14" t="str">
        <f t="shared" si="0"/>
        <v>Grand Total</v>
      </c>
      <c r="F14" s="9" t="e">
        <f t="shared" si="1"/>
        <v>#REF!</v>
      </c>
    </row>
    <row r="15" spans="1:6" x14ac:dyDescent="0.3">
      <c r="E15">
        <f t="shared" si="0"/>
        <v>0</v>
      </c>
      <c r="F15" s="9" t="e">
        <f t="shared" si="1"/>
        <v>#REF!</v>
      </c>
    </row>
    <row r="16" spans="1:6" x14ac:dyDescent="0.3">
      <c r="E16">
        <f t="shared" si="0"/>
        <v>0</v>
      </c>
      <c r="F16" s="9" t="e">
        <f t="shared" si="1"/>
        <v>#REF!</v>
      </c>
    </row>
    <row r="17" spans="5:6" x14ac:dyDescent="0.3">
      <c r="E17">
        <f t="shared" si="0"/>
        <v>0</v>
      </c>
      <c r="F17" s="9" t="e">
        <f t="shared" si="1"/>
        <v>#REF!</v>
      </c>
    </row>
    <row r="18" spans="5:6" x14ac:dyDescent="0.3">
      <c r="E18">
        <f t="shared" si="0"/>
        <v>0</v>
      </c>
      <c r="F18" s="9" t="e">
        <f t="shared" si="1"/>
        <v>#REF!</v>
      </c>
    </row>
    <row r="19" spans="5:6" x14ac:dyDescent="0.3">
      <c r="E19">
        <f t="shared" si="0"/>
        <v>0</v>
      </c>
      <c r="F19" s="9" t="e">
        <f t="shared" si="1"/>
        <v>#REF!</v>
      </c>
    </row>
    <row r="20" spans="5:6" x14ac:dyDescent="0.3">
      <c r="E20">
        <f t="shared" si="0"/>
        <v>0</v>
      </c>
      <c r="F20" s="9" t="e">
        <f t="shared" si="1"/>
        <v>#REF!</v>
      </c>
    </row>
    <row r="21" spans="5:6" x14ac:dyDescent="0.3">
      <c r="E21">
        <f t="shared" si="0"/>
        <v>0</v>
      </c>
      <c r="F21" s="9" t="e">
        <f t="shared" si="1"/>
        <v>#REF!</v>
      </c>
    </row>
    <row r="22" spans="5:6" x14ac:dyDescent="0.3">
      <c r="E22">
        <f t="shared" si="0"/>
        <v>0</v>
      </c>
      <c r="F22" s="9" t="e">
        <f t="shared" si="1"/>
        <v>#REF!</v>
      </c>
    </row>
    <row r="23" spans="5:6" x14ac:dyDescent="0.3">
      <c r="E23">
        <f t="shared" si="0"/>
        <v>0</v>
      </c>
      <c r="F23" s="9" t="e">
        <f t="shared" si="1"/>
        <v>#REF!</v>
      </c>
    </row>
    <row r="24" spans="5:6" x14ac:dyDescent="0.3">
      <c r="E24">
        <f t="shared" si="0"/>
        <v>0</v>
      </c>
      <c r="F24" s="9" t="e">
        <f t="shared" si="1"/>
        <v>#REF!</v>
      </c>
    </row>
    <row r="25" spans="5:6" x14ac:dyDescent="0.3">
      <c r="E25">
        <f t="shared" si="0"/>
        <v>0</v>
      </c>
      <c r="F25" s="9" t="e">
        <f t="shared" si="1"/>
        <v>#REF!</v>
      </c>
    </row>
    <row r="26" spans="5:6" x14ac:dyDescent="0.3">
      <c r="E26">
        <f t="shared" si="0"/>
        <v>0</v>
      </c>
      <c r="F26" s="9" t="e">
        <f t="shared" si="1"/>
        <v>#REF!</v>
      </c>
    </row>
    <row r="27" spans="5:6" x14ac:dyDescent="0.3">
      <c r="E27">
        <f t="shared" si="0"/>
        <v>0</v>
      </c>
      <c r="F27" s="9" t="e">
        <f t="shared" si="1"/>
        <v>#REF!</v>
      </c>
    </row>
    <row r="28" spans="5:6" x14ac:dyDescent="0.3">
      <c r="E28">
        <f t="shared" si="0"/>
        <v>0</v>
      </c>
      <c r="F28" s="9" t="e">
        <f t="shared" si="1"/>
        <v>#REF!</v>
      </c>
    </row>
    <row r="29" spans="5:6" x14ac:dyDescent="0.3">
      <c r="E29">
        <f t="shared" si="0"/>
        <v>0</v>
      </c>
      <c r="F29" s="9" t="e">
        <f t="shared" si="1"/>
        <v>#REF!</v>
      </c>
    </row>
    <row r="30" spans="5:6" x14ac:dyDescent="0.3">
      <c r="E30">
        <f t="shared" si="0"/>
        <v>0</v>
      </c>
      <c r="F30" s="9" t="e">
        <f t="shared" si="1"/>
        <v>#REF!</v>
      </c>
    </row>
    <row r="31" spans="5:6" x14ac:dyDescent="0.3">
      <c r="E31">
        <f>A31</f>
        <v>0</v>
      </c>
      <c r="F31" s="9" t="e">
        <f t="shared" si="1"/>
        <v>#REF!</v>
      </c>
    </row>
    <row r="32" spans="5:6" x14ac:dyDescent="0.3">
      <c r="E32">
        <f t="shared" si="0"/>
        <v>0</v>
      </c>
      <c r="F32" s="9" t="e">
        <f t="shared" si="1"/>
        <v>#REF!</v>
      </c>
    </row>
    <row r="33" spans="5:6" x14ac:dyDescent="0.3">
      <c r="E33">
        <f t="shared" si="0"/>
        <v>0</v>
      </c>
      <c r="F33" s="9" t="e">
        <f t="shared" si="1"/>
        <v>#REF!</v>
      </c>
    </row>
    <row r="34" spans="5:6" x14ac:dyDescent="0.3">
      <c r="E34">
        <f t="shared" si="0"/>
        <v>0</v>
      </c>
      <c r="F34" s="9" t="e">
        <f t="shared" si="1"/>
        <v>#REF!</v>
      </c>
    </row>
    <row r="35" spans="5:6" x14ac:dyDescent="0.3">
      <c r="E35">
        <f t="shared" si="0"/>
        <v>0</v>
      </c>
      <c r="F35" s="9" t="e">
        <f t="shared" si="1"/>
        <v>#REF!</v>
      </c>
    </row>
    <row r="36" spans="5:6" x14ac:dyDescent="0.3">
      <c r="E36">
        <f t="shared" si="0"/>
        <v>0</v>
      </c>
      <c r="F36" s="9" t="e">
        <f t="shared" si="1"/>
        <v>#REF!</v>
      </c>
    </row>
    <row r="37" spans="5:6" x14ac:dyDescent="0.3">
      <c r="E37">
        <f t="shared" si="0"/>
        <v>0</v>
      </c>
      <c r="F37" s="9" t="e">
        <f t="shared" si="1"/>
        <v>#REF!</v>
      </c>
    </row>
    <row r="38" spans="5:6" x14ac:dyDescent="0.3">
      <c r="E38">
        <f t="shared" si="0"/>
        <v>0</v>
      </c>
      <c r="F38" s="9" t="e">
        <f t="shared" si="1"/>
        <v>#REF!</v>
      </c>
    </row>
    <row r="39" spans="5:6" x14ac:dyDescent="0.3">
      <c r="E39">
        <f t="shared" si="0"/>
        <v>0</v>
      </c>
      <c r="F39" s="9" t="e">
        <f t="shared" si="1"/>
        <v>#REF!</v>
      </c>
    </row>
    <row r="40" spans="5:6" x14ac:dyDescent="0.3">
      <c r="E40">
        <f t="shared" si="0"/>
        <v>0</v>
      </c>
      <c r="F40" s="9" t="e">
        <f t="shared" si="1"/>
        <v>#REF!</v>
      </c>
    </row>
    <row r="41" spans="5:6" x14ac:dyDescent="0.3">
      <c r="E41">
        <f>A41</f>
        <v>0</v>
      </c>
      <c r="F41" s="9" t="e">
        <f t="shared" si="1"/>
        <v>#REF!</v>
      </c>
    </row>
    <row r="42" spans="5:6" x14ac:dyDescent="0.3">
      <c r="E42">
        <f t="shared" si="0"/>
        <v>0</v>
      </c>
      <c r="F42" s="9" t="e">
        <f t="shared" si="1"/>
        <v>#REF!</v>
      </c>
    </row>
    <row r="43" spans="5:6" x14ac:dyDescent="0.3">
      <c r="E43">
        <f t="shared" si="0"/>
        <v>0</v>
      </c>
      <c r="F43" s="9" t="e">
        <f t="shared" si="1"/>
        <v>#REF!</v>
      </c>
    </row>
    <row r="44" spans="5:6" x14ac:dyDescent="0.3">
      <c r="E44">
        <f t="shared" si="0"/>
        <v>0</v>
      </c>
      <c r="F44" s="9" t="e">
        <f t="shared" si="1"/>
        <v>#REF!</v>
      </c>
    </row>
    <row r="45" spans="5:6" x14ac:dyDescent="0.3">
      <c r="E45">
        <f t="shared" si="0"/>
        <v>0</v>
      </c>
      <c r="F45" s="9" t="e">
        <f t="shared" si="1"/>
        <v>#REF!</v>
      </c>
    </row>
    <row r="46" spans="5:6" x14ac:dyDescent="0.3">
      <c r="E46">
        <f t="shared" si="0"/>
        <v>0</v>
      </c>
      <c r="F46" s="9" t="e">
        <f t="shared" si="1"/>
        <v>#REF!</v>
      </c>
    </row>
    <row r="47" spans="5:6" x14ac:dyDescent="0.3">
      <c r="E47">
        <f t="shared" si="0"/>
        <v>0</v>
      </c>
      <c r="F47" s="9" t="e">
        <f t="shared" si="1"/>
        <v>#REF!</v>
      </c>
    </row>
    <row r="48" spans="5:6" x14ac:dyDescent="0.3">
      <c r="E48">
        <f t="shared" si="0"/>
        <v>0</v>
      </c>
      <c r="F48" s="9" t="e">
        <f t="shared" si="1"/>
        <v>#REF!</v>
      </c>
    </row>
    <row r="49" spans="5:6" x14ac:dyDescent="0.3">
      <c r="E49">
        <f t="shared" si="0"/>
        <v>0</v>
      </c>
      <c r="F49" s="9" t="e">
        <f t="shared" si="1"/>
        <v>#REF!</v>
      </c>
    </row>
    <row r="50" spans="5:6" x14ac:dyDescent="0.3">
      <c r="E50">
        <f t="shared" si="0"/>
        <v>0</v>
      </c>
      <c r="F50" s="9" t="e">
        <f t="shared" si="1"/>
        <v>#REF!</v>
      </c>
    </row>
    <row r="51" spans="5:6" x14ac:dyDescent="0.3">
      <c r="E51">
        <f t="shared" si="0"/>
        <v>0</v>
      </c>
      <c r="F51" s="9" t="e">
        <f t="shared" si="1"/>
        <v>#REF!</v>
      </c>
    </row>
    <row r="52" spans="5:6" x14ac:dyDescent="0.3">
      <c r="E52">
        <f t="shared" si="0"/>
        <v>0</v>
      </c>
      <c r="F52" s="9"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B5E-1B9C-4EFC-8A42-7BB39143EFF1}">
  <dimension ref="A3:B9"/>
  <sheetViews>
    <sheetView workbookViewId="0">
      <selection activeCell="L25" sqref="L25"/>
    </sheetView>
  </sheetViews>
  <sheetFormatPr defaultRowHeight="14.4" x14ac:dyDescent="0.3"/>
  <cols>
    <col min="1" max="1" width="12.5546875" bestFit="1" customWidth="1"/>
    <col min="2" max="2" width="11.6640625" bestFit="1" customWidth="1"/>
  </cols>
  <sheetData>
    <row r="3" spans="1:2" x14ac:dyDescent="0.3">
      <c r="A3" s="4" t="s">
        <v>10932</v>
      </c>
      <c r="B3" t="s">
        <v>10950</v>
      </c>
    </row>
    <row r="4" spans="1:2" x14ac:dyDescent="0.3">
      <c r="A4" s="5" t="s">
        <v>59</v>
      </c>
      <c r="B4" s="15">
        <v>4368.7520000000004</v>
      </c>
    </row>
    <row r="5" spans="1:2" x14ac:dyDescent="0.3">
      <c r="A5" s="5" t="s">
        <v>36</v>
      </c>
      <c r="B5" s="15">
        <v>5815.3399999999992</v>
      </c>
    </row>
    <row r="6" spans="1:2" x14ac:dyDescent="0.3">
      <c r="A6" s="5" t="s">
        <v>72</v>
      </c>
      <c r="B6" s="15">
        <v>5847.6579999999994</v>
      </c>
    </row>
    <row r="7" spans="1:2" x14ac:dyDescent="0.3">
      <c r="A7" s="5" t="s">
        <v>56</v>
      </c>
      <c r="B7" s="15">
        <v>7012.0945000000011</v>
      </c>
    </row>
    <row r="8" spans="1:2" x14ac:dyDescent="0.3">
      <c r="A8" s="5" t="s">
        <v>75</v>
      </c>
      <c r="B8" s="15">
        <v>10395.143</v>
      </c>
    </row>
    <row r="9" spans="1:2" x14ac:dyDescent="0.3">
      <c r="A9" s="5" t="s">
        <v>10933</v>
      </c>
      <c r="B9" s="15">
        <v>33438.987500000003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A4FCA-A1EA-4570-9560-4814C5542C2D}">
  <dimension ref="A3:N17"/>
  <sheetViews>
    <sheetView workbookViewId="0">
      <selection activeCell="E26" sqref="E26"/>
    </sheetView>
  </sheetViews>
  <sheetFormatPr defaultRowHeight="14.4" x14ac:dyDescent="0.3"/>
  <cols>
    <col min="1" max="1" width="12.5546875" bestFit="1" customWidth="1"/>
    <col min="2" max="2" width="11.6640625"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4" t="s">
        <v>10932</v>
      </c>
      <c r="B3" t="s">
        <v>10950</v>
      </c>
      <c r="D3" s="4" t="s">
        <v>10932</v>
      </c>
      <c r="E3" t="s">
        <v>10951</v>
      </c>
      <c r="G3" s="4" t="s">
        <v>10932</v>
      </c>
      <c r="H3" t="s">
        <v>10952</v>
      </c>
      <c r="J3" s="4" t="s">
        <v>10932</v>
      </c>
      <c r="K3" t="s">
        <v>10953</v>
      </c>
      <c r="M3" s="4" t="s">
        <v>10932</v>
      </c>
      <c r="N3" t="s">
        <v>10954</v>
      </c>
    </row>
    <row r="4" spans="1:14" x14ac:dyDescent="0.3">
      <c r="A4" s="5" t="s">
        <v>10938</v>
      </c>
      <c r="B4" s="15">
        <v>4750.674</v>
      </c>
      <c r="D4" s="5" t="s">
        <v>10938</v>
      </c>
      <c r="E4" s="15">
        <v>-1721.2247000000002</v>
      </c>
      <c r="G4" s="5" t="s">
        <v>10938</v>
      </c>
      <c r="H4" s="15">
        <v>34</v>
      </c>
      <c r="J4" s="5" t="s">
        <v>10938</v>
      </c>
      <c r="K4" s="15">
        <v>6</v>
      </c>
      <c r="M4" s="5" t="s">
        <v>10938</v>
      </c>
      <c r="N4" s="15">
        <v>-0.36231168461569879</v>
      </c>
    </row>
    <row r="5" spans="1:14" x14ac:dyDescent="0.3">
      <c r="A5" s="5" t="s">
        <v>10939</v>
      </c>
      <c r="B5" s="15">
        <v>714.49400000000003</v>
      </c>
      <c r="D5" s="5" t="s">
        <v>10939</v>
      </c>
      <c r="E5" s="15">
        <v>80.600999999999942</v>
      </c>
      <c r="G5" s="5" t="s">
        <v>10939</v>
      </c>
      <c r="H5" s="15">
        <v>24</v>
      </c>
      <c r="J5" s="5" t="s">
        <v>10939</v>
      </c>
      <c r="K5" s="15">
        <v>5</v>
      </c>
      <c r="M5" s="5" t="s">
        <v>10939</v>
      </c>
      <c r="N5" s="15">
        <v>0.11280850503993027</v>
      </c>
    </row>
    <row r="6" spans="1:14" x14ac:dyDescent="0.3">
      <c r="A6" s="5" t="s">
        <v>10940</v>
      </c>
      <c r="B6" s="15">
        <v>8869.6149999999998</v>
      </c>
      <c r="D6" s="5" t="s">
        <v>10940</v>
      </c>
      <c r="E6" s="15">
        <v>3759.1171999999997</v>
      </c>
      <c r="G6" s="5" t="s">
        <v>10940</v>
      </c>
      <c r="H6" s="15">
        <v>73</v>
      </c>
      <c r="J6" s="5" t="s">
        <v>10940</v>
      </c>
      <c r="K6" s="15">
        <v>17</v>
      </c>
      <c r="M6" s="5" t="s">
        <v>10940</v>
      </c>
      <c r="N6" s="15">
        <v>0.42381965846319142</v>
      </c>
    </row>
    <row r="7" spans="1:14" x14ac:dyDescent="0.3">
      <c r="A7" s="5" t="s">
        <v>10941</v>
      </c>
      <c r="B7" s="15">
        <v>4664.2294999999995</v>
      </c>
      <c r="D7" s="5" t="s">
        <v>10941</v>
      </c>
      <c r="E7" s="15">
        <v>501.41999999999985</v>
      </c>
      <c r="G7" s="5" t="s">
        <v>10941</v>
      </c>
      <c r="H7" s="15">
        <v>59</v>
      </c>
      <c r="J7" s="5" t="s">
        <v>10941</v>
      </c>
      <c r="K7" s="15">
        <v>17</v>
      </c>
      <c r="M7" s="5" t="s">
        <v>10941</v>
      </c>
      <c r="N7" s="15">
        <v>0.10750328644849055</v>
      </c>
    </row>
    <row r="8" spans="1:14" x14ac:dyDescent="0.3">
      <c r="A8" s="5" t="s">
        <v>10942</v>
      </c>
      <c r="B8" s="15">
        <v>274.30599999999998</v>
      </c>
      <c r="D8" s="5" t="s">
        <v>10942</v>
      </c>
      <c r="E8" s="15">
        <v>61.564499999999988</v>
      </c>
      <c r="G8" s="5" t="s">
        <v>10942</v>
      </c>
      <c r="H8" s="15">
        <v>16</v>
      </c>
      <c r="J8" s="5" t="s">
        <v>10942</v>
      </c>
      <c r="K8" s="15">
        <v>5</v>
      </c>
      <c r="M8" s="5" t="s">
        <v>10942</v>
      </c>
      <c r="N8" s="15">
        <v>0.22443730724081862</v>
      </c>
    </row>
    <row r="9" spans="1:14" x14ac:dyDescent="0.3">
      <c r="A9" s="5" t="s">
        <v>10943</v>
      </c>
      <c r="B9" s="15">
        <v>2140.6020000000003</v>
      </c>
      <c r="D9" s="5" t="s">
        <v>10943</v>
      </c>
      <c r="E9" s="15">
        <v>457.39920000000001</v>
      </c>
      <c r="G9" s="5" t="s">
        <v>10943</v>
      </c>
      <c r="H9" s="15">
        <v>69</v>
      </c>
      <c r="J9" s="5" t="s">
        <v>10943</v>
      </c>
      <c r="K9" s="15">
        <v>20</v>
      </c>
      <c r="M9" s="5" t="s">
        <v>10943</v>
      </c>
      <c r="N9" s="15">
        <v>0.21367783455308365</v>
      </c>
    </row>
    <row r="10" spans="1:14" x14ac:dyDescent="0.3">
      <c r="A10" s="5" t="s">
        <v>10944</v>
      </c>
      <c r="B10" s="15">
        <v>428.54400000000004</v>
      </c>
      <c r="D10" s="5" t="s">
        <v>10944</v>
      </c>
      <c r="E10" s="15">
        <v>160.29390000000001</v>
      </c>
      <c r="G10" s="5" t="s">
        <v>10944</v>
      </c>
      <c r="H10" s="15">
        <v>16</v>
      </c>
      <c r="J10" s="5" t="s">
        <v>10944</v>
      </c>
      <c r="K10" s="15">
        <v>6</v>
      </c>
      <c r="M10" s="5" t="s">
        <v>10944</v>
      </c>
      <c r="N10" s="15">
        <v>0.37404303875448025</v>
      </c>
    </row>
    <row r="11" spans="1:14" x14ac:dyDescent="0.3">
      <c r="A11" s="5" t="s">
        <v>10945</v>
      </c>
      <c r="B11" s="15">
        <v>4942.152</v>
      </c>
      <c r="D11" s="5" t="s">
        <v>10945</v>
      </c>
      <c r="E11" s="15">
        <v>1984.8995</v>
      </c>
      <c r="G11" s="5" t="s">
        <v>10945</v>
      </c>
      <c r="H11" s="15">
        <v>50</v>
      </c>
      <c r="J11" s="5" t="s">
        <v>10945</v>
      </c>
      <c r="K11" s="15">
        <v>12</v>
      </c>
      <c r="M11" s="5" t="s">
        <v>10945</v>
      </c>
      <c r="N11" s="15">
        <v>0.40162655863275754</v>
      </c>
    </row>
    <row r="12" spans="1:14" x14ac:dyDescent="0.3">
      <c r="A12" s="5" t="s">
        <v>10946</v>
      </c>
      <c r="B12" s="15">
        <v>11365.362000000001</v>
      </c>
      <c r="D12" s="5" t="s">
        <v>10946</v>
      </c>
      <c r="E12" s="15">
        <v>1423.4217999999996</v>
      </c>
      <c r="G12" s="5" t="s">
        <v>10946</v>
      </c>
      <c r="H12" s="15">
        <v>121</v>
      </c>
      <c r="J12" s="5" t="s">
        <v>10946</v>
      </c>
      <c r="K12" s="15">
        <v>28</v>
      </c>
      <c r="M12" s="5" t="s">
        <v>10946</v>
      </c>
      <c r="N12" s="15">
        <v>0.12524209963571767</v>
      </c>
    </row>
    <row r="13" spans="1:14" x14ac:dyDescent="0.3">
      <c r="A13" s="5" t="s">
        <v>10947</v>
      </c>
      <c r="B13" s="15">
        <v>3610.3675000000003</v>
      </c>
      <c r="D13" s="5" t="s">
        <v>10947</v>
      </c>
      <c r="E13" s="15">
        <v>-530.31360000000006</v>
      </c>
      <c r="G13" s="5" t="s">
        <v>10947</v>
      </c>
      <c r="H13" s="15">
        <v>68</v>
      </c>
      <c r="J13" s="5" t="s">
        <v>10947</v>
      </c>
      <c r="K13" s="15">
        <v>18</v>
      </c>
      <c r="M13" s="5" t="s">
        <v>10947</v>
      </c>
      <c r="N13" s="15">
        <v>-0.14688632112935873</v>
      </c>
    </row>
    <row r="14" spans="1:14" x14ac:dyDescent="0.3">
      <c r="A14" s="5" t="s">
        <v>10948</v>
      </c>
      <c r="B14" s="15">
        <v>3648.3564999999999</v>
      </c>
      <c r="D14" s="5" t="s">
        <v>10948</v>
      </c>
      <c r="E14" s="15">
        <v>96.921299999999917</v>
      </c>
      <c r="G14" s="5" t="s">
        <v>10948</v>
      </c>
      <c r="H14" s="15">
        <v>105</v>
      </c>
      <c r="J14" s="5" t="s">
        <v>10948</v>
      </c>
      <c r="K14" s="15">
        <v>27</v>
      </c>
      <c r="M14" s="5" t="s">
        <v>10948</v>
      </c>
      <c r="N14" s="15">
        <v>2.6565742684411437E-2</v>
      </c>
    </row>
    <row r="15" spans="1:14" x14ac:dyDescent="0.3">
      <c r="A15" s="5" t="s">
        <v>10949</v>
      </c>
      <c r="B15" s="15">
        <v>3797.5240000000008</v>
      </c>
      <c r="D15" s="5" t="s">
        <v>10949</v>
      </c>
      <c r="E15" s="15">
        <v>-549.85239999999999</v>
      </c>
      <c r="G15" s="5" t="s">
        <v>10949</v>
      </c>
      <c r="H15" s="15">
        <v>91</v>
      </c>
      <c r="J15" s="5" t="s">
        <v>10949</v>
      </c>
      <c r="K15" s="15">
        <v>25</v>
      </c>
      <c r="M15" s="5" t="s">
        <v>10949</v>
      </c>
      <c r="N15" s="15">
        <v>-0.14479234364285778</v>
      </c>
    </row>
    <row r="16" spans="1:14" x14ac:dyDescent="0.3">
      <c r="A16" s="5" t="s">
        <v>10933</v>
      </c>
      <c r="B16" s="15">
        <v>49206.226499999997</v>
      </c>
      <c r="D16" s="5" t="s">
        <v>10933</v>
      </c>
      <c r="E16" s="15">
        <v>5724.247699999999</v>
      </c>
      <c r="G16" s="5" t="s">
        <v>10933</v>
      </c>
      <c r="H16" s="15">
        <v>726</v>
      </c>
      <c r="J16" s="5" t="s">
        <v>10933</v>
      </c>
      <c r="K16" s="15">
        <v>186</v>
      </c>
      <c r="M16" s="5" t="s">
        <v>10933</v>
      </c>
      <c r="N16" s="15">
        <v>0.11633177561380376</v>
      </c>
    </row>
    <row r="17" spans="2:14" x14ac:dyDescent="0.3">
      <c r="B17" s="10">
        <f>GETPIVOTDATA("Sales",$A$3)</f>
        <v>49206.226499999997</v>
      </c>
      <c r="E17" s="10">
        <f>GETPIVOTDATA("Profit",$D$3)</f>
        <v>5724.247699999999</v>
      </c>
      <c r="H17" s="11">
        <f>GETPIVOTDATA("Quantity",$G$3)</f>
        <v>726</v>
      </c>
      <c r="K17" s="12">
        <f>GETPIVOTDATA("Order ID",$J$3)</f>
        <v>186</v>
      </c>
      <c r="N17" s="13">
        <f>GETPIVOTDATA("Profit Margin",$M$3)</f>
        <v>0.11633177561380376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5459D-7A39-41D8-BFE4-1C4B83B7B76A}">
  <dimension ref="A3:L8"/>
  <sheetViews>
    <sheetView workbookViewId="0">
      <selection activeCell="H8" sqref="H8"/>
    </sheetView>
  </sheetViews>
  <sheetFormatPr defaultRowHeight="14.4" x14ac:dyDescent="0.3"/>
  <cols>
    <col min="1" max="1" width="12.5546875" bestFit="1" customWidth="1"/>
    <col min="2" max="2" width="11.6640625" bestFit="1" customWidth="1"/>
    <col min="3" max="3" width="12.109375" bestFit="1" customWidth="1"/>
    <col min="4" max="4" width="14.88671875" bestFit="1" customWidth="1"/>
    <col min="5" max="5" width="15.88671875" bestFit="1" customWidth="1"/>
    <col min="6" max="6" width="18.77734375" bestFit="1" customWidth="1"/>
    <col min="7" max="7" width="17.88671875" customWidth="1"/>
    <col min="8" max="8" width="15.77734375" customWidth="1"/>
    <col min="9" max="9" width="20.88671875" customWidth="1"/>
    <col min="10" max="11" width="14.5546875" bestFit="1" customWidth="1"/>
    <col min="12" max="12" width="15" customWidth="1"/>
  </cols>
  <sheetData>
    <row r="3" spans="1:12" x14ac:dyDescent="0.3">
      <c r="A3" s="4" t="s">
        <v>10932</v>
      </c>
      <c r="B3" t="s">
        <v>10950</v>
      </c>
      <c r="C3" t="s">
        <v>10951</v>
      </c>
      <c r="D3" t="s">
        <v>10952</v>
      </c>
      <c r="E3" t="s">
        <v>10953</v>
      </c>
      <c r="F3" t="s">
        <v>10954</v>
      </c>
    </row>
    <row r="4" spans="1:12" x14ac:dyDescent="0.3">
      <c r="A4" s="5" t="s">
        <v>10934</v>
      </c>
      <c r="B4">
        <v>32310.811499999978</v>
      </c>
      <c r="C4">
        <v>3199.6725999999999</v>
      </c>
      <c r="D4">
        <v>594</v>
      </c>
      <c r="E4">
        <v>153</v>
      </c>
      <c r="F4">
        <v>9.9027924445661233E-2</v>
      </c>
    </row>
    <row r="5" spans="1:12" x14ac:dyDescent="0.3">
      <c r="A5" s="5" t="s">
        <v>10935</v>
      </c>
      <c r="B5">
        <v>49206.226500000026</v>
      </c>
      <c r="C5">
        <v>5724.2476999999981</v>
      </c>
      <c r="D5">
        <v>726</v>
      </c>
      <c r="E5">
        <v>186</v>
      </c>
      <c r="F5">
        <v>0.11633177561380358</v>
      </c>
    </row>
    <row r="6" spans="1:12" x14ac:dyDescent="0.3">
      <c r="A6" s="5" t="s">
        <v>10936</v>
      </c>
      <c r="B6">
        <v>53033.109999999957</v>
      </c>
      <c r="C6">
        <v>10663.005499999999</v>
      </c>
      <c r="D6">
        <v>833</v>
      </c>
      <c r="E6">
        <v>218</v>
      </c>
      <c r="F6">
        <v>0.20106317543889107</v>
      </c>
    </row>
    <row r="7" spans="1:12" x14ac:dyDescent="0.3">
      <c r="A7" s="5" t="s">
        <v>10937</v>
      </c>
      <c r="B7">
        <v>61030.823000000011</v>
      </c>
      <c r="C7">
        <v>7326.6469999999972</v>
      </c>
      <c r="D7">
        <v>1025</v>
      </c>
      <c r="E7">
        <v>281</v>
      </c>
      <c r="F7">
        <v>0.12004830739379012</v>
      </c>
    </row>
    <row r="8" spans="1:12" ht="23.4" x14ac:dyDescent="0.3">
      <c r="H8" s="14">
        <f>(GETPIVOTDATA("Sum of Sales",$A$3,"Years (Order Date)",2014))/(GETPIVOTDATA("Sum of Sales",$A$3,"Years (Order Date)",2013))-1</f>
        <v>0.15080603419260274</v>
      </c>
      <c r="I8" s="14">
        <f>(GETPIVOTDATA("Sum of Profit",$A$3,"Years (Order Date)",2014))/(GETPIVOTDATA("Sum of Profit",$A$3,"Years (Order Date)",2013))-1</f>
        <v>-0.31289100432331229</v>
      </c>
      <c r="J8" s="14">
        <f>(GETPIVOTDATA("Sum of Quantity",$A$3,"Years (Order Date)",2014))/(GETPIVOTDATA("Sum of Quantity",$A$3,"Years (Order Date)",2013))-1</f>
        <v>0.23049219687875144</v>
      </c>
      <c r="K8" s="14">
        <f>(GETPIVOTDATA("Count of Order ID",$A$3,"Years (Order Date)",2014))/(GETPIVOTDATA("Count of Order ID",$A$3,"Years (Order Date)",2013))-1</f>
        <v>0.28899082568807333</v>
      </c>
      <c r="L8" s="14">
        <f>(GETPIVOTDATA("Sum of Profit Margin",$A$3,"Years (Order Date)",2014))/(GETPIVOTDATA("Sum of Profit Margin",$A$3,"Years (Order Date)",2013))-1</f>
        <v>-0.4029324010637827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B1AEF-B86A-4DC4-96DF-71758EF8347B}">
  <dimension ref="A1"/>
  <sheetViews>
    <sheetView showGridLines="0" showRowColHeaders="0" tabSelected="1" topLeftCell="A13" zoomScale="82" zoomScaleNormal="83" workbookViewId="0">
      <selection activeCell="L16" sqref="L16"/>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921E9-C921-4FAA-AA72-EF76D44C3CE5}">
  <dimension ref="A1:V9995"/>
  <sheetViews>
    <sheetView topLeftCell="A2" workbookViewId="0">
      <selection activeCell="B10" sqref="B10"/>
    </sheetView>
  </sheetViews>
  <sheetFormatPr defaultColWidth="14.44140625" defaultRowHeight="14.4"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Kartik Kumar</dc:creator>
  <cp:lastModifiedBy>Kartik Kumar</cp:lastModifiedBy>
  <dcterms:created xsi:type="dcterms:W3CDTF">2024-06-29T14:30:16Z</dcterms:created>
  <dcterms:modified xsi:type="dcterms:W3CDTF">2024-08-03T05:47:15Z</dcterms:modified>
</cp:coreProperties>
</file>