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XST\research\EducationDataScience\"/>
    </mc:Choice>
  </mc:AlternateContent>
  <xr:revisionPtr revIDLastSave="0" documentId="13_ncr:1_{F29C73FC-FC6B-4606-983C-782E462F1F99}" xr6:coauthVersionLast="47" xr6:coauthVersionMax="47" xr10:uidLastSave="{00000000-0000-0000-0000-000000000000}"/>
  <bookViews>
    <workbookView xWindow="31290" yWindow="1125" windowWidth="25980" windowHeight="13785" activeTab="1" xr2:uid="{00000000-000D-0000-FFFF-FFFF00000000}"/>
  </bookViews>
  <sheets>
    <sheet name="Fusion" sheetId="2" r:id="rId1"/>
    <sheet name="Binary Scoring" sheetId="3" r:id="rId2"/>
    <sheet name="importance_ma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3" l="1"/>
  <c r="P12" i="3"/>
  <c r="P11" i="3"/>
  <c r="P10" i="3"/>
  <c r="P9" i="3"/>
  <c r="P8" i="3"/>
  <c r="P7" i="3"/>
  <c r="P6" i="3"/>
  <c r="P5" i="3"/>
  <c r="P4" i="3"/>
  <c r="P3" i="3"/>
  <c r="P2" i="3"/>
  <c r="L42" i="3" a="1"/>
  <c r="L42" i="3" s="1"/>
  <c r="L68" i="3" a="1"/>
  <c r="L68" i="3" s="1"/>
  <c r="L87" i="3" a="1"/>
  <c r="L87" i="3" s="1"/>
  <c r="L24" i="3" a="1"/>
  <c r="L24" i="3" s="1"/>
  <c r="L97" i="3" a="1"/>
  <c r="L97" i="3" s="1"/>
  <c r="L71" i="3" a="1"/>
  <c r="L71" i="3" s="1"/>
  <c r="L86" i="3" a="1"/>
  <c r="L86" i="3" s="1"/>
  <c r="L61" i="3" a="1"/>
  <c r="L61" i="3" s="1"/>
  <c r="L83" i="3" a="1"/>
  <c r="L83" i="3" s="1"/>
  <c r="L43" i="3" a="1"/>
  <c r="L43" i="3" s="1"/>
  <c r="L73" i="3" a="1"/>
  <c r="L73" i="3" s="1"/>
  <c r="L7" i="3" a="1"/>
  <c r="L7" i="3" s="1"/>
  <c r="L74" i="3" a="1"/>
  <c r="L74" i="3" s="1"/>
  <c r="L79" i="3" a="1"/>
  <c r="L79" i="3" s="1"/>
  <c r="L108" i="3" a="1"/>
  <c r="L108" i="3" s="1"/>
  <c r="L54" i="3" a="1"/>
  <c r="L54" i="3" s="1"/>
  <c r="L3" i="3" a="1"/>
  <c r="L3" i="3" s="1"/>
  <c r="L20" i="3" a="1"/>
  <c r="L20" i="3" s="1"/>
  <c r="L110" i="3" a="1"/>
  <c r="L110" i="3" s="1"/>
  <c r="L69" i="3" a="1"/>
  <c r="L69" i="3" s="1"/>
  <c r="L46" i="3" a="1"/>
  <c r="L46" i="3" s="1"/>
  <c r="L47" i="3" a="1"/>
  <c r="L47" i="3" s="1"/>
  <c r="L99" i="3" a="1"/>
  <c r="L99" i="3" s="1"/>
  <c r="L96" i="3" a="1"/>
  <c r="L96" i="3" s="1"/>
  <c r="L6" i="3" a="1"/>
  <c r="L6" i="3" s="1"/>
  <c r="L115" i="3" a="1"/>
  <c r="L115" i="3" s="1"/>
  <c r="L36" i="3" a="1"/>
  <c r="L36" i="3" s="1"/>
  <c r="L55" i="3" a="1"/>
  <c r="L55" i="3" s="1"/>
  <c r="L89" i="3" a="1"/>
  <c r="L89" i="3" s="1"/>
  <c r="L60" i="3" a="1"/>
  <c r="L60" i="3" s="1"/>
  <c r="L48" i="3" a="1"/>
  <c r="L48" i="3" s="1"/>
  <c r="L10" i="3" a="1"/>
  <c r="L10" i="3" s="1"/>
  <c r="L31" i="3" a="1"/>
  <c r="L31" i="3" s="1"/>
  <c r="L92" i="3" a="1"/>
  <c r="L92" i="3" s="1"/>
  <c r="L66" i="3" a="1"/>
  <c r="L66" i="3" s="1"/>
  <c r="L17" i="3" a="1"/>
  <c r="L17" i="3" s="1"/>
  <c r="L16" i="3" a="1"/>
  <c r="L16" i="3" s="1"/>
  <c r="L63" i="3" a="1"/>
  <c r="L63" i="3" s="1"/>
  <c r="L11" i="3" a="1"/>
  <c r="L11" i="3" s="1"/>
  <c r="L51" i="3" a="1"/>
  <c r="L51" i="3" s="1"/>
  <c r="L93" i="3" a="1"/>
  <c r="L93" i="3" s="1"/>
  <c r="L49" i="3" a="1"/>
  <c r="L49" i="3" s="1"/>
  <c r="L75" i="3" a="1"/>
  <c r="L75" i="3" s="1"/>
  <c r="L84" i="3" a="1"/>
  <c r="L84" i="3" s="1"/>
  <c r="L15" i="3" a="1"/>
  <c r="L15" i="3" s="1"/>
  <c r="L45" i="3" a="1"/>
  <c r="L45" i="3" s="1"/>
  <c r="L90" i="3" a="1"/>
  <c r="L90" i="3" s="1"/>
  <c r="L27" i="3" a="1"/>
  <c r="L27" i="3" s="1"/>
  <c r="L9" i="3" a="1"/>
  <c r="L9" i="3" s="1"/>
  <c r="L25" i="3" a="1"/>
  <c r="L25" i="3" s="1"/>
  <c r="L52" i="3" a="1"/>
  <c r="L52" i="3" s="1"/>
  <c r="L44" i="3" a="1"/>
  <c r="L44" i="3" s="1"/>
  <c r="L95" i="3" a="1"/>
  <c r="L95" i="3" s="1"/>
  <c r="L82" i="3" a="1"/>
  <c r="L82" i="3" s="1"/>
  <c r="L67" i="3" a="1"/>
  <c r="L67" i="3" s="1"/>
  <c r="L70" i="3" a="1"/>
  <c r="L70" i="3" s="1"/>
  <c r="L39" i="3" a="1"/>
  <c r="L39" i="3" s="1"/>
  <c r="L76" i="3" a="1"/>
  <c r="L76" i="3" s="1"/>
  <c r="L64" i="3" a="1"/>
  <c r="L64" i="3" s="1"/>
  <c r="L28" i="3" a="1"/>
  <c r="L28" i="3" s="1"/>
  <c r="L23" i="3" a="1"/>
  <c r="L23" i="3" s="1"/>
  <c r="L35" i="3" a="1"/>
  <c r="L35" i="3" s="1"/>
  <c r="L13" i="3" a="1"/>
  <c r="L13" i="3" s="1"/>
  <c r="L105" i="3" a="1"/>
  <c r="L105" i="3" s="1"/>
  <c r="L94" i="3" a="1"/>
  <c r="L94" i="3" s="1"/>
  <c r="L85" i="3" a="1"/>
  <c r="L85" i="3" s="1"/>
  <c r="L18" i="3" a="1"/>
  <c r="L18" i="3" s="1"/>
  <c r="L2" i="3" a="1"/>
  <c r="L2" i="3" s="1"/>
  <c r="L62" i="3" a="1"/>
  <c r="L62" i="3" s="1"/>
  <c r="L81" i="3" a="1"/>
  <c r="L81" i="3" s="1"/>
  <c r="L37" i="3" a="1"/>
  <c r="L37" i="3" s="1"/>
  <c r="L101" i="3" a="1"/>
  <c r="L101" i="3" s="1"/>
  <c r="L22" i="3" a="1"/>
  <c r="L22" i="3" s="1"/>
  <c r="L109" i="3" a="1"/>
  <c r="L109" i="3" s="1"/>
  <c r="L26" i="3" a="1"/>
  <c r="L26" i="3" s="1"/>
  <c r="L29" i="3" a="1"/>
  <c r="L29" i="3" s="1"/>
  <c r="L111" i="3" a="1"/>
  <c r="L111" i="3" s="1"/>
  <c r="L57" i="3" a="1"/>
  <c r="L57" i="3" s="1"/>
  <c r="L77" i="3" a="1"/>
  <c r="L77" i="3" s="1"/>
  <c r="L72" i="3" a="1"/>
  <c r="L72" i="3" s="1"/>
  <c r="L106" i="3" a="1"/>
  <c r="L106" i="3" s="1"/>
  <c r="L30" i="3" a="1"/>
  <c r="L30" i="3" s="1"/>
  <c r="L40" i="3" a="1"/>
  <c r="L40" i="3" s="1"/>
  <c r="L80" i="3" a="1"/>
  <c r="L80" i="3" s="1"/>
  <c r="L56" i="3" a="1"/>
  <c r="L56" i="3" s="1"/>
  <c r="L19" i="3" a="1"/>
  <c r="L19" i="3" s="1"/>
  <c r="L104" i="3" a="1"/>
  <c r="L104" i="3" s="1"/>
  <c r="L88" i="3" a="1"/>
  <c r="L88" i="3" s="1"/>
  <c r="L102" i="3" a="1"/>
  <c r="L102" i="3" s="1"/>
  <c r="L12" i="3" a="1"/>
  <c r="L12" i="3" s="1"/>
  <c r="L65" i="3" a="1"/>
  <c r="L65" i="3" s="1"/>
  <c r="L107" i="3" a="1"/>
  <c r="L107" i="3" s="1"/>
  <c r="L41" i="3" a="1"/>
  <c r="L41" i="3" s="1"/>
  <c r="L58" i="3" a="1"/>
  <c r="L58" i="3" s="1"/>
  <c r="L59" i="3" a="1"/>
  <c r="L59" i="3" s="1"/>
  <c r="L14" i="3" a="1"/>
  <c r="L14" i="3" s="1"/>
  <c r="L32" i="3" a="1"/>
  <c r="L32" i="3" s="1"/>
  <c r="L100" i="3" a="1"/>
  <c r="L100" i="3" s="1"/>
  <c r="L78" i="3" a="1"/>
  <c r="L78" i="3" s="1"/>
  <c r="L34" i="3" a="1"/>
  <c r="L34" i="3" s="1"/>
  <c r="L33" i="3" a="1"/>
  <c r="L33" i="3" s="1"/>
  <c r="L50" i="3" a="1"/>
  <c r="L50" i="3" s="1"/>
  <c r="L4" i="3" a="1"/>
  <c r="L4" i="3" s="1"/>
  <c r="L38" i="3" a="1"/>
  <c r="L38" i="3" s="1"/>
  <c r="L113" i="3" a="1"/>
  <c r="L113" i="3" s="1"/>
  <c r="L53" i="3" a="1"/>
  <c r="L53" i="3" s="1"/>
  <c r="L21" i="3" a="1"/>
  <c r="L21" i="3" s="1"/>
  <c r="L112" i="3" a="1"/>
  <c r="L112" i="3" s="1"/>
  <c r="L114" i="3" a="1"/>
  <c r="L114" i="3" s="1"/>
  <c r="L5" i="3" a="1"/>
  <c r="L5" i="3" s="1"/>
  <c r="L8" i="3" a="1"/>
  <c r="L8" i="3" s="1"/>
  <c r="L91" i="3" a="1"/>
  <c r="L91" i="3" s="1"/>
  <c r="L103" i="3" a="1"/>
  <c r="L103" i="3" s="1"/>
  <c r="L98" i="3" a="1"/>
  <c r="L98" i="3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3" i="2"/>
  <c r="J8" i="2"/>
  <c r="C118" i="2"/>
  <c r="D118" i="2"/>
  <c r="E118" i="2"/>
  <c r="F118" i="2"/>
  <c r="G118" i="2"/>
  <c r="H118" i="2"/>
  <c r="I118" i="2"/>
  <c r="B118" i="2"/>
  <c r="C117" i="2"/>
  <c r="D117" i="2"/>
  <c r="E117" i="2"/>
  <c r="F117" i="2"/>
  <c r="G117" i="2"/>
  <c r="H117" i="2"/>
  <c r="I117" i="2"/>
  <c r="B117" i="2"/>
  <c r="C116" i="2" a="1"/>
  <c r="C116" i="2" s="1"/>
  <c r="D116" i="2" a="1"/>
  <c r="D116" i="2" s="1"/>
  <c r="E116" i="2" a="1"/>
  <c r="E116" i="2" s="1"/>
  <c r="F116" i="2" a="1"/>
  <c r="F116" i="2" s="1"/>
  <c r="G116" i="2" a="1"/>
  <c r="G116" i="2" s="1"/>
  <c r="H116" i="2" a="1"/>
  <c r="H116" i="2" s="1"/>
  <c r="I116" i="2" a="1"/>
  <c r="I116" i="2" s="1"/>
  <c r="B116" i="2" a="1"/>
  <c r="B116" i="2" s="1"/>
  <c r="P8" i="2"/>
  <c r="P15" i="2"/>
  <c r="P65" i="2"/>
  <c r="P18" i="2"/>
  <c r="P77" i="2"/>
  <c r="P75" i="2"/>
  <c r="P66" i="2"/>
  <c r="P81" i="2"/>
  <c r="P88" i="2"/>
  <c r="P76" i="2"/>
  <c r="P56" i="2"/>
  <c r="P43" i="2"/>
  <c r="P52" i="2"/>
  <c r="P83" i="2"/>
  <c r="P92" i="2"/>
  <c r="P94" i="2"/>
  <c r="P68" i="2"/>
  <c r="P50" i="2"/>
  <c r="P34" i="2"/>
  <c r="P79" i="2"/>
  <c r="P51" i="2"/>
  <c r="P61" i="2"/>
  <c r="P74" i="2"/>
  <c r="P110" i="2"/>
  <c r="P100" i="2"/>
  <c r="P86" i="2"/>
  <c r="P98" i="2"/>
  <c r="P17" i="2"/>
  <c r="P108" i="2"/>
  <c r="P44" i="2"/>
  <c r="P26" i="2"/>
  <c r="P45" i="2"/>
  <c r="P87" i="2"/>
  <c r="P46" i="2"/>
  <c r="P38" i="2"/>
  <c r="P53" i="2"/>
  <c r="P106" i="2"/>
  <c r="P49" i="2"/>
  <c r="P96" i="2"/>
  <c r="P64" i="2"/>
  <c r="P60" i="2"/>
  <c r="P32" i="2"/>
  <c r="P20" i="2"/>
  <c r="P28" i="2"/>
  <c r="P85" i="2"/>
  <c r="P91" i="2"/>
  <c r="P101" i="2"/>
  <c r="P105" i="2"/>
  <c r="P58" i="2"/>
  <c r="P67" i="2"/>
  <c r="P24" i="2"/>
  <c r="P9" i="2"/>
  <c r="P7" i="2"/>
  <c r="P89" i="2"/>
  <c r="P84" i="2"/>
  <c r="P57" i="2"/>
  <c r="P41" i="2"/>
  <c r="P36" i="2"/>
  <c r="P102" i="2"/>
  <c r="P114" i="2"/>
  <c r="P69" i="2"/>
  <c r="P23" i="2"/>
  <c r="P59" i="2"/>
  <c r="P22" i="2"/>
  <c r="P63" i="2"/>
  <c r="P42" i="2"/>
  <c r="P55" i="2"/>
  <c r="P21" i="2"/>
  <c r="P54" i="2"/>
  <c r="P39" i="2"/>
  <c r="P70" i="2"/>
  <c r="P35" i="2"/>
  <c r="P72" i="2"/>
  <c r="P93" i="2"/>
  <c r="P107" i="2"/>
  <c r="P19" i="2"/>
  <c r="P29" i="2"/>
  <c r="P37" i="2"/>
  <c r="P71" i="2"/>
  <c r="P47" i="2"/>
  <c r="P33" i="2"/>
  <c r="P97" i="2"/>
  <c r="P25" i="2"/>
  <c r="P6" i="2"/>
  <c r="P10" i="2"/>
  <c r="P5" i="2"/>
  <c r="P12" i="2"/>
  <c r="P73" i="2"/>
  <c r="P40" i="2"/>
  <c r="P113" i="2"/>
  <c r="P104" i="2"/>
  <c r="P111" i="2"/>
  <c r="P78" i="2"/>
  <c r="P80" i="2"/>
  <c r="P95" i="2"/>
  <c r="P103" i="2"/>
  <c r="P90" i="2"/>
  <c r="P99" i="2"/>
  <c r="P82" i="2"/>
  <c r="P16" i="2"/>
  <c r="P115" i="2"/>
  <c r="P11" i="2"/>
  <c r="P14" i="2"/>
  <c r="P13" i="2"/>
  <c r="P30" i="2"/>
  <c r="P62" i="2"/>
  <c r="P27" i="2"/>
  <c r="P31" i="2"/>
  <c r="P109" i="2"/>
  <c r="P4" i="2"/>
  <c r="P2" i="2"/>
  <c r="P48" i="2"/>
  <c r="P112" i="2"/>
  <c r="P3" i="2"/>
  <c r="N8" i="2"/>
  <c r="N15" i="2"/>
  <c r="N65" i="2"/>
  <c r="N18" i="2"/>
  <c r="N77" i="2"/>
  <c r="N75" i="2"/>
  <c r="N66" i="2"/>
  <c r="N81" i="2"/>
  <c r="N88" i="2"/>
  <c r="N76" i="2"/>
  <c r="N56" i="2"/>
  <c r="N43" i="2"/>
  <c r="N52" i="2"/>
  <c r="N83" i="2"/>
  <c r="N92" i="2"/>
  <c r="N94" i="2"/>
  <c r="N68" i="2"/>
  <c r="N50" i="2"/>
  <c r="N34" i="2"/>
  <c r="N79" i="2"/>
  <c r="N51" i="2"/>
  <c r="N61" i="2"/>
  <c r="N74" i="2"/>
  <c r="N110" i="2"/>
  <c r="N100" i="2"/>
  <c r="N86" i="2"/>
  <c r="N98" i="2"/>
  <c r="N17" i="2"/>
  <c r="N108" i="2"/>
  <c r="N44" i="2"/>
  <c r="N26" i="2"/>
  <c r="N45" i="2"/>
  <c r="N87" i="2"/>
  <c r="N46" i="2"/>
  <c r="N38" i="2"/>
  <c r="N53" i="2"/>
  <c r="N106" i="2"/>
  <c r="N49" i="2"/>
  <c r="N96" i="2"/>
  <c r="N64" i="2"/>
  <c r="N60" i="2"/>
  <c r="N32" i="2"/>
  <c r="N20" i="2"/>
  <c r="N28" i="2"/>
  <c r="N85" i="2"/>
  <c r="N91" i="2"/>
  <c r="N101" i="2"/>
  <c r="N105" i="2"/>
  <c r="N58" i="2"/>
  <c r="N67" i="2"/>
  <c r="N24" i="2"/>
  <c r="N9" i="2"/>
  <c r="N7" i="2"/>
  <c r="N89" i="2"/>
  <c r="N84" i="2"/>
  <c r="N57" i="2"/>
  <c r="N41" i="2"/>
  <c r="N36" i="2"/>
  <c r="N102" i="2"/>
  <c r="N114" i="2"/>
  <c r="N69" i="2"/>
  <c r="N23" i="2"/>
  <c r="N59" i="2"/>
  <c r="N22" i="2"/>
  <c r="N63" i="2"/>
  <c r="N42" i="2"/>
  <c r="N55" i="2"/>
  <c r="N21" i="2"/>
  <c r="N54" i="2"/>
  <c r="N39" i="2"/>
  <c r="N70" i="2"/>
  <c r="N35" i="2"/>
  <c r="N72" i="2"/>
  <c r="N93" i="2"/>
  <c r="N107" i="2"/>
  <c r="N19" i="2"/>
  <c r="N29" i="2"/>
  <c r="N37" i="2"/>
  <c r="N71" i="2"/>
  <c r="N47" i="2"/>
  <c r="N33" i="2"/>
  <c r="N97" i="2"/>
  <c r="N25" i="2"/>
  <c r="N6" i="2"/>
  <c r="N10" i="2"/>
  <c r="N5" i="2"/>
  <c r="N12" i="2"/>
  <c r="N73" i="2"/>
  <c r="N40" i="2"/>
  <c r="N113" i="2"/>
  <c r="N104" i="2"/>
  <c r="N111" i="2"/>
  <c r="N78" i="2"/>
  <c r="N80" i="2"/>
  <c r="N95" i="2"/>
  <c r="N103" i="2"/>
  <c r="N90" i="2"/>
  <c r="N99" i="2"/>
  <c r="N82" i="2"/>
  <c r="N16" i="2"/>
  <c r="N115" i="2"/>
  <c r="N11" i="2"/>
  <c r="N14" i="2"/>
  <c r="N13" i="2"/>
  <c r="N30" i="2"/>
  <c r="N62" i="2"/>
  <c r="N27" i="2"/>
  <c r="N31" i="2"/>
  <c r="N109" i="2"/>
  <c r="N4" i="2"/>
  <c r="N2" i="2"/>
  <c r="N48" i="2"/>
  <c r="N112" i="2"/>
  <c r="N3" i="2"/>
  <c r="O116" i="2"/>
  <c r="M116" i="2"/>
  <c r="M2" i="3" l="1"/>
  <c r="M4" i="3"/>
  <c r="M95" i="3"/>
  <c r="M85" i="3"/>
  <c r="M52" i="3"/>
  <c r="M88" i="3"/>
  <c r="M105" i="3"/>
  <c r="M56" i="3"/>
  <c r="M68" i="3"/>
  <c r="M11" i="3"/>
  <c r="M36" i="3"/>
  <c r="J48" i="2"/>
  <c r="J13" i="2"/>
  <c r="J103" i="2"/>
  <c r="J73" i="2"/>
  <c r="J47" i="2"/>
  <c r="J35" i="2"/>
  <c r="J22" i="2"/>
  <c r="J57" i="2"/>
  <c r="J105" i="2"/>
  <c r="J64" i="2"/>
  <c r="J45" i="2"/>
  <c r="J110" i="2"/>
  <c r="J94" i="2"/>
  <c r="J81" i="2"/>
  <c r="J2" i="2"/>
  <c r="J14" i="2"/>
  <c r="J95" i="2"/>
  <c r="J12" i="2"/>
  <c r="J71" i="2"/>
  <c r="J70" i="2"/>
  <c r="J59" i="2"/>
  <c r="J84" i="2"/>
  <c r="J101" i="2"/>
  <c r="J96" i="2"/>
  <c r="J26" i="2"/>
  <c r="J74" i="2"/>
  <c r="J92" i="2"/>
  <c r="J66" i="2"/>
  <c r="J4" i="2"/>
  <c r="J11" i="2"/>
  <c r="J80" i="2"/>
  <c r="J5" i="2"/>
  <c r="J37" i="2"/>
  <c r="J39" i="2"/>
  <c r="J23" i="2"/>
  <c r="J89" i="2"/>
  <c r="J91" i="2"/>
  <c r="J49" i="2"/>
  <c r="J44" i="2"/>
  <c r="J61" i="2"/>
  <c r="J83" i="2"/>
  <c r="J75" i="2"/>
  <c r="J109" i="2"/>
  <c r="J115" i="2"/>
  <c r="J78" i="2"/>
  <c r="J10" i="2"/>
  <c r="J29" i="2"/>
  <c r="J54" i="2"/>
  <c r="J69" i="2"/>
  <c r="J7" i="2"/>
  <c r="J85" i="2"/>
  <c r="J106" i="2"/>
  <c r="J108" i="2"/>
  <c r="J51" i="2"/>
  <c r="J52" i="2"/>
  <c r="J77" i="2"/>
  <c r="J31" i="2"/>
  <c r="J16" i="2"/>
  <c r="J111" i="2"/>
  <c r="J6" i="2"/>
  <c r="J19" i="2"/>
  <c r="J21" i="2"/>
  <c r="J114" i="2"/>
  <c r="J9" i="2"/>
  <c r="J28" i="2"/>
  <c r="J53" i="2"/>
  <c r="J17" i="2"/>
  <c r="J79" i="2"/>
  <c r="J43" i="2"/>
  <c r="J18" i="2"/>
  <c r="J27" i="2"/>
  <c r="J82" i="2"/>
  <c r="J104" i="2"/>
  <c r="J25" i="2"/>
  <c r="J107" i="2"/>
  <c r="J55" i="2"/>
  <c r="J102" i="2"/>
  <c r="J24" i="2"/>
  <c r="J20" i="2"/>
  <c r="J38" i="2"/>
  <c r="J98" i="2"/>
  <c r="J34" i="2"/>
  <c r="J56" i="2"/>
  <c r="J65" i="2"/>
  <c r="J3" i="2"/>
  <c r="J62" i="2"/>
  <c r="J99" i="2"/>
  <c r="J113" i="2"/>
  <c r="J97" i="2"/>
  <c r="J93" i="2"/>
  <c r="J42" i="2"/>
  <c r="J36" i="2"/>
  <c r="J67" i="2"/>
  <c r="J32" i="2"/>
  <c r="J46" i="2"/>
  <c r="J86" i="2"/>
  <c r="J50" i="2"/>
  <c r="J76" i="2"/>
  <c r="J15" i="2"/>
  <c r="J112" i="2"/>
  <c r="J30" i="2"/>
  <c r="J90" i="2"/>
  <c r="J40" i="2"/>
  <c r="J33" i="2"/>
  <c r="J72" i="2"/>
  <c r="J63" i="2"/>
  <c r="J41" i="2"/>
  <c r="J58" i="2"/>
  <c r="J60" i="2"/>
  <c r="J87" i="2"/>
  <c r="J100" i="2"/>
  <c r="J68" i="2"/>
  <c r="J88" i="2"/>
  <c r="N116" i="2"/>
  <c r="P1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<sst xmlns="http://schemas.openxmlformats.org/spreadsheetml/2006/main" count="510" uniqueCount="163">
  <si>
    <t>feature</t>
  </si>
  <si>
    <t>Feature Importance - Random Forest</t>
  </si>
  <si>
    <t>RFE - Random Forest</t>
  </si>
  <si>
    <t>RFE - Ridge</t>
  </si>
  <si>
    <t>Regularization - Lasso</t>
  </si>
  <si>
    <t>SFS - KNN</t>
  </si>
  <si>
    <t>SFS - Ridge</t>
  </si>
  <si>
    <t>Variance Threshold</t>
  </si>
  <si>
    <t># of Families 10</t>
  </si>
  <si>
    <t># of Households 10</t>
  </si>
  <si>
    <t># of Housing Units 10</t>
  </si>
  <si>
    <t>% ADA 2018-2019</t>
  </si>
  <si>
    <t>% ADA 2020-2021</t>
  </si>
  <si>
    <t>% Age 0-4 Pop 10</t>
  </si>
  <si>
    <t>% Age 10-14 Pop 10</t>
  </si>
  <si>
    <t>% Age 15-19 Pop 10</t>
  </si>
  <si>
    <t>% Age 20-24 Pop 10</t>
  </si>
  <si>
    <t>% Age 25-34 Pop 10</t>
  </si>
  <si>
    <t>% Age 35-44 Pop 10</t>
  </si>
  <si>
    <t>% Age 45-54 Pop 10</t>
  </si>
  <si>
    <t>% Age 5-9 Pop 10</t>
  </si>
  <si>
    <t>% Age 55-64 Pop 10</t>
  </si>
  <si>
    <t>% Age 65-74 Pop 10</t>
  </si>
  <si>
    <t>% Age 75-84 Pop 10</t>
  </si>
  <si>
    <t>% Age 85-Up Pop 10</t>
  </si>
  <si>
    <t>% Asian Pop 10</t>
  </si>
  <si>
    <t>% Asian or Asian/Pacific Islander Students 2018-2019</t>
  </si>
  <si>
    <t>% Asian or Asian/Pacific Islander Students 2020-2021</t>
  </si>
  <si>
    <t>% Black Pop 10</t>
  </si>
  <si>
    <t>% Black or African American Students 2018-2019</t>
  </si>
  <si>
    <t>% Black or African American Students 2020-2021</t>
  </si>
  <si>
    <t>% County Deaths 01/29/21</t>
  </si>
  <si>
    <t>% County Deaths 09/28/20</t>
  </si>
  <si>
    <t>% County Deaths 10/30/20</t>
  </si>
  <si>
    <t>% County Infected 01/29/21</t>
  </si>
  <si>
    <t>% County Infected 09/28/20</t>
  </si>
  <si>
    <t>% County Infected 10/30/20</t>
  </si>
  <si>
    <t>% Female Pop 10</t>
  </si>
  <si>
    <t>% Free Lunch 2018-2019</t>
  </si>
  <si>
    <t>% Free Lunch 2020-2021</t>
  </si>
  <si>
    <t>% Grades 1-8 2018-2019</t>
  </si>
  <si>
    <t>% Grades 1-8 2020-2021</t>
  </si>
  <si>
    <t>% Grades 9-12 2018-2019</t>
  </si>
  <si>
    <t>% Grades 9-12 2020-2021</t>
  </si>
  <si>
    <t>% HH 1 Female 10</t>
  </si>
  <si>
    <t>% HH 1 Male 10</t>
  </si>
  <si>
    <t>% HH Female-Child 10</t>
  </si>
  <si>
    <t>% HH Male-Child 10</t>
  </si>
  <si>
    <t>% HH Married-Child 10</t>
  </si>
  <si>
    <t>% HH Married-noChild 10</t>
  </si>
  <si>
    <t>% Hispanic Pop 10</t>
  </si>
  <si>
    <t>% Hispanic Students 2018-2019</t>
  </si>
  <si>
    <t>% Hispanic Students 2020-2021</t>
  </si>
  <si>
    <t>% Housing Owner Occup 10</t>
  </si>
  <si>
    <t>% Housing Renter Occup 10</t>
  </si>
  <si>
    <t>% Housing Vacant 10</t>
  </si>
  <si>
    <t>% K 2018-2019</t>
  </si>
  <si>
    <t>% K 2020-2021</t>
  </si>
  <si>
    <t>% Male Pop 10</t>
  </si>
  <si>
    <t>% On Campus 01/29/21</t>
  </si>
  <si>
    <t>% On Campus 09/28/20</t>
  </si>
  <si>
    <t>% On Campus 10/30/20</t>
  </si>
  <si>
    <t>% Operational Schools Diff</t>
  </si>
  <si>
    <t>% Prek 2018-2019</t>
  </si>
  <si>
    <t>% Prek 2020-2021</t>
  </si>
  <si>
    <t>% Reduced-price Lunch 2018-2019</t>
  </si>
  <si>
    <t>% Reduced-price Lunch 2020-2021</t>
  </si>
  <si>
    <t>% School-wide Title I 2018-2019</t>
  </si>
  <si>
    <t>% School-wide Title I 2020-2021</t>
  </si>
  <si>
    <t>% Students Tested Math - Grade 3 2018-2019</t>
  </si>
  <si>
    <t>% Students Tested Math - Grade 3 2020-2021</t>
  </si>
  <si>
    <t>% Students Tested Math - Grade 4 2018-2019</t>
  </si>
  <si>
    <t>% Students Tested Math - Grade 4 2020-2021</t>
  </si>
  <si>
    <t>% Students Tested Math - Grade 5 2018-2019</t>
  </si>
  <si>
    <t>% Students Tested Math - Grade 5 2020-2021</t>
  </si>
  <si>
    <t>% Students Tested Math - Grade 6 2018-2019</t>
  </si>
  <si>
    <t>% Students Tested Math - Grade 6 2020-2021</t>
  </si>
  <si>
    <t>% Students Tested Math - Grade 7 2018-2019</t>
  </si>
  <si>
    <t>% Students Tested Math - Grade 7 2020-2021</t>
  </si>
  <si>
    <t>% Students Tested Math - Grade 8 2018-2019</t>
  </si>
  <si>
    <t>% Students Tested Math - Grade 8 2020-2021</t>
  </si>
  <si>
    <t>% Title I Eligible School 2018-2019</t>
  </si>
  <si>
    <t>% Title I Eligible School 2020-2021</t>
  </si>
  <si>
    <t>% White Pop 10</t>
  </si>
  <si>
    <t>% White Students 2018-2019</t>
  </si>
  <si>
    <t>% White Students 2020-2021</t>
  </si>
  <si>
    <t>Average Score Math All Grade 3 2018-2019</t>
  </si>
  <si>
    <t>Average Score Math All Grade 4 2018-2019</t>
  </si>
  <si>
    <t>Average Score Math All Grade 5 2018-2019</t>
  </si>
  <si>
    <t>Average Score Math All Grade 6 2018-2019</t>
  </si>
  <si>
    <t>Average Score Math All Grade 7 2018-2019</t>
  </si>
  <si>
    <t>Average Score Math All Grade 8 2018-2019</t>
  </si>
  <si>
    <t>Avg Family Size 10</t>
  </si>
  <si>
    <t>Avg Household Size 10</t>
  </si>
  <si>
    <t>CARES ESSER I 20</t>
  </si>
  <si>
    <t>County Population</t>
  </si>
  <si>
    <t>Employed Diff</t>
  </si>
  <si>
    <t>Labor Force Diff</t>
  </si>
  <si>
    <t>Locale_11-City: Large</t>
  </si>
  <si>
    <t>Locale_12-City: Mid-size</t>
  </si>
  <si>
    <t>Locale_13-City: Small</t>
  </si>
  <si>
    <t>Locale_21-Suburb: Large</t>
  </si>
  <si>
    <t>Locale_22-Suburb: Mid-size</t>
  </si>
  <si>
    <t>Locale_23-Suburb: Small</t>
  </si>
  <si>
    <t>Locale_31-Town: Fringe</t>
  </si>
  <si>
    <t>Locale_32-Town: Distant</t>
  </si>
  <si>
    <t>Locale_33-Town: Remote</t>
  </si>
  <si>
    <t>Locale_41-Rural: Fringe</t>
  </si>
  <si>
    <t>Locale_42-Rural: Distant</t>
  </si>
  <si>
    <t>Locale_43-Rural: Remote</t>
  </si>
  <si>
    <t>Median Age 10</t>
  </si>
  <si>
    <t>Median Age Female 10</t>
  </si>
  <si>
    <t>Median Age Male 10</t>
  </si>
  <si>
    <t>Staff:Students 2018-2019</t>
  </si>
  <si>
    <t>Staff:Students 2020-2021</t>
  </si>
  <si>
    <t>Teachers:Students 2018-2019</t>
  </si>
  <si>
    <t>Teachers:Students 2020-2021</t>
  </si>
  <si>
    <t>Total Schools Diff</t>
  </si>
  <si>
    <t>Total Students 2018-2019</t>
  </si>
  <si>
    <t>Total Students 2020-2021</t>
  </si>
  <si>
    <t>Unemployed Level Diff</t>
  </si>
  <si>
    <t>Unemployed Rate Diff</t>
  </si>
  <si>
    <t>RFE - RF rank</t>
  </si>
  <si>
    <t>RFE RR Rank</t>
  </si>
  <si>
    <t>RFE RF Score</t>
  </si>
  <si>
    <t>RFE RR Score</t>
  </si>
  <si>
    <t xml:space="preserve"> NORMALIZED SCORE</t>
  </si>
  <si>
    <t>PIRF</t>
  </si>
  <si>
    <t>PI-RR</t>
  </si>
  <si>
    <t>SUM</t>
  </si>
  <si>
    <t>MAX</t>
  </si>
  <si>
    <t>MIN</t>
  </si>
  <si>
    <t>Factor</t>
  </si>
  <si>
    <t>Mode of Instruction</t>
  </si>
  <si>
    <t>Attendance</t>
  </si>
  <si>
    <t>Testing</t>
  </si>
  <si>
    <t>Race/Ethnicity</t>
  </si>
  <si>
    <t>Low-income</t>
  </si>
  <si>
    <t xml:space="preserve">Testing </t>
  </si>
  <si>
    <t xml:space="preserve">Low income </t>
  </si>
  <si>
    <t>Prior Score</t>
  </si>
  <si>
    <t>Locale</t>
  </si>
  <si>
    <t>County COVID</t>
  </si>
  <si>
    <t xml:space="preserve">Low Income </t>
  </si>
  <si>
    <t xml:space="preserve">Attendance </t>
  </si>
  <si>
    <t>Sum</t>
  </si>
  <si>
    <t xml:space="preserve">Locale </t>
  </si>
  <si>
    <t>Race/Ethnicity 4.4</t>
  </si>
  <si>
    <t>Demographics</t>
  </si>
  <si>
    <t>Labor</t>
  </si>
  <si>
    <t>Labor Data</t>
  </si>
  <si>
    <t>Testing Attendance</t>
  </si>
  <si>
    <t>Count</t>
  </si>
  <si>
    <t>Prior Scores</t>
  </si>
  <si>
    <t>District Makeup</t>
  </si>
  <si>
    <t>RF FI</t>
  </si>
  <si>
    <t>FI RF</t>
  </si>
  <si>
    <t>PFI RF</t>
  </si>
  <si>
    <t>PFI RR</t>
  </si>
  <si>
    <t>RFE RR</t>
  </si>
  <si>
    <t>RFE RF</t>
  </si>
  <si>
    <t>PFI RR 0.01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</si>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</sst>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6" fillId="0" borderId="0" xfId="0" applyFont="1"/>
    <xf numFmtId="1" fontId="0" fillId="0" borderId="0" xfId="0" applyNumberFormat="1"/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2" fontId="16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" fontId="16" fillId="0" borderId="0" xfId="0" applyNumberFormat="1" applyFont="1"/>
    <xf numFmtId="2" fontId="16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"/>
  <sheetViews>
    <sheetView workbookViewId="0">
      <selection sqref="A1:XFD1"/>
    </sheetView>
  </sheetViews>
  <sheetFormatPr defaultRowHeight="15" x14ac:dyDescent="0.25"/>
  <cols>
    <col min="1" max="1" width="31.5703125" customWidth="1"/>
    <col min="13" max="14" width="20.85546875" customWidth="1"/>
  </cols>
  <sheetData>
    <row r="1" spans="1:16" s="2" customFormat="1" x14ac:dyDescent="0.25">
      <c r="A1" s="2" t="s">
        <v>0</v>
      </c>
      <c r="B1" s="2" t="s">
        <v>1</v>
      </c>
      <c r="C1" s="2" t="s">
        <v>127</v>
      </c>
      <c r="D1" s="2" t="s">
        <v>128</v>
      </c>
      <c r="E1" s="2" t="s">
        <v>124</v>
      </c>
      <c r="F1" s="2" t="s">
        <v>125</v>
      </c>
      <c r="G1" s="2" t="s">
        <v>5</v>
      </c>
      <c r="H1" s="2" t="s">
        <v>6</v>
      </c>
      <c r="I1" s="2" t="s">
        <v>7</v>
      </c>
      <c r="J1" s="2" t="s">
        <v>126</v>
      </c>
      <c r="M1" s="2" t="s">
        <v>122</v>
      </c>
      <c r="N1" s="2" t="s">
        <v>124</v>
      </c>
      <c r="O1" s="2" t="s">
        <v>123</v>
      </c>
      <c r="P1" s="2" t="s">
        <v>125</v>
      </c>
    </row>
    <row r="2" spans="1:16" x14ac:dyDescent="0.25">
      <c r="A2" t="s">
        <v>119</v>
      </c>
      <c r="B2">
        <v>1.2597906827284599E-2</v>
      </c>
      <c r="C2">
        <v>5.1020408163265901E-3</v>
      </c>
      <c r="D2">
        <v>1.0204081632653E-2</v>
      </c>
      <c r="E2">
        <v>58</v>
      </c>
      <c r="F2">
        <v>58</v>
      </c>
      <c r="G2">
        <v>1</v>
      </c>
      <c r="H2">
        <v>1</v>
      </c>
      <c r="I2">
        <v>1</v>
      </c>
      <c r="J2">
        <f t="shared" ref="J2:J33" si="0">ABS(B2)/$B$116+ABS(C2)/$C$116+ABS(D2)/$D$116+ABS(E2)/$E$116+ABS(F2)/$F$116+ABS(G2)/$G$116+ABS(H2)/$H$116+ABS(I2)/$I$116</f>
        <v>0.16824615544530927</v>
      </c>
      <c r="M2">
        <v>1</v>
      </c>
      <c r="N2">
        <f t="shared" ref="N2:N33" si="1">59-M2</f>
        <v>58</v>
      </c>
      <c r="O2">
        <v>1</v>
      </c>
      <c r="P2">
        <f t="shared" ref="P2:P33" si="2">59 - O2</f>
        <v>58</v>
      </c>
    </row>
    <row r="3" spans="1:16" x14ac:dyDescent="0.25">
      <c r="A3" t="s">
        <v>8</v>
      </c>
      <c r="B3">
        <v>9.4460934381643703E-3</v>
      </c>
      <c r="C3">
        <v>1.02040816326531E-2</v>
      </c>
      <c r="D3">
        <v>1.2244897959183701E-2</v>
      </c>
      <c r="E3">
        <v>58</v>
      </c>
      <c r="F3">
        <v>58</v>
      </c>
      <c r="G3">
        <v>1</v>
      </c>
      <c r="H3">
        <v>0</v>
      </c>
      <c r="I3">
        <v>1</v>
      </c>
      <c r="J3">
        <f t="shared" si="0"/>
        <v>0.16218200727012827</v>
      </c>
      <c r="K3">
        <f>J2-J3</f>
        <v>6.064148175181E-3</v>
      </c>
      <c r="M3">
        <v>1</v>
      </c>
      <c r="N3">
        <f t="shared" si="1"/>
        <v>58</v>
      </c>
      <c r="O3">
        <v>1</v>
      </c>
      <c r="P3">
        <f t="shared" si="2"/>
        <v>58</v>
      </c>
    </row>
    <row r="4" spans="1:16" x14ac:dyDescent="0.25">
      <c r="A4" t="s">
        <v>118</v>
      </c>
      <c r="B4">
        <v>1.1787618455985201E-2</v>
      </c>
      <c r="C4">
        <v>2.0408163265306302E-3</v>
      </c>
      <c r="D4">
        <v>1.0204081632653E-2</v>
      </c>
      <c r="E4">
        <v>58</v>
      </c>
      <c r="F4">
        <v>58</v>
      </c>
      <c r="G4">
        <v>1</v>
      </c>
      <c r="H4">
        <v>1</v>
      </c>
      <c r="I4">
        <v>1</v>
      </c>
      <c r="J4">
        <f t="shared" si="0"/>
        <v>0.15947830739231217</v>
      </c>
      <c r="K4">
        <f t="shared" ref="K4:K67" si="3">J3-J4</f>
        <v>2.7036998778161014E-3</v>
      </c>
      <c r="M4">
        <v>1</v>
      </c>
      <c r="N4">
        <f t="shared" si="1"/>
        <v>58</v>
      </c>
      <c r="O4">
        <v>1</v>
      </c>
      <c r="P4">
        <f t="shared" si="2"/>
        <v>58</v>
      </c>
    </row>
    <row r="5" spans="1:16" x14ac:dyDescent="0.25">
      <c r="A5" t="s">
        <v>94</v>
      </c>
      <c r="B5">
        <v>1.1766255880452501E-2</v>
      </c>
      <c r="C5">
        <v>2.0408163265306302E-3</v>
      </c>
      <c r="D5">
        <v>7.1428571428571799E-3</v>
      </c>
      <c r="E5">
        <v>58</v>
      </c>
      <c r="F5">
        <v>58</v>
      </c>
      <c r="G5">
        <v>1</v>
      </c>
      <c r="H5">
        <v>1</v>
      </c>
      <c r="I5">
        <v>1</v>
      </c>
      <c r="J5">
        <f t="shared" si="0"/>
        <v>0.15740355672643047</v>
      </c>
      <c r="K5">
        <f t="shared" si="3"/>
        <v>2.0747506658816972E-3</v>
      </c>
      <c r="M5">
        <v>1</v>
      </c>
      <c r="N5">
        <f t="shared" si="1"/>
        <v>58</v>
      </c>
      <c r="O5">
        <v>1</v>
      </c>
      <c r="P5">
        <f t="shared" si="2"/>
        <v>58</v>
      </c>
    </row>
    <row r="6" spans="1:16" x14ac:dyDescent="0.25">
      <c r="A6" t="s">
        <v>92</v>
      </c>
      <c r="B6">
        <v>1.09223308143486E-2</v>
      </c>
      <c r="C6">
        <v>8.1632653061225E-3</v>
      </c>
      <c r="D6" s="1">
        <v>2.2204460492503101E-17</v>
      </c>
      <c r="E6" s="1">
        <v>58</v>
      </c>
      <c r="F6">
        <v>58</v>
      </c>
      <c r="G6">
        <v>1</v>
      </c>
      <c r="H6">
        <v>0</v>
      </c>
      <c r="I6">
        <v>1</v>
      </c>
      <c r="J6">
        <f t="shared" si="0"/>
        <v>0.15013965249711783</v>
      </c>
      <c r="K6">
        <f t="shared" si="3"/>
        <v>7.2639042293126399E-3</v>
      </c>
      <c r="M6">
        <v>1</v>
      </c>
      <c r="N6">
        <f t="shared" si="1"/>
        <v>58</v>
      </c>
      <c r="O6">
        <v>1</v>
      </c>
      <c r="P6">
        <f t="shared" si="2"/>
        <v>58</v>
      </c>
    </row>
    <row r="7" spans="1:16" x14ac:dyDescent="0.25">
      <c r="A7" t="s">
        <v>61</v>
      </c>
      <c r="B7">
        <v>3.8375728469360999E-2</v>
      </c>
      <c r="C7">
        <v>1.0204081632653E-2</v>
      </c>
      <c r="D7">
        <v>3.1632653061224501E-2</v>
      </c>
      <c r="E7">
        <v>58</v>
      </c>
      <c r="F7">
        <v>58</v>
      </c>
      <c r="G7">
        <v>1</v>
      </c>
      <c r="H7">
        <v>1</v>
      </c>
      <c r="I7">
        <v>0</v>
      </c>
      <c r="J7">
        <f t="shared" si="0"/>
        <v>0.14473721626624805</v>
      </c>
      <c r="K7">
        <f t="shared" si="3"/>
        <v>5.4024362308697782E-3</v>
      </c>
      <c r="M7">
        <v>1</v>
      </c>
      <c r="N7">
        <f t="shared" si="1"/>
        <v>58</v>
      </c>
      <c r="O7">
        <v>1</v>
      </c>
      <c r="P7">
        <f t="shared" si="2"/>
        <v>58</v>
      </c>
    </row>
    <row r="8" spans="1:16" x14ac:dyDescent="0.25">
      <c r="A8" t="s">
        <v>9</v>
      </c>
      <c r="B8">
        <v>7.4600142559170897E-3</v>
      </c>
      <c r="C8">
        <v>6.1224489795918598E-3</v>
      </c>
      <c r="D8">
        <v>7.1428571428571799E-3</v>
      </c>
      <c r="E8">
        <v>58</v>
      </c>
      <c r="F8">
        <v>14</v>
      </c>
      <c r="G8">
        <v>1</v>
      </c>
      <c r="H8">
        <v>0</v>
      </c>
      <c r="I8">
        <v>1</v>
      </c>
      <c r="J8">
        <f t="shared" si="0"/>
        <v>0.13718577538747942</v>
      </c>
      <c r="K8">
        <f t="shared" si="3"/>
        <v>7.5514408787686338E-3</v>
      </c>
      <c r="M8">
        <v>1</v>
      </c>
      <c r="N8">
        <f t="shared" si="1"/>
        <v>58</v>
      </c>
      <c r="O8">
        <v>45</v>
      </c>
      <c r="P8">
        <f t="shared" si="2"/>
        <v>14</v>
      </c>
    </row>
    <row r="9" spans="1:16" x14ac:dyDescent="0.25">
      <c r="A9" t="s">
        <v>60</v>
      </c>
      <c r="B9">
        <v>3.5413796431242199E-2</v>
      </c>
      <c r="C9">
        <v>1.12244897959184E-2</v>
      </c>
      <c r="D9">
        <v>4.4897959183673397E-2</v>
      </c>
      <c r="E9">
        <v>58</v>
      </c>
      <c r="F9">
        <v>58</v>
      </c>
      <c r="G9">
        <v>1</v>
      </c>
      <c r="H9">
        <v>0</v>
      </c>
      <c r="I9">
        <v>0</v>
      </c>
      <c r="J9">
        <f t="shared" si="0"/>
        <v>0.13578195953108516</v>
      </c>
      <c r="K9">
        <f t="shared" si="3"/>
        <v>1.4038158563942638E-3</v>
      </c>
      <c r="M9">
        <v>1</v>
      </c>
      <c r="N9">
        <f t="shared" si="1"/>
        <v>58</v>
      </c>
      <c r="O9">
        <v>1</v>
      </c>
      <c r="P9">
        <f t="shared" si="2"/>
        <v>58</v>
      </c>
    </row>
    <row r="10" spans="1:16" x14ac:dyDescent="0.25">
      <c r="A10" t="s">
        <v>93</v>
      </c>
      <c r="B10">
        <v>1.3512851226192399E-2</v>
      </c>
      <c r="C10">
        <v>1.02040816326534E-3</v>
      </c>
      <c r="D10">
        <v>2.0408163265306302E-3</v>
      </c>
      <c r="E10">
        <v>58</v>
      </c>
      <c r="F10">
        <v>58</v>
      </c>
      <c r="G10">
        <v>1</v>
      </c>
      <c r="H10">
        <v>0</v>
      </c>
      <c r="I10">
        <v>1</v>
      </c>
      <c r="J10">
        <f t="shared" si="0"/>
        <v>0.13553145904523325</v>
      </c>
      <c r="K10">
        <f t="shared" si="3"/>
        <v>2.505004858519011E-4</v>
      </c>
      <c r="M10">
        <v>1</v>
      </c>
      <c r="N10">
        <f t="shared" si="1"/>
        <v>58</v>
      </c>
      <c r="O10">
        <v>1</v>
      </c>
      <c r="P10">
        <f t="shared" si="2"/>
        <v>58</v>
      </c>
    </row>
    <row r="11" spans="1:16" x14ac:dyDescent="0.25">
      <c r="A11" t="s">
        <v>110</v>
      </c>
      <c r="B11">
        <v>6.7289363197218397E-3</v>
      </c>
      <c r="C11">
        <v>-3.0612244897958601E-3</v>
      </c>
      <c r="D11">
        <v>5.1020408163265597E-3</v>
      </c>
      <c r="E11">
        <v>55</v>
      </c>
      <c r="F11">
        <v>58</v>
      </c>
      <c r="G11">
        <v>1</v>
      </c>
      <c r="H11">
        <v>0</v>
      </c>
      <c r="I11">
        <v>1</v>
      </c>
      <c r="J11">
        <f t="shared" si="0"/>
        <v>0.13550101133935397</v>
      </c>
      <c r="K11">
        <f t="shared" si="3"/>
        <v>3.0447705879288467E-5</v>
      </c>
      <c r="M11">
        <v>4</v>
      </c>
      <c r="N11">
        <f t="shared" si="1"/>
        <v>55</v>
      </c>
      <c r="O11">
        <v>1</v>
      </c>
      <c r="P11">
        <f t="shared" si="2"/>
        <v>58</v>
      </c>
    </row>
    <row r="12" spans="1:16" x14ac:dyDescent="0.25">
      <c r="A12" t="s">
        <v>95</v>
      </c>
      <c r="B12">
        <v>9.6372094209205301E-3</v>
      </c>
      <c r="C12" s="1">
        <v>2.2204460492503101E-17</v>
      </c>
      <c r="D12">
        <v>7.14285714285716E-3</v>
      </c>
      <c r="E12">
        <v>58</v>
      </c>
      <c r="F12">
        <v>58</v>
      </c>
      <c r="G12">
        <v>1</v>
      </c>
      <c r="H12">
        <v>0</v>
      </c>
      <c r="I12">
        <v>1</v>
      </c>
      <c r="J12">
        <f t="shared" si="0"/>
        <v>0.13242561082997728</v>
      </c>
      <c r="K12">
        <f t="shared" si="3"/>
        <v>3.0754005093766856E-3</v>
      </c>
      <c r="M12">
        <v>1</v>
      </c>
      <c r="N12">
        <f t="shared" si="1"/>
        <v>58</v>
      </c>
      <c r="O12">
        <v>1</v>
      </c>
      <c r="P12">
        <f t="shared" si="2"/>
        <v>58</v>
      </c>
    </row>
    <row r="13" spans="1:16" x14ac:dyDescent="0.25">
      <c r="A13" t="s">
        <v>112</v>
      </c>
      <c r="B13">
        <v>8.7630167747222796E-3</v>
      </c>
      <c r="C13">
        <v>1.0204081632653099E-3</v>
      </c>
      <c r="D13">
        <v>6.1224489795918798E-3</v>
      </c>
      <c r="E13">
        <v>41</v>
      </c>
      <c r="F13">
        <v>58</v>
      </c>
      <c r="G13">
        <v>1</v>
      </c>
      <c r="H13">
        <v>0</v>
      </c>
      <c r="I13">
        <v>1</v>
      </c>
      <c r="J13">
        <f t="shared" si="0"/>
        <v>0.13009136487474474</v>
      </c>
      <c r="K13">
        <f t="shared" si="3"/>
        <v>2.3342459552325445E-3</v>
      </c>
      <c r="M13">
        <v>18</v>
      </c>
      <c r="N13">
        <f t="shared" si="1"/>
        <v>41</v>
      </c>
      <c r="O13">
        <v>1</v>
      </c>
      <c r="P13">
        <f t="shared" si="2"/>
        <v>58</v>
      </c>
    </row>
    <row r="14" spans="1:16" x14ac:dyDescent="0.25">
      <c r="A14" t="s">
        <v>111</v>
      </c>
      <c r="B14">
        <v>7.2472218465706797E-3</v>
      </c>
      <c r="C14">
        <v>-1.02040816326527E-3</v>
      </c>
      <c r="D14">
        <v>4.08163265306125E-3</v>
      </c>
      <c r="E14">
        <v>31</v>
      </c>
      <c r="F14">
        <v>57</v>
      </c>
      <c r="G14">
        <v>1</v>
      </c>
      <c r="H14">
        <v>0</v>
      </c>
      <c r="I14">
        <v>1</v>
      </c>
      <c r="J14">
        <f t="shared" si="0"/>
        <v>0.12498606896933537</v>
      </c>
      <c r="K14">
        <f t="shared" si="3"/>
        <v>5.1052959054093683E-3</v>
      </c>
      <c r="M14">
        <v>28</v>
      </c>
      <c r="N14">
        <f t="shared" si="1"/>
        <v>31</v>
      </c>
      <c r="O14">
        <v>2</v>
      </c>
      <c r="P14">
        <f t="shared" si="2"/>
        <v>57</v>
      </c>
    </row>
    <row r="15" spans="1:16" x14ac:dyDescent="0.25">
      <c r="A15" t="s">
        <v>10</v>
      </c>
      <c r="B15">
        <v>5.6879945507520803E-3</v>
      </c>
      <c r="C15" s="1">
        <v>2.2204460492503101E-17</v>
      </c>
      <c r="D15">
        <v>7.1428571428571799E-3</v>
      </c>
      <c r="E15">
        <v>45</v>
      </c>
      <c r="F15">
        <v>28</v>
      </c>
      <c r="G15">
        <v>1</v>
      </c>
      <c r="H15">
        <v>0</v>
      </c>
      <c r="I15">
        <v>1</v>
      </c>
      <c r="J15">
        <f t="shared" si="0"/>
        <v>0.11973369993524767</v>
      </c>
      <c r="K15">
        <f t="shared" si="3"/>
        <v>5.2523690340876977E-3</v>
      </c>
      <c r="M15">
        <v>14</v>
      </c>
      <c r="N15">
        <f t="shared" si="1"/>
        <v>45</v>
      </c>
      <c r="O15">
        <v>31</v>
      </c>
      <c r="P15">
        <f t="shared" si="2"/>
        <v>28</v>
      </c>
    </row>
    <row r="16" spans="1:16" x14ac:dyDescent="0.25">
      <c r="A16" t="s">
        <v>108</v>
      </c>
      <c r="B16">
        <v>1.16722787945679E-3</v>
      </c>
      <c r="C16">
        <v>1.0204081632653099E-3</v>
      </c>
      <c r="D16">
        <v>6.1224489795918598E-3</v>
      </c>
      <c r="E16">
        <v>11</v>
      </c>
      <c r="F16">
        <v>58</v>
      </c>
      <c r="G16">
        <v>1</v>
      </c>
      <c r="H16">
        <v>0</v>
      </c>
      <c r="I16">
        <v>1</v>
      </c>
      <c r="J16">
        <f t="shared" si="0"/>
        <v>0.11644596920391964</v>
      </c>
      <c r="K16">
        <f t="shared" si="3"/>
        <v>3.2877307313280285E-3</v>
      </c>
      <c r="M16">
        <v>48</v>
      </c>
      <c r="N16">
        <f t="shared" si="1"/>
        <v>11</v>
      </c>
      <c r="O16">
        <v>1</v>
      </c>
      <c r="P16">
        <f t="shared" si="2"/>
        <v>58</v>
      </c>
    </row>
    <row r="17" spans="1:16" x14ac:dyDescent="0.25">
      <c r="A17" t="s">
        <v>36</v>
      </c>
      <c r="B17">
        <v>7.1002626198430696E-3</v>
      </c>
      <c r="C17">
        <v>8.1632653061225E-3</v>
      </c>
      <c r="D17">
        <v>7.0408163265306106E-2</v>
      </c>
      <c r="E17">
        <v>48</v>
      </c>
      <c r="F17">
        <v>58</v>
      </c>
      <c r="G17">
        <v>1</v>
      </c>
      <c r="H17">
        <v>0</v>
      </c>
      <c r="I17">
        <v>0</v>
      </c>
      <c r="J17">
        <f t="shared" si="0"/>
        <v>0.11460589786571088</v>
      </c>
      <c r="K17">
        <f t="shared" si="3"/>
        <v>1.8400713382087652E-3</v>
      </c>
      <c r="M17">
        <v>11</v>
      </c>
      <c r="N17">
        <f t="shared" si="1"/>
        <v>48</v>
      </c>
      <c r="O17">
        <v>1</v>
      </c>
      <c r="P17">
        <f t="shared" si="2"/>
        <v>58</v>
      </c>
    </row>
    <row r="18" spans="1:16" x14ac:dyDescent="0.25">
      <c r="A18" t="s">
        <v>12</v>
      </c>
      <c r="B18">
        <v>1.35007745202142E-2</v>
      </c>
      <c r="C18">
        <v>1.4285714285714299E-2</v>
      </c>
      <c r="D18">
        <v>1.1224489795918301E-2</v>
      </c>
      <c r="E18">
        <v>58</v>
      </c>
      <c r="F18">
        <v>5</v>
      </c>
      <c r="G18">
        <v>1</v>
      </c>
      <c r="H18">
        <v>1</v>
      </c>
      <c r="I18">
        <v>0</v>
      </c>
      <c r="J18">
        <f t="shared" si="0"/>
        <v>0.1059689683896024</v>
      </c>
      <c r="K18">
        <f t="shared" si="3"/>
        <v>8.6369294761084736E-3</v>
      </c>
      <c r="M18">
        <v>1</v>
      </c>
      <c r="N18">
        <f t="shared" si="1"/>
        <v>58</v>
      </c>
      <c r="O18">
        <v>54</v>
      </c>
      <c r="P18">
        <f t="shared" si="2"/>
        <v>5</v>
      </c>
    </row>
    <row r="19" spans="1:16" x14ac:dyDescent="0.25">
      <c r="A19" t="s">
        <v>84</v>
      </c>
      <c r="B19">
        <v>2.6868309839647799E-2</v>
      </c>
      <c r="C19">
        <v>-1.0204081632653E-2</v>
      </c>
      <c r="D19">
        <v>1.4285714285714299E-2</v>
      </c>
      <c r="E19">
        <v>58</v>
      </c>
      <c r="F19">
        <v>49</v>
      </c>
      <c r="G19">
        <v>0</v>
      </c>
      <c r="H19">
        <v>1</v>
      </c>
      <c r="I19">
        <v>0</v>
      </c>
      <c r="J19">
        <f t="shared" si="0"/>
        <v>0.10221371221555499</v>
      </c>
      <c r="K19">
        <f t="shared" si="3"/>
        <v>3.7552561740474139E-3</v>
      </c>
      <c r="M19">
        <v>1</v>
      </c>
      <c r="N19">
        <f t="shared" si="1"/>
        <v>58</v>
      </c>
      <c r="O19">
        <v>10</v>
      </c>
      <c r="P19">
        <f t="shared" si="2"/>
        <v>49</v>
      </c>
    </row>
    <row r="20" spans="1:16" x14ac:dyDescent="0.25">
      <c r="A20" t="s">
        <v>51</v>
      </c>
      <c r="B20">
        <v>1.24859065159354E-2</v>
      </c>
      <c r="C20">
        <v>-1.02040816326529E-3</v>
      </c>
      <c r="D20">
        <v>3.77551020408163E-2</v>
      </c>
      <c r="E20">
        <v>58</v>
      </c>
      <c r="F20">
        <v>58</v>
      </c>
      <c r="G20">
        <v>1</v>
      </c>
      <c r="H20">
        <v>1</v>
      </c>
      <c r="I20">
        <v>0</v>
      </c>
      <c r="J20">
        <f t="shared" si="0"/>
        <v>9.9081491448427858E-2</v>
      </c>
      <c r="K20">
        <f t="shared" si="3"/>
        <v>3.1322207671271307E-3</v>
      </c>
      <c r="M20">
        <v>1</v>
      </c>
      <c r="N20">
        <f t="shared" si="1"/>
        <v>58</v>
      </c>
      <c r="O20">
        <v>1</v>
      </c>
      <c r="P20">
        <f t="shared" si="2"/>
        <v>58</v>
      </c>
    </row>
    <row r="21" spans="1:16" x14ac:dyDescent="0.25">
      <c r="A21" t="s">
        <v>76</v>
      </c>
      <c r="B21">
        <v>1.33428797202683E-2</v>
      </c>
      <c r="C21">
        <v>9.1836734693877698E-3</v>
      </c>
      <c r="D21">
        <v>3.06122448979592E-2</v>
      </c>
      <c r="E21">
        <v>58</v>
      </c>
      <c r="F21">
        <v>58</v>
      </c>
      <c r="G21">
        <v>0</v>
      </c>
      <c r="H21">
        <v>1</v>
      </c>
      <c r="I21">
        <v>0</v>
      </c>
      <c r="J21">
        <f t="shared" si="0"/>
        <v>9.8823525277350471E-2</v>
      </c>
      <c r="K21">
        <f t="shared" si="3"/>
        <v>2.5796617107738673E-4</v>
      </c>
      <c r="M21">
        <v>1</v>
      </c>
      <c r="N21">
        <f t="shared" si="1"/>
        <v>58</v>
      </c>
      <c r="O21">
        <v>1</v>
      </c>
      <c r="P21">
        <f t="shared" si="2"/>
        <v>58</v>
      </c>
    </row>
    <row r="22" spans="1:16" x14ac:dyDescent="0.25">
      <c r="A22" t="s">
        <v>72</v>
      </c>
      <c r="B22">
        <v>2.0355253756078402E-2</v>
      </c>
      <c r="C22">
        <v>6.1224489795918798E-3</v>
      </c>
      <c r="D22">
        <v>1.4285714285714299E-2</v>
      </c>
      <c r="E22">
        <v>58</v>
      </c>
      <c r="F22">
        <v>12</v>
      </c>
      <c r="G22">
        <v>1</v>
      </c>
      <c r="H22">
        <v>1</v>
      </c>
      <c r="I22">
        <v>0</v>
      </c>
      <c r="J22">
        <f t="shared" si="0"/>
        <v>9.5084956507491047E-2</v>
      </c>
      <c r="K22">
        <f t="shared" si="3"/>
        <v>3.7385687698594239E-3</v>
      </c>
      <c r="M22">
        <v>1</v>
      </c>
      <c r="N22">
        <f t="shared" si="1"/>
        <v>58</v>
      </c>
      <c r="O22">
        <v>47</v>
      </c>
      <c r="P22">
        <f t="shared" si="2"/>
        <v>12</v>
      </c>
    </row>
    <row r="23" spans="1:16" x14ac:dyDescent="0.25">
      <c r="A23" t="s">
        <v>70</v>
      </c>
      <c r="B23">
        <v>1.32458644556557E-2</v>
      </c>
      <c r="C23">
        <v>9.1836734693877698E-3</v>
      </c>
      <c r="D23">
        <v>2.1428571428571401E-2</v>
      </c>
      <c r="E23">
        <v>58</v>
      </c>
      <c r="F23">
        <v>58</v>
      </c>
      <c r="G23">
        <v>1</v>
      </c>
      <c r="H23">
        <v>0</v>
      </c>
      <c r="I23">
        <v>0</v>
      </c>
      <c r="J23">
        <f t="shared" si="0"/>
        <v>9.256634574169062E-2</v>
      </c>
      <c r="K23">
        <f t="shared" si="3"/>
        <v>2.5186107658004275E-3</v>
      </c>
      <c r="M23">
        <v>1</v>
      </c>
      <c r="N23">
        <f t="shared" si="1"/>
        <v>58</v>
      </c>
      <c r="O23">
        <v>1</v>
      </c>
      <c r="P23">
        <f t="shared" si="2"/>
        <v>58</v>
      </c>
    </row>
    <row r="24" spans="1:16" x14ac:dyDescent="0.25">
      <c r="A24" t="s">
        <v>59</v>
      </c>
      <c r="B24">
        <v>3.3653661003330997E-2</v>
      </c>
      <c r="C24">
        <v>-2.0408163265305899E-3</v>
      </c>
      <c r="D24">
        <v>1.73469387755102E-2</v>
      </c>
      <c r="E24">
        <v>58</v>
      </c>
      <c r="F24">
        <v>58</v>
      </c>
      <c r="G24">
        <v>1</v>
      </c>
      <c r="H24">
        <v>0</v>
      </c>
      <c r="I24">
        <v>0</v>
      </c>
      <c r="J24">
        <f t="shared" si="0"/>
        <v>9.1668652244939391E-2</v>
      </c>
      <c r="K24">
        <f t="shared" si="3"/>
        <v>8.9769349675122845E-4</v>
      </c>
      <c r="M24">
        <v>1</v>
      </c>
      <c r="N24">
        <f t="shared" si="1"/>
        <v>58</v>
      </c>
      <c r="O24">
        <v>1</v>
      </c>
      <c r="P24">
        <f t="shared" si="2"/>
        <v>58</v>
      </c>
    </row>
    <row r="25" spans="1:16" x14ac:dyDescent="0.25">
      <c r="A25" t="s">
        <v>91</v>
      </c>
      <c r="B25">
        <v>1.18658474669392E-2</v>
      </c>
      <c r="C25">
        <v>7.1428571428571799E-3</v>
      </c>
      <c r="D25">
        <v>5.3061224489795902E-2</v>
      </c>
      <c r="E25">
        <v>58</v>
      </c>
      <c r="F25">
        <v>58</v>
      </c>
      <c r="G25">
        <v>0</v>
      </c>
      <c r="H25">
        <v>0</v>
      </c>
      <c r="I25">
        <v>0</v>
      </c>
      <c r="J25">
        <f t="shared" si="0"/>
        <v>8.9555772916326742E-2</v>
      </c>
      <c r="K25">
        <f t="shared" si="3"/>
        <v>2.112879328612649E-3</v>
      </c>
      <c r="M25">
        <v>1</v>
      </c>
      <c r="N25">
        <f t="shared" si="1"/>
        <v>58</v>
      </c>
      <c r="O25">
        <v>1</v>
      </c>
      <c r="P25">
        <f t="shared" si="2"/>
        <v>58</v>
      </c>
    </row>
    <row r="26" spans="1:16" x14ac:dyDescent="0.25">
      <c r="A26" t="s">
        <v>39</v>
      </c>
      <c r="B26">
        <v>1.3120968042059301E-2</v>
      </c>
      <c r="C26">
        <v>1.0204081632653E-2</v>
      </c>
      <c r="D26">
        <v>1.02040816326531E-2</v>
      </c>
      <c r="E26">
        <v>58</v>
      </c>
      <c r="F26">
        <v>58</v>
      </c>
      <c r="G26">
        <v>1</v>
      </c>
      <c r="H26">
        <v>0</v>
      </c>
      <c r="I26">
        <v>0</v>
      </c>
      <c r="J26">
        <f t="shared" si="0"/>
        <v>8.7564879557379974E-2</v>
      </c>
      <c r="K26">
        <f t="shared" si="3"/>
        <v>1.9908933589467687E-3</v>
      </c>
      <c r="M26">
        <v>1</v>
      </c>
      <c r="N26">
        <f t="shared" si="1"/>
        <v>58</v>
      </c>
      <c r="O26">
        <v>1</v>
      </c>
      <c r="P26">
        <f t="shared" si="2"/>
        <v>58</v>
      </c>
    </row>
    <row r="27" spans="1:16" x14ac:dyDescent="0.25">
      <c r="A27" t="s">
        <v>115</v>
      </c>
      <c r="B27">
        <v>1.0853507480928899E-2</v>
      </c>
      <c r="C27">
        <v>2.0408163265306302E-3</v>
      </c>
      <c r="D27">
        <v>1.6326530612244899E-2</v>
      </c>
      <c r="E27">
        <v>58</v>
      </c>
      <c r="F27">
        <v>58</v>
      </c>
      <c r="G27">
        <v>1</v>
      </c>
      <c r="H27">
        <v>1</v>
      </c>
      <c r="I27">
        <v>0</v>
      </c>
      <c r="J27">
        <f t="shared" si="0"/>
        <v>8.5727895674877125E-2</v>
      </c>
      <c r="K27">
        <f t="shared" si="3"/>
        <v>1.8369838825028489E-3</v>
      </c>
      <c r="M27">
        <v>1</v>
      </c>
      <c r="N27">
        <f t="shared" si="1"/>
        <v>58</v>
      </c>
      <c r="O27">
        <v>1</v>
      </c>
      <c r="P27">
        <f t="shared" si="2"/>
        <v>58</v>
      </c>
    </row>
    <row r="28" spans="1:16" x14ac:dyDescent="0.25">
      <c r="A28" t="s">
        <v>52</v>
      </c>
      <c r="B28">
        <v>1.5713031632988601E-2</v>
      </c>
      <c r="C28">
        <v>3.0612244897959499E-3</v>
      </c>
      <c r="D28">
        <v>8.1632653061224792E-3</v>
      </c>
      <c r="E28">
        <v>58</v>
      </c>
      <c r="F28">
        <v>29</v>
      </c>
      <c r="G28">
        <v>1</v>
      </c>
      <c r="H28">
        <v>1</v>
      </c>
      <c r="I28">
        <v>0</v>
      </c>
      <c r="J28">
        <f t="shared" si="0"/>
        <v>8.184707838325829E-2</v>
      </c>
      <c r="K28">
        <f t="shared" si="3"/>
        <v>3.8808172916188349E-3</v>
      </c>
      <c r="M28">
        <v>1</v>
      </c>
      <c r="N28">
        <f t="shared" si="1"/>
        <v>58</v>
      </c>
      <c r="O28">
        <v>30</v>
      </c>
      <c r="P28">
        <f t="shared" si="2"/>
        <v>29</v>
      </c>
    </row>
    <row r="29" spans="1:16" x14ac:dyDescent="0.25">
      <c r="A29" t="s">
        <v>85</v>
      </c>
      <c r="B29">
        <v>2.4334635147636199E-2</v>
      </c>
      <c r="C29">
        <v>-2.0408163265305899E-3</v>
      </c>
      <c r="D29">
        <v>1.6326530612244899E-2</v>
      </c>
      <c r="E29">
        <v>58</v>
      </c>
      <c r="F29">
        <v>58</v>
      </c>
      <c r="G29">
        <v>1</v>
      </c>
      <c r="H29">
        <v>0</v>
      </c>
      <c r="I29">
        <v>0</v>
      </c>
      <c r="J29">
        <f t="shared" si="0"/>
        <v>8.1665163692461559E-2</v>
      </c>
      <c r="K29">
        <f t="shared" si="3"/>
        <v>1.8191469079673062E-4</v>
      </c>
      <c r="M29">
        <v>1</v>
      </c>
      <c r="N29">
        <f t="shared" si="1"/>
        <v>58</v>
      </c>
      <c r="O29">
        <v>1</v>
      </c>
      <c r="P29">
        <f t="shared" si="2"/>
        <v>58</v>
      </c>
    </row>
    <row r="30" spans="1:16" x14ac:dyDescent="0.25">
      <c r="A30" t="s">
        <v>113</v>
      </c>
      <c r="B30">
        <v>8.5903055471717692E-3</v>
      </c>
      <c r="C30">
        <v>2.0408163265306302E-3</v>
      </c>
      <c r="D30">
        <v>1.2244897959183701E-2</v>
      </c>
      <c r="E30">
        <v>58</v>
      </c>
      <c r="F30">
        <v>58</v>
      </c>
      <c r="G30">
        <v>1</v>
      </c>
      <c r="H30">
        <v>1</v>
      </c>
      <c r="I30">
        <v>0</v>
      </c>
      <c r="J30">
        <f t="shared" si="0"/>
        <v>8.072684295398791E-2</v>
      </c>
      <c r="K30">
        <f t="shared" si="3"/>
        <v>9.3832073847364972E-4</v>
      </c>
      <c r="M30">
        <v>1</v>
      </c>
      <c r="N30">
        <f t="shared" si="1"/>
        <v>58</v>
      </c>
      <c r="O30">
        <v>1</v>
      </c>
      <c r="P30">
        <f t="shared" si="2"/>
        <v>58</v>
      </c>
    </row>
    <row r="31" spans="1:16" x14ac:dyDescent="0.25">
      <c r="A31" t="s">
        <v>116</v>
      </c>
      <c r="B31">
        <v>1.21263819505663E-2</v>
      </c>
      <c r="C31">
        <v>5.1020408163265901E-3</v>
      </c>
      <c r="D31">
        <v>3.06122448979592E-2</v>
      </c>
      <c r="E31">
        <v>58</v>
      </c>
      <c r="F31">
        <v>17</v>
      </c>
      <c r="G31">
        <v>0</v>
      </c>
      <c r="H31">
        <v>1</v>
      </c>
      <c r="I31">
        <v>0</v>
      </c>
      <c r="J31">
        <f t="shared" si="0"/>
        <v>7.8631308266677385E-2</v>
      </c>
      <c r="K31">
        <f t="shared" si="3"/>
        <v>2.0955346873105241E-3</v>
      </c>
      <c r="M31">
        <v>1</v>
      </c>
      <c r="N31">
        <f t="shared" si="1"/>
        <v>58</v>
      </c>
      <c r="O31">
        <v>42</v>
      </c>
      <c r="P31">
        <f t="shared" si="2"/>
        <v>17</v>
      </c>
    </row>
    <row r="32" spans="1:16" x14ac:dyDescent="0.25">
      <c r="A32" t="s">
        <v>50</v>
      </c>
      <c r="B32">
        <v>8.0727219524104506E-3</v>
      </c>
      <c r="C32">
        <v>5.1020408163265901E-3</v>
      </c>
      <c r="D32">
        <v>7.14285714285716E-3</v>
      </c>
      <c r="E32">
        <v>26</v>
      </c>
      <c r="F32">
        <v>53</v>
      </c>
      <c r="G32">
        <v>1</v>
      </c>
      <c r="H32">
        <v>1</v>
      </c>
      <c r="I32">
        <v>0</v>
      </c>
      <c r="J32">
        <f t="shared" si="0"/>
        <v>7.727139170388693E-2</v>
      </c>
      <c r="K32">
        <f t="shared" si="3"/>
        <v>1.3599165627904558E-3</v>
      </c>
      <c r="M32">
        <v>33</v>
      </c>
      <c r="N32">
        <f t="shared" si="1"/>
        <v>26</v>
      </c>
      <c r="O32">
        <v>6</v>
      </c>
      <c r="P32">
        <f t="shared" si="2"/>
        <v>53</v>
      </c>
    </row>
    <row r="33" spans="1:16" x14ac:dyDescent="0.25">
      <c r="A33" t="s">
        <v>89</v>
      </c>
      <c r="B33">
        <v>1.07385153623094E-2</v>
      </c>
      <c r="C33">
        <v>5.1020408163265597E-3</v>
      </c>
      <c r="D33">
        <v>1.8367346938775501E-2</v>
      </c>
      <c r="E33">
        <v>56</v>
      </c>
      <c r="F33">
        <v>58</v>
      </c>
      <c r="G33">
        <v>0</v>
      </c>
      <c r="H33">
        <v>1</v>
      </c>
      <c r="I33">
        <v>0</v>
      </c>
      <c r="J33">
        <f t="shared" si="0"/>
        <v>7.6992221864027849E-2</v>
      </c>
      <c r="K33">
        <f t="shared" si="3"/>
        <v>2.7916983985908084E-4</v>
      </c>
      <c r="M33">
        <v>3</v>
      </c>
      <c r="N33">
        <f t="shared" si="1"/>
        <v>56</v>
      </c>
      <c r="O33">
        <v>1</v>
      </c>
      <c r="P33">
        <f t="shared" si="2"/>
        <v>58</v>
      </c>
    </row>
    <row r="34" spans="1:16" x14ac:dyDescent="0.25">
      <c r="A34" t="s">
        <v>27</v>
      </c>
      <c r="B34">
        <v>1.0969405639690601E-2</v>
      </c>
      <c r="C34">
        <v>2.0408163265306302E-3</v>
      </c>
      <c r="D34">
        <v>3.0612244897959499E-3</v>
      </c>
      <c r="E34">
        <v>58</v>
      </c>
      <c r="F34">
        <v>58</v>
      </c>
      <c r="G34">
        <v>1</v>
      </c>
      <c r="H34">
        <v>1</v>
      </c>
      <c r="I34">
        <v>0</v>
      </c>
      <c r="J34">
        <f t="shared" ref="J34:J65" si="4">ABS(B34)/$B$116+ABS(C34)/$C$116+ABS(D34)/$D$116+ABS(E34)/$E$116+ABS(F34)/$F$116+ABS(G34)/$G$116+ABS(H34)/$H$116+ABS(I34)/$I$116</f>
        <v>7.6945778775459522E-2</v>
      </c>
      <c r="K34">
        <f t="shared" si="3"/>
        <v>4.6443088568326463E-5</v>
      </c>
      <c r="M34">
        <v>1</v>
      </c>
      <c r="N34">
        <f t="shared" ref="N34:N65" si="5">59-M34</f>
        <v>58</v>
      </c>
      <c r="O34">
        <v>1</v>
      </c>
      <c r="P34">
        <f t="shared" ref="P34:P65" si="6">59 - O34</f>
        <v>58</v>
      </c>
    </row>
    <row r="35" spans="1:16" x14ac:dyDescent="0.25">
      <c r="A35" t="s">
        <v>80</v>
      </c>
      <c r="B35">
        <v>1.24883612037645E-2</v>
      </c>
      <c r="C35">
        <v>1.0204081632653099E-3</v>
      </c>
      <c r="D35">
        <v>2.8571428571428598E-2</v>
      </c>
      <c r="E35">
        <v>58</v>
      </c>
      <c r="F35">
        <v>58</v>
      </c>
      <c r="G35">
        <v>0</v>
      </c>
      <c r="H35">
        <v>1</v>
      </c>
      <c r="I35">
        <v>0</v>
      </c>
      <c r="J35">
        <f t="shared" si="4"/>
        <v>7.5379922216086997E-2</v>
      </c>
      <c r="K35">
        <f t="shared" si="3"/>
        <v>1.5658565593725249E-3</v>
      </c>
      <c r="M35">
        <v>1</v>
      </c>
      <c r="N35">
        <f t="shared" si="5"/>
        <v>58</v>
      </c>
      <c r="O35">
        <v>1</v>
      </c>
      <c r="P35">
        <f t="shared" si="6"/>
        <v>58</v>
      </c>
    </row>
    <row r="36" spans="1:16" x14ac:dyDescent="0.25">
      <c r="A36" t="s">
        <v>66</v>
      </c>
      <c r="B36">
        <v>8.0252994430760494E-3</v>
      </c>
      <c r="C36">
        <v>3.0612244897959499E-3</v>
      </c>
      <c r="D36">
        <v>2.0408163265306302E-3</v>
      </c>
      <c r="E36">
        <v>54</v>
      </c>
      <c r="F36">
        <v>56</v>
      </c>
      <c r="G36">
        <v>1</v>
      </c>
      <c r="H36">
        <v>1</v>
      </c>
      <c r="I36">
        <v>0</v>
      </c>
      <c r="J36">
        <f t="shared" si="4"/>
        <v>7.4755035555543095E-2</v>
      </c>
      <c r="K36">
        <f t="shared" si="3"/>
        <v>6.2488666054390241E-4</v>
      </c>
      <c r="M36">
        <v>5</v>
      </c>
      <c r="N36">
        <f t="shared" si="5"/>
        <v>54</v>
      </c>
      <c r="O36">
        <v>3</v>
      </c>
      <c r="P36">
        <f t="shared" si="6"/>
        <v>56</v>
      </c>
    </row>
    <row r="37" spans="1:16" x14ac:dyDescent="0.25">
      <c r="A37" t="s">
        <v>86</v>
      </c>
      <c r="B37">
        <v>1.2864299406082001E-2</v>
      </c>
      <c r="C37">
        <v>7.14285714285716E-3</v>
      </c>
      <c r="D37">
        <v>3.0612244897959499E-3</v>
      </c>
      <c r="E37">
        <v>58</v>
      </c>
      <c r="F37">
        <v>58</v>
      </c>
      <c r="G37">
        <v>1</v>
      </c>
      <c r="H37">
        <v>0</v>
      </c>
      <c r="I37">
        <v>0</v>
      </c>
      <c r="J37">
        <f t="shared" si="4"/>
        <v>7.4559412362224103E-2</v>
      </c>
      <c r="K37">
        <f t="shared" si="3"/>
        <v>1.9562319331899169E-4</v>
      </c>
      <c r="M37">
        <v>1</v>
      </c>
      <c r="N37">
        <f t="shared" si="5"/>
        <v>58</v>
      </c>
      <c r="O37">
        <v>1</v>
      </c>
      <c r="P37">
        <f t="shared" si="6"/>
        <v>58</v>
      </c>
    </row>
    <row r="38" spans="1:16" x14ac:dyDescent="0.25">
      <c r="A38" t="s">
        <v>43</v>
      </c>
      <c r="B38">
        <v>9.3764941932007202E-3</v>
      </c>
      <c r="C38">
        <v>8.1632653061224792E-3</v>
      </c>
      <c r="D38">
        <v>4.08163265306127E-3</v>
      </c>
      <c r="E38">
        <v>58</v>
      </c>
      <c r="F38">
        <v>58</v>
      </c>
      <c r="G38">
        <v>0</v>
      </c>
      <c r="H38">
        <v>1</v>
      </c>
      <c r="I38">
        <v>0</v>
      </c>
      <c r="J38">
        <f t="shared" si="4"/>
        <v>7.4408589740025094E-2</v>
      </c>
      <c r="K38">
        <f t="shared" si="3"/>
        <v>1.5082262219900944E-4</v>
      </c>
      <c r="M38">
        <v>1</v>
      </c>
      <c r="N38">
        <f t="shared" si="5"/>
        <v>58</v>
      </c>
      <c r="O38">
        <v>1</v>
      </c>
      <c r="P38">
        <f t="shared" si="6"/>
        <v>58</v>
      </c>
    </row>
    <row r="39" spans="1:16" x14ac:dyDescent="0.25">
      <c r="A39" t="s">
        <v>78</v>
      </c>
      <c r="B39">
        <v>1.1178386376338299E-2</v>
      </c>
      <c r="C39">
        <v>1.02040816326534E-3</v>
      </c>
      <c r="D39">
        <v>2.7551020408163301E-2</v>
      </c>
      <c r="E39">
        <v>58</v>
      </c>
      <c r="F39">
        <v>58</v>
      </c>
      <c r="G39">
        <v>0</v>
      </c>
      <c r="H39">
        <v>1</v>
      </c>
      <c r="I39">
        <v>0</v>
      </c>
      <c r="J39">
        <f t="shared" si="4"/>
        <v>7.3385484691877861E-2</v>
      </c>
      <c r="K39">
        <f t="shared" si="3"/>
        <v>1.0231050481472326E-3</v>
      </c>
      <c r="M39">
        <v>1</v>
      </c>
      <c r="N39">
        <f t="shared" si="5"/>
        <v>58</v>
      </c>
      <c r="O39">
        <v>1</v>
      </c>
      <c r="P39">
        <f t="shared" si="6"/>
        <v>58</v>
      </c>
    </row>
    <row r="40" spans="1:16" x14ac:dyDescent="0.25">
      <c r="A40" t="s">
        <v>97</v>
      </c>
      <c r="B40">
        <v>9.2005432873012508E-3</v>
      </c>
      <c r="C40">
        <v>5.1020408163265597E-3</v>
      </c>
      <c r="D40">
        <v>4.3877551020408197E-2</v>
      </c>
      <c r="E40">
        <v>58</v>
      </c>
      <c r="F40">
        <v>45</v>
      </c>
      <c r="G40">
        <v>0</v>
      </c>
      <c r="H40">
        <v>0</v>
      </c>
      <c r="I40">
        <v>0</v>
      </c>
      <c r="J40">
        <f t="shared" si="4"/>
        <v>7.2772744783943979E-2</v>
      </c>
      <c r="K40">
        <f t="shared" si="3"/>
        <v>6.1273990793388189E-4</v>
      </c>
      <c r="M40">
        <v>1</v>
      </c>
      <c r="N40">
        <f t="shared" si="5"/>
        <v>58</v>
      </c>
      <c r="O40">
        <v>14</v>
      </c>
      <c r="P40">
        <f t="shared" si="6"/>
        <v>45</v>
      </c>
    </row>
    <row r="41" spans="1:16" x14ac:dyDescent="0.25">
      <c r="A41" t="s">
        <v>65</v>
      </c>
      <c r="B41">
        <v>7.6377075240744398E-3</v>
      </c>
      <c r="C41">
        <v>-4.0816326530611798E-3</v>
      </c>
      <c r="D41">
        <v>2.04081632653061E-2</v>
      </c>
      <c r="E41">
        <v>57</v>
      </c>
      <c r="F41">
        <v>55</v>
      </c>
      <c r="G41">
        <v>0</v>
      </c>
      <c r="H41">
        <v>1</v>
      </c>
      <c r="I41">
        <v>0</v>
      </c>
      <c r="J41">
        <f t="shared" si="4"/>
        <v>7.2197353109129656E-2</v>
      </c>
      <c r="K41">
        <f t="shared" si="3"/>
        <v>5.7539167481432396E-4</v>
      </c>
      <c r="M41">
        <v>2</v>
      </c>
      <c r="N41">
        <f t="shared" si="5"/>
        <v>57</v>
      </c>
      <c r="O41">
        <v>4</v>
      </c>
      <c r="P41">
        <f t="shared" si="6"/>
        <v>55</v>
      </c>
    </row>
    <row r="42" spans="1:16" x14ac:dyDescent="0.25">
      <c r="A42" t="s">
        <v>74</v>
      </c>
      <c r="B42">
        <v>1.7988807317067701E-2</v>
      </c>
      <c r="C42">
        <v>1.02040816326534E-3</v>
      </c>
      <c r="D42">
        <v>1.53061224489796E-2</v>
      </c>
      <c r="E42">
        <v>58</v>
      </c>
      <c r="F42">
        <v>58</v>
      </c>
      <c r="G42">
        <v>1</v>
      </c>
      <c r="H42">
        <v>0</v>
      </c>
      <c r="I42">
        <v>0</v>
      </c>
      <c r="J42">
        <f t="shared" si="4"/>
        <v>7.1982353271210969E-2</v>
      </c>
      <c r="K42">
        <f t="shared" si="3"/>
        <v>2.1499983791868627E-4</v>
      </c>
      <c r="M42">
        <v>1</v>
      </c>
      <c r="N42">
        <f t="shared" si="5"/>
        <v>58</v>
      </c>
      <c r="O42">
        <v>1</v>
      </c>
      <c r="P42">
        <f t="shared" si="6"/>
        <v>58</v>
      </c>
    </row>
    <row r="43" spans="1:16" x14ac:dyDescent="0.25">
      <c r="A43" t="s">
        <v>20</v>
      </c>
      <c r="B43">
        <v>6.56768628220512E-3</v>
      </c>
      <c r="C43">
        <v>6.1224489795918598E-3</v>
      </c>
      <c r="D43">
        <v>1.3265306122449E-2</v>
      </c>
      <c r="E43">
        <v>51</v>
      </c>
      <c r="F43">
        <v>58</v>
      </c>
      <c r="G43">
        <v>0</v>
      </c>
      <c r="H43">
        <v>1</v>
      </c>
      <c r="I43">
        <v>0</v>
      </c>
      <c r="J43">
        <f t="shared" si="4"/>
        <v>7.1043331397981024E-2</v>
      </c>
      <c r="K43">
        <f t="shared" si="3"/>
        <v>9.390218732299449E-4</v>
      </c>
      <c r="M43">
        <v>8</v>
      </c>
      <c r="N43">
        <f t="shared" si="5"/>
        <v>51</v>
      </c>
      <c r="O43">
        <v>1</v>
      </c>
      <c r="P43">
        <f t="shared" si="6"/>
        <v>58</v>
      </c>
    </row>
    <row r="44" spans="1:16" x14ac:dyDescent="0.25">
      <c r="A44" t="s">
        <v>38</v>
      </c>
      <c r="B44">
        <v>1.5996440358532302E-2</v>
      </c>
      <c r="C44" s="1">
        <v>2.2204460492503101E-17</v>
      </c>
      <c r="D44">
        <v>6.1224489795918598E-3</v>
      </c>
      <c r="E44">
        <v>58</v>
      </c>
      <c r="F44">
        <v>18</v>
      </c>
      <c r="G44">
        <v>1</v>
      </c>
      <c r="H44">
        <v>1</v>
      </c>
      <c r="I44">
        <v>0</v>
      </c>
      <c r="J44">
        <f t="shared" si="4"/>
        <v>7.0559562123315905E-2</v>
      </c>
      <c r="K44">
        <f t="shared" si="3"/>
        <v>4.8376927466511899E-4</v>
      </c>
      <c r="M44">
        <v>1</v>
      </c>
      <c r="N44">
        <f t="shared" si="5"/>
        <v>58</v>
      </c>
      <c r="O44">
        <v>41</v>
      </c>
      <c r="P44">
        <f t="shared" si="6"/>
        <v>18</v>
      </c>
    </row>
    <row r="45" spans="1:16" x14ac:dyDescent="0.25">
      <c r="A45" t="s">
        <v>40</v>
      </c>
      <c r="B45">
        <v>1.09830385089875E-2</v>
      </c>
      <c r="C45">
        <v>6.1224489795918798E-3</v>
      </c>
      <c r="D45">
        <v>1.4285714285714299E-2</v>
      </c>
      <c r="E45">
        <v>58</v>
      </c>
      <c r="F45">
        <v>22</v>
      </c>
      <c r="G45">
        <v>0</v>
      </c>
      <c r="H45">
        <v>1</v>
      </c>
      <c r="I45">
        <v>0</v>
      </c>
      <c r="J45">
        <f t="shared" si="4"/>
        <v>7.0209281529661327E-2</v>
      </c>
      <c r="K45">
        <f t="shared" si="3"/>
        <v>3.5028059365457831E-4</v>
      </c>
      <c r="M45">
        <v>1</v>
      </c>
      <c r="N45">
        <f t="shared" si="5"/>
        <v>58</v>
      </c>
      <c r="O45">
        <v>37</v>
      </c>
      <c r="P45">
        <f t="shared" si="6"/>
        <v>22</v>
      </c>
    </row>
    <row r="46" spans="1:16" x14ac:dyDescent="0.25">
      <c r="A46" t="s">
        <v>42</v>
      </c>
      <c r="B46">
        <v>1.04657759150719E-2</v>
      </c>
      <c r="C46">
        <v>-1.02040816326529E-3</v>
      </c>
      <c r="D46">
        <v>8.1632653061224792E-3</v>
      </c>
      <c r="E46">
        <v>58</v>
      </c>
      <c r="F46">
        <v>23</v>
      </c>
      <c r="G46">
        <v>1</v>
      </c>
      <c r="H46">
        <v>1</v>
      </c>
      <c r="I46">
        <v>0</v>
      </c>
      <c r="J46">
        <f t="shared" si="4"/>
        <v>7.0070542926512658E-2</v>
      </c>
      <c r="K46">
        <f t="shared" si="3"/>
        <v>1.3873860314866926E-4</v>
      </c>
      <c r="M46">
        <v>1</v>
      </c>
      <c r="N46">
        <f t="shared" si="5"/>
        <v>58</v>
      </c>
      <c r="O46">
        <v>36</v>
      </c>
      <c r="P46">
        <f t="shared" si="6"/>
        <v>23</v>
      </c>
    </row>
    <row r="47" spans="1:16" x14ac:dyDescent="0.25">
      <c r="A47" t="s">
        <v>88</v>
      </c>
      <c r="B47">
        <v>1.17051267881526E-2</v>
      </c>
      <c r="C47">
        <v>1.02040816326534E-3</v>
      </c>
      <c r="D47">
        <v>3.0612244897959499E-3</v>
      </c>
      <c r="E47">
        <v>58</v>
      </c>
      <c r="F47">
        <v>33</v>
      </c>
      <c r="G47">
        <v>1</v>
      </c>
      <c r="H47">
        <v>1</v>
      </c>
      <c r="I47">
        <v>0</v>
      </c>
      <c r="J47">
        <f t="shared" si="4"/>
        <v>6.9927980234062367E-2</v>
      </c>
      <c r="K47">
        <f t="shared" si="3"/>
        <v>1.4256269245029041E-4</v>
      </c>
      <c r="M47">
        <v>1</v>
      </c>
      <c r="N47">
        <f t="shared" si="5"/>
        <v>58</v>
      </c>
      <c r="O47">
        <v>26</v>
      </c>
      <c r="P47">
        <f t="shared" si="6"/>
        <v>33</v>
      </c>
    </row>
    <row r="48" spans="1:16" x14ac:dyDescent="0.25">
      <c r="A48" t="s">
        <v>120</v>
      </c>
      <c r="B48">
        <v>7.04659574269818E-3</v>
      </c>
      <c r="C48">
        <v>-4.0816326530611997E-3</v>
      </c>
      <c r="D48">
        <v>4.1836734693877498E-2</v>
      </c>
      <c r="E48">
        <v>58</v>
      </c>
      <c r="F48">
        <v>58</v>
      </c>
      <c r="G48">
        <v>0</v>
      </c>
      <c r="H48">
        <v>0</v>
      </c>
      <c r="I48">
        <v>0</v>
      </c>
      <c r="J48">
        <f t="shared" si="4"/>
        <v>6.9249871845774663E-2</v>
      </c>
      <c r="K48">
        <f t="shared" si="3"/>
        <v>6.7810838828770426E-4</v>
      </c>
      <c r="M48">
        <v>1</v>
      </c>
      <c r="N48">
        <f t="shared" si="5"/>
        <v>58</v>
      </c>
      <c r="O48">
        <v>1</v>
      </c>
      <c r="P48">
        <f t="shared" si="6"/>
        <v>58</v>
      </c>
    </row>
    <row r="49" spans="1:16" x14ac:dyDescent="0.25">
      <c r="A49" t="s">
        <v>46</v>
      </c>
      <c r="B49">
        <v>5.1596202571051204E-3</v>
      </c>
      <c r="C49">
        <v>3.0612244897959299E-3</v>
      </c>
      <c r="D49">
        <v>2.2448979591836799E-2</v>
      </c>
      <c r="E49">
        <v>58</v>
      </c>
      <c r="F49">
        <v>58</v>
      </c>
      <c r="G49">
        <v>0</v>
      </c>
      <c r="H49">
        <v>1</v>
      </c>
      <c r="I49">
        <v>0</v>
      </c>
      <c r="J49">
        <f t="shared" si="4"/>
        <v>6.9249444876527899E-2</v>
      </c>
      <c r="K49">
        <f t="shared" si="3"/>
        <v>4.2696924676399739E-7</v>
      </c>
      <c r="M49">
        <v>1</v>
      </c>
      <c r="N49">
        <f t="shared" si="5"/>
        <v>58</v>
      </c>
      <c r="O49">
        <v>1</v>
      </c>
      <c r="P49">
        <f t="shared" si="6"/>
        <v>58</v>
      </c>
    </row>
    <row r="50" spans="1:16" x14ac:dyDescent="0.25">
      <c r="A50" t="s">
        <v>26</v>
      </c>
      <c r="B50">
        <v>6.6057141195328397E-3</v>
      </c>
      <c r="C50">
        <v>1.0204081632653099E-3</v>
      </c>
      <c r="D50">
        <v>9.1836734693877993E-3</v>
      </c>
      <c r="E50">
        <v>33</v>
      </c>
      <c r="F50">
        <v>58</v>
      </c>
      <c r="G50">
        <v>1</v>
      </c>
      <c r="H50">
        <v>1</v>
      </c>
      <c r="I50">
        <v>0</v>
      </c>
      <c r="J50">
        <f t="shared" si="4"/>
        <v>6.8995004562467696E-2</v>
      </c>
      <c r="K50">
        <f t="shared" si="3"/>
        <v>2.5444031406020307E-4</v>
      </c>
      <c r="M50">
        <v>26</v>
      </c>
      <c r="N50">
        <f t="shared" si="5"/>
        <v>33</v>
      </c>
      <c r="O50">
        <v>1</v>
      </c>
      <c r="P50">
        <f t="shared" si="6"/>
        <v>58</v>
      </c>
    </row>
    <row r="51" spans="1:16" x14ac:dyDescent="0.25">
      <c r="A51" t="s">
        <v>29</v>
      </c>
      <c r="B51">
        <v>1.25462772247848E-2</v>
      </c>
      <c r="C51">
        <v>3.0612244897959499E-3</v>
      </c>
      <c r="D51">
        <v>1.0204081632653E-2</v>
      </c>
      <c r="E51">
        <v>58</v>
      </c>
      <c r="F51">
        <v>58</v>
      </c>
      <c r="G51">
        <v>1</v>
      </c>
      <c r="H51">
        <v>0</v>
      </c>
      <c r="I51">
        <v>0</v>
      </c>
      <c r="J51">
        <f t="shared" si="4"/>
        <v>6.8422549482811262E-2</v>
      </c>
      <c r="K51">
        <f t="shared" si="3"/>
        <v>5.7245507965643372E-4</v>
      </c>
      <c r="M51">
        <v>1</v>
      </c>
      <c r="N51">
        <f t="shared" si="5"/>
        <v>58</v>
      </c>
      <c r="O51">
        <v>1</v>
      </c>
      <c r="P51">
        <f t="shared" si="6"/>
        <v>58</v>
      </c>
    </row>
    <row r="52" spans="1:16" x14ac:dyDescent="0.25">
      <c r="A52" t="s">
        <v>21</v>
      </c>
      <c r="B52">
        <v>7.6253613787180497E-3</v>
      </c>
      <c r="C52">
        <v>-7.1428571428571097E-3</v>
      </c>
      <c r="D52">
        <v>1.6326530612244899E-2</v>
      </c>
      <c r="E52">
        <v>50</v>
      </c>
      <c r="F52">
        <v>15</v>
      </c>
      <c r="G52">
        <v>0</v>
      </c>
      <c r="H52">
        <v>1</v>
      </c>
      <c r="I52">
        <v>0</v>
      </c>
      <c r="J52">
        <f t="shared" si="4"/>
        <v>6.7831541270505558E-2</v>
      </c>
      <c r="K52">
        <f t="shared" si="3"/>
        <v>5.9100821230570477E-4</v>
      </c>
      <c r="M52">
        <v>9</v>
      </c>
      <c r="N52">
        <f t="shared" si="5"/>
        <v>50</v>
      </c>
      <c r="O52">
        <v>44</v>
      </c>
      <c r="P52">
        <f t="shared" si="6"/>
        <v>15</v>
      </c>
    </row>
    <row r="53" spans="1:16" x14ac:dyDescent="0.25">
      <c r="A53" t="s">
        <v>44</v>
      </c>
      <c r="B53">
        <v>6.5551043741743599E-3</v>
      </c>
      <c r="C53">
        <v>4.08163265306125E-3</v>
      </c>
      <c r="D53">
        <v>1.53061224489796E-2</v>
      </c>
      <c r="E53">
        <v>43</v>
      </c>
      <c r="F53">
        <v>58</v>
      </c>
      <c r="G53">
        <v>0</v>
      </c>
      <c r="H53">
        <v>1</v>
      </c>
      <c r="I53">
        <v>0</v>
      </c>
      <c r="J53">
        <f t="shared" si="4"/>
        <v>6.5481406622235366E-2</v>
      </c>
      <c r="K53">
        <f t="shared" si="3"/>
        <v>2.3501346482701913E-3</v>
      </c>
      <c r="M53">
        <v>16</v>
      </c>
      <c r="N53">
        <f t="shared" si="5"/>
        <v>43</v>
      </c>
      <c r="O53">
        <v>1</v>
      </c>
      <c r="P53">
        <f t="shared" si="6"/>
        <v>58</v>
      </c>
    </row>
    <row r="54" spans="1:16" x14ac:dyDescent="0.25">
      <c r="A54" t="s">
        <v>77</v>
      </c>
      <c r="B54">
        <v>9.1083487773187099E-3</v>
      </c>
      <c r="C54">
        <v>-3.06122448979591E-3</v>
      </c>
      <c r="D54">
        <v>1.2244897959183701E-2</v>
      </c>
      <c r="E54">
        <v>53</v>
      </c>
      <c r="F54">
        <v>58</v>
      </c>
      <c r="G54">
        <v>0</v>
      </c>
      <c r="H54">
        <v>1</v>
      </c>
      <c r="I54">
        <v>0</v>
      </c>
      <c r="J54">
        <f t="shared" si="4"/>
        <v>6.5345278632984588E-2</v>
      </c>
      <c r="K54">
        <f t="shared" si="3"/>
        <v>1.3612798925077829E-4</v>
      </c>
      <c r="M54">
        <v>6</v>
      </c>
      <c r="N54">
        <f t="shared" si="5"/>
        <v>53</v>
      </c>
      <c r="O54">
        <v>1</v>
      </c>
      <c r="P54">
        <f t="shared" si="6"/>
        <v>58</v>
      </c>
    </row>
    <row r="55" spans="1:16" x14ac:dyDescent="0.25">
      <c r="A55" t="s">
        <v>75</v>
      </c>
      <c r="B55">
        <v>9.8325970678058705E-3</v>
      </c>
      <c r="C55">
        <v>7.1428571428571999E-3</v>
      </c>
      <c r="D55">
        <v>1.9387755102040799E-2</v>
      </c>
      <c r="E55">
        <v>58</v>
      </c>
      <c r="F55">
        <v>58</v>
      </c>
      <c r="G55">
        <v>0</v>
      </c>
      <c r="H55">
        <v>0</v>
      </c>
      <c r="I55">
        <v>0</v>
      </c>
      <c r="J55">
        <f t="shared" si="4"/>
        <v>6.4935253523353637E-2</v>
      </c>
      <c r="K55">
        <f t="shared" si="3"/>
        <v>4.1002510963095151E-4</v>
      </c>
      <c r="M55">
        <v>1</v>
      </c>
      <c r="N55">
        <f t="shared" si="5"/>
        <v>58</v>
      </c>
      <c r="O55">
        <v>1</v>
      </c>
      <c r="P55">
        <f t="shared" si="6"/>
        <v>58</v>
      </c>
    </row>
    <row r="56" spans="1:16" x14ac:dyDescent="0.25">
      <c r="A56" t="s">
        <v>19</v>
      </c>
      <c r="B56">
        <v>5.7205561344038603E-3</v>
      </c>
      <c r="C56">
        <v>-5.1020408163265198E-3</v>
      </c>
      <c r="D56">
        <v>1.8367346938775501E-2</v>
      </c>
      <c r="E56">
        <v>44</v>
      </c>
      <c r="F56">
        <v>35</v>
      </c>
      <c r="G56">
        <v>0</v>
      </c>
      <c r="H56">
        <v>1</v>
      </c>
      <c r="I56">
        <v>0</v>
      </c>
      <c r="J56">
        <f t="shared" si="4"/>
        <v>6.4861500113615161E-2</v>
      </c>
      <c r="K56">
        <f t="shared" si="3"/>
        <v>7.3753409738475106E-5</v>
      </c>
      <c r="M56">
        <v>15</v>
      </c>
      <c r="N56">
        <f t="shared" si="5"/>
        <v>44</v>
      </c>
      <c r="O56">
        <v>24</v>
      </c>
      <c r="P56">
        <f t="shared" si="6"/>
        <v>35</v>
      </c>
    </row>
    <row r="57" spans="1:16" x14ac:dyDescent="0.25">
      <c r="A57" t="s">
        <v>64</v>
      </c>
      <c r="B57">
        <v>1.0475362340557201E-2</v>
      </c>
      <c r="C57">
        <v>5.1020408163265597E-3</v>
      </c>
      <c r="D57">
        <v>9.1836734693877698E-3</v>
      </c>
      <c r="E57">
        <v>58</v>
      </c>
      <c r="F57">
        <v>27</v>
      </c>
      <c r="G57">
        <v>0</v>
      </c>
      <c r="H57">
        <v>1</v>
      </c>
      <c r="I57">
        <v>0</v>
      </c>
      <c r="J57">
        <f t="shared" si="4"/>
        <v>6.4646971942608669E-2</v>
      </c>
      <c r="K57">
        <f t="shared" si="3"/>
        <v>2.1452817100649224E-4</v>
      </c>
      <c r="M57">
        <v>1</v>
      </c>
      <c r="N57">
        <f t="shared" si="5"/>
        <v>58</v>
      </c>
      <c r="O57">
        <v>32</v>
      </c>
      <c r="P57">
        <f t="shared" si="6"/>
        <v>27</v>
      </c>
    </row>
    <row r="58" spans="1:16" x14ac:dyDescent="0.25">
      <c r="A58" t="s">
        <v>57</v>
      </c>
      <c r="B58">
        <v>9.0897227546927906E-3</v>
      </c>
      <c r="C58">
        <v>6.1224489795918598E-3</v>
      </c>
      <c r="D58">
        <v>9.1836734693877698E-3</v>
      </c>
      <c r="E58">
        <v>58</v>
      </c>
      <c r="F58">
        <v>20</v>
      </c>
      <c r="G58">
        <v>0</v>
      </c>
      <c r="H58">
        <v>1</v>
      </c>
      <c r="I58">
        <v>0</v>
      </c>
      <c r="J58">
        <f t="shared" si="4"/>
        <v>6.448557230777463E-2</v>
      </c>
      <c r="K58">
        <f t="shared" si="3"/>
        <v>1.6139963483403907E-4</v>
      </c>
      <c r="M58">
        <v>1</v>
      </c>
      <c r="N58">
        <f t="shared" si="5"/>
        <v>58</v>
      </c>
      <c r="O58">
        <v>39</v>
      </c>
      <c r="P58">
        <f t="shared" si="6"/>
        <v>20</v>
      </c>
    </row>
    <row r="59" spans="1:16" x14ac:dyDescent="0.25">
      <c r="A59" t="s">
        <v>71</v>
      </c>
      <c r="B59">
        <v>1.0263184263959399E-2</v>
      </c>
      <c r="C59">
        <v>8.1632653061225E-3</v>
      </c>
      <c r="D59">
        <v>3.0612244897959499E-3</v>
      </c>
      <c r="E59">
        <v>58</v>
      </c>
      <c r="F59">
        <v>3</v>
      </c>
      <c r="G59">
        <v>0</v>
      </c>
      <c r="H59">
        <v>1</v>
      </c>
      <c r="I59">
        <v>0</v>
      </c>
      <c r="J59">
        <f t="shared" si="4"/>
        <v>6.3388617562888772E-2</v>
      </c>
      <c r="K59">
        <f t="shared" si="3"/>
        <v>1.0969547448858585E-3</v>
      </c>
      <c r="M59">
        <v>1</v>
      </c>
      <c r="N59">
        <f t="shared" si="5"/>
        <v>58</v>
      </c>
      <c r="O59">
        <v>56</v>
      </c>
      <c r="P59">
        <f t="shared" si="6"/>
        <v>3</v>
      </c>
    </row>
    <row r="60" spans="1:16" x14ac:dyDescent="0.25">
      <c r="A60" t="s">
        <v>49</v>
      </c>
      <c r="B60">
        <v>1.1330975466359699E-2</v>
      </c>
      <c r="C60">
        <v>3.0612244897959499E-3</v>
      </c>
      <c r="D60">
        <v>5.1020408163265597E-3</v>
      </c>
      <c r="E60">
        <v>58</v>
      </c>
      <c r="F60">
        <v>54</v>
      </c>
      <c r="G60">
        <v>0</v>
      </c>
      <c r="H60">
        <v>1</v>
      </c>
      <c r="I60">
        <v>0</v>
      </c>
      <c r="J60">
        <f t="shared" si="4"/>
        <v>6.2968774273117506E-2</v>
      </c>
      <c r="K60">
        <f t="shared" si="3"/>
        <v>4.1984328977126562E-4</v>
      </c>
      <c r="M60">
        <v>1</v>
      </c>
      <c r="N60">
        <f t="shared" si="5"/>
        <v>58</v>
      </c>
      <c r="O60">
        <v>5</v>
      </c>
      <c r="P60">
        <f t="shared" si="6"/>
        <v>54</v>
      </c>
    </row>
    <row r="61" spans="1:16" x14ac:dyDescent="0.25">
      <c r="A61" t="s">
        <v>30</v>
      </c>
      <c r="B61">
        <v>8.4914652539680308E-3</v>
      </c>
      <c r="C61">
        <v>4.08163265306127E-3</v>
      </c>
      <c r="D61">
        <v>4.08163265306125E-3</v>
      </c>
      <c r="E61">
        <v>58</v>
      </c>
      <c r="F61">
        <v>58</v>
      </c>
      <c r="G61">
        <v>1</v>
      </c>
      <c r="H61">
        <v>0</v>
      </c>
      <c r="I61">
        <v>0</v>
      </c>
      <c r="J61">
        <f t="shared" si="4"/>
        <v>6.2913481225195633E-2</v>
      </c>
      <c r="K61">
        <f t="shared" si="3"/>
        <v>5.5293047921872729E-5</v>
      </c>
      <c r="M61">
        <v>1</v>
      </c>
      <c r="N61">
        <f t="shared" si="5"/>
        <v>58</v>
      </c>
      <c r="O61">
        <v>1</v>
      </c>
      <c r="P61">
        <f t="shared" si="6"/>
        <v>58</v>
      </c>
    </row>
    <row r="62" spans="1:16" x14ac:dyDescent="0.25">
      <c r="A62" t="s">
        <v>114</v>
      </c>
      <c r="B62">
        <v>8.62963780852357E-3</v>
      </c>
      <c r="C62">
        <v>6.1224489795918598E-3</v>
      </c>
      <c r="D62">
        <v>1.0204081632653E-2</v>
      </c>
      <c r="E62">
        <v>58</v>
      </c>
      <c r="F62">
        <v>11</v>
      </c>
      <c r="G62">
        <v>0</v>
      </c>
      <c r="H62">
        <v>1</v>
      </c>
      <c r="I62">
        <v>0</v>
      </c>
      <c r="J62">
        <f t="shared" si="4"/>
        <v>6.2873590131842794E-2</v>
      </c>
      <c r="K62">
        <f t="shared" si="3"/>
        <v>3.9891093352839579E-5</v>
      </c>
      <c r="M62">
        <v>1</v>
      </c>
      <c r="N62">
        <f t="shared" si="5"/>
        <v>58</v>
      </c>
      <c r="O62">
        <v>48</v>
      </c>
      <c r="P62">
        <f t="shared" si="6"/>
        <v>11</v>
      </c>
    </row>
    <row r="63" spans="1:16" x14ac:dyDescent="0.25">
      <c r="A63" t="s">
        <v>73</v>
      </c>
      <c r="B63">
        <v>1.15047035846082E-2</v>
      </c>
      <c r="C63" s="1">
        <v>2.2204460492503101E-17</v>
      </c>
      <c r="D63">
        <v>1.53061224489796E-2</v>
      </c>
      <c r="E63">
        <v>58</v>
      </c>
      <c r="F63">
        <v>58</v>
      </c>
      <c r="G63">
        <v>0</v>
      </c>
      <c r="H63">
        <v>1</v>
      </c>
      <c r="I63">
        <v>0</v>
      </c>
      <c r="J63">
        <f t="shared" si="4"/>
        <v>6.2845729644852216E-2</v>
      </c>
      <c r="K63">
        <f t="shared" si="3"/>
        <v>2.7860486990577416E-5</v>
      </c>
      <c r="M63">
        <v>1</v>
      </c>
      <c r="N63">
        <f t="shared" si="5"/>
        <v>58</v>
      </c>
      <c r="O63">
        <v>1</v>
      </c>
      <c r="P63">
        <f t="shared" si="6"/>
        <v>58</v>
      </c>
    </row>
    <row r="64" spans="1:16" x14ac:dyDescent="0.25">
      <c r="A64" t="s">
        <v>48</v>
      </c>
      <c r="B64">
        <v>5.5572340064258697E-3</v>
      </c>
      <c r="C64" s="1">
        <v>2.2204460492503101E-17</v>
      </c>
      <c r="D64">
        <v>1.2244897959183701E-2</v>
      </c>
      <c r="E64">
        <v>47</v>
      </c>
      <c r="F64">
        <v>9</v>
      </c>
      <c r="G64">
        <v>1</v>
      </c>
      <c r="H64">
        <v>1</v>
      </c>
      <c r="I64">
        <v>0</v>
      </c>
      <c r="J64">
        <f t="shared" si="4"/>
        <v>6.0172582874323491E-2</v>
      </c>
      <c r="K64">
        <f t="shared" si="3"/>
        <v>2.6731467705287254E-3</v>
      </c>
      <c r="M64">
        <v>12</v>
      </c>
      <c r="N64">
        <f t="shared" si="5"/>
        <v>47</v>
      </c>
      <c r="O64">
        <v>50</v>
      </c>
      <c r="P64">
        <f t="shared" si="6"/>
        <v>9</v>
      </c>
    </row>
    <row r="65" spans="1:16" x14ac:dyDescent="0.25">
      <c r="A65" t="s">
        <v>11</v>
      </c>
      <c r="B65">
        <v>1.03997202422456E-2</v>
      </c>
      <c r="C65">
        <v>3.0612244897959499E-3</v>
      </c>
      <c r="D65">
        <v>3.0612244897959499E-3</v>
      </c>
      <c r="E65">
        <v>58</v>
      </c>
      <c r="F65">
        <v>37</v>
      </c>
      <c r="G65">
        <v>0</v>
      </c>
      <c r="H65">
        <v>1</v>
      </c>
      <c r="I65">
        <v>0</v>
      </c>
      <c r="J65">
        <f t="shared" si="4"/>
        <v>5.719991379418455E-2</v>
      </c>
      <c r="K65">
        <f t="shared" si="3"/>
        <v>2.9726690801389413E-3</v>
      </c>
      <c r="M65">
        <v>1</v>
      </c>
      <c r="N65">
        <f t="shared" si="5"/>
        <v>58</v>
      </c>
      <c r="O65">
        <v>22</v>
      </c>
      <c r="P65">
        <f t="shared" si="6"/>
        <v>37</v>
      </c>
    </row>
    <row r="66" spans="1:16" x14ac:dyDescent="0.25">
      <c r="A66" t="s">
        <v>15</v>
      </c>
      <c r="B66">
        <v>5.8759214834130701E-3</v>
      </c>
      <c r="C66">
        <v>4.08163265306127E-3</v>
      </c>
      <c r="D66">
        <v>1.9387755102040799E-2</v>
      </c>
      <c r="E66">
        <v>37</v>
      </c>
      <c r="F66">
        <v>13</v>
      </c>
      <c r="G66">
        <v>0</v>
      </c>
      <c r="H66">
        <v>1</v>
      </c>
      <c r="I66">
        <v>0</v>
      </c>
      <c r="J66">
        <f t="shared" ref="J66:J97" si="7">ABS(B66)/$B$116+ABS(C66)/$C$116+ABS(D66)/$D$116+ABS(E66)/$E$116+ABS(F66)/$F$116+ABS(G66)/$G$116+ABS(H66)/$H$116+ABS(I66)/$I$116</f>
        <v>5.7148353530766284E-2</v>
      </c>
      <c r="K66">
        <f t="shared" si="3"/>
        <v>5.1560263418265473E-5</v>
      </c>
      <c r="M66">
        <v>22</v>
      </c>
      <c r="N66">
        <f t="shared" ref="N66:N97" si="8">59-M66</f>
        <v>37</v>
      </c>
      <c r="O66">
        <v>46</v>
      </c>
      <c r="P66">
        <f t="shared" ref="P66:P97" si="9">59 - O66</f>
        <v>13</v>
      </c>
    </row>
    <row r="67" spans="1:16" x14ac:dyDescent="0.25">
      <c r="A67" t="s">
        <v>58</v>
      </c>
      <c r="B67">
        <v>5.43956871689144E-3</v>
      </c>
      <c r="C67">
        <v>2.0408163265306302E-3</v>
      </c>
      <c r="D67">
        <v>1.8367346938775501E-2</v>
      </c>
      <c r="E67">
        <v>36</v>
      </c>
      <c r="F67">
        <v>38</v>
      </c>
      <c r="G67">
        <v>1</v>
      </c>
      <c r="H67">
        <v>0</v>
      </c>
      <c r="I67">
        <v>0</v>
      </c>
      <c r="J67">
        <f t="shared" si="7"/>
        <v>5.5621844516437861E-2</v>
      </c>
      <c r="K67">
        <f t="shared" si="3"/>
        <v>1.5265090143284227E-3</v>
      </c>
      <c r="M67">
        <v>23</v>
      </c>
      <c r="N67">
        <f t="shared" si="8"/>
        <v>36</v>
      </c>
      <c r="O67">
        <v>21</v>
      </c>
      <c r="P67">
        <f t="shared" si="9"/>
        <v>38</v>
      </c>
    </row>
    <row r="68" spans="1:16" x14ac:dyDescent="0.25">
      <c r="A68" t="s">
        <v>25</v>
      </c>
      <c r="B68">
        <v>6.89965460814136E-3</v>
      </c>
      <c r="C68">
        <v>-2.0408163265305899E-3</v>
      </c>
      <c r="D68">
        <v>1.1224489795918301E-2</v>
      </c>
      <c r="E68">
        <v>58</v>
      </c>
      <c r="F68">
        <v>31</v>
      </c>
      <c r="G68">
        <v>1</v>
      </c>
      <c r="H68">
        <v>0</v>
      </c>
      <c r="I68">
        <v>0</v>
      </c>
      <c r="J68">
        <f t="shared" si="7"/>
        <v>5.5298789889414696E-2</v>
      </c>
      <c r="K68">
        <f t="shared" ref="K68:K115" si="10">J67-J68</f>
        <v>3.2305462702316573E-4</v>
      </c>
      <c r="M68">
        <v>1</v>
      </c>
      <c r="N68">
        <f t="shared" si="8"/>
        <v>58</v>
      </c>
      <c r="O68">
        <v>28</v>
      </c>
      <c r="P68">
        <f t="shared" si="9"/>
        <v>31</v>
      </c>
    </row>
    <row r="69" spans="1:16" x14ac:dyDescent="0.25">
      <c r="A69" t="s">
        <v>69</v>
      </c>
      <c r="B69">
        <v>1.09989761875587E-2</v>
      </c>
      <c r="C69">
        <v>-1.02040816326527E-3</v>
      </c>
      <c r="D69">
        <v>5.1020408163265597E-3</v>
      </c>
      <c r="E69">
        <v>58</v>
      </c>
      <c r="F69">
        <v>44</v>
      </c>
      <c r="G69">
        <v>0</v>
      </c>
      <c r="H69">
        <v>1</v>
      </c>
      <c r="I69">
        <v>0</v>
      </c>
      <c r="J69">
        <f t="shared" si="7"/>
        <v>5.529133528813393E-2</v>
      </c>
      <c r="K69">
        <f t="shared" si="10"/>
        <v>7.4546012807652495E-6</v>
      </c>
      <c r="M69">
        <v>1</v>
      </c>
      <c r="N69">
        <f t="shared" si="8"/>
        <v>58</v>
      </c>
      <c r="O69">
        <v>15</v>
      </c>
      <c r="P69">
        <f t="shared" si="9"/>
        <v>44</v>
      </c>
    </row>
    <row r="70" spans="1:16" x14ac:dyDescent="0.25">
      <c r="A70" t="s">
        <v>79</v>
      </c>
      <c r="B70">
        <v>1.1025832855482901E-2</v>
      </c>
      <c r="C70">
        <v>5.1020408163265597E-3</v>
      </c>
      <c r="D70">
        <v>1.73469387755102E-2</v>
      </c>
      <c r="E70">
        <v>58</v>
      </c>
      <c r="F70">
        <v>36</v>
      </c>
      <c r="G70">
        <v>0</v>
      </c>
      <c r="H70">
        <v>0</v>
      </c>
      <c r="I70">
        <v>0</v>
      </c>
      <c r="J70">
        <f t="shared" si="7"/>
        <v>5.4965644309221358E-2</v>
      </c>
      <c r="K70">
        <f t="shared" si="10"/>
        <v>3.2569097891257254E-4</v>
      </c>
      <c r="M70">
        <v>1</v>
      </c>
      <c r="N70">
        <f t="shared" si="8"/>
        <v>58</v>
      </c>
      <c r="O70">
        <v>23</v>
      </c>
      <c r="P70">
        <f t="shared" si="9"/>
        <v>36</v>
      </c>
    </row>
    <row r="71" spans="1:16" x14ac:dyDescent="0.25">
      <c r="A71" t="s">
        <v>87</v>
      </c>
      <c r="B71">
        <v>1.09239609894351E-2</v>
      </c>
      <c r="C71">
        <v>1.02040816326534E-3</v>
      </c>
      <c r="D71" s="1">
        <v>4.4408920985006202E-17</v>
      </c>
      <c r="E71" s="1">
        <v>58</v>
      </c>
      <c r="F71">
        <v>58</v>
      </c>
      <c r="G71">
        <v>1</v>
      </c>
      <c r="H71">
        <v>0</v>
      </c>
      <c r="I71">
        <v>0</v>
      </c>
      <c r="J71">
        <f t="shared" si="7"/>
        <v>5.4650566491832996E-2</v>
      </c>
      <c r="K71">
        <f t="shared" si="10"/>
        <v>3.1507781738836227E-4</v>
      </c>
      <c r="M71">
        <v>1</v>
      </c>
      <c r="N71">
        <f t="shared" si="8"/>
        <v>58</v>
      </c>
      <c r="O71">
        <v>1</v>
      </c>
      <c r="P71">
        <f t="shared" si="9"/>
        <v>58</v>
      </c>
    </row>
    <row r="72" spans="1:16" x14ac:dyDescent="0.25">
      <c r="A72" t="s">
        <v>81</v>
      </c>
      <c r="B72">
        <v>4.1376455184496796E-3</v>
      </c>
      <c r="C72">
        <v>-3.06122448979588E-3</v>
      </c>
      <c r="D72">
        <v>1.53061224489796E-2</v>
      </c>
      <c r="E72">
        <v>14</v>
      </c>
      <c r="F72">
        <v>58</v>
      </c>
      <c r="G72">
        <v>1</v>
      </c>
      <c r="H72">
        <v>0</v>
      </c>
      <c r="I72">
        <v>0</v>
      </c>
      <c r="J72">
        <f t="shared" si="7"/>
        <v>5.4563474656237058E-2</v>
      </c>
      <c r="K72">
        <f t="shared" si="10"/>
        <v>8.7091835595937139E-5</v>
      </c>
      <c r="M72">
        <v>45</v>
      </c>
      <c r="N72">
        <f t="shared" si="8"/>
        <v>14</v>
      </c>
      <c r="O72">
        <v>1</v>
      </c>
      <c r="P72">
        <f t="shared" si="9"/>
        <v>58</v>
      </c>
    </row>
    <row r="73" spans="1:16" x14ac:dyDescent="0.25">
      <c r="A73" t="s">
        <v>96</v>
      </c>
      <c r="B73">
        <v>6.8691666403858497E-3</v>
      </c>
      <c r="C73">
        <v>2.0408163265306098E-3</v>
      </c>
      <c r="D73">
        <v>4.08163265306125E-3</v>
      </c>
      <c r="E73">
        <v>58</v>
      </c>
      <c r="F73">
        <v>41</v>
      </c>
      <c r="G73">
        <v>1</v>
      </c>
      <c r="H73">
        <v>0</v>
      </c>
      <c r="I73">
        <v>0</v>
      </c>
      <c r="J73">
        <f t="shared" si="7"/>
        <v>5.2517462962562128E-2</v>
      </c>
      <c r="K73">
        <f t="shared" si="10"/>
        <v>2.0460116936749304E-3</v>
      </c>
      <c r="M73">
        <v>1</v>
      </c>
      <c r="N73">
        <f t="shared" si="8"/>
        <v>58</v>
      </c>
      <c r="O73">
        <v>18</v>
      </c>
      <c r="P73">
        <f t="shared" si="9"/>
        <v>41</v>
      </c>
    </row>
    <row r="74" spans="1:16" x14ac:dyDescent="0.25">
      <c r="A74" t="s">
        <v>31</v>
      </c>
      <c r="B74">
        <v>8.5073097490106202E-3</v>
      </c>
      <c r="C74">
        <v>6.1224489795918598E-3</v>
      </c>
      <c r="D74">
        <v>6.1224489795918598E-3</v>
      </c>
      <c r="E74">
        <v>58</v>
      </c>
      <c r="F74">
        <v>58</v>
      </c>
      <c r="G74">
        <v>0</v>
      </c>
      <c r="H74">
        <v>0</v>
      </c>
      <c r="I74">
        <v>0</v>
      </c>
      <c r="J74">
        <f t="shared" si="7"/>
        <v>5.2059431252479797E-2</v>
      </c>
      <c r="K74">
        <f t="shared" si="10"/>
        <v>4.5803171008233085E-4</v>
      </c>
      <c r="M74">
        <v>1</v>
      </c>
      <c r="N74">
        <f t="shared" si="8"/>
        <v>58</v>
      </c>
      <c r="O74">
        <v>1</v>
      </c>
      <c r="P74">
        <f t="shared" si="9"/>
        <v>58</v>
      </c>
    </row>
    <row r="75" spans="1:16" x14ac:dyDescent="0.25">
      <c r="A75" t="s">
        <v>14</v>
      </c>
      <c r="B75">
        <v>5.2662392006896297E-3</v>
      </c>
      <c r="C75">
        <v>-2.0408163265305699E-3</v>
      </c>
      <c r="D75">
        <v>2.5510204081632699E-2</v>
      </c>
      <c r="E75">
        <v>25</v>
      </c>
      <c r="F75">
        <v>6</v>
      </c>
      <c r="G75">
        <v>0</v>
      </c>
      <c r="H75">
        <v>1</v>
      </c>
      <c r="I75">
        <v>0</v>
      </c>
      <c r="J75">
        <f t="shared" si="7"/>
        <v>5.149228498784978E-2</v>
      </c>
      <c r="K75">
        <f t="shared" si="10"/>
        <v>5.6714626463001683E-4</v>
      </c>
      <c r="M75">
        <v>34</v>
      </c>
      <c r="N75">
        <f t="shared" si="8"/>
        <v>25</v>
      </c>
      <c r="O75">
        <v>53</v>
      </c>
      <c r="P75">
        <f t="shared" si="9"/>
        <v>6</v>
      </c>
    </row>
    <row r="76" spans="1:16" x14ac:dyDescent="0.25">
      <c r="A76" t="s">
        <v>18</v>
      </c>
      <c r="B76">
        <v>6.65578236074813E-3</v>
      </c>
      <c r="C76">
        <v>1.0204081632653099E-3</v>
      </c>
      <c r="D76">
        <v>1.0204081632653E-2</v>
      </c>
      <c r="E76">
        <v>40</v>
      </c>
      <c r="F76">
        <v>47</v>
      </c>
      <c r="G76">
        <v>0</v>
      </c>
      <c r="H76">
        <v>1</v>
      </c>
      <c r="I76">
        <v>0</v>
      </c>
      <c r="J76">
        <f t="shared" si="7"/>
        <v>5.1352810855417971E-2</v>
      </c>
      <c r="K76">
        <f t="shared" si="10"/>
        <v>1.3947413243180912E-4</v>
      </c>
      <c r="M76">
        <v>19</v>
      </c>
      <c r="N76">
        <f t="shared" si="8"/>
        <v>40</v>
      </c>
      <c r="O76">
        <v>12</v>
      </c>
      <c r="P76">
        <f t="shared" si="9"/>
        <v>47</v>
      </c>
    </row>
    <row r="77" spans="1:16" x14ac:dyDescent="0.25">
      <c r="A77" t="s">
        <v>13</v>
      </c>
      <c r="B77">
        <v>5.8173345482714798E-3</v>
      </c>
      <c r="C77">
        <v>2.0408163265306302E-3</v>
      </c>
      <c r="D77">
        <v>1.6326530612244899E-2</v>
      </c>
      <c r="E77">
        <v>23</v>
      </c>
      <c r="F77">
        <v>34</v>
      </c>
      <c r="G77">
        <v>0</v>
      </c>
      <c r="H77">
        <v>1</v>
      </c>
      <c r="I77">
        <v>0</v>
      </c>
      <c r="J77">
        <f t="shared" si="7"/>
        <v>5.1193028717489097E-2</v>
      </c>
      <c r="K77">
        <f t="shared" si="10"/>
        <v>1.5978213792887386E-4</v>
      </c>
      <c r="M77">
        <v>36</v>
      </c>
      <c r="N77">
        <f t="shared" si="8"/>
        <v>23</v>
      </c>
      <c r="O77">
        <v>25</v>
      </c>
      <c r="P77">
        <f t="shared" si="9"/>
        <v>34</v>
      </c>
    </row>
    <row r="78" spans="1:16" x14ac:dyDescent="0.25">
      <c r="A78" t="s">
        <v>101</v>
      </c>
      <c r="B78">
        <v>1.49383515235962E-4</v>
      </c>
      <c r="C78">
        <v>0</v>
      </c>
      <c r="D78">
        <v>4.08163265306125E-3</v>
      </c>
      <c r="E78">
        <v>6</v>
      </c>
      <c r="F78">
        <v>58</v>
      </c>
      <c r="G78">
        <v>1</v>
      </c>
      <c r="H78">
        <v>1</v>
      </c>
      <c r="I78">
        <v>0</v>
      </c>
      <c r="J78">
        <f t="shared" si="7"/>
        <v>5.1019194482352828E-2</v>
      </c>
      <c r="K78">
        <f t="shared" si="10"/>
        <v>1.7383423513626928E-4</v>
      </c>
      <c r="M78">
        <v>53</v>
      </c>
      <c r="N78">
        <f t="shared" si="8"/>
        <v>6</v>
      </c>
      <c r="O78">
        <v>1</v>
      </c>
      <c r="P78">
        <f t="shared" si="9"/>
        <v>58</v>
      </c>
    </row>
    <row r="79" spans="1:16" x14ac:dyDescent="0.25">
      <c r="A79" t="s">
        <v>28</v>
      </c>
      <c r="B79">
        <v>7.16340559594323E-3</v>
      </c>
      <c r="C79">
        <v>5.1020408163265597E-3</v>
      </c>
      <c r="D79">
        <v>1.53061224489796E-2</v>
      </c>
      <c r="E79">
        <v>46</v>
      </c>
      <c r="F79">
        <v>52</v>
      </c>
      <c r="G79">
        <v>0</v>
      </c>
      <c r="H79">
        <v>0</v>
      </c>
      <c r="I79">
        <v>0</v>
      </c>
      <c r="J79">
        <f t="shared" si="7"/>
        <v>5.0579088815306206E-2</v>
      </c>
      <c r="K79">
        <f t="shared" si="10"/>
        <v>4.4010566704662246E-4</v>
      </c>
      <c r="M79">
        <v>13</v>
      </c>
      <c r="N79">
        <f t="shared" si="8"/>
        <v>46</v>
      </c>
      <c r="O79">
        <v>7</v>
      </c>
      <c r="P79">
        <f t="shared" si="9"/>
        <v>52</v>
      </c>
    </row>
    <row r="80" spans="1:16" x14ac:dyDescent="0.25">
      <c r="A80" t="s">
        <v>102</v>
      </c>
      <c r="B80" s="1">
        <v>1.8736910485267599E-5</v>
      </c>
      <c r="C80">
        <v>0</v>
      </c>
      <c r="D80">
        <v>6.1224489795918798E-3</v>
      </c>
      <c r="E80">
        <v>5</v>
      </c>
      <c r="F80">
        <v>50</v>
      </c>
      <c r="G80">
        <v>1</v>
      </c>
      <c r="H80">
        <v>1</v>
      </c>
      <c r="I80">
        <v>0</v>
      </c>
      <c r="J80">
        <f t="shared" si="7"/>
        <v>5.0423499777275671E-2</v>
      </c>
      <c r="K80">
        <f t="shared" si="10"/>
        <v>1.555890380305347E-4</v>
      </c>
      <c r="M80">
        <v>54</v>
      </c>
      <c r="N80">
        <f t="shared" si="8"/>
        <v>5</v>
      </c>
      <c r="O80">
        <v>9</v>
      </c>
      <c r="P80">
        <f t="shared" si="9"/>
        <v>50</v>
      </c>
    </row>
    <row r="81" spans="1:16" x14ac:dyDescent="0.25">
      <c r="A81" t="s">
        <v>16</v>
      </c>
      <c r="B81">
        <v>6.9818666704940403E-3</v>
      </c>
      <c r="C81">
        <v>6.1224489795918798E-3</v>
      </c>
      <c r="D81">
        <v>1.8367346938775501E-2</v>
      </c>
      <c r="E81">
        <v>20</v>
      </c>
      <c r="F81">
        <v>51</v>
      </c>
      <c r="G81">
        <v>0</v>
      </c>
      <c r="H81">
        <v>0</v>
      </c>
      <c r="I81">
        <v>0</v>
      </c>
      <c r="J81">
        <f t="shared" si="7"/>
        <v>4.96564253434486E-2</v>
      </c>
      <c r="K81">
        <f t="shared" si="10"/>
        <v>7.6707443382707102E-4</v>
      </c>
      <c r="M81">
        <v>39</v>
      </c>
      <c r="N81">
        <f t="shared" si="8"/>
        <v>20</v>
      </c>
      <c r="O81">
        <v>8</v>
      </c>
      <c r="P81">
        <f t="shared" si="9"/>
        <v>51</v>
      </c>
    </row>
    <row r="82" spans="1:16" x14ac:dyDescent="0.25">
      <c r="A82" t="s">
        <v>107</v>
      </c>
      <c r="B82">
        <v>7.5653032577302503E-4</v>
      </c>
      <c r="C82">
        <v>0</v>
      </c>
      <c r="D82">
        <v>5.1020408163265597E-3</v>
      </c>
      <c r="E82">
        <v>8</v>
      </c>
      <c r="F82">
        <v>39</v>
      </c>
      <c r="G82">
        <v>1</v>
      </c>
      <c r="H82">
        <v>1</v>
      </c>
      <c r="I82">
        <v>0</v>
      </c>
      <c r="J82">
        <f t="shared" si="7"/>
        <v>4.8837351263113948E-2</v>
      </c>
      <c r="K82">
        <f t="shared" si="10"/>
        <v>8.1907408033465162E-4</v>
      </c>
      <c r="M82">
        <v>51</v>
      </c>
      <c r="N82">
        <f t="shared" si="8"/>
        <v>8</v>
      </c>
      <c r="O82">
        <v>20</v>
      </c>
      <c r="P82">
        <f t="shared" si="9"/>
        <v>39</v>
      </c>
    </row>
    <row r="83" spans="1:16" x14ac:dyDescent="0.25">
      <c r="A83" t="s">
        <v>22</v>
      </c>
      <c r="B83">
        <v>5.5504988271470202E-3</v>
      </c>
      <c r="C83">
        <v>5.1020408163265901E-3</v>
      </c>
      <c r="D83">
        <v>1.6326530612244899E-2</v>
      </c>
      <c r="E83">
        <v>35</v>
      </c>
      <c r="F83">
        <v>58</v>
      </c>
      <c r="G83">
        <v>0</v>
      </c>
      <c r="H83">
        <v>0</v>
      </c>
      <c r="I83">
        <v>0</v>
      </c>
      <c r="J83">
        <f t="shared" si="7"/>
        <v>4.8656695543284979E-2</v>
      </c>
      <c r="K83">
        <f t="shared" si="10"/>
        <v>1.8065571982896905E-4</v>
      </c>
      <c r="M83">
        <v>24</v>
      </c>
      <c r="N83">
        <f t="shared" si="8"/>
        <v>35</v>
      </c>
      <c r="O83">
        <v>1</v>
      </c>
      <c r="P83">
        <f t="shared" si="9"/>
        <v>58</v>
      </c>
    </row>
    <row r="84" spans="1:16" x14ac:dyDescent="0.25">
      <c r="A84" t="s">
        <v>63</v>
      </c>
      <c r="B84">
        <v>8.1143494903715193E-3</v>
      </c>
      <c r="C84">
        <v>-4.0816326530611798E-3</v>
      </c>
      <c r="D84">
        <v>9.1836734693877993E-3</v>
      </c>
      <c r="E84">
        <v>58</v>
      </c>
      <c r="F84">
        <v>58</v>
      </c>
      <c r="G84">
        <v>0</v>
      </c>
      <c r="H84">
        <v>0</v>
      </c>
      <c r="I84">
        <v>0</v>
      </c>
      <c r="J84">
        <f t="shared" si="7"/>
        <v>4.8414819296391222E-2</v>
      </c>
      <c r="K84">
        <f t="shared" si="10"/>
        <v>2.4187624689375742E-4</v>
      </c>
      <c r="M84">
        <v>1</v>
      </c>
      <c r="N84">
        <f t="shared" si="8"/>
        <v>58</v>
      </c>
      <c r="O84">
        <v>1</v>
      </c>
      <c r="P84">
        <f t="shared" si="9"/>
        <v>58</v>
      </c>
    </row>
    <row r="85" spans="1:16" x14ac:dyDescent="0.25">
      <c r="A85" t="s">
        <v>53</v>
      </c>
      <c r="B85">
        <v>5.1848734912344902E-3</v>
      </c>
      <c r="C85">
        <v>5.1020408163265901E-3</v>
      </c>
      <c r="D85">
        <v>1.4285714285714299E-2</v>
      </c>
      <c r="E85">
        <v>42</v>
      </c>
      <c r="F85">
        <v>58</v>
      </c>
      <c r="G85">
        <v>0</v>
      </c>
      <c r="H85">
        <v>0</v>
      </c>
      <c r="I85">
        <v>0</v>
      </c>
      <c r="J85">
        <f t="shared" si="7"/>
        <v>4.8333719728103644E-2</v>
      </c>
      <c r="K85">
        <f t="shared" si="10"/>
        <v>8.1099568287577861E-5</v>
      </c>
      <c r="M85">
        <v>17</v>
      </c>
      <c r="N85">
        <f t="shared" si="8"/>
        <v>42</v>
      </c>
      <c r="O85">
        <v>1</v>
      </c>
      <c r="P85">
        <f t="shared" si="9"/>
        <v>58</v>
      </c>
    </row>
    <row r="86" spans="1:16" x14ac:dyDescent="0.25">
      <c r="A86" t="s">
        <v>34</v>
      </c>
      <c r="B86">
        <v>5.9889812625523097E-3</v>
      </c>
      <c r="C86">
        <v>4.08163265306125E-3</v>
      </c>
      <c r="D86">
        <v>2.0408163265306098E-3</v>
      </c>
      <c r="E86">
        <v>52</v>
      </c>
      <c r="F86">
        <v>8</v>
      </c>
      <c r="G86">
        <v>0</v>
      </c>
      <c r="H86">
        <v>1</v>
      </c>
      <c r="I86">
        <v>0</v>
      </c>
      <c r="J86">
        <f t="shared" si="7"/>
        <v>4.7630150893181858E-2</v>
      </c>
      <c r="K86">
        <f t="shared" si="10"/>
        <v>7.0356883492178612E-4</v>
      </c>
      <c r="M86">
        <v>7</v>
      </c>
      <c r="N86">
        <f t="shared" si="8"/>
        <v>52</v>
      </c>
      <c r="O86">
        <v>51</v>
      </c>
      <c r="P86">
        <f t="shared" si="9"/>
        <v>8</v>
      </c>
    </row>
    <row r="87" spans="1:16" x14ac:dyDescent="0.25">
      <c r="A87" t="s">
        <v>41</v>
      </c>
      <c r="B87">
        <v>8.3408070062330093E-3</v>
      </c>
      <c r="C87">
        <v>2.0408163265306302E-3</v>
      </c>
      <c r="D87">
        <v>-3.06122448979588E-3</v>
      </c>
      <c r="E87">
        <v>58</v>
      </c>
      <c r="F87">
        <v>4</v>
      </c>
      <c r="G87">
        <v>0</v>
      </c>
      <c r="H87">
        <v>1</v>
      </c>
      <c r="I87">
        <v>0</v>
      </c>
      <c r="J87">
        <f t="shared" si="7"/>
        <v>4.575516093360546E-2</v>
      </c>
      <c r="K87">
        <f t="shared" si="10"/>
        <v>1.874989959576398E-3</v>
      </c>
      <c r="M87">
        <v>1</v>
      </c>
      <c r="N87">
        <f t="shared" si="8"/>
        <v>58</v>
      </c>
      <c r="O87">
        <v>55</v>
      </c>
      <c r="P87">
        <f t="shared" si="9"/>
        <v>4</v>
      </c>
    </row>
    <row r="88" spans="1:16" x14ac:dyDescent="0.25">
      <c r="A88" t="s">
        <v>17</v>
      </c>
      <c r="B88">
        <v>4.96475361322723E-3</v>
      </c>
      <c r="C88">
        <v>-3.06122448979588E-3</v>
      </c>
      <c r="D88">
        <v>2.34693877551021E-2</v>
      </c>
      <c r="E88">
        <v>24</v>
      </c>
      <c r="F88">
        <v>58</v>
      </c>
      <c r="G88">
        <v>0</v>
      </c>
      <c r="H88">
        <v>0</v>
      </c>
      <c r="I88">
        <v>0</v>
      </c>
      <c r="J88">
        <f t="shared" si="7"/>
        <v>4.5338960268009237E-2</v>
      </c>
      <c r="K88">
        <f t="shared" si="10"/>
        <v>4.1620066559622249E-4</v>
      </c>
      <c r="M88">
        <v>35</v>
      </c>
      <c r="N88">
        <f t="shared" si="8"/>
        <v>24</v>
      </c>
      <c r="O88">
        <v>1</v>
      </c>
      <c r="P88">
        <f t="shared" si="9"/>
        <v>58</v>
      </c>
    </row>
    <row r="89" spans="1:16" x14ac:dyDescent="0.25">
      <c r="A89" t="s">
        <v>62</v>
      </c>
      <c r="B89">
        <v>4.0809461745255401E-3</v>
      </c>
      <c r="C89">
        <v>-1.02040816326527E-3</v>
      </c>
      <c r="D89">
        <v>1.73469387755102E-2</v>
      </c>
      <c r="E89">
        <v>16</v>
      </c>
      <c r="F89">
        <v>30</v>
      </c>
      <c r="G89">
        <v>1</v>
      </c>
      <c r="H89">
        <v>0</v>
      </c>
      <c r="I89">
        <v>0</v>
      </c>
      <c r="J89">
        <f t="shared" si="7"/>
        <v>4.5260848264976006E-2</v>
      </c>
      <c r="K89">
        <f t="shared" si="10"/>
        <v>7.8112003033231625E-5</v>
      </c>
      <c r="M89">
        <v>43</v>
      </c>
      <c r="N89">
        <f t="shared" si="8"/>
        <v>16</v>
      </c>
      <c r="O89">
        <v>29</v>
      </c>
      <c r="P89">
        <f t="shared" si="9"/>
        <v>30</v>
      </c>
    </row>
    <row r="90" spans="1:16" x14ac:dyDescent="0.25">
      <c r="A90" t="s">
        <v>105</v>
      </c>
      <c r="B90">
        <v>1.3338524224938799E-3</v>
      </c>
      <c r="C90">
        <v>0</v>
      </c>
      <c r="D90">
        <v>4.08163265306127E-3</v>
      </c>
      <c r="E90">
        <v>12</v>
      </c>
      <c r="F90">
        <v>16</v>
      </c>
      <c r="G90">
        <v>1</v>
      </c>
      <c r="H90">
        <v>1</v>
      </c>
      <c r="I90">
        <v>0</v>
      </c>
      <c r="J90">
        <f t="shared" si="7"/>
        <v>4.4843905087509864E-2</v>
      </c>
      <c r="K90">
        <f t="shared" si="10"/>
        <v>4.1694317746614196E-4</v>
      </c>
      <c r="M90">
        <v>47</v>
      </c>
      <c r="N90">
        <f t="shared" si="8"/>
        <v>12</v>
      </c>
      <c r="O90">
        <v>43</v>
      </c>
      <c r="P90">
        <f t="shared" si="9"/>
        <v>16</v>
      </c>
    </row>
    <row r="91" spans="1:16" x14ac:dyDescent="0.25">
      <c r="A91" t="s">
        <v>54</v>
      </c>
      <c r="B91">
        <v>4.5608532055363502E-3</v>
      </c>
      <c r="C91">
        <v>2.0408163265306302E-3</v>
      </c>
      <c r="D91">
        <v>2.5510204081632699E-2</v>
      </c>
      <c r="E91">
        <v>28</v>
      </c>
      <c r="F91">
        <v>58</v>
      </c>
      <c r="G91">
        <v>0</v>
      </c>
      <c r="H91">
        <v>0</v>
      </c>
      <c r="I91">
        <v>0</v>
      </c>
      <c r="J91">
        <f t="shared" si="7"/>
        <v>4.4458079596726617E-2</v>
      </c>
      <c r="K91">
        <f t="shared" si="10"/>
        <v>3.8582549078324674E-4</v>
      </c>
      <c r="M91">
        <v>31</v>
      </c>
      <c r="N91">
        <f t="shared" si="8"/>
        <v>28</v>
      </c>
      <c r="O91">
        <v>1</v>
      </c>
      <c r="P91">
        <f t="shared" si="9"/>
        <v>58</v>
      </c>
    </row>
    <row r="92" spans="1:16" x14ac:dyDescent="0.25">
      <c r="A92" t="s">
        <v>23</v>
      </c>
      <c r="B92">
        <v>5.8250581019658196E-3</v>
      </c>
      <c r="C92">
        <v>-2.0408163265306098E-3</v>
      </c>
      <c r="D92">
        <v>2.34693877551021E-2</v>
      </c>
      <c r="E92">
        <v>38</v>
      </c>
      <c r="F92">
        <v>48</v>
      </c>
      <c r="G92">
        <v>0</v>
      </c>
      <c r="H92">
        <v>0</v>
      </c>
      <c r="I92">
        <v>0</v>
      </c>
      <c r="J92">
        <f t="shared" si="7"/>
        <v>4.4329494773059197E-2</v>
      </c>
      <c r="K92">
        <f t="shared" si="10"/>
        <v>1.2858482366742002E-4</v>
      </c>
      <c r="M92">
        <v>21</v>
      </c>
      <c r="N92">
        <f t="shared" si="8"/>
        <v>38</v>
      </c>
      <c r="O92">
        <v>11</v>
      </c>
      <c r="P92">
        <f t="shared" si="9"/>
        <v>48</v>
      </c>
    </row>
    <row r="93" spans="1:16" x14ac:dyDescent="0.25">
      <c r="A93" t="s">
        <v>82</v>
      </c>
      <c r="B93">
        <v>2.6748410630849399E-3</v>
      </c>
      <c r="C93">
        <v>0</v>
      </c>
      <c r="D93">
        <v>1.2244897959183701E-2</v>
      </c>
      <c r="E93">
        <v>18</v>
      </c>
      <c r="F93">
        <v>58</v>
      </c>
      <c r="G93">
        <v>1</v>
      </c>
      <c r="H93">
        <v>0</v>
      </c>
      <c r="I93">
        <v>0</v>
      </c>
      <c r="J93">
        <f t="shared" si="7"/>
        <v>4.389633666556704E-2</v>
      </c>
      <c r="K93">
        <f t="shared" si="10"/>
        <v>4.33158107492157E-4</v>
      </c>
      <c r="M93">
        <v>41</v>
      </c>
      <c r="N93">
        <f t="shared" si="8"/>
        <v>18</v>
      </c>
      <c r="O93">
        <v>1</v>
      </c>
      <c r="P93">
        <f t="shared" si="9"/>
        <v>58</v>
      </c>
    </row>
    <row r="94" spans="1:16" x14ac:dyDescent="0.25">
      <c r="A94" t="s">
        <v>24</v>
      </c>
      <c r="B94">
        <v>5.1445357512946797E-3</v>
      </c>
      <c r="C94">
        <v>-1.02040816326527E-3</v>
      </c>
      <c r="D94">
        <v>2.5510204081632602E-2</v>
      </c>
      <c r="E94">
        <v>49</v>
      </c>
      <c r="F94">
        <v>43</v>
      </c>
      <c r="G94">
        <v>0</v>
      </c>
      <c r="H94">
        <v>0</v>
      </c>
      <c r="I94">
        <v>0</v>
      </c>
      <c r="J94">
        <f t="shared" si="7"/>
        <v>4.3563367113901255E-2</v>
      </c>
      <c r="K94">
        <f t="shared" si="10"/>
        <v>3.329695516657849E-4</v>
      </c>
      <c r="M94">
        <v>10</v>
      </c>
      <c r="N94">
        <f t="shared" si="8"/>
        <v>49</v>
      </c>
      <c r="O94">
        <v>16</v>
      </c>
      <c r="P94">
        <f t="shared" si="9"/>
        <v>43</v>
      </c>
    </row>
    <row r="95" spans="1:16" x14ac:dyDescent="0.25">
      <c r="A95" t="s">
        <v>103</v>
      </c>
      <c r="B95">
        <v>0</v>
      </c>
      <c r="C95">
        <v>0</v>
      </c>
      <c r="D95">
        <v>0</v>
      </c>
      <c r="E95">
        <v>1</v>
      </c>
      <c r="F95">
        <v>40</v>
      </c>
      <c r="G95">
        <v>1</v>
      </c>
      <c r="H95">
        <v>1</v>
      </c>
      <c r="I95">
        <v>0</v>
      </c>
      <c r="J95">
        <f t="shared" si="7"/>
        <v>4.3450972530966941E-2</v>
      </c>
      <c r="K95">
        <f t="shared" si="10"/>
        <v>1.123945829343137E-4</v>
      </c>
      <c r="M95">
        <v>58</v>
      </c>
      <c r="N95">
        <f t="shared" si="8"/>
        <v>1</v>
      </c>
      <c r="O95">
        <v>19</v>
      </c>
      <c r="P95">
        <f t="shared" si="9"/>
        <v>40</v>
      </c>
    </row>
    <row r="96" spans="1:16" x14ac:dyDescent="0.25">
      <c r="A96" t="s">
        <v>47</v>
      </c>
      <c r="B96">
        <v>4.6776399453304996E-3</v>
      </c>
      <c r="C96">
        <v>6.1224489795918798E-3</v>
      </c>
      <c r="D96">
        <v>2.34693877551021E-2</v>
      </c>
      <c r="E96">
        <v>22</v>
      </c>
      <c r="F96">
        <v>10</v>
      </c>
      <c r="G96">
        <v>0</v>
      </c>
      <c r="H96">
        <v>0</v>
      </c>
      <c r="I96">
        <v>0</v>
      </c>
      <c r="J96">
        <f t="shared" si="7"/>
        <v>4.281217955519645E-2</v>
      </c>
      <c r="K96">
        <f t="shared" si="10"/>
        <v>6.3879297577049132E-4</v>
      </c>
      <c r="M96">
        <v>37</v>
      </c>
      <c r="N96">
        <f t="shared" si="8"/>
        <v>22</v>
      </c>
      <c r="O96">
        <v>49</v>
      </c>
      <c r="P96">
        <f t="shared" si="9"/>
        <v>10</v>
      </c>
    </row>
    <row r="97" spans="1:16" x14ac:dyDescent="0.25">
      <c r="A97" t="s">
        <v>90</v>
      </c>
      <c r="B97">
        <v>9.2660066967725496E-3</v>
      </c>
      <c r="C97" s="1">
        <v>4.4408920985006202E-17</v>
      </c>
      <c r="D97">
        <v>1.4285714285714299E-2</v>
      </c>
      <c r="E97">
        <v>58</v>
      </c>
      <c r="F97">
        <v>58</v>
      </c>
      <c r="G97">
        <v>0</v>
      </c>
      <c r="H97">
        <v>0</v>
      </c>
      <c r="I97">
        <v>0</v>
      </c>
      <c r="J97">
        <f t="shared" si="7"/>
        <v>4.2378710411110798E-2</v>
      </c>
      <c r="K97">
        <f t="shared" si="10"/>
        <v>4.3346914408565196E-4</v>
      </c>
      <c r="M97">
        <v>1</v>
      </c>
      <c r="N97">
        <f t="shared" si="8"/>
        <v>58</v>
      </c>
      <c r="O97">
        <v>1</v>
      </c>
      <c r="P97">
        <f t="shared" si="9"/>
        <v>58</v>
      </c>
    </row>
    <row r="98" spans="1:16" x14ac:dyDescent="0.25">
      <c r="A98" t="s">
        <v>35</v>
      </c>
      <c r="B98">
        <v>5.2148765124967102E-3</v>
      </c>
      <c r="C98">
        <v>7.1428571428571799E-3</v>
      </c>
      <c r="D98">
        <v>1.02040816326534E-3</v>
      </c>
      <c r="E98">
        <v>30</v>
      </c>
      <c r="F98">
        <v>58</v>
      </c>
      <c r="G98">
        <v>0</v>
      </c>
      <c r="H98">
        <v>0</v>
      </c>
      <c r="I98">
        <v>0</v>
      </c>
      <c r="J98">
        <f t="shared" ref="J98:J115" si="11">ABS(B98)/$B$116+ABS(C98)/$C$116+ABS(D98)/$D$116+ABS(E98)/$E$116+ABS(F98)/$F$116+ABS(G98)/$G$116+ABS(H98)/$H$116+ABS(I98)/$I$116</f>
        <v>4.2350904768761057E-2</v>
      </c>
      <c r="K98">
        <f t="shared" si="10"/>
        <v>2.7805642349741644E-5</v>
      </c>
      <c r="M98">
        <v>29</v>
      </c>
      <c r="N98">
        <f t="shared" ref="N98:N115" si="12">59-M98</f>
        <v>30</v>
      </c>
      <c r="O98">
        <v>1</v>
      </c>
      <c r="P98">
        <f t="shared" ref="P98:P115" si="13">59 - O98</f>
        <v>58</v>
      </c>
    </row>
    <row r="99" spans="1:16" x14ac:dyDescent="0.25">
      <c r="A99" t="s">
        <v>106</v>
      </c>
      <c r="B99">
        <v>2.6064417136980402E-4</v>
      </c>
      <c r="C99">
        <v>-1.02040816326529E-3</v>
      </c>
      <c r="D99">
        <v>4.08163265306127E-3</v>
      </c>
      <c r="E99">
        <v>4</v>
      </c>
      <c r="F99">
        <v>1</v>
      </c>
      <c r="G99">
        <v>1</v>
      </c>
      <c r="H99">
        <v>1</v>
      </c>
      <c r="I99">
        <v>0</v>
      </c>
      <c r="J99">
        <f t="shared" si="11"/>
        <v>4.1749388379226385E-2</v>
      </c>
      <c r="K99">
        <f t="shared" si="10"/>
        <v>6.0151638953467174E-4</v>
      </c>
      <c r="M99">
        <v>55</v>
      </c>
      <c r="N99">
        <f t="shared" si="12"/>
        <v>4</v>
      </c>
      <c r="O99">
        <v>58</v>
      </c>
      <c r="P99">
        <f t="shared" si="13"/>
        <v>1</v>
      </c>
    </row>
    <row r="100" spans="1:16" x14ac:dyDescent="0.25">
      <c r="A100" t="s">
        <v>33</v>
      </c>
      <c r="B100">
        <v>5.3694519694933596E-3</v>
      </c>
      <c r="C100">
        <v>-1.02040816326527E-3</v>
      </c>
      <c r="D100">
        <v>8.1632653061224792E-3</v>
      </c>
      <c r="E100">
        <v>27</v>
      </c>
      <c r="F100">
        <v>25</v>
      </c>
      <c r="G100">
        <v>1</v>
      </c>
      <c r="H100">
        <v>0</v>
      </c>
      <c r="I100">
        <v>0</v>
      </c>
      <c r="J100">
        <f t="shared" si="11"/>
        <v>4.1587178980743142E-2</v>
      </c>
      <c r="K100">
        <f t="shared" si="10"/>
        <v>1.6220939848324289E-4</v>
      </c>
      <c r="M100">
        <v>32</v>
      </c>
      <c r="N100">
        <f t="shared" si="12"/>
        <v>27</v>
      </c>
      <c r="O100">
        <v>34</v>
      </c>
      <c r="P100">
        <f t="shared" si="13"/>
        <v>25</v>
      </c>
    </row>
    <row r="101" spans="1:16" x14ac:dyDescent="0.25">
      <c r="A101" t="s">
        <v>55</v>
      </c>
      <c r="B101">
        <v>6.0452040535971998E-3</v>
      </c>
      <c r="C101">
        <v>-1.02040816326529E-3</v>
      </c>
      <c r="D101">
        <v>6.1224489795918598E-3</v>
      </c>
      <c r="E101">
        <v>34</v>
      </c>
      <c r="F101">
        <v>21</v>
      </c>
      <c r="G101">
        <v>0</v>
      </c>
      <c r="H101">
        <v>1</v>
      </c>
      <c r="I101">
        <v>0</v>
      </c>
      <c r="J101">
        <f t="shared" si="11"/>
        <v>4.1489420618224609E-2</v>
      </c>
      <c r="K101">
        <f t="shared" si="10"/>
        <v>9.7758362518532427E-5</v>
      </c>
      <c r="M101">
        <v>25</v>
      </c>
      <c r="N101">
        <f t="shared" si="12"/>
        <v>34</v>
      </c>
      <c r="O101">
        <v>38</v>
      </c>
      <c r="P101">
        <f t="shared" si="13"/>
        <v>21</v>
      </c>
    </row>
    <row r="102" spans="1:16" x14ac:dyDescent="0.25">
      <c r="A102" t="s">
        <v>67</v>
      </c>
      <c r="B102">
        <v>4.4336952154861798E-3</v>
      </c>
      <c r="C102">
        <v>1.0204081632653099E-3</v>
      </c>
      <c r="D102" s="1">
        <v>2.2204460492503101E-17</v>
      </c>
      <c r="E102" s="1">
        <v>15</v>
      </c>
      <c r="F102">
        <v>58</v>
      </c>
      <c r="G102">
        <v>1</v>
      </c>
      <c r="H102">
        <v>0</v>
      </c>
      <c r="I102">
        <v>0</v>
      </c>
      <c r="J102">
        <f t="shared" si="11"/>
        <v>3.9489197672915227E-2</v>
      </c>
      <c r="K102">
        <f t="shared" si="10"/>
        <v>2.0002229453093823E-3</v>
      </c>
      <c r="M102">
        <v>44</v>
      </c>
      <c r="N102">
        <f t="shared" si="12"/>
        <v>15</v>
      </c>
      <c r="O102">
        <v>1</v>
      </c>
      <c r="P102">
        <f t="shared" si="13"/>
        <v>58</v>
      </c>
    </row>
    <row r="103" spans="1:16" x14ac:dyDescent="0.25">
      <c r="A103" t="s">
        <v>104</v>
      </c>
      <c r="B103">
        <v>5.3636498305167305E-4</v>
      </c>
      <c r="C103">
        <v>0</v>
      </c>
      <c r="D103">
        <v>0</v>
      </c>
      <c r="E103">
        <v>9</v>
      </c>
      <c r="F103">
        <v>7</v>
      </c>
      <c r="G103">
        <v>1</v>
      </c>
      <c r="H103">
        <v>1</v>
      </c>
      <c r="I103">
        <v>0</v>
      </c>
      <c r="J103">
        <f t="shared" si="11"/>
        <v>3.8867246256833965E-2</v>
      </c>
      <c r="K103">
        <f t="shared" si="10"/>
        <v>6.2195141608126225E-4</v>
      </c>
      <c r="M103">
        <v>50</v>
      </c>
      <c r="N103">
        <f t="shared" si="12"/>
        <v>9</v>
      </c>
      <c r="O103">
        <v>52</v>
      </c>
      <c r="P103">
        <f t="shared" si="13"/>
        <v>7</v>
      </c>
    </row>
    <row r="104" spans="1:16" x14ac:dyDescent="0.25">
      <c r="A104" t="s">
        <v>99</v>
      </c>
      <c r="B104">
        <v>6.4949706819644997E-4</v>
      </c>
      <c r="C104">
        <v>0</v>
      </c>
      <c r="D104">
        <v>1.0204081632653099E-3</v>
      </c>
      <c r="E104">
        <v>7</v>
      </c>
      <c r="F104">
        <v>2</v>
      </c>
      <c r="G104">
        <v>1</v>
      </c>
      <c r="H104">
        <v>1</v>
      </c>
      <c r="I104">
        <v>0</v>
      </c>
      <c r="J104">
        <f t="shared" si="11"/>
        <v>3.824133396119913E-2</v>
      </c>
      <c r="K104">
        <f t="shared" si="10"/>
        <v>6.2591229563483536E-4</v>
      </c>
      <c r="M104">
        <v>52</v>
      </c>
      <c r="N104">
        <f t="shared" si="12"/>
        <v>7</v>
      </c>
      <c r="O104">
        <v>57</v>
      </c>
      <c r="P104">
        <f t="shared" si="13"/>
        <v>2</v>
      </c>
    </row>
    <row r="105" spans="1:16" x14ac:dyDescent="0.25">
      <c r="A105" t="s">
        <v>56</v>
      </c>
      <c r="B105">
        <v>7.4896882098219502E-3</v>
      </c>
      <c r="C105">
        <v>2.0408163265306098E-3</v>
      </c>
      <c r="D105">
        <v>-2.0408163265305699E-3</v>
      </c>
      <c r="E105">
        <v>58</v>
      </c>
      <c r="F105">
        <v>58</v>
      </c>
      <c r="G105">
        <v>0</v>
      </c>
      <c r="H105">
        <v>0</v>
      </c>
      <c r="I105">
        <v>0</v>
      </c>
      <c r="J105">
        <f t="shared" si="11"/>
        <v>3.7693879350562128E-2</v>
      </c>
      <c r="K105">
        <f t="shared" si="10"/>
        <v>5.4745461063700207E-4</v>
      </c>
      <c r="M105">
        <v>1</v>
      </c>
      <c r="N105">
        <f t="shared" si="12"/>
        <v>58</v>
      </c>
      <c r="O105">
        <v>1</v>
      </c>
      <c r="P105">
        <f t="shared" si="13"/>
        <v>58</v>
      </c>
    </row>
    <row r="106" spans="1:16" x14ac:dyDescent="0.25">
      <c r="A106" t="s">
        <v>45</v>
      </c>
      <c r="B106">
        <v>4.40395373474671E-3</v>
      </c>
      <c r="C106" s="1">
        <v>2.2204460492503101E-17</v>
      </c>
      <c r="D106">
        <v>2.4489795918367401E-2</v>
      </c>
      <c r="E106">
        <v>21</v>
      </c>
      <c r="F106">
        <v>58</v>
      </c>
      <c r="G106">
        <v>0</v>
      </c>
      <c r="H106">
        <v>0</v>
      </c>
      <c r="I106">
        <v>0</v>
      </c>
      <c r="J106">
        <f t="shared" si="11"/>
        <v>3.6900102727058341E-2</v>
      </c>
      <c r="K106">
        <f t="shared" si="10"/>
        <v>7.937766235037863E-4</v>
      </c>
      <c r="M106">
        <v>38</v>
      </c>
      <c r="N106">
        <f t="shared" si="12"/>
        <v>21</v>
      </c>
      <c r="O106">
        <v>1</v>
      </c>
      <c r="P106">
        <f t="shared" si="13"/>
        <v>58</v>
      </c>
    </row>
    <row r="107" spans="1:16" x14ac:dyDescent="0.25">
      <c r="A107" t="s">
        <v>83</v>
      </c>
      <c r="B107">
        <v>6.6352213713763101E-3</v>
      </c>
      <c r="C107">
        <v>-2.0408163265305899E-3</v>
      </c>
      <c r="D107">
        <v>1.73469387755102E-2</v>
      </c>
      <c r="E107">
        <v>39</v>
      </c>
      <c r="F107">
        <v>26</v>
      </c>
      <c r="G107">
        <v>0</v>
      </c>
      <c r="H107">
        <v>0</v>
      </c>
      <c r="I107">
        <v>0</v>
      </c>
      <c r="J107">
        <f t="shared" si="11"/>
        <v>3.6745655600511955E-2</v>
      </c>
      <c r="K107">
        <f t="shared" si="10"/>
        <v>1.5444712654638648E-4</v>
      </c>
      <c r="M107">
        <v>20</v>
      </c>
      <c r="N107">
        <f t="shared" si="12"/>
        <v>39</v>
      </c>
      <c r="O107">
        <v>33</v>
      </c>
      <c r="P107">
        <f t="shared" si="13"/>
        <v>26</v>
      </c>
    </row>
    <row r="108" spans="1:16" x14ac:dyDescent="0.25">
      <c r="A108" t="s">
        <v>37</v>
      </c>
      <c r="B108">
        <v>5.1702390400389896E-3</v>
      </c>
      <c r="C108">
        <v>-1.02040816326527E-3</v>
      </c>
      <c r="D108">
        <v>1.8367346938775501E-2</v>
      </c>
      <c r="E108">
        <v>19</v>
      </c>
      <c r="F108">
        <v>58</v>
      </c>
      <c r="G108">
        <v>0</v>
      </c>
      <c r="H108">
        <v>0</v>
      </c>
      <c r="I108">
        <v>0</v>
      </c>
      <c r="J108">
        <f t="shared" si="11"/>
        <v>3.5808824627180838E-2</v>
      </c>
      <c r="K108">
        <f t="shared" si="10"/>
        <v>9.368309733311167E-4</v>
      </c>
      <c r="M108">
        <v>40</v>
      </c>
      <c r="N108">
        <f t="shared" si="12"/>
        <v>19</v>
      </c>
      <c r="O108">
        <v>1</v>
      </c>
      <c r="P108">
        <f t="shared" si="13"/>
        <v>58</v>
      </c>
    </row>
    <row r="109" spans="1:16" x14ac:dyDescent="0.25">
      <c r="A109" t="s">
        <v>117</v>
      </c>
      <c r="B109">
        <v>1.9710987515605301E-3</v>
      </c>
      <c r="C109">
        <v>-1.02040816326529E-3</v>
      </c>
      <c r="D109">
        <v>2.0408163265306302E-3</v>
      </c>
      <c r="E109">
        <v>13</v>
      </c>
      <c r="F109">
        <v>19</v>
      </c>
      <c r="G109">
        <v>0</v>
      </c>
      <c r="H109">
        <v>1</v>
      </c>
      <c r="I109">
        <v>0</v>
      </c>
      <c r="J109">
        <f t="shared" si="11"/>
        <v>3.0034659802487318E-2</v>
      </c>
      <c r="K109">
        <f t="shared" si="10"/>
        <v>5.7741648246935201E-3</v>
      </c>
      <c r="M109">
        <v>46</v>
      </c>
      <c r="N109">
        <f t="shared" si="12"/>
        <v>13</v>
      </c>
      <c r="O109">
        <v>40</v>
      </c>
      <c r="P109">
        <f t="shared" si="13"/>
        <v>19</v>
      </c>
    </row>
    <row r="110" spans="1:16" x14ac:dyDescent="0.25">
      <c r="A110" t="s">
        <v>32</v>
      </c>
      <c r="B110">
        <v>4.9605939113858298E-3</v>
      </c>
      <c r="C110">
        <v>3.0612244897959499E-3</v>
      </c>
      <c r="D110">
        <v>6.1224489795918598E-3</v>
      </c>
      <c r="E110">
        <v>29</v>
      </c>
      <c r="F110">
        <v>24</v>
      </c>
      <c r="G110">
        <v>0</v>
      </c>
      <c r="H110">
        <v>0</v>
      </c>
      <c r="I110">
        <v>0</v>
      </c>
      <c r="J110">
        <f t="shared" si="11"/>
        <v>2.7769842794277556E-2</v>
      </c>
      <c r="K110">
        <f t="shared" si="10"/>
        <v>2.2648170082097616E-3</v>
      </c>
      <c r="M110">
        <v>30</v>
      </c>
      <c r="N110">
        <f t="shared" si="12"/>
        <v>29</v>
      </c>
      <c r="O110">
        <v>35</v>
      </c>
      <c r="P110">
        <f t="shared" si="13"/>
        <v>24</v>
      </c>
    </row>
    <row r="111" spans="1:16" x14ac:dyDescent="0.25">
      <c r="A111" t="s">
        <v>100</v>
      </c>
      <c r="B111" s="1">
        <v>8.9062700904242302E-5</v>
      </c>
      <c r="C111">
        <v>0</v>
      </c>
      <c r="D111">
        <v>0</v>
      </c>
      <c r="E111">
        <v>2</v>
      </c>
      <c r="F111">
        <v>42</v>
      </c>
      <c r="G111">
        <v>1</v>
      </c>
      <c r="H111">
        <v>0</v>
      </c>
      <c r="I111">
        <v>0</v>
      </c>
      <c r="J111">
        <f t="shared" si="11"/>
        <v>2.6605909125610502E-2</v>
      </c>
      <c r="K111">
        <f t="shared" si="10"/>
        <v>1.1639336686670547E-3</v>
      </c>
      <c r="M111">
        <v>57</v>
      </c>
      <c r="N111">
        <f t="shared" si="12"/>
        <v>2</v>
      </c>
      <c r="O111">
        <v>17</v>
      </c>
      <c r="P111">
        <f t="shared" si="13"/>
        <v>42</v>
      </c>
    </row>
    <row r="112" spans="1:16" x14ac:dyDescent="0.25">
      <c r="A112" t="s">
        <v>121</v>
      </c>
      <c r="B112">
        <v>5.2696244009096697E-3</v>
      </c>
      <c r="C112">
        <v>-1.02040816326529E-3</v>
      </c>
      <c r="D112">
        <v>-3.06122448979591E-3</v>
      </c>
      <c r="E112">
        <v>32</v>
      </c>
      <c r="F112">
        <v>46</v>
      </c>
      <c r="G112">
        <v>0</v>
      </c>
      <c r="H112">
        <v>0</v>
      </c>
      <c r="I112">
        <v>0</v>
      </c>
      <c r="J112">
        <f t="shared" si="11"/>
        <v>2.5814285903654546E-2</v>
      </c>
      <c r="K112">
        <f t="shared" si="10"/>
        <v>7.9162322195595533E-4</v>
      </c>
      <c r="M112">
        <v>27</v>
      </c>
      <c r="N112">
        <f t="shared" si="12"/>
        <v>32</v>
      </c>
      <c r="O112">
        <v>13</v>
      </c>
      <c r="P112">
        <f t="shared" si="13"/>
        <v>46</v>
      </c>
    </row>
    <row r="113" spans="1:16" x14ac:dyDescent="0.25">
      <c r="A113" t="s">
        <v>98</v>
      </c>
      <c r="B113" s="1">
        <v>3.2237080465070299E-5</v>
      </c>
      <c r="C113">
        <v>0</v>
      </c>
      <c r="D113">
        <v>0</v>
      </c>
      <c r="E113">
        <v>3</v>
      </c>
      <c r="F113">
        <v>32</v>
      </c>
      <c r="G113">
        <v>1</v>
      </c>
      <c r="H113">
        <v>0</v>
      </c>
      <c r="I113">
        <v>0</v>
      </c>
      <c r="J113">
        <f t="shared" si="11"/>
        <v>2.4710337145972646E-2</v>
      </c>
      <c r="K113">
        <f t="shared" si="10"/>
        <v>1.1039487576819003E-3</v>
      </c>
      <c r="M113">
        <v>56</v>
      </c>
      <c r="N113">
        <f t="shared" si="12"/>
        <v>3</v>
      </c>
      <c r="O113">
        <v>27</v>
      </c>
      <c r="P113">
        <f t="shared" si="13"/>
        <v>32</v>
      </c>
    </row>
    <row r="114" spans="1:16" x14ac:dyDescent="0.25">
      <c r="A114" t="s">
        <v>68</v>
      </c>
      <c r="B114">
        <v>3.9653534722841402E-3</v>
      </c>
      <c r="C114" s="1">
        <v>2.2204460492503101E-17</v>
      </c>
      <c r="D114" s="1">
        <v>2.2204460492503101E-17</v>
      </c>
      <c r="E114" s="1">
        <v>17</v>
      </c>
      <c r="F114">
        <v>58</v>
      </c>
      <c r="G114">
        <v>0</v>
      </c>
      <c r="H114">
        <v>0</v>
      </c>
      <c r="I114">
        <v>0</v>
      </c>
      <c r="J114">
        <f t="shared" si="11"/>
        <v>1.9227783505061873E-2</v>
      </c>
      <c r="K114">
        <f t="shared" si="10"/>
        <v>5.4825536409107735E-3</v>
      </c>
      <c r="M114">
        <v>42</v>
      </c>
      <c r="N114">
        <f t="shared" si="12"/>
        <v>17</v>
      </c>
      <c r="O114">
        <v>1</v>
      </c>
      <c r="P114">
        <f t="shared" si="13"/>
        <v>58</v>
      </c>
    </row>
    <row r="115" spans="1:16" x14ac:dyDescent="0.25">
      <c r="A115" t="s">
        <v>109</v>
      </c>
      <c r="B115">
        <v>4.35297778130202E-4</v>
      </c>
      <c r="C115">
        <v>0</v>
      </c>
      <c r="D115">
        <v>4.0816326530612197E-3</v>
      </c>
      <c r="E115">
        <v>10</v>
      </c>
      <c r="F115">
        <v>0</v>
      </c>
      <c r="G115">
        <v>0</v>
      </c>
      <c r="H115">
        <v>0</v>
      </c>
      <c r="I115">
        <v>0</v>
      </c>
      <c r="J115">
        <f t="shared" si="11"/>
        <v>5.1896841571154959E-3</v>
      </c>
      <c r="K115">
        <f t="shared" si="10"/>
        <v>1.4038099347946377E-2</v>
      </c>
      <c r="M115">
        <v>49</v>
      </c>
      <c r="N115">
        <f t="shared" si="12"/>
        <v>10</v>
      </c>
      <c r="O115">
        <v>59</v>
      </c>
      <c r="P115">
        <f t="shared" si="13"/>
        <v>0</v>
      </c>
    </row>
    <row r="116" spans="1:16" x14ac:dyDescent="0.25">
      <c r="A116" t="s">
        <v>129</v>
      </c>
      <c r="B116" cm="1">
        <f t="array" ref="B116">SUM(ABS(B2:B115))</f>
        <v>0.99999999999999789</v>
      </c>
      <c r="C116" cm="1">
        <f t="array" ref="C116">SUM(ABS(C2:C115))</f>
        <v>0.38469387755102141</v>
      </c>
      <c r="D116" cm="1">
        <f t="array" ref="D116">SUM(ABS(D2:D115))</f>
        <v>1.4908163265306131</v>
      </c>
      <c r="E116" cm="1">
        <f t="array" ref="E116">SUM(ABS(E2:E115))</f>
        <v>4959</v>
      </c>
      <c r="F116" cm="1">
        <f t="array" ref="F116">SUM(ABS(F2:F115))</f>
        <v>4901</v>
      </c>
      <c r="G116" cm="1">
        <f t="array" ref="G116">SUM(ABS(G2:G115))</f>
        <v>57</v>
      </c>
      <c r="H116" cm="1">
        <f t="array" ref="H116">SUM(ABS(H2:H115))</f>
        <v>57</v>
      </c>
      <c r="I116" cm="1">
        <f t="array" ref="I116">SUM(ABS(I2:I115))</f>
        <v>13</v>
      </c>
      <c r="M116">
        <f>MAX(M2:M115)</f>
        <v>58</v>
      </c>
      <c r="N116">
        <f>MAX(N2:N115)</f>
        <v>58</v>
      </c>
      <c r="O116">
        <f>MAX(O2:O115)</f>
        <v>59</v>
      </c>
      <c r="P116">
        <f>MAX(P2:P115)</f>
        <v>58</v>
      </c>
    </row>
    <row r="117" spans="1:16" x14ac:dyDescent="0.25">
      <c r="A117" t="s">
        <v>130</v>
      </c>
      <c r="B117">
        <f t="shared" ref="B117:I117" si="14">MAX(B2:B115)</f>
        <v>3.8375728469360999E-2</v>
      </c>
      <c r="C117">
        <f t="shared" si="14"/>
        <v>1.4285714285714299E-2</v>
      </c>
      <c r="D117">
        <f t="shared" si="14"/>
        <v>7.0408163265306106E-2</v>
      </c>
      <c r="E117">
        <f t="shared" si="14"/>
        <v>58</v>
      </c>
      <c r="F117">
        <f t="shared" si="14"/>
        <v>58</v>
      </c>
      <c r="G117">
        <f t="shared" si="14"/>
        <v>1</v>
      </c>
      <c r="H117">
        <f t="shared" si="14"/>
        <v>1</v>
      </c>
      <c r="I117">
        <f t="shared" si="14"/>
        <v>1</v>
      </c>
    </row>
    <row r="118" spans="1:16" x14ac:dyDescent="0.25">
      <c r="A118" t="s">
        <v>131</v>
      </c>
      <c r="B118">
        <f t="shared" ref="B118:I118" si="15">MIN(B2:B115)</f>
        <v>0</v>
      </c>
      <c r="C118">
        <f t="shared" si="15"/>
        <v>-1.0204081632653E-2</v>
      </c>
      <c r="D118">
        <f t="shared" si="15"/>
        <v>-3.06122448979591E-3</v>
      </c>
      <c r="E118">
        <f t="shared" si="15"/>
        <v>1</v>
      </c>
      <c r="F118">
        <f t="shared" si="15"/>
        <v>0</v>
      </c>
      <c r="G118">
        <f t="shared" si="15"/>
        <v>0</v>
      </c>
      <c r="H118">
        <f t="shared" si="15"/>
        <v>0</v>
      </c>
      <c r="I118">
        <f t="shared" si="15"/>
        <v>0</v>
      </c>
    </row>
  </sheetData>
  <sortState xmlns:xlrd2="http://schemas.microsoft.com/office/spreadsheetml/2017/richdata2" ref="A2:P118">
    <sortCondition descending="1" ref="J2:J1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301A-C9F8-42A9-A69D-7200B1624F91}">
  <dimension ref="A1:Q115"/>
  <sheetViews>
    <sheetView tabSelected="1" topLeftCell="B1" workbookViewId="0">
      <selection activeCell="O14" sqref="O14"/>
    </sheetView>
  </sheetViews>
  <sheetFormatPr defaultRowHeight="15" x14ac:dyDescent="0.25"/>
  <cols>
    <col min="1" max="3" width="18" customWidth="1"/>
    <col min="4" max="4" width="17" style="3" customWidth="1"/>
    <col min="5" max="5" width="26" customWidth="1"/>
    <col min="6" max="11" width="18" customWidth="1"/>
    <col min="12" max="12" width="9.140625" style="2"/>
    <col min="13" max="13" width="9.140625" style="7"/>
    <col min="15" max="15" width="12.85546875" style="4" customWidth="1"/>
    <col min="16" max="16" width="9.140625" style="4"/>
  </cols>
  <sheetData>
    <row r="1" spans="1:17" s="2" customFormat="1" x14ac:dyDescent="0.25">
      <c r="A1" s="2" t="s">
        <v>132</v>
      </c>
      <c r="B1" s="2" t="s">
        <v>0</v>
      </c>
      <c r="C1" s="2" t="s">
        <v>155</v>
      </c>
      <c r="D1" s="8" t="s">
        <v>157</v>
      </c>
      <c r="E1" s="2" t="s">
        <v>161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129</v>
      </c>
      <c r="M1" s="6" t="s">
        <v>145</v>
      </c>
      <c r="O1" s="5" t="s">
        <v>132</v>
      </c>
      <c r="P1" s="5" t="s">
        <v>162</v>
      </c>
      <c r="Q1" s="2" t="s">
        <v>152</v>
      </c>
    </row>
    <row r="2" spans="1:17" s="2" customFormat="1" x14ac:dyDescent="0.25">
      <c r="A2" t="s">
        <v>134</v>
      </c>
      <c r="B2" s="2" t="s">
        <v>12</v>
      </c>
      <c r="C2" s="2">
        <v>1</v>
      </c>
      <c r="D2" s="3">
        <v>1</v>
      </c>
      <c r="E2">
        <v>1</v>
      </c>
      <c r="F2" s="2">
        <v>1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 cm="1">
        <f t="array" ref="L2">SUM(ABS(C2:K2))</f>
        <v>6</v>
      </c>
      <c r="M2" s="7">
        <f>AVERAGE(L2:L3)</f>
        <v>5</v>
      </c>
      <c r="O2" s="5" t="s">
        <v>144</v>
      </c>
      <c r="P2" s="9">
        <f>M2</f>
        <v>5</v>
      </c>
      <c r="Q2" s="2">
        <v>2</v>
      </c>
    </row>
    <row r="3" spans="1:17" s="2" customFormat="1" x14ac:dyDescent="0.25">
      <c r="A3" t="s">
        <v>134</v>
      </c>
      <c r="B3" t="s">
        <v>11</v>
      </c>
      <c r="C3">
        <v>1</v>
      </c>
      <c r="D3" s="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 s="2" cm="1">
        <f t="array" ref="L3">SUM(ABS(C3:K3))</f>
        <v>4</v>
      </c>
      <c r="M3" s="7"/>
      <c r="O3" s="5" t="s">
        <v>142</v>
      </c>
      <c r="P3" s="9">
        <f>M4</f>
        <v>2.8571428571428572</v>
      </c>
      <c r="Q3" s="2">
        <v>7</v>
      </c>
    </row>
    <row r="4" spans="1:17" s="2" customFormat="1" x14ac:dyDescent="0.25">
      <c r="A4" t="s">
        <v>142</v>
      </c>
      <c r="B4" t="s">
        <v>36</v>
      </c>
      <c r="C4">
        <v>0</v>
      </c>
      <c r="D4" s="3">
        <v>1</v>
      </c>
      <c r="E4">
        <v>1</v>
      </c>
      <c r="F4">
        <v>0</v>
      </c>
      <c r="G4">
        <v>1</v>
      </c>
      <c r="H4">
        <v>-1</v>
      </c>
      <c r="I4">
        <v>1</v>
      </c>
      <c r="J4">
        <v>0</v>
      </c>
      <c r="K4">
        <v>0</v>
      </c>
      <c r="L4" s="2" cm="1">
        <f t="array" ref="L4">SUM(ABS(C4:K4))</f>
        <v>5</v>
      </c>
      <c r="M4" s="7">
        <f>AVERAGE(L4:L10)</f>
        <v>2.8571428571428572</v>
      </c>
      <c r="O4" s="5" t="s">
        <v>148</v>
      </c>
      <c r="P4" s="9">
        <f>M11</f>
        <v>2.96</v>
      </c>
      <c r="Q4" s="2">
        <v>25</v>
      </c>
    </row>
    <row r="5" spans="1:17" s="2" customFormat="1" x14ac:dyDescent="0.25">
      <c r="A5" t="s">
        <v>142</v>
      </c>
      <c r="B5" t="s">
        <v>33</v>
      </c>
      <c r="C5">
        <v>0</v>
      </c>
      <c r="D5" s="3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 s="2" cm="1">
        <f t="array" ref="L5">SUM(ABS(C5:K5))</f>
        <v>1</v>
      </c>
      <c r="M5" s="6"/>
      <c r="O5" s="5" t="s">
        <v>154</v>
      </c>
      <c r="P5" s="9">
        <f>M36</f>
        <v>4.875</v>
      </c>
      <c r="Q5" s="2">
        <v>16</v>
      </c>
    </row>
    <row r="6" spans="1:17" s="2" customFormat="1" x14ac:dyDescent="0.25">
      <c r="A6" t="s">
        <v>142</v>
      </c>
      <c r="B6" t="s">
        <v>95</v>
      </c>
      <c r="C6">
        <v>1</v>
      </c>
      <c r="D6" s="3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 s="2" cm="1">
        <f t="array" ref="L6">SUM(ABS(C6:K6))</f>
        <v>5</v>
      </c>
      <c r="M6" s="6"/>
      <c r="O6" s="5" t="s">
        <v>150</v>
      </c>
      <c r="P6" s="9">
        <f>M52</f>
        <v>4</v>
      </c>
      <c r="Q6" s="2">
        <v>4</v>
      </c>
    </row>
    <row r="7" spans="1:17" s="2" customFormat="1" x14ac:dyDescent="0.25">
      <c r="A7" t="s">
        <v>142</v>
      </c>
      <c r="B7" t="s">
        <v>31</v>
      </c>
      <c r="C7">
        <v>1</v>
      </c>
      <c r="D7" s="3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 s="2" cm="1">
        <f t="array" ref="L7">SUM(ABS(C7:K7))</f>
        <v>4</v>
      </c>
      <c r="M7" s="6"/>
      <c r="O7" s="5" t="s">
        <v>146</v>
      </c>
      <c r="P7" s="9">
        <f>M56</f>
        <v>2.3333333333333335</v>
      </c>
      <c r="Q7" s="2">
        <v>12</v>
      </c>
    </row>
    <row r="8" spans="1:17" s="2" customFormat="1" x14ac:dyDescent="0.25">
      <c r="A8" t="s">
        <v>142</v>
      </c>
      <c r="B8" t="s">
        <v>32</v>
      </c>
      <c r="C8">
        <v>0</v>
      </c>
      <c r="D8" s="3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2" cm="1">
        <f t="array" ref="L8">SUM(ABS(C8:K8))</f>
        <v>1</v>
      </c>
      <c r="M8" s="6"/>
      <c r="O8" s="5" t="s">
        <v>143</v>
      </c>
      <c r="P8" s="9">
        <f>M68</f>
        <v>4.117647058823529</v>
      </c>
      <c r="Q8" s="2">
        <v>17</v>
      </c>
    </row>
    <row r="9" spans="1:17" s="2" customFormat="1" x14ac:dyDescent="0.25">
      <c r="A9" t="s">
        <v>142</v>
      </c>
      <c r="B9" t="s">
        <v>34</v>
      </c>
      <c r="C9">
        <v>0</v>
      </c>
      <c r="D9" s="3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 s="2" cm="1">
        <f t="array" ref="L9">SUM(ABS(C9:K9))</f>
        <v>2</v>
      </c>
      <c r="M9" s="6"/>
      <c r="O9" s="5" t="s">
        <v>133</v>
      </c>
      <c r="P9" s="9">
        <f>M85</f>
        <v>6.666666666666667</v>
      </c>
      <c r="Q9" s="2">
        <v>3</v>
      </c>
    </row>
    <row r="10" spans="1:17" s="2" customFormat="1" x14ac:dyDescent="0.25">
      <c r="A10" t="s">
        <v>142</v>
      </c>
      <c r="B10" t="s">
        <v>35</v>
      </c>
      <c r="C10">
        <v>0</v>
      </c>
      <c r="D10" s="3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 s="2" cm="1">
        <f t="array" ref="L10">SUM(ABS(C10:K10))</f>
        <v>2</v>
      </c>
      <c r="M10" s="6"/>
      <c r="O10" s="5" t="s">
        <v>153</v>
      </c>
      <c r="P10" s="9">
        <f>M88</f>
        <v>5</v>
      </c>
      <c r="Q10" s="2">
        <v>7</v>
      </c>
    </row>
    <row r="11" spans="1:17" s="2" customFormat="1" x14ac:dyDescent="0.25">
      <c r="A11" t="s">
        <v>148</v>
      </c>
      <c r="B11" t="s">
        <v>14</v>
      </c>
      <c r="C11">
        <v>0</v>
      </c>
      <c r="D11" s="3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 s="2" cm="1">
        <f t="array" ref="L11">SUM(ABS(C11:K11))</f>
        <v>2</v>
      </c>
      <c r="M11" s="6">
        <f>AVERAGE(L11:L35)</f>
        <v>2.96</v>
      </c>
      <c r="O11" s="5" t="s">
        <v>147</v>
      </c>
      <c r="P11" s="9">
        <f>M95</f>
        <v>4.8</v>
      </c>
      <c r="Q11" s="2">
        <v>10</v>
      </c>
    </row>
    <row r="12" spans="1:17" s="2" customFormat="1" x14ac:dyDescent="0.25">
      <c r="A12" t="s">
        <v>148</v>
      </c>
      <c r="B12" t="s">
        <v>24</v>
      </c>
      <c r="C12">
        <v>0</v>
      </c>
      <c r="D12" s="3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" cm="1">
        <f t="array" ref="L12">SUM(ABS(C12:K12))</f>
        <v>1</v>
      </c>
      <c r="M12" s="6"/>
      <c r="O12" s="5" t="s">
        <v>151</v>
      </c>
      <c r="P12" s="9">
        <f>M105</f>
        <v>5.5454545454545459</v>
      </c>
      <c r="Q12" s="2">
        <v>11</v>
      </c>
    </row>
    <row r="13" spans="1:17" s="2" customFormat="1" x14ac:dyDescent="0.25">
      <c r="A13" t="s">
        <v>148</v>
      </c>
      <c r="B13" t="s">
        <v>45</v>
      </c>
      <c r="C13">
        <v>0</v>
      </c>
      <c r="D13" s="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s="2" cm="1">
        <f t="array" ref="L13">SUM(ABS(C13:K13))</f>
        <v>2</v>
      </c>
      <c r="M13" s="6"/>
      <c r="O13" s="5"/>
      <c r="P13" s="5"/>
      <c r="Q13" s="2">
        <f>SUM(Q2:Q12)</f>
        <v>114</v>
      </c>
    </row>
    <row r="14" spans="1:17" s="2" customFormat="1" x14ac:dyDescent="0.25">
      <c r="A14" t="s">
        <v>148</v>
      </c>
      <c r="B14" t="s">
        <v>47</v>
      </c>
      <c r="C14">
        <v>0</v>
      </c>
      <c r="D14" s="3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2" cm="1">
        <f t="array" ref="L14">SUM(ABS(C14:K14))</f>
        <v>2</v>
      </c>
      <c r="M14" s="6"/>
      <c r="O14" s="5"/>
      <c r="P14" s="5"/>
    </row>
    <row r="15" spans="1:17" s="2" customFormat="1" x14ac:dyDescent="0.25">
      <c r="A15" t="s">
        <v>148</v>
      </c>
      <c r="B15" t="s">
        <v>23</v>
      </c>
      <c r="C15">
        <v>0</v>
      </c>
      <c r="D15" s="3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2" cm="1">
        <f t="array" ref="L15">SUM(ABS(C15:K15))</f>
        <v>1</v>
      </c>
      <c r="M15" s="6"/>
      <c r="O15" s="5"/>
      <c r="P15" s="5"/>
    </row>
    <row r="16" spans="1:17" s="2" customFormat="1" x14ac:dyDescent="0.25">
      <c r="A16" t="s">
        <v>148</v>
      </c>
      <c r="B16" t="s">
        <v>17</v>
      </c>
      <c r="C16">
        <v>0</v>
      </c>
      <c r="D16" s="3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 s="2" cm="1">
        <f t="array" ref="L16">SUM(ABS(C16:K16))</f>
        <v>2</v>
      </c>
      <c r="M16" s="6"/>
      <c r="O16" s="5"/>
      <c r="P16" s="5"/>
    </row>
    <row r="17" spans="1:16" s="2" customFormat="1" x14ac:dyDescent="0.25">
      <c r="A17" t="s">
        <v>148</v>
      </c>
      <c r="B17" t="s">
        <v>46</v>
      </c>
      <c r="C17">
        <v>0</v>
      </c>
      <c r="D17" s="3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 s="2" cm="1">
        <f t="array" ref="L17">SUM(ABS(C17:K17))</f>
        <v>5</v>
      </c>
      <c r="M17" s="7"/>
      <c r="O17" s="5"/>
      <c r="P17" s="5"/>
    </row>
    <row r="18" spans="1:16" s="2" customFormat="1" x14ac:dyDescent="0.25">
      <c r="A18" t="s">
        <v>148</v>
      </c>
      <c r="B18" t="s">
        <v>15</v>
      </c>
      <c r="C18">
        <v>0</v>
      </c>
      <c r="D18" s="3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 s="2" cm="1">
        <f t="array" ref="L18">SUM(ABS(C18:K18))</f>
        <v>4</v>
      </c>
      <c r="M18" s="7"/>
      <c r="O18" s="5"/>
      <c r="P18" s="5"/>
    </row>
    <row r="19" spans="1:16" s="2" customFormat="1" x14ac:dyDescent="0.25">
      <c r="A19" t="s">
        <v>148</v>
      </c>
      <c r="B19" t="s">
        <v>16</v>
      </c>
      <c r="C19">
        <v>0</v>
      </c>
      <c r="D19" s="3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 s="2" cm="1">
        <f t="array" ref="L19">SUM(ABS(C19:K19))</f>
        <v>3</v>
      </c>
      <c r="M19" s="7"/>
      <c r="O19" s="5"/>
      <c r="P19" s="5"/>
    </row>
    <row r="20" spans="1:16" s="2" customFormat="1" x14ac:dyDescent="0.25">
      <c r="A20" t="s">
        <v>148</v>
      </c>
      <c r="B20" t="s">
        <v>58</v>
      </c>
      <c r="C20">
        <v>0</v>
      </c>
      <c r="D20" s="3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 s="2" cm="1">
        <f t="array" ref="L20">SUM(ABS(C20:K20))</f>
        <v>3</v>
      </c>
      <c r="M20" s="7"/>
      <c r="O20" s="5"/>
      <c r="P20" s="5"/>
    </row>
    <row r="21" spans="1:16" x14ac:dyDescent="0.25">
      <c r="A21" t="s">
        <v>148</v>
      </c>
      <c r="B21" t="s">
        <v>37</v>
      </c>
      <c r="C21">
        <v>0</v>
      </c>
      <c r="D21" s="3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s="2" cm="1">
        <f t="array" ref="L21">SUM(ABS(C21:K21))</f>
        <v>2</v>
      </c>
    </row>
    <row r="22" spans="1:16" x14ac:dyDescent="0.25">
      <c r="A22" t="s">
        <v>148</v>
      </c>
      <c r="B22" t="s">
        <v>19</v>
      </c>
      <c r="C22">
        <v>0</v>
      </c>
      <c r="D22" s="3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 s="2" cm="1">
        <f t="array" ref="L22">SUM(ABS(C22:K22))</f>
        <v>3</v>
      </c>
    </row>
    <row r="23" spans="1:16" x14ac:dyDescent="0.25">
      <c r="A23" t="s">
        <v>148</v>
      </c>
      <c r="B23" t="s">
        <v>83</v>
      </c>
      <c r="C23">
        <v>0</v>
      </c>
      <c r="D23" s="3">
        <v>0</v>
      </c>
      <c r="E23">
        <v>1</v>
      </c>
      <c r="F23">
        <v>0</v>
      </c>
      <c r="G23">
        <v>0</v>
      </c>
      <c r="H23">
        <v>-1</v>
      </c>
      <c r="I23">
        <v>0</v>
      </c>
      <c r="J23">
        <v>0</v>
      </c>
      <c r="K23">
        <v>0</v>
      </c>
      <c r="L23" s="2" cm="1">
        <f t="array" ref="L23">SUM(ABS(C23:K23))</f>
        <v>2</v>
      </c>
    </row>
    <row r="24" spans="1:16" x14ac:dyDescent="0.25">
      <c r="A24" t="s">
        <v>148</v>
      </c>
      <c r="B24" t="s">
        <v>22</v>
      </c>
      <c r="C24">
        <v>0</v>
      </c>
      <c r="D24" s="3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 s="2" cm="1">
        <f t="array" ref="L24">SUM(ABS(C24:K24))</f>
        <v>3</v>
      </c>
    </row>
    <row r="25" spans="1:16" x14ac:dyDescent="0.25">
      <c r="A25" t="s">
        <v>148</v>
      </c>
      <c r="B25" t="s">
        <v>13</v>
      </c>
      <c r="C25">
        <v>0</v>
      </c>
      <c r="D25" s="3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 s="2" cm="1">
        <f t="array" ref="L25">SUM(ABS(C25:K25))</f>
        <v>3</v>
      </c>
      <c r="M25" s="6"/>
    </row>
    <row r="26" spans="1:16" x14ac:dyDescent="0.25">
      <c r="A26" t="s">
        <v>148</v>
      </c>
      <c r="B26" t="s">
        <v>21</v>
      </c>
      <c r="C26">
        <v>1</v>
      </c>
      <c r="D26" s="3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 s="2" cm="1">
        <f t="array" ref="L26">SUM(ABS(C26:K26))</f>
        <v>3</v>
      </c>
      <c r="M26" s="6"/>
    </row>
    <row r="27" spans="1:16" x14ac:dyDescent="0.25">
      <c r="A27" t="s">
        <v>148</v>
      </c>
      <c r="B27" t="s">
        <v>44</v>
      </c>
      <c r="C27">
        <v>0</v>
      </c>
      <c r="D27" s="3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 s="2" cm="1">
        <f t="array" ref="L27">SUM(ABS(C27:K27))</f>
        <v>4</v>
      </c>
      <c r="M27" s="6"/>
    </row>
    <row r="28" spans="1:16" x14ac:dyDescent="0.25">
      <c r="A28" t="s">
        <v>148</v>
      </c>
      <c r="B28" t="s">
        <v>20</v>
      </c>
      <c r="C28">
        <v>0</v>
      </c>
      <c r="D28" s="3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 s="2" cm="1">
        <f t="array" ref="L28">SUM(ABS(C28:K28))</f>
        <v>4</v>
      </c>
      <c r="M28" s="6"/>
    </row>
    <row r="29" spans="1:16" x14ac:dyDescent="0.25">
      <c r="A29" t="s">
        <v>148</v>
      </c>
      <c r="B29" t="s">
        <v>48</v>
      </c>
      <c r="C29">
        <v>0</v>
      </c>
      <c r="D29" s="3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 s="2" cm="1">
        <f t="array" ref="L29">SUM(ABS(C29:K29))</f>
        <v>3</v>
      </c>
      <c r="M29" s="6"/>
    </row>
    <row r="30" spans="1:16" x14ac:dyDescent="0.25">
      <c r="A30" t="s">
        <v>148</v>
      </c>
      <c r="B30" t="s">
        <v>18</v>
      </c>
      <c r="C30">
        <v>0</v>
      </c>
      <c r="D30" s="3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 s="2" cm="1">
        <f t="array" ref="L30">SUM(ABS(C30:K30))</f>
        <v>3</v>
      </c>
      <c r="M30" s="6"/>
    </row>
    <row r="31" spans="1:16" x14ac:dyDescent="0.25">
      <c r="A31" t="s">
        <v>148</v>
      </c>
      <c r="B31" t="s">
        <v>50</v>
      </c>
      <c r="C31">
        <v>1</v>
      </c>
      <c r="D31" s="3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 s="2" cm="1">
        <f t="array" ref="L31">SUM(ABS(C31:K31))</f>
        <v>4</v>
      </c>
    </row>
    <row r="32" spans="1:16" x14ac:dyDescent="0.25">
      <c r="A32" t="s">
        <v>148</v>
      </c>
      <c r="B32" t="s">
        <v>112</v>
      </c>
      <c r="C32">
        <v>1</v>
      </c>
      <c r="D32" s="3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 s="2" cm="1">
        <f t="array" ref="L32">SUM(ABS(C32:K32))</f>
        <v>5</v>
      </c>
    </row>
    <row r="33" spans="1:13" x14ac:dyDescent="0.25">
      <c r="A33" t="s">
        <v>148</v>
      </c>
      <c r="B33" t="s">
        <v>49</v>
      </c>
      <c r="C33">
        <v>1</v>
      </c>
      <c r="D33" s="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 s="2" cm="1">
        <f t="array" ref="L33">SUM(ABS(C33:K33))</f>
        <v>4</v>
      </c>
    </row>
    <row r="34" spans="1:13" x14ac:dyDescent="0.25">
      <c r="A34" t="s">
        <v>148</v>
      </c>
      <c r="B34" t="s">
        <v>110</v>
      </c>
      <c r="C34">
        <v>0</v>
      </c>
      <c r="D34" s="3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 s="2" cm="1">
        <f t="array" ref="L34">SUM(ABS(C34:K34))</f>
        <v>3</v>
      </c>
    </row>
    <row r="35" spans="1:13" x14ac:dyDescent="0.25">
      <c r="A35" t="s">
        <v>148</v>
      </c>
      <c r="B35" t="s">
        <v>111</v>
      </c>
      <c r="C35">
        <v>0</v>
      </c>
      <c r="D35" s="3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 s="2" cm="1">
        <f t="array" ref="L35">SUM(ABS(C35:K35))</f>
        <v>3</v>
      </c>
    </row>
    <row r="36" spans="1:13" x14ac:dyDescent="0.25">
      <c r="A36" t="s">
        <v>154</v>
      </c>
      <c r="B36" t="s">
        <v>116</v>
      </c>
      <c r="C36">
        <v>1</v>
      </c>
      <c r="D36" s="3">
        <v>1</v>
      </c>
      <c r="E36">
        <v>1</v>
      </c>
      <c r="F36">
        <v>1</v>
      </c>
      <c r="G36">
        <v>0</v>
      </c>
      <c r="H36">
        <v>-1</v>
      </c>
      <c r="I36">
        <v>0</v>
      </c>
      <c r="J36">
        <v>1</v>
      </c>
      <c r="K36">
        <v>0</v>
      </c>
      <c r="L36" s="2" cm="1">
        <f t="array" ref="L36">SUM(ABS(C36:K36))</f>
        <v>6</v>
      </c>
      <c r="M36" s="7">
        <f>AVERAGE(L36:L51)</f>
        <v>4.875</v>
      </c>
    </row>
    <row r="37" spans="1:13" x14ac:dyDescent="0.25">
      <c r="A37" t="s">
        <v>154</v>
      </c>
      <c r="B37" t="s">
        <v>62</v>
      </c>
      <c r="C37">
        <v>0</v>
      </c>
      <c r="D37" s="3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 s="2" cm="1">
        <f t="array" ref="L37">SUM(ABS(C37:K37))</f>
        <v>3</v>
      </c>
    </row>
    <row r="38" spans="1:13" x14ac:dyDescent="0.25">
      <c r="A38" t="s">
        <v>154</v>
      </c>
      <c r="B38" s="2" t="s">
        <v>115</v>
      </c>
      <c r="C38" s="2">
        <v>1</v>
      </c>
      <c r="D38" s="3">
        <v>1</v>
      </c>
      <c r="E38">
        <v>1</v>
      </c>
      <c r="F38" s="2">
        <v>1</v>
      </c>
      <c r="G38" s="2">
        <v>1</v>
      </c>
      <c r="H38" s="2">
        <v>-1</v>
      </c>
      <c r="I38" s="2">
        <v>1</v>
      </c>
      <c r="J38" s="2">
        <v>1</v>
      </c>
      <c r="K38" s="2">
        <v>0</v>
      </c>
      <c r="L38" s="2" cm="1">
        <f t="array" ref="L38">SUM(ABS(C38:K38))</f>
        <v>8</v>
      </c>
    </row>
    <row r="39" spans="1:13" x14ac:dyDescent="0.25">
      <c r="A39" t="s">
        <v>154</v>
      </c>
      <c r="B39" t="s">
        <v>40</v>
      </c>
      <c r="C39">
        <v>1</v>
      </c>
      <c r="D39" s="3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 s="2" cm="1">
        <f t="array" ref="L39">SUM(ABS(C39:K39))</f>
        <v>5</v>
      </c>
    </row>
    <row r="40" spans="1:13" x14ac:dyDescent="0.25">
      <c r="A40" t="s">
        <v>154</v>
      </c>
      <c r="B40" s="2" t="s">
        <v>113</v>
      </c>
      <c r="C40" s="2">
        <v>1</v>
      </c>
      <c r="D40" s="3">
        <v>1</v>
      </c>
      <c r="E40">
        <v>1</v>
      </c>
      <c r="F40" s="2">
        <v>1</v>
      </c>
      <c r="G40" s="2">
        <v>1</v>
      </c>
      <c r="H40" s="2">
        <v>0</v>
      </c>
      <c r="I40" s="2">
        <v>1</v>
      </c>
      <c r="J40" s="2">
        <v>1</v>
      </c>
      <c r="K40" s="2">
        <v>0</v>
      </c>
      <c r="L40" s="2" cm="1">
        <f t="array" ref="L40">SUM(ABS(C40:K40))</f>
        <v>7</v>
      </c>
    </row>
    <row r="41" spans="1:13" x14ac:dyDescent="0.25">
      <c r="A41" t="s">
        <v>154</v>
      </c>
      <c r="B41" t="s">
        <v>114</v>
      </c>
      <c r="C41">
        <v>1</v>
      </c>
      <c r="D41" s="3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 s="2" cm="1">
        <f t="array" ref="L41">SUM(ABS(C41:K41))</f>
        <v>5</v>
      </c>
    </row>
    <row r="42" spans="1:13" x14ac:dyDescent="0.25">
      <c r="A42" t="s">
        <v>154</v>
      </c>
      <c r="B42" s="2" t="s">
        <v>119</v>
      </c>
      <c r="C42" s="2">
        <v>1</v>
      </c>
      <c r="D42" s="3">
        <v>1</v>
      </c>
      <c r="E42">
        <v>1</v>
      </c>
      <c r="F42" s="2">
        <v>1</v>
      </c>
      <c r="G42" s="2">
        <v>1</v>
      </c>
      <c r="H42" s="2">
        <v>0</v>
      </c>
      <c r="I42" s="2">
        <v>1</v>
      </c>
      <c r="J42" s="2">
        <v>1</v>
      </c>
      <c r="K42" s="2">
        <v>1</v>
      </c>
      <c r="L42" s="2" cm="1">
        <f t="array" ref="L42">SUM(ABS(C42:K42))</f>
        <v>8</v>
      </c>
    </row>
    <row r="43" spans="1:13" x14ac:dyDescent="0.25">
      <c r="A43" t="s">
        <v>154</v>
      </c>
      <c r="B43" s="2" t="s">
        <v>118</v>
      </c>
      <c r="C43" s="2">
        <v>1</v>
      </c>
      <c r="D43" s="3">
        <v>1</v>
      </c>
      <c r="E43">
        <v>1</v>
      </c>
      <c r="F43" s="2">
        <v>1</v>
      </c>
      <c r="G43" s="2">
        <v>1</v>
      </c>
      <c r="H43" s="2">
        <v>0</v>
      </c>
      <c r="I43" s="2">
        <v>1</v>
      </c>
      <c r="J43" s="2">
        <v>1</v>
      </c>
      <c r="K43" s="2">
        <v>1</v>
      </c>
      <c r="L43" s="2" cm="1">
        <f t="array" ref="L43">SUM(ABS(C43:K43))</f>
        <v>8</v>
      </c>
    </row>
    <row r="44" spans="1:13" x14ac:dyDescent="0.25">
      <c r="A44" t="s">
        <v>154</v>
      </c>
      <c r="B44" t="s">
        <v>63</v>
      </c>
      <c r="C44">
        <v>1</v>
      </c>
      <c r="D44" s="3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 s="2" cm="1">
        <f t="array" ref="L44">SUM(ABS(C44:K44))</f>
        <v>3</v>
      </c>
    </row>
    <row r="45" spans="1:13" x14ac:dyDescent="0.25">
      <c r="A45" t="s">
        <v>154</v>
      </c>
      <c r="B45" t="s">
        <v>57</v>
      </c>
      <c r="C45">
        <v>1</v>
      </c>
      <c r="D45" s="3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 s="2" cm="1">
        <f t="array" ref="L45">SUM(ABS(C45:K45))</f>
        <v>4</v>
      </c>
    </row>
    <row r="46" spans="1:13" x14ac:dyDescent="0.25">
      <c r="A46" t="s">
        <v>154</v>
      </c>
      <c r="B46" t="s">
        <v>64</v>
      </c>
      <c r="C46">
        <v>1</v>
      </c>
      <c r="D46" s="3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 s="2" cm="1">
        <f t="array" ref="L46">SUM(ABS(C46:K46))</f>
        <v>4</v>
      </c>
    </row>
    <row r="47" spans="1:13" x14ac:dyDescent="0.25">
      <c r="A47" t="s">
        <v>154</v>
      </c>
      <c r="B47" t="s">
        <v>42</v>
      </c>
      <c r="C47">
        <v>1</v>
      </c>
      <c r="D47" s="3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 s="2" cm="1">
        <f t="array" ref="L47">SUM(ABS(C47:K47))</f>
        <v>4</v>
      </c>
    </row>
    <row r="48" spans="1:13" x14ac:dyDescent="0.25">
      <c r="A48" t="s">
        <v>154</v>
      </c>
      <c r="B48" t="s">
        <v>43</v>
      </c>
      <c r="C48">
        <v>1</v>
      </c>
      <c r="D48" s="3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 s="2" cm="1">
        <f t="array" ref="L48">SUM(ABS(C48:K48))</f>
        <v>5</v>
      </c>
    </row>
    <row r="49" spans="1:13" x14ac:dyDescent="0.25">
      <c r="A49" t="s">
        <v>154</v>
      </c>
      <c r="B49" t="s">
        <v>117</v>
      </c>
      <c r="C49">
        <v>0</v>
      </c>
      <c r="D49" s="3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 s="2" cm="1">
        <f t="array" ref="L49">SUM(ABS(C49:K49))</f>
        <v>1</v>
      </c>
    </row>
    <row r="50" spans="1:13" x14ac:dyDescent="0.25">
      <c r="A50" t="s">
        <v>154</v>
      </c>
      <c r="B50" t="s">
        <v>56</v>
      </c>
      <c r="C50">
        <v>0</v>
      </c>
      <c r="D50" s="3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 s="2" cm="1">
        <f t="array" ref="L50">SUM(ABS(C50:K50))</f>
        <v>3</v>
      </c>
    </row>
    <row r="51" spans="1:13" x14ac:dyDescent="0.25">
      <c r="A51" t="s">
        <v>154</v>
      </c>
      <c r="B51" t="s">
        <v>41</v>
      </c>
      <c r="C51">
        <v>1</v>
      </c>
      <c r="D51" s="3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 s="2" cm="1">
        <f t="array" ref="L51">SUM(ABS(C51:K51))</f>
        <v>4</v>
      </c>
    </row>
    <row r="52" spans="1:13" x14ac:dyDescent="0.25">
      <c r="A52" t="s">
        <v>149</v>
      </c>
      <c r="B52" t="s">
        <v>97</v>
      </c>
      <c r="C52">
        <v>1</v>
      </c>
      <c r="D52" s="3">
        <v>1</v>
      </c>
      <c r="E52">
        <v>1</v>
      </c>
      <c r="F52">
        <v>1</v>
      </c>
      <c r="G52">
        <v>0</v>
      </c>
      <c r="H52">
        <v>-1</v>
      </c>
      <c r="I52">
        <v>0</v>
      </c>
      <c r="J52">
        <v>0</v>
      </c>
      <c r="K52">
        <v>0</v>
      </c>
      <c r="L52" s="2" cm="1">
        <f t="array" ref="L52">SUM(ABS(C52:K52))</f>
        <v>5</v>
      </c>
      <c r="M52" s="7">
        <f>AVERAGE(L52:L54)</f>
        <v>4</v>
      </c>
    </row>
    <row r="53" spans="1:13" x14ac:dyDescent="0.25">
      <c r="A53" t="s">
        <v>149</v>
      </c>
      <c r="B53" t="s">
        <v>120</v>
      </c>
      <c r="C53">
        <v>0</v>
      </c>
      <c r="D53" s="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 s="2" cm="1">
        <f t="array" ref="L53">SUM(ABS(C53:K53))</f>
        <v>4</v>
      </c>
    </row>
    <row r="54" spans="1:13" x14ac:dyDescent="0.25">
      <c r="A54" t="s">
        <v>149</v>
      </c>
      <c r="B54" t="s">
        <v>96</v>
      </c>
      <c r="C54">
        <v>0</v>
      </c>
      <c r="D54" s="3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 s="2" cm="1">
        <f t="array" ref="L54">SUM(ABS(C54:K54))</f>
        <v>3</v>
      </c>
    </row>
    <row r="55" spans="1:13" x14ac:dyDescent="0.25">
      <c r="A55" t="s">
        <v>149</v>
      </c>
      <c r="B55" t="s">
        <v>121</v>
      </c>
      <c r="C55">
        <v>0</v>
      </c>
      <c r="D55" s="3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2" cm="1">
        <f t="array" ref="L55">SUM(ABS(C55:K55))</f>
        <v>0</v>
      </c>
    </row>
    <row r="56" spans="1:13" x14ac:dyDescent="0.25">
      <c r="A56" t="s">
        <v>141</v>
      </c>
      <c r="B56" t="s">
        <v>102</v>
      </c>
      <c r="C56">
        <v>0</v>
      </c>
      <c r="D56" s="3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 s="2" cm="1">
        <f t="array" ref="L56">SUM(ABS(C56:K56))</f>
        <v>3</v>
      </c>
      <c r="M56" s="7">
        <f>AVERAGE(L56:L67)</f>
        <v>2.3333333333333335</v>
      </c>
    </row>
    <row r="57" spans="1:13" x14ac:dyDescent="0.25">
      <c r="A57" t="s">
        <v>141</v>
      </c>
      <c r="B57" t="s">
        <v>108</v>
      </c>
      <c r="C57">
        <v>0</v>
      </c>
      <c r="D57" s="3">
        <v>1</v>
      </c>
      <c r="E57">
        <v>0</v>
      </c>
      <c r="F57">
        <v>0</v>
      </c>
      <c r="G57">
        <v>1</v>
      </c>
      <c r="H57">
        <v>-1</v>
      </c>
      <c r="I57">
        <v>1</v>
      </c>
      <c r="J57">
        <v>0</v>
      </c>
      <c r="K57">
        <v>1</v>
      </c>
      <c r="L57" s="2" cm="1">
        <f t="array" ref="L57">SUM(ABS(C57:K57))</f>
        <v>5</v>
      </c>
    </row>
    <row r="58" spans="1:13" x14ac:dyDescent="0.25">
      <c r="A58" t="s">
        <v>141</v>
      </c>
      <c r="B58" t="s">
        <v>107</v>
      </c>
      <c r="C58">
        <v>0</v>
      </c>
      <c r="D58" s="3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 s="2" cm="1">
        <f t="array" ref="L58">SUM(ABS(C58:K58))</f>
        <v>2</v>
      </c>
    </row>
    <row r="59" spans="1:13" x14ac:dyDescent="0.25">
      <c r="A59" t="s">
        <v>141</v>
      </c>
      <c r="B59" t="s">
        <v>105</v>
      </c>
      <c r="C59">
        <v>0</v>
      </c>
      <c r="D59" s="3">
        <v>0</v>
      </c>
      <c r="E59">
        <v>0</v>
      </c>
      <c r="F59">
        <v>0</v>
      </c>
      <c r="G59">
        <v>0</v>
      </c>
      <c r="H59">
        <v>-1</v>
      </c>
      <c r="I59">
        <v>1</v>
      </c>
      <c r="J59">
        <v>1</v>
      </c>
      <c r="K59">
        <v>0</v>
      </c>
      <c r="L59" s="2" cm="1">
        <f t="array" ref="L59">SUM(ABS(C59:K59))</f>
        <v>3</v>
      </c>
    </row>
    <row r="60" spans="1:13" x14ac:dyDescent="0.25">
      <c r="A60" t="s">
        <v>141</v>
      </c>
      <c r="B60" t="s">
        <v>106</v>
      </c>
      <c r="C60">
        <v>0</v>
      </c>
      <c r="D60" s="3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 s="2" cm="1">
        <f t="array" ref="L60">SUM(ABS(C60:K60))</f>
        <v>2</v>
      </c>
    </row>
    <row r="61" spans="1:13" x14ac:dyDescent="0.25">
      <c r="A61" t="s">
        <v>141</v>
      </c>
      <c r="B61" t="s">
        <v>101</v>
      </c>
      <c r="C61">
        <v>0</v>
      </c>
      <c r="D61" s="3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 s="2" cm="1">
        <f t="array" ref="L61">SUM(ABS(C61:K61))</f>
        <v>4</v>
      </c>
    </row>
    <row r="62" spans="1:13" x14ac:dyDescent="0.25">
      <c r="A62" t="s">
        <v>141</v>
      </c>
      <c r="B62" t="s">
        <v>109</v>
      </c>
      <c r="C62">
        <v>0</v>
      </c>
      <c r="D62" s="3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2" cm="1">
        <f t="array" ref="L62">SUM(ABS(C62:K62))</f>
        <v>0</v>
      </c>
    </row>
    <row r="63" spans="1:13" x14ac:dyDescent="0.25">
      <c r="A63" t="s">
        <v>141</v>
      </c>
      <c r="B63" t="s">
        <v>99</v>
      </c>
      <c r="C63">
        <v>0</v>
      </c>
      <c r="D63" s="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 s="2" cm="1">
        <f t="array" ref="L63">SUM(ABS(C63:K63))</f>
        <v>2</v>
      </c>
    </row>
    <row r="64" spans="1:13" x14ac:dyDescent="0.25">
      <c r="A64" t="s">
        <v>141</v>
      </c>
      <c r="B64" t="s">
        <v>98</v>
      </c>
      <c r="C64">
        <v>0</v>
      </c>
      <c r="D64" s="3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 s="2" cm="1">
        <f t="array" ref="L64">SUM(ABS(C64:K64))</f>
        <v>1</v>
      </c>
    </row>
    <row r="65" spans="1:13" x14ac:dyDescent="0.25">
      <c r="A65" t="s">
        <v>141</v>
      </c>
      <c r="B65" t="s">
        <v>100</v>
      </c>
      <c r="C65">
        <v>0</v>
      </c>
      <c r="D65" s="3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 s="2" cm="1">
        <f t="array" ref="L65">SUM(ABS(C65:K65))</f>
        <v>2</v>
      </c>
    </row>
    <row r="66" spans="1:13" x14ac:dyDescent="0.25">
      <c r="A66" t="s">
        <v>141</v>
      </c>
      <c r="B66" t="s">
        <v>103</v>
      </c>
      <c r="C66">
        <v>0</v>
      </c>
      <c r="D66" s="3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 s="2" cm="1">
        <f t="array" ref="L66">SUM(ABS(C66:K66))</f>
        <v>2</v>
      </c>
    </row>
    <row r="67" spans="1:13" x14ac:dyDescent="0.25">
      <c r="A67" t="s">
        <v>141</v>
      </c>
      <c r="B67" t="s">
        <v>104</v>
      </c>
      <c r="C67">
        <v>0</v>
      </c>
      <c r="D67" s="3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 s="2" cm="1">
        <f t="array" ref="L67">SUM(ABS(C67:K67))</f>
        <v>2</v>
      </c>
    </row>
    <row r="68" spans="1:13" x14ac:dyDescent="0.25">
      <c r="A68" t="s">
        <v>143</v>
      </c>
      <c r="B68" t="s">
        <v>54</v>
      </c>
      <c r="C68">
        <v>0</v>
      </c>
      <c r="D68" s="3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 s="2" cm="1">
        <f t="array" ref="L68">SUM(ABS(C68:K68))</f>
        <v>3</v>
      </c>
      <c r="M68" s="7">
        <f>AVERAGE(L68:L84)</f>
        <v>4.117647058823529</v>
      </c>
    </row>
    <row r="69" spans="1:13" x14ac:dyDescent="0.25">
      <c r="A69" t="s">
        <v>143</v>
      </c>
      <c r="B69" t="s">
        <v>65</v>
      </c>
      <c r="C69">
        <v>1</v>
      </c>
      <c r="D69" s="3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 s="2" cm="1">
        <f t="array" ref="L69">SUM(ABS(C69:K69))</f>
        <v>3</v>
      </c>
    </row>
    <row r="70" spans="1:13" x14ac:dyDescent="0.25">
      <c r="A70" t="s">
        <v>143</v>
      </c>
      <c r="B70" t="s">
        <v>81</v>
      </c>
      <c r="C70">
        <v>0</v>
      </c>
      <c r="D70" s="3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 s="2" cm="1">
        <f t="array" ref="L70">SUM(ABS(C70:K70))</f>
        <v>3</v>
      </c>
    </row>
    <row r="71" spans="1:13" x14ac:dyDescent="0.25">
      <c r="A71" t="s">
        <v>143</v>
      </c>
      <c r="B71" t="s">
        <v>53</v>
      </c>
      <c r="C71">
        <v>0</v>
      </c>
      <c r="D71" s="3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 s="2" cm="1">
        <f t="array" ref="L71">SUM(ABS(C71:K71))</f>
        <v>3</v>
      </c>
    </row>
    <row r="72" spans="1:13" x14ac:dyDescent="0.25">
      <c r="A72" t="s">
        <v>143</v>
      </c>
      <c r="B72" s="2" t="s">
        <v>8</v>
      </c>
      <c r="C72" s="2">
        <v>1</v>
      </c>
      <c r="D72" s="3">
        <v>1</v>
      </c>
      <c r="E72">
        <v>1</v>
      </c>
      <c r="F72" s="2">
        <v>1</v>
      </c>
      <c r="G72" s="2">
        <v>1</v>
      </c>
      <c r="H72" s="2">
        <v>0</v>
      </c>
      <c r="I72" s="2">
        <v>1</v>
      </c>
      <c r="J72" s="2">
        <v>0</v>
      </c>
      <c r="K72" s="2">
        <v>1</v>
      </c>
      <c r="L72" s="2" cm="1">
        <f t="array" ref="L72">SUM(ABS(C72:K72))</f>
        <v>7</v>
      </c>
    </row>
    <row r="73" spans="1:13" x14ac:dyDescent="0.25">
      <c r="A73" t="s">
        <v>143</v>
      </c>
      <c r="B73" t="s">
        <v>82</v>
      </c>
      <c r="C73">
        <v>0</v>
      </c>
      <c r="D73" s="3">
        <v>0</v>
      </c>
      <c r="E73">
        <v>1</v>
      </c>
      <c r="F73">
        <v>0</v>
      </c>
      <c r="G73">
        <v>1</v>
      </c>
      <c r="H73">
        <v>-1</v>
      </c>
      <c r="I73">
        <v>1</v>
      </c>
      <c r="J73">
        <v>0</v>
      </c>
      <c r="K73">
        <v>0</v>
      </c>
      <c r="L73" s="2" cm="1">
        <f t="array" ref="L73">SUM(ABS(C73:K73))</f>
        <v>4</v>
      </c>
    </row>
    <row r="74" spans="1:13" x14ac:dyDescent="0.25">
      <c r="A74" t="s">
        <v>143</v>
      </c>
      <c r="B74" s="2" t="s">
        <v>39</v>
      </c>
      <c r="C74" s="2">
        <v>1</v>
      </c>
      <c r="D74" s="3">
        <v>1</v>
      </c>
      <c r="E74">
        <v>1</v>
      </c>
      <c r="F74" s="2">
        <v>1</v>
      </c>
      <c r="G74" s="2">
        <v>1</v>
      </c>
      <c r="H74" s="2">
        <v>0</v>
      </c>
      <c r="I74" s="2">
        <v>1</v>
      </c>
      <c r="J74" s="2">
        <v>0</v>
      </c>
      <c r="K74" s="2">
        <v>0</v>
      </c>
      <c r="L74" s="2" cm="1">
        <f t="array" ref="L74">SUM(ABS(C74:K74))</f>
        <v>6</v>
      </c>
    </row>
    <row r="75" spans="1:13" x14ac:dyDescent="0.25">
      <c r="A75" t="s">
        <v>143</v>
      </c>
      <c r="B75" t="s">
        <v>9</v>
      </c>
      <c r="C75">
        <v>0</v>
      </c>
      <c r="D75" s="3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 s="2" cm="1">
        <f t="array" ref="L75">SUM(ABS(C75:K75))</f>
        <v>4</v>
      </c>
    </row>
    <row r="76" spans="1:13" x14ac:dyDescent="0.25">
      <c r="A76" t="s">
        <v>143</v>
      </c>
      <c r="B76" t="s">
        <v>10</v>
      </c>
      <c r="C76">
        <v>0</v>
      </c>
      <c r="D76" s="3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 s="2" cm="1">
        <f t="array" ref="L76">SUM(ABS(C76:K76))</f>
        <v>2</v>
      </c>
    </row>
    <row r="77" spans="1:13" x14ac:dyDescent="0.25">
      <c r="A77" t="s">
        <v>143</v>
      </c>
      <c r="B77" t="s">
        <v>38</v>
      </c>
      <c r="C77">
        <v>1</v>
      </c>
      <c r="D77" s="3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 s="2" cm="1">
        <f t="array" ref="L77">SUM(ABS(C77:K77))</f>
        <v>4</v>
      </c>
    </row>
    <row r="78" spans="1:13" x14ac:dyDescent="0.25">
      <c r="A78" t="s">
        <v>143</v>
      </c>
      <c r="B78" t="s">
        <v>55</v>
      </c>
      <c r="C78">
        <v>0</v>
      </c>
      <c r="D78" s="3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 s="2" cm="1">
        <f t="array" ref="L78">SUM(ABS(C78:K78))</f>
        <v>1</v>
      </c>
    </row>
    <row r="79" spans="1:13" x14ac:dyDescent="0.25">
      <c r="A79" t="s">
        <v>143</v>
      </c>
      <c r="B79" t="s">
        <v>66</v>
      </c>
      <c r="C79">
        <v>1</v>
      </c>
      <c r="D79" s="3">
        <v>1</v>
      </c>
      <c r="E79">
        <v>0</v>
      </c>
      <c r="F79">
        <v>0</v>
      </c>
      <c r="G79">
        <v>0</v>
      </c>
      <c r="H79">
        <v>-1</v>
      </c>
      <c r="I79">
        <v>1</v>
      </c>
      <c r="J79">
        <v>1</v>
      </c>
      <c r="K79">
        <v>0</v>
      </c>
      <c r="L79" s="2" cm="1">
        <f t="array" ref="L79">SUM(ABS(C79:K79))</f>
        <v>5</v>
      </c>
    </row>
    <row r="80" spans="1:13" x14ac:dyDescent="0.25">
      <c r="A80" t="s">
        <v>139</v>
      </c>
      <c r="B80" t="s">
        <v>93</v>
      </c>
      <c r="C80">
        <v>1</v>
      </c>
      <c r="D80" s="3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 s="2" cm="1">
        <f t="array" ref="L80">SUM(ABS(C80:K80))</f>
        <v>6</v>
      </c>
    </row>
    <row r="81" spans="1:13" x14ac:dyDescent="0.25">
      <c r="A81" t="s">
        <v>139</v>
      </c>
      <c r="B81" s="2" t="s">
        <v>92</v>
      </c>
      <c r="C81" s="2">
        <v>1</v>
      </c>
      <c r="D81" s="3">
        <v>1</v>
      </c>
      <c r="E81">
        <v>0</v>
      </c>
      <c r="F81" s="2">
        <v>1</v>
      </c>
      <c r="G81" s="2">
        <v>1</v>
      </c>
      <c r="H81" s="2">
        <v>0</v>
      </c>
      <c r="I81" s="2">
        <v>1</v>
      </c>
      <c r="J81" s="2">
        <v>0</v>
      </c>
      <c r="K81" s="2">
        <v>1</v>
      </c>
      <c r="L81" s="2" cm="1">
        <f t="array" ref="L81">SUM(ABS(C81:K81))</f>
        <v>6</v>
      </c>
    </row>
    <row r="82" spans="1:13" x14ac:dyDescent="0.25">
      <c r="A82" t="s">
        <v>143</v>
      </c>
      <c r="B82" t="s">
        <v>67</v>
      </c>
      <c r="C82">
        <v>0</v>
      </c>
      <c r="D82" s="3">
        <v>1</v>
      </c>
      <c r="E82">
        <v>0</v>
      </c>
      <c r="F82">
        <v>0</v>
      </c>
      <c r="G82">
        <v>1</v>
      </c>
      <c r="H82">
        <v>-1</v>
      </c>
      <c r="I82">
        <v>1</v>
      </c>
      <c r="J82">
        <v>0</v>
      </c>
      <c r="K82">
        <v>0</v>
      </c>
      <c r="L82" s="2" cm="1">
        <f t="array" ref="L82">SUM(ABS(C82:K82))</f>
        <v>4</v>
      </c>
    </row>
    <row r="83" spans="1:13" x14ac:dyDescent="0.25">
      <c r="A83" t="s">
        <v>143</v>
      </c>
      <c r="B83" t="s">
        <v>68</v>
      </c>
      <c r="C83">
        <v>0</v>
      </c>
      <c r="D83" s="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 s="2" cm="1">
        <f t="array" ref="L83">SUM(ABS(C83:K83))</f>
        <v>1</v>
      </c>
    </row>
    <row r="84" spans="1:13" x14ac:dyDescent="0.25">
      <c r="A84" t="s">
        <v>137</v>
      </c>
      <c r="B84" s="2" t="s">
        <v>94</v>
      </c>
      <c r="C84" s="2">
        <v>1</v>
      </c>
      <c r="D84" s="3">
        <v>1</v>
      </c>
      <c r="E84">
        <v>0</v>
      </c>
      <c r="F84" s="2">
        <v>1</v>
      </c>
      <c r="G84" s="2">
        <v>1</v>
      </c>
      <c r="H84" s="2">
        <v>-1</v>
      </c>
      <c r="I84" s="2">
        <v>1</v>
      </c>
      <c r="J84" s="2">
        <v>1</v>
      </c>
      <c r="K84" s="2">
        <v>1</v>
      </c>
      <c r="L84" s="2" cm="1">
        <f t="array" ref="L84">SUM(ABS(C84:K84))</f>
        <v>8</v>
      </c>
    </row>
    <row r="85" spans="1:13" x14ac:dyDescent="0.25">
      <c r="A85" t="s">
        <v>133</v>
      </c>
      <c r="B85" s="2" t="s">
        <v>60</v>
      </c>
      <c r="C85" s="2">
        <v>1</v>
      </c>
      <c r="D85" s="3">
        <v>1</v>
      </c>
      <c r="E85">
        <v>1</v>
      </c>
      <c r="F85" s="2">
        <v>1</v>
      </c>
      <c r="G85" s="2">
        <v>1</v>
      </c>
      <c r="H85" s="2">
        <v>0</v>
      </c>
      <c r="I85" s="2">
        <v>1</v>
      </c>
      <c r="J85" s="2">
        <v>0</v>
      </c>
      <c r="K85" s="2">
        <v>0</v>
      </c>
      <c r="L85" s="2" cm="1">
        <f t="array" ref="L85">SUM(ABS(C85:K85))</f>
        <v>6</v>
      </c>
      <c r="M85" s="7">
        <f>AVERAGE(L85:L87)</f>
        <v>6.666666666666667</v>
      </c>
    </row>
    <row r="86" spans="1:13" x14ac:dyDescent="0.25">
      <c r="A86" t="s">
        <v>133</v>
      </c>
      <c r="B86" s="2" t="s">
        <v>61</v>
      </c>
      <c r="C86" s="2">
        <v>1</v>
      </c>
      <c r="D86" s="3">
        <v>1</v>
      </c>
      <c r="E86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0</v>
      </c>
      <c r="L86" s="2" cm="1">
        <f t="array" ref="L86">SUM(ABS(C86:K86))</f>
        <v>8</v>
      </c>
    </row>
    <row r="87" spans="1:13" x14ac:dyDescent="0.25">
      <c r="A87" t="s">
        <v>133</v>
      </c>
      <c r="B87" s="2" t="s">
        <v>59</v>
      </c>
      <c r="C87" s="2">
        <v>1</v>
      </c>
      <c r="D87" s="3">
        <v>0</v>
      </c>
      <c r="E87">
        <v>1</v>
      </c>
      <c r="F87" s="2">
        <v>1</v>
      </c>
      <c r="G87" s="2">
        <v>1</v>
      </c>
      <c r="H87" s="2">
        <v>1</v>
      </c>
      <c r="I87" s="2">
        <v>1</v>
      </c>
      <c r="J87" s="2">
        <v>0</v>
      </c>
      <c r="K87" s="2">
        <v>0</v>
      </c>
      <c r="L87" s="2" cm="1">
        <f t="array" ref="L87">SUM(ABS(C87:K87))</f>
        <v>6</v>
      </c>
    </row>
    <row r="88" spans="1:13" x14ac:dyDescent="0.25">
      <c r="A88" t="s">
        <v>140</v>
      </c>
      <c r="B88" s="2" t="s">
        <v>91</v>
      </c>
      <c r="C88" s="2">
        <v>1</v>
      </c>
      <c r="D88" s="3">
        <v>1</v>
      </c>
      <c r="E88">
        <v>1</v>
      </c>
      <c r="F88" s="2">
        <v>1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  <c r="L88" s="2" cm="1">
        <f t="array" ref="L88">SUM(ABS(C88:K88))</f>
        <v>6</v>
      </c>
      <c r="M88" s="7">
        <f>AVERAGE(L88:L94)</f>
        <v>5</v>
      </c>
    </row>
    <row r="89" spans="1:13" x14ac:dyDescent="0.25">
      <c r="A89" t="s">
        <v>140</v>
      </c>
      <c r="B89" t="s">
        <v>89</v>
      </c>
      <c r="C89">
        <v>1</v>
      </c>
      <c r="D89" s="3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 s="2" cm="1">
        <f t="array" ref="L89">SUM(ABS(C89:K89))</f>
        <v>5</v>
      </c>
      <c r="M89" s="6"/>
    </row>
    <row r="90" spans="1:13" x14ac:dyDescent="0.25">
      <c r="A90" t="s">
        <v>140</v>
      </c>
      <c r="B90" t="s">
        <v>90</v>
      </c>
      <c r="C90">
        <v>1</v>
      </c>
      <c r="D90" s="3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 s="2" cm="1">
        <f t="array" ref="L90">SUM(ABS(C90:K90))</f>
        <v>4</v>
      </c>
    </row>
    <row r="91" spans="1:13" x14ac:dyDescent="0.25">
      <c r="A91" t="s">
        <v>140</v>
      </c>
      <c r="B91" t="s">
        <v>77</v>
      </c>
      <c r="C91">
        <v>1</v>
      </c>
      <c r="D91" s="3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 s="2" cm="1">
        <f t="array" ref="L91">SUM(ABS(C91:K91))</f>
        <v>4</v>
      </c>
    </row>
    <row r="92" spans="1:13" x14ac:dyDescent="0.25">
      <c r="A92" t="s">
        <v>140</v>
      </c>
      <c r="B92" t="s">
        <v>86</v>
      </c>
      <c r="C92">
        <v>1</v>
      </c>
      <c r="D92" s="3">
        <v>1</v>
      </c>
      <c r="E92">
        <v>0</v>
      </c>
      <c r="F92">
        <v>1</v>
      </c>
      <c r="G92">
        <v>1</v>
      </c>
      <c r="H92">
        <v>-1</v>
      </c>
      <c r="I92">
        <v>1</v>
      </c>
      <c r="J92">
        <v>0</v>
      </c>
      <c r="K92">
        <v>0</v>
      </c>
      <c r="L92" s="2" cm="1">
        <f t="array" ref="L92">SUM(ABS(C92:K92))</f>
        <v>6</v>
      </c>
    </row>
    <row r="93" spans="1:13" x14ac:dyDescent="0.25">
      <c r="A93" t="s">
        <v>140</v>
      </c>
      <c r="B93" t="s">
        <v>88</v>
      </c>
      <c r="C93">
        <v>1</v>
      </c>
      <c r="D93" s="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 s="2" cm="1">
        <f t="array" ref="L93">SUM(ABS(C93:K93))</f>
        <v>5</v>
      </c>
    </row>
    <row r="94" spans="1:13" x14ac:dyDescent="0.25">
      <c r="A94" t="s">
        <v>140</v>
      </c>
      <c r="B94" t="s">
        <v>87</v>
      </c>
      <c r="C94">
        <v>1</v>
      </c>
      <c r="D94" s="3">
        <v>1</v>
      </c>
      <c r="E94">
        <v>0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 s="2" cm="1">
        <f t="array" ref="L94">SUM(ABS(C94:K94))</f>
        <v>5</v>
      </c>
    </row>
    <row r="95" spans="1:13" x14ac:dyDescent="0.25">
      <c r="A95" t="s">
        <v>136</v>
      </c>
      <c r="B95" t="s">
        <v>51</v>
      </c>
      <c r="C95">
        <v>1</v>
      </c>
      <c r="D95" s="3">
        <v>0</v>
      </c>
      <c r="E95">
        <v>1</v>
      </c>
      <c r="F95">
        <v>1</v>
      </c>
      <c r="G95">
        <v>1</v>
      </c>
      <c r="H95">
        <v>-1</v>
      </c>
      <c r="I95">
        <v>1</v>
      </c>
      <c r="J95">
        <v>1</v>
      </c>
      <c r="K95">
        <v>0</v>
      </c>
      <c r="L95" s="2" cm="1">
        <f t="array" ref="L95">SUM(ABS(C95:K95))</f>
        <v>7</v>
      </c>
      <c r="M95" s="7">
        <f>AVERAGE(L95:L104)</f>
        <v>4.8</v>
      </c>
    </row>
    <row r="96" spans="1:13" x14ac:dyDescent="0.25">
      <c r="A96" t="s">
        <v>136</v>
      </c>
      <c r="B96" t="s">
        <v>85</v>
      </c>
      <c r="C96">
        <v>1</v>
      </c>
      <c r="D96" s="3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  <c r="L96" s="2" cm="1">
        <f t="array" ref="L96">SUM(ABS(C96:K96))</f>
        <v>5</v>
      </c>
    </row>
    <row r="97" spans="1:13" x14ac:dyDescent="0.25">
      <c r="A97" t="s">
        <v>136</v>
      </c>
      <c r="B97" t="s">
        <v>28</v>
      </c>
      <c r="C97">
        <v>0</v>
      </c>
      <c r="D97" s="3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 s="2" cm="1">
        <f t="array" ref="L97">SUM(ABS(C97:K97))</f>
        <v>3</v>
      </c>
    </row>
    <row r="98" spans="1:13" x14ac:dyDescent="0.25">
      <c r="A98" t="s">
        <v>136</v>
      </c>
      <c r="B98" t="s">
        <v>84</v>
      </c>
      <c r="C98">
        <v>0</v>
      </c>
      <c r="D98" s="3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 s="2" cm="1">
        <f t="array" ref="L98">SUM(ABS(C98:K98))</f>
        <v>3</v>
      </c>
    </row>
    <row r="99" spans="1:13" x14ac:dyDescent="0.25">
      <c r="A99" t="s">
        <v>136</v>
      </c>
      <c r="B99" t="s">
        <v>25</v>
      </c>
      <c r="C99">
        <v>0</v>
      </c>
      <c r="D99" s="3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 s="2" cm="1">
        <f t="array" ref="L99">SUM(ABS(C99:K99))</f>
        <v>3</v>
      </c>
    </row>
    <row r="100" spans="1:13" x14ac:dyDescent="0.25">
      <c r="A100" t="s">
        <v>136</v>
      </c>
      <c r="B100" t="s">
        <v>29</v>
      </c>
      <c r="C100">
        <v>1</v>
      </c>
      <c r="D100" s="3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 s="2" cm="1">
        <f t="array" ref="L100">SUM(ABS(C100:K100))</f>
        <v>6</v>
      </c>
    </row>
    <row r="101" spans="1:13" x14ac:dyDescent="0.25">
      <c r="A101" t="s">
        <v>136</v>
      </c>
      <c r="B101" t="s">
        <v>26</v>
      </c>
      <c r="C101">
        <v>0</v>
      </c>
      <c r="D101" s="3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 s="2" cm="1">
        <f t="array" ref="L101">SUM(ABS(C101:K101))</f>
        <v>5</v>
      </c>
    </row>
    <row r="102" spans="1:13" x14ac:dyDescent="0.25">
      <c r="A102" t="s">
        <v>136</v>
      </c>
      <c r="B102" t="s">
        <v>52</v>
      </c>
      <c r="C102">
        <v>1</v>
      </c>
      <c r="D102" s="3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 s="2" cm="1">
        <f t="array" ref="L102">SUM(ABS(C102:K102))</f>
        <v>5</v>
      </c>
    </row>
    <row r="103" spans="1:13" x14ac:dyDescent="0.25">
      <c r="A103" t="s">
        <v>136</v>
      </c>
      <c r="B103" t="s">
        <v>30</v>
      </c>
      <c r="C103">
        <v>1</v>
      </c>
      <c r="D103" s="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  <c r="L103" s="2" cm="1">
        <f t="array" ref="L103">SUM(ABS(C103:K103))</f>
        <v>5</v>
      </c>
    </row>
    <row r="104" spans="1:13" x14ac:dyDescent="0.25">
      <c r="A104" t="s">
        <v>136</v>
      </c>
      <c r="B104" s="2" t="s">
        <v>27</v>
      </c>
      <c r="C104" s="2">
        <v>1</v>
      </c>
      <c r="D104" s="3">
        <v>1</v>
      </c>
      <c r="E104">
        <v>0</v>
      </c>
      <c r="F104" s="2">
        <v>1</v>
      </c>
      <c r="G104" s="2">
        <v>1</v>
      </c>
      <c r="H104" s="2">
        <v>0</v>
      </c>
      <c r="I104" s="2">
        <v>1</v>
      </c>
      <c r="J104" s="2">
        <v>1</v>
      </c>
      <c r="K104" s="2">
        <v>0</v>
      </c>
      <c r="L104" s="2" cm="1">
        <f t="array" ref="L104">SUM(ABS(C104:K104))</f>
        <v>6</v>
      </c>
    </row>
    <row r="105" spans="1:13" x14ac:dyDescent="0.25">
      <c r="A105" t="s">
        <v>135</v>
      </c>
      <c r="B105" s="2" t="s">
        <v>76</v>
      </c>
      <c r="C105" s="2">
        <v>1</v>
      </c>
      <c r="D105" s="3">
        <v>1</v>
      </c>
      <c r="E105">
        <v>1</v>
      </c>
      <c r="F105" s="2">
        <v>1</v>
      </c>
      <c r="G105" s="2">
        <v>1</v>
      </c>
      <c r="H105" s="2">
        <v>0</v>
      </c>
      <c r="I105" s="2">
        <v>0</v>
      </c>
      <c r="J105" s="2">
        <v>1</v>
      </c>
      <c r="K105" s="2">
        <v>0</v>
      </c>
      <c r="L105" s="2" cm="1">
        <f t="array" ref="L105">SUM(ABS(C105:K105))</f>
        <v>6</v>
      </c>
      <c r="M105" s="7">
        <f>AVERAGE(L105:L115)</f>
        <v>5.5454545454545459</v>
      </c>
    </row>
    <row r="106" spans="1:13" x14ac:dyDescent="0.25">
      <c r="A106" t="s">
        <v>135</v>
      </c>
      <c r="B106" s="2" t="s">
        <v>80</v>
      </c>
      <c r="C106" s="2">
        <v>1</v>
      </c>
      <c r="D106" s="3">
        <v>1</v>
      </c>
      <c r="E106">
        <v>1</v>
      </c>
      <c r="F106" s="2">
        <v>1</v>
      </c>
      <c r="G106" s="2">
        <v>1</v>
      </c>
      <c r="H106" s="2">
        <v>1</v>
      </c>
      <c r="I106" s="2">
        <v>0</v>
      </c>
      <c r="J106" s="2">
        <v>1</v>
      </c>
      <c r="K106" s="2">
        <v>0</v>
      </c>
      <c r="L106" s="2" cm="1">
        <f t="array" ref="L106">SUM(ABS(C106:K106))</f>
        <v>7</v>
      </c>
    </row>
    <row r="107" spans="1:13" x14ac:dyDescent="0.25">
      <c r="A107" t="s">
        <v>135</v>
      </c>
      <c r="B107" t="s">
        <v>78</v>
      </c>
      <c r="C107">
        <v>1</v>
      </c>
      <c r="D107" s="3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</v>
      </c>
      <c r="L107" s="2" cm="1">
        <f t="array" ref="L107">SUM(ABS(C107:K107))</f>
        <v>6</v>
      </c>
    </row>
    <row r="108" spans="1:13" x14ac:dyDescent="0.25">
      <c r="A108" t="s">
        <v>135</v>
      </c>
      <c r="B108" s="2" t="s">
        <v>70</v>
      </c>
      <c r="C108" s="2">
        <v>1</v>
      </c>
      <c r="D108" s="3">
        <v>1</v>
      </c>
      <c r="E108">
        <v>1</v>
      </c>
      <c r="F108" s="2">
        <v>1</v>
      </c>
      <c r="G108" s="2">
        <v>1</v>
      </c>
      <c r="H108" s="2">
        <v>0</v>
      </c>
      <c r="I108" s="2">
        <v>1</v>
      </c>
      <c r="J108" s="2">
        <v>0</v>
      </c>
      <c r="K108" s="2">
        <v>0</v>
      </c>
      <c r="L108" s="2" cm="1">
        <f t="array" ref="L108">SUM(ABS(C108:K108))</f>
        <v>6</v>
      </c>
    </row>
    <row r="109" spans="1:13" x14ac:dyDescent="0.25">
      <c r="A109" t="s">
        <v>135</v>
      </c>
      <c r="B109" t="s">
        <v>79</v>
      </c>
      <c r="C109">
        <v>1</v>
      </c>
      <c r="D109" s="3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 s="2" cm="1">
        <f t="array" ref="L109">SUM(ABS(C109:K109))</f>
        <v>4</v>
      </c>
    </row>
    <row r="110" spans="1:13" x14ac:dyDescent="0.25">
      <c r="A110" t="s">
        <v>135</v>
      </c>
      <c r="B110" t="s">
        <v>73</v>
      </c>
      <c r="C110">
        <v>1</v>
      </c>
      <c r="D110" s="3">
        <v>0</v>
      </c>
      <c r="E110">
        <v>1</v>
      </c>
      <c r="F110">
        <v>1</v>
      </c>
      <c r="G110">
        <v>1</v>
      </c>
      <c r="H110">
        <v>-1</v>
      </c>
      <c r="I110">
        <v>0</v>
      </c>
      <c r="J110">
        <v>1</v>
      </c>
      <c r="K110">
        <v>0</v>
      </c>
      <c r="L110" s="2" cm="1">
        <f t="array" ref="L110">SUM(ABS(C110:K110))</f>
        <v>6</v>
      </c>
    </row>
    <row r="111" spans="1:13" x14ac:dyDescent="0.25">
      <c r="A111" t="s">
        <v>135</v>
      </c>
      <c r="B111" s="2" t="s">
        <v>72</v>
      </c>
      <c r="C111" s="2">
        <v>1</v>
      </c>
      <c r="D111" s="3">
        <v>1</v>
      </c>
      <c r="E111">
        <v>1</v>
      </c>
      <c r="F111" s="2">
        <v>1</v>
      </c>
      <c r="G111" s="2">
        <v>0</v>
      </c>
      <c r="H111" s="2">
        <v>0</v>
      </c>
      <c r="I111" s="2">
        <v>1</v>
      </c>
      <c r="J111" s="2">
        <v>1</v>
      </c>
      <c r="K111" s="2">
        <v>0</v>
      </c>
      <c r="L111" s="2" cm="1">
        <f t="array" ref="L111">SUM(ABS(C111:K111))</f>
        <v>6</v>
      </c>
    </row>
    <row r="112" spans="1:13" x14ac:dyDescent="0.25">
      <c r="A112" t="s">
        <v>135</v>
      </c>
      <c r="B112" t="s">
        <v>69</v>
      </c>
      <c r="C112">
        <v>1</v>
      </c>
      <c r="D112" s="3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 s="2" cm="1">
        <f t="array" ref="L112">SUM(ABS(C112:K112))</f>
        <v>3</v>
      </c>
    </row>
    <row r="113" spans="1:12" x14ac:dyDescent="0.25">
      <c r="A113" t="s">
        <v>135</v>
      </c>
      <c r="B113" t="s">
        <v>71</v>
      </c>
      <c r="C113">
        <v>1</v>
      </c>
      <c r="D113" s="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 s="2" cm="1">
        <f t="array" ref="L113">SUM(ABS(C113:K113))</f>
        <v>4</v>
      </c>
    </row>
    <row r="114" spans="1:12" x14ac:dyDescent="0.25">
      <c r="A114" t="s">
        <v>138</v>
      </c>
      <c r="B114" t="s">
        <v>75</v>
      </c>
      <c r="C114">
        <v>1</v>
      </c>
      <c r="D114" s="3">
        <v>1</v>
      </c>
      <c r="E114">
        <v>1</v>
      </c>
      <c r="F114">
        <v>1</v>
      </c>
      <c r="G114">
        <v>1</v>
      </c>
      <c r="H114">
        <v>-1</v>
      </c>
      <c r="I114">
        <v>0</v>
      </c>
      <c r="J114">
        <v>0</v>
      </c>
      <c r="K114">
        <v>0</v>
      </c>
      <c r="L114" s="2" cm="1">
        <f t="array" ref="L114">SUM(ABS(C114:K114))</f>
        <v>6</v>
      </c>
    </row>
    <row r="115" spans="1:12" x14ac:dyDescent="0.25">
      <c r="A115" t="s">
        <v>138</v>
      </c>
      <c r="B115" s="2" t="s">
        <v>74</v>
      </c>
      <c r="C115" s="2">
        <v>1</v>
      </c>
      <c r="D115" s="3">
        <v>1</v>
      </c>
      <c r="E115">
        <v>1</v>
      </c>
      <c r="F115" s="2">
        <v>1</v>
      </c>
      <c r="G115" s="2">
        <v>1</v>
      </c>
      <c r="H115" s="2">
        <v>1</v>
      </c>
      <c r="I115" s="2">
        <v>1</v>
      </c>
      <c r="J115" s="2">
        <v>0</v>
      </c>
      <c r="K115" s="2">
        <v>0</v>
      </c>
      <c r="L115" s="2" cm="1">
        <f t="array" ref="L115">SUM(ABS(C115:K115))</f>
        <v>7</v>
      </c>
    </row>
  </sheetData>
  <sortState xmlns:xlrd2="http://schemas.microsoft.com/office/spreadsheetml/2017/richdata2" ref="A2:L118">
    <sortCondition ref="A2:A1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5"/>
  <sheetViews>
    <sheetView workbookViewId="0">
      <selection activeCell="C1" sqref="C1:D1048576"/>
    </sheetView>
  </sheetViews>
  <sheetFormatPr defaultRowHeight="15" x14ac:dyDescent="0.25"/>
  <cols>
    <col min="1" max="10" width="26" customWidth="1"/>
  </cols>
  <sheetData>
    <row r="1" spans="1:10" s="2" customFormat="1" x14ac:dyDescent="0.25">
      <c r="A1" s="2" t="s">
        <v>0</v>
      </c>
      <c r="B1" s="2" t="s">
        <v>156</v>
      </c>
      <c r="C1" s="2" t="s">
        <v>157</v>
      </c>
      <c r="D1" s="2" t="s">
        <v>158</v>
      </c>
      <c r="E1" s="2" t="s">
        <v>160</v>
      </c>
      <c r="F1" s="2" t="s">
        <v>159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t="s">
        <v>8</v>
      </c>
      <c r="B2">
        <v>9.4460934381643703E-3</v>
      </c>
      <c r="C2">
        <v>1.02040816326531E-2</v>
      </c>
      <c r="D2">
        <v>1.2244897959183701E-2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</row>
    <row r="3" spans="1:10" x14ac:dyDescent="0.25">
      <c r="A3" t="s">
        <v>9</v>
      </c>
      <c r="B3">
        <v>7.4600142559170897E-3</v>
      </c>
      <c r="C3">
        <v>6.1224489795918598E-3</v>
      </c>
      <c r="D3">
        <v>7.1428571428571799E-3</v>
      </c>
      <c r="E3">
        <v>1</v>
      </c>
      <c r="F3">
        <v>45</v>
      </c>
      <c r="G3">
        <v>0</v>
      </c>
      <c r="H3">
        <v>1</v>
      </c>
      <c r="I3">
        <v>0</v>
      </c>
      <c r="J3">
        <v>1</v>
      </c>
    </row>
    <row r="4" spans="1:10" x14ac:dyDescent="0.25">
      <c r="A4" t="s">
        <v>10</v>
      </c>
      <c r="B4">
        <v>5.6879945507520803E-3</v>
      </c>
      <c r="C4" s="1">
        <v>2.2204460492503101E-17</v>
      </c>
      <c r="D4">
        <v>7.1428571428571799E-3</v>
      </c>
      <c r="E4">
        <v>14</v>
      </c>
      <c r="F4">
        <v>31</v>
      </c>
      <c r="G4">
        <v>0</v>
      </c>
      <c r="H4">
        <v>1</v>
      </c>
      <c r="I4">
        <v>0</v>
      </c>
      <c r="J4">
        <v>1</v>
      </c>
    </row>
    <row r="5" spans="1:10" x14ac:dyDescent="0.25">
      <c r="A5" t="s">
        <v>11</v>
      </c>
      <c r="B5">
        <v>1.03997202422456E-2</v>
      </c>
      <c r="C5">
        <v>3.0612244897959499E-3</v>
      </c>
      <c r="D5">
        <v>3.0612244897959499E-3</v>
      </c>
      <c r="E5">
        <v>1</v>
      </c>
      <c r="F5">
        <v>22</v>
      </c>
      <c r="G5">
        <v>0</v>
      </c>
      <c r="H5">
        <v>0</v>
      </c>
      <c r="I5">
        <v>1</v>
      </c>
      <c r="J5">
        <v>0</v>
      </c>
    </row>
    <row r="6" spans="1:10" x14ac:dyDescent="0.25">
      <c r="A6" t="s">
        <v>12</v>
      </c>
      <c r="B6">
        <v>1.35007745202142E-2</v>
      </c>
      <c r="C6">
        <v>1.4285714285714299E-2</v>
      </c>
      <c r="D6">
        <v>1.1224489795918301E-2</v>
      </c>
      <c r="E6">
        <v>1</v>
      </c>
      <c r="F6">
        <v>54</v>
      </c>
      <c r="G6">
        <v>0</v>
      </c>
      <c r="H6">
        <v>1</v>
      </c>
      <c r="I6">
        <v>1</v>
      </c>
      <c r="J6">
        <v>0</v>
      </c>
    </row>
    <row r="7" spans="1:10" x14ac:dyDescent="0.25">
      <c r="A7" t="s">
        <v>13</v>
      </c>
      <c r="B7">
        <v>5.8173345482714798E-3</v>
      </c>
      <c r="C7">
        <v>2.0408163265306302E-3</v>
      </c>
      <c r="D7">
        <v>1.6326530612244899E-2</v>
      </c>
      <c r="E7">
        <v>36</v>
      </c>
      <c r="F7">
        <v>25</v>
      </c>
      <c r="G7">
        <v>0</v>
      </c>
      <c r="H7">
        <v>0</v>
      </c>
      <c r="I7">
        <v>1</v>
      </c>
      <c r="J7">
        <v>0</v>
      </c>
    </row>
    <row r="8" spans="1:10" x14ac:dyDescent="0.25">
      <c r="A8" t="s">
        <v>14</v>
      </c>
      <c r="B8">
        <v>5.2662392006896297E-3</v>
      </c>
      <c r="C8">
        <v>-2.0408163265305699E-3</v>
      </c>
      <c r="D8">
        <v>2.5510204081632699E-2</v>
      </c>
      <c r="E8">
        <v>34</v>
      </c>
      <c r="F8">
        <v>53</v>
      </c>
      <c r="G8">
        <v>0</v>
      </c>
      <c r="H8">
        <v>0</v>
      </c>
      <c r="I8">
        <v>1</v>
      </c>
      <c r="J8">
        <v>0</v>
      </c>
    </row>
    <row r="9" spans="1:10" x14ac:dyDescent="0.25">
      <c r="A9" t="s">
        <v>15</v>
      </c>
      <c r="B9">
        <v>5.8759214834130701E-3</v>
      </c>
      <c r="C9">
        <v>4.08163265306127E-3</v>
      </c>
      <c r="D9">
        <v>1.9387755102040799E-2</v>
      </c>
      <c r="E9">
        <v>22</v>
      </c>
      <c r="F9">
        <v>46</v>
      </c>
      <c r="G9">
        <v>1.2428526910318099E-2</v>
      </c>
      <c r="H9">
        <v>0</v>
      </c>
      <c r="I9">
        <v>1</v>
      </c>
      <c r="J9">
        <v>0</v>
      </c>
    </row>
    <row r="10" spans="1:10" x14ac:dyDescent="0.25">
      <c r="A10" t="s">
        <v>16</v>
      </c>
      <c r="B10">
        <v>6.9818666704940403E-3</v>
      </c>
      <c r="C10">
        <v>6.1224489795918798E-3</v>
      </c>
      <c r="D10">
        <v>1.8367346938775501E-2</v>
      </c>
      <c r="E10">
        <v>39</v>
      </c>
      <c r="F10">
        <v>8</v>
      </c>
      <c r="G10">
        <v>6.6196361944331095E-2</v>
      </c>
      <c r="H10">
        <v>0</v>
      </c>
      <c r="I10">
        <v>0</v>
      </c>
      <c r="J10">
        <v>0</v>
      </c>
    </row>
    <row r="11" spans="1:10" x14ac:dyDescent="0.25">
      <c r="A11" t="s">
        <v>17</v>
      </c>
      <c r="B11">
        <v>4.96475361322723E-3</v>
      </c>
      <c r="C11">
        <v>-3.06122448979588E-3</v>
      </c>
      <c r="D11">
        <v>2.34693877551021E-2</v>
      </c>
      <c r="E11">
        <v>35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18</v>
      </c>
      <c r="B12">
        <v>6.65578236074813E-3</v>
      </c>
      <c r="C12">
        <v>1.0204081632653099E-3</v>
      </c>
      <c r="D12">
        <v>1.0204081632653E-2</v>
      </c>
      <c r="E12">
        <v>19</v>
      </c>
      <c r="F12">
        <v>12</v>
      </c>
      <c r="G12">
        <v>0</v>
      </c>
      <c r="H12">
        <v>0</v>
      </c>
      <c r="I12">
        <v>1</v>
      </c>
      <c r="J12">
        <v>0</v>
      </c>
    </row>
    <row r="13" spans="1:10" x14ac:dyDescent="0.25">
      <c r="A13" t="s">
        <v>19</v>
      </c>
      <c r="B13">
        <v>5.7205561344038603E-3</v>
      </c>
      <c r="C13">
        <v>-5.1020408163265198E-3</v>
      </c>
      <c r="D13">
        <v>1.8367346938775501E-2</v>
      </c>
      <c r="E13">
        <v>15</v>
      </c>
      <c r="F13">
        <v>24</v>
      </c>
      <c r="G13">
        <v>2.7383666542687E-2</v>
      </c>
      <c r="H13">
        <v>0</v>
      </c>
      <c r="I13">
        <v>1</v>
      </c>
      <c r="J13">
        <v>0</v>
      </c>
    </row>
    <row r="14" spans="1:10" x14ac:dyDescent="0.25">
      <c r="A14" t="s">
        <v>21</v>
      </c>
      <c r="B14">
        <v>7.6253613787180497E-3</v>
      </c>
      <c r="C14">
        <v>-7.1428571428571097E-3</v>
      </c>
      <c r="D14">
        <v>1.6326530612244899E-2</v>
      </c>
      <c r="E14">
        <v>9</v>
      </c>
      <c r="F14">
        <v>44</v>
      </c>
      <c r="G14">
        <v>0</v>
      </c>
      <c r="H14">
        <v>0</v>
      </c>
      <c r="I14">
        <v>1</v>
      </c>
      <c r="J14">
        <v>0</v>
      </c>
    </row>
    <row r="15" spans="1:10" x14ac:dyDescent="0.25">
      <c r="A15" t="s">
        <v>20</v>
      </c>
      <c r="B15">
        <v>6.56768628220512E-3</v>
      </c>
      <c r="C15">
        <v>6.1224489795918598E-3</v>
      </c>
      <c r="D15">
        <v>1.3265306122449E-2</v>
      </c>
      <c r="E15">
        <v>8</v>
      </c>
      <c r="F15">
        <v>1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 t="s">
        <v>22</v>
      </c>
      <c r="B16">
        <v>5.5504988271470202E-3</v>
      </c>
      <c r="C16">
        <v>5.1020408163265901E-3</v>
      </c>
      <c r="D16">
        <v>1.6326530612244899E-2</v>
      </c>
      <c r="E16">
        <v>24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23</v>
      </c>
      <c r="B17">
        <v>5.8250581019658196E-3</v>
      </c>
      <c r="C17">
        <v>-2.0408163265306098E-3</v>
      </c>
      <c r="D17">
        <v>2.34693877551021E-2</v>
      </c>
      <c r="E17">
        <v>21</v>
      </c>
      <c r="F17">
        <v>11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24</v>
      </c>
      <c r="B18">
        <v>5.1445357512946797E-3</v>
      </c>
      <c r="C18">
        <v>-1.02040816326527E-3</v>
      </c>
      <c r="D18">
        <v>2.5510204081632602E-2</v>
      </c>
      <c r="E18">
        <v>10</v>
      </c>
      <c r="F18">
        <v>16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26</v>
      </c>
      <c r="B19">
        <v>6.6057141195328397E-3</v>
      </c>
      <c r="C19">
        <v>1.0204081632653099E-3</v>
      </c>
      <c r="D19">
        <v>9.1836734693877993E-3</v>
      </c>
      <c r="E19">
        <v>26</v>
      </c>
      <c r="F19">
        <v>1</v>
      </c>
      <c r="G19">
        <v>5.8839466422570097E-2</v>
      </c>
      <c r="H19">
        <v>1</v>
      </c>
      <c r="I19">
        <v>1</v>
      </c>
      <c r="J19">
        <v>0</v>
      </c>
    </row>
    <row r="20" spans="1:10" x14ac:dyDescent="0.25">
      <c r="A20" t="s">
        <v>27</v>
      </c>
      <c r="B20">
        <v>1.0969405639690601E-2</v>
      </c>
      <c r="C20">
        <v>2.0408163265306302E-3</v>
      </c>
      <c r="D20">
        <v>3.0612244897959499E-3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</row>
    <row r="21" spans="1:10" x14ac:dyDescent="0.25">
      <c r="A21" t="s">
        <v>25</v>
      </c>
      <c r="B21">
        <v>6.89965460814136E-3</v>
      </c>
      <c r="C21">
        <v>-2.0408163265305899E-3</v>
      </c>
      <c r="D21">
        <v>1.1224489795918301E-2</v>
      </c>
      <c r="E21">
        <v>1</v>
      </c>
      <c r="F21">
        <v>28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 t="s">
        <v>29</v>
      </c>
      <c r="B22">
        <v>1.25462772247848E-2</v>
      </c>
      <c r="C22">
        <v>3.0612244897959499E-3</v>
      </c>
      <c r="D22">
        <v>1.0204081632653E-2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</row>
    <row r="23" spans="1:10" x14ac:dyDescent="0.25">
      <c r="A23" t="s">
        <v>30</v>
      </c>
      <c r="B23">
        <v>8.4914652539680308E-3</v>
      </c>
      <c r="C23">
        <v>4.08163265306127E-3</v>
      </c>
      <c r="D23">
        <v>4.08163265306125E-3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</row>
    <row r="24" spans="1:10" x14ac:dyDescent="0.25">
      <c r="A24" t="s">
        <v>28</v>
      </c>
      <c r="B24">
        <v>7.16340559594323E-3</v>
      </c>
      <c r="C24">
        <v>5.1020408163265597E-3</v>
      </c>
      <c r="D24">
        <v>1.53061224489796E-2</v>
      </c>
      <c r="E24">
        <v>13</v>
      </c>
      <c r="F24">
        <v>7</v>
      </c>
      <c r="G24">
        <v>5.9465807468286801E-2</v>
      </c>
      <c r="H24">
        <v>0</v>
      </c>
      <c r="I24">
        <v>0</v>
      </c>
      <c r="J24">
        <v>0</v>
      </c>
    </row>
    <row r="25" spans="1:10" x14ac:dyDescent="0.25">
      <c r="A25" t="s">
        <v>31</v>
      </c>
      <c r="B25">
        <v>8.5073097490106202E-3</v>
      </c>
      <c r="C25">
        <v>6.1224489795918598E-3</v>
      </c>
      <c r="D25">
        <v>6.1224489795918598E-3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32</v>
      </c>
      <c r="B26">
        <v>4.9605939113858298E-3</v>
      </c>
      <c r="C26">
        <v>3.0612244897959499E-3</v>
      </c>
      <c r="D26">
        <v>6.1224489795918598E-3</v>
      </c>
      <c r="E26">
        <v>30</v>
      </c>
      <c r="F26">
        <v>35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33</v>
      </c>
      <c r="B27">
        <v>5.3694519694933596E-3</v>
      </c>
      <c r="C27">
        <v>-1.02040816326527E-3</v>
      </c>
      <c r="D27">
        <v>8.1632653061224792E-3</v>
      </c>
      <c r="E27">
        <v>32</v>
      </c>
      <c r="F27">
        <v>34</v>
      </c>
      <c r="G27">
        <v>0</v>
      </c>
      <c r="H27">
        <v>1</v>
      </c>
      <c r="I27">
        <v>0</v>
      </c>
      <c r="J27">
        <v>0</v>
      </c>
    </row>
    <row r="28" spans="1:10" x14ac:dyDescent="0.25">
      <c r="A28" t="s">
        <v>34</v>
      </c>
      <c r="B28">
        <v>5.9889812625523097E-3</v>
      </c>
      <c r="C28">
        <v>4.08163265306125E-3</v>
      </c>
      <c r="D28">
        <v>2.0408163265306098E-3</v>
      </c>
      <c r="E28">
        <v>7</v>
      </c>
      <c r="F28">
        <v>51</v>
      </c>
      <c r="G28">
        <v>0</v>
      </c>
      <c r="H28">
        <v>0</v>
      </c>
      <c r="I28">
        <v>1</v>
      </c>
      <c r="J28">
        <v>0</v>
      </c>
    </row>
    <row r="29" spans="1:10" x14ac:dyDescent="0.25">
      <c r="A29" t="s">
        <v>35</v>
      </c>
      <c r="B29">
        <v>5.2148765124967102E-3</v>
      </c>
      <c r="C29">
        <v>7.1428571428571799E-3</v>
      </c>
      <c r="D29">
        <v>1.02040816326534E-3</v>
      </c>
      <c r="E29">
        <v>29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36</v>
      </c>
      <c r="B30">
        <v>7.1002626198430696E-3</v>
      </c>
      <c r="C30">
        <v>8.1632653061225E-3</v>
      </c>
      <c r="D30">
        <v>7.0408163265306106E-2</v>
      </c>
      <c r="E30">
        <v>11</v>
      </c>
      <c r="F30">
        <v>1</v>
      </c>
      <c r="G30">
        <v>-9.4915393497415804E-2</v>
      </c>
      <c r="H30">
        <v>1</v>
      </c>
      <c r="I30">
        <v>0</v>
      </c>
      <c r="J30">
        <v>0</v>
      </c>
    </row>
    <row r="31" spans="1:10" x14ac:dyDescent="0.25">
      <c r="A31" t="s">
        <v>37</v>
      </c>
      <c r="B31">
        <v>5.1702390400389896E-3</v>
      </c>
      <c r="C31">
        <v>-1.02040816326527E-3</v>
      </c>
      <c r="D31">
        <v>1.8367346938775501E-2</v>
      </c>
      <c r="E31">
        <v>40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38</v>
      </c>
      <c r="B32">
        <v>1.5996440358532302E-2</v>
      </c>
      <c r="C32" s="1">
        <v>2.2204460492503101E-17</v>
      </c>
      <c r="D32">
        <v>6.1224489795918598E-3</v>
      </c>
      <c r="E32">
        <v>1</v>
      </c>
      <c r="F32">
        <v>41</v>
      </c>
      <c r="G32">
        <v>0</v>
      </c>
      <c r="H32">
        <v>1</v>
      </c>
      <c r="I32">
        <v>1</v>
      </c>
      <c r="J32">
        <v>0</v>
      </c>
    </row>
    <row r="33" spans="1:10" x14ac:dyDescent="0.25">
      <c r="A33" t="s">
        <v>39</v>
      </c>
      <c r="B33">
        <v>1.3120968042059301E-2</v>
      </c>
      <c r="C33">
        <v>1.0204081632653E-2</v>
      </c>
      <c r="D33">
        <v>1.02040816326531E-2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</row>
    <row r="34" spans="1:10" x14ac:dyDescent="0.25">
      <c r="A34" t="s">
        <v>40</v>
      </c>
      <c r="B34">
        <v>1.09830385089875E-2</v>
      </c>
      <c r="C34">
        <v>6.1224489795918798E-3</v>
      </c>
      <c r="D34">
        <v>1.4285714285714299E-2</v>
      </c>
      <c r="E34">
        <v>1</v>
      </c>
      <c r="F34">
        <v>37</v>
      </c>
      <c r="G34">
        <v>0</v>
      </c>
      <c r="H34">
        <v>0</v>
      </c>
      <c r="I34">
        <v>1</v>
      </c>
      <c r="J34">
        <v>0</v>
      </c>
    </row>
    <row r="35" spans="1:10" x14ac:dyDescent="0.25">
      <c r="A35" t="s">
        <v>41</v>
      </c>
      <c r="B35">
        <v>8.3408070062330093E-3</v>
      </c>
      <c r="C35">
        <v>2.0408163265306302E-3</v>
      </c>
      <c r="D35">
        <v>-3.06122448979588E-3</v>
      </c>
      <c r="E35">
        <v>1</v>
      </c>
      <c r="F35">
        <v>55</v>
      </c>
      <c r="G35">
        <v>0</v>
      </c>
      <c r="H35">
        <v>0</v>
      </c>
      <c r="I35">
        <v>1</v>
      </c>
      <c r="J35">
        <v>0</v>
      </c>
    </row>
    <row r="36" spans="1:10" x14ac:dyDescent="0.25">
      <c r="A36" t="s">
        <v>42</v>
      </c>
      <c r="B36">
        <v>1.04657759150719E-2</v>
      </c>
      <c r="C36">
        <v>-1.02040816326529E-3</v>
      </c>
      <c r="D36">
        <v>8.1632653061224792E-3</v>
      </c>
      <c r="E36">
        <v>1</v>
      </c>
      <c r="F36">
        <v>36</v>
      </c>
      <c r="G36">
        <v>0</v>
      </c>
      <c r="H36">
        <v>1</v>
      </c>
      <c r="I36">
        <v>1</v>
      </c>
      <c r="J36">
        <v>0</v>
      </c>
    </row>
    <row r="37" spans="1:10" x14ac:dyDescent="0.25">
      <c r="A37" t="s">
        <v>43</v>
      </c>
      <c r="B37">
        <v>9.3764941932007202E-3</v>
      </c>
      <c r="C37">
        <v>8.1632653061224792E-3</v>
      </c>
      <c r="D37">
        <v>4.08163265306127E-3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</row>
    <row r="38" spans="1:10" x14ac:dyDescent="0.25">
      <c r="A38" t="s">
        <v>44</v>
      </c>
      <c r="B38">
        <v>6.5551043741743599E-3</v>
      </c>
      <c r="C38">
        <v>4.08163265306125E-3</v>
      </c>
      <c r="D38">
        <v>1.53061224489796E-2</v>
      </c>
      <c r="E38">
        <v>16</v>
      </c>
      <c r="F38">
        <v>1</v>
      </c>
      <c r="G38">
        <v>0</v>
      </c>
      <c r="H38">
        <v>0</v>
      </c>
      <c r="I38">
        <v>1</v>
      </c>
      <c r="J38">
        <v>0</v>
      </c>
    </row>
    <row r="39" spans="1:10" x14ac:dyDescent="0.25">
      <c r="A39" t="s">
        <v>45</v>
      </c>
      <c r="B39">
        <v>4.40395373474671E-3</v>
      </c>
      <c r="C39" s="1">
        <v>2.2204460492503101E-17</v>
      </c>
      <c r="D39">
        <v>2.4489795918367401E-2</v>
      </c>
      <c r="E39">
        <v>38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46</v>
      </c>
      <c r="B40">
        <v>5.1596202571051204E-3</v>
      </c>
      <c r="C40">
        <v>3.0612244897959299E-3</v>
      </c>
      <c r="D40">
        <v>2.2448979591836799E-2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</row>
    <row r="41" spans="1:10" x14ac:dyDescent="0.25">
      <c r="A41" t="s">
        <v>47</v>
      </c>
      <c r="B41">
        <v>4.6776399453304996E-3</v>
      </c>
      <c r="C41">
        <v>6.1224489795918798E-3</v>
      </c>
      <c r="D41">
        <v>2.34693877551021E-2</v>
      </c>
      <c r="E41">
        <v>37</v>
      </c>
      <c r="F41">
        <v>49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48</v>
      </c>
      <c r="B42">
        <v>5.5572340064258697E-3</v>
      </c>
      <c r="C42" s="1">
        <v>2.2204460492503101E-17</v>
      </c>
      <c r="D42">
        <v>1.2244897959183701E-2</v>
      </c>
      <c r="E42">
        <v>12</v>
      </c>
      <c r="F42">
        <v>50</v>
      </c>
      <c r="G42">
        <v>0</v>
      </c>
      <c r="H42">
        <v>1</v>
      </c>
      <c r="I42">
        <v>1</v>
      </c>
      <c r="J42">
        <v>0</v>
      </c>
    </row>
    <row r="43" spans="1:10" x14ac:dyDescent="0.25">
      <c r="A43" t="s">
        <v>49</v>
      </c>
      <c r="B43">
        <v>1.1330975466359699E-2</v>
      </c>
      <c r="C43">
        <v>3.0612244897959499E-3</v>
      </c>
      <c r="D43">
        <v>5.1020408163265597E-3</v>
      </c>
      <c r="E43">
        <v>1</v>
      </c>
      <c r="F43">
        <v>5</v>
      </c>
      <c r="G43">
        <v>0</v>
      </c>
      <c r="H43">
        <v>0</v>
      </c>
      <c r="I43">
        <v>1</v>
      </c>
      <c r="J43">
        <v>0</v>
      </c>
    </row>
    <row r="44" spans="1:10" x14ac:dyDescent="0.25">
      <c r="A44" t="s">
        <v>50</v>
      </c>
      <c r="B44">
        <v>8.0727219524104506E-3</v>
      </c>
      <c r="C44">
        <v>5.1020408163265901E-3</v>
      </c>
      <c r="D44">
        <v>7.14285714285716E-3</v>
      </c>
      <c r="E44">
        <v>33</v>
      </c>
      <c r="F44">
        <v>6</v>
      </c>
      <c r="G44">
        <v>0</v>
      </c>
      <c r="H44">
        <v>1</v>
      </c>
      <c r="I44">
        <v>1</v>
      </c>
      <c r="J44">
        <v>0</v>
      </c>
    </row>
    <row r="45" spans="1:10" x14ac:dyDescent="0.25">
      <c r="A45" t="s">
        <v>51</v>
      </c>
      <c r="B45">
        <v>1.24859065159354E-2</v>
      </c>
      <c r="C45">
        <v>-1.02040816326529E-3</v>
      </c>
      <c r="D45">
        <v>3.77551020408163E-2</v>
      </c>
      <c r="E45">
        <v>1</v>
      </c>
      <c r="F45">
        <v>1</v>
      </c>
      <c r="G45">
        <v>-1.5673028018932101E-3</v>
      </c>
      <c r="H45">
        <v>1</v>
      </c>
      <c r="I45">
        <v>1</v>
      </c>
      <c r="J45">
        <v>0</v>
      </c>
    </row>
    <row r="46" spans="1:10" x14ac:dyDescent="0.25">
      <c r="A46" t="s">
        <v>52</v>
      </c>
      <c r="B46">
        <v>1.5713031632988601E-2</v>
      </c>
      <c r="C46">
        <v>3.0612244897959499E-3</v>
      </c>
      <c r="D46">
        <v>8.1632653061224792E-3</v>
      </c>
      <c r="E46">
        <v>1</v>
      </c>
      <c r="F46">
        <v>30</v>
      </c>
      <c r="G46">
        <v>0</v>
      </c>
      <c r="H46">
        <v>1</v>
      </c>
      <c r="I46">
        <v>1</v>
      </c>
      <c r="J46">
        <v>0</v>
      </c>
    </row>
    <row r="47" spans="1:10" x14ac:dyDescent="0.25">
      <c r="A47" t="s">
        <v>53</v>
      </c>
      <c r="B47">
        <v>5.1848734912344902E-3</v>
      </c>
      <c r="C47">
        <v>5.1020408163265901E-3</v>
      </c>
      <c r="D47">
        <v>1.4285714285714299E-2</v>
      </c>
      <c r="E47">
        <v>17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54</v>
      </c>
      <c r="B48">
        <v>4.5608532055363502E-3</v>
      </c>
      <c r="C48">
        <v>2.0408163265306302E-3</v>
      </c>
      <c r="D48">
        <v>2.5510204081632699E-2</v>
      </c>
      <c r="E48">
        <v>31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55</v>
      </c>
      <c r="B49">
        <v>6.0452040535971998E-3</v>
      </c>
      <c r="C49">
        <v>-1.02040816326529E-3</v>
      </c>
      <c r="D49">
        <v>6.1224489795918598E-3</v>
      </c>
      <c r="E49">
        <v>25</v>
      </c>
      <c r="F49">
        <v>38</v>
      </c>
      <c r="G49">
        <v>0</v>
      </c>
      <c r="H49">
        <v>0</v>
      </c>
      <c r="I49">
        <v>1</v>
      </c>
      <c r="J49">
        <v>0</v>
      </c>
    </row>
    <row r="50" spans="1:10" x14ac:dyDescent="0.25">
      <c r="A50" t="s">
        <v>56</v>
      </c>
      <c r="B50">
        <v>7.4896882098219502E-3</v>
      </c>
      <c r="C50">
        <v>2.0408163265306098E-3</v>
      </c>
      <c r="D50">
        <v>-2.0408163265305699E-3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57</v>
      </c>
      <c r="B51">
        <v>9.0897227546927906E-3</v>
      </c>
      <c r="C51">
        <v>6.1224489795918598E-3</v>
      </c>
      <c r="D51">
        <v>9.1836734693877698E-3</v>
      </c>
      <c r="E51">
        <v>1</v>
      </c>
      <c r="F51">
        <v>39</v>
      </c>
      <c r="G51">
        <v>0</v>
      </c>
      <c r="H51">
        <v>0</v>
      </c>
      <c r="I51">
        <v>1</v>
      </c>
      <c r="J51">
        <v>0</v>
      </c>
    </row>
    <row r="52" spans="1:10" x14ac:dyDescent="0.25">
      <c r="A52" t="s">
        <v>58</v>
      </c>
      <c r="B52">
        <v>5.43956871689144E-3</v>
      </c>
      <c r="C52">
        <v>2.0408163265306302E-3</v>
      </c>
      <c r="D52">
        <v>1.8367346938775501E-2</v>
      </c>
      <c r="E52">
        <v>23</v>
      </c>
      <c r="F52">
        <v>21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 t="s">
        <v>59</v>
      </c>
      <c r="B53">
        <v>3.3653661003330997E-2</v>
      </c>
      <c r="C53">
        <v>-2.0408163265305899E-3</v>
      </c>
      <c r="D53">
        <v>1.73469387755102E-2</v>
      </c>
      <c r="E53">
        <v>1</v>
      </c>
      <c r="F53">
        <v>1</v>
      </c>
      <c r="G53">
        <v>0.222047937413765</v>
      </c>
      <c r="H53">
        <v>1</v>
      </c>
      <c r="I53">
        <v>0</v>
      </c>
      <c r="J53">
        <v>0</v>
      </c>
    </row>
    <row r="54" spans="1:10" x14ac:dyDescent="0.25">
      <c r="A54" t="s">
        <v>60</v>
      </c>
      <c r="B54">
        <v>3.5413796431242199E-2</v>
      </c>
      <c r="C54">
        <v>1.12244897959184E-2</v>
      </c>
      <c r="D54">
        <v>4.4897959183673397E-2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 t="s">
        <v>61</v>
      </c>
      <c r="B55">
        <v>3.8375728469360999E-2</v>
      </c>
      <c r="C55">
        <v>1.0204081632653E-2</v>
      </c>
      <c r="D55">
        <v>3.1632653061224501E-2</v>
      </c>
      <c r="E55">
        <v>1</v>
      </c>
      <c r="F55">
        <v>1</v>
      </c>
      <c r="G55">
        <v>0.298273431444256</v>
      </c>
      <c r="H55">
        <v>1</v>
      </c>
      <c r="I55">
        <v>1</v>
      </c>
      <c r="J55">
        <v>0</v>
      </c>
    </row>
    <row r="56" spans="1:10" x14ac:dyDescent="0.25">
      <c r="A56" t="s">
        <v>62</v>
      </c>
      <c r="B56">
        <v>4.0809461745255401E-3</v>
      </c>
      <c r="C56">
        <v>-1.02040816326527E-3</v>
      </c>
      <c r="D56">
        <v>1.73469387755102E-2</v>
      </c>
      <c r="E56">
        <v>43</v>
      </c>
      <c r="F56">
        <v>29</v>
      </c>
      <c r="G56">
        <v>4.1710332542538101E-2</v>
      </c>
      <c r="H56">
        <v>1</v>
      </c>
      <c r="I56">
        <v>0</v>
      </c>
      <c r="J56">
        <v>0</v>
      </c>
    </row>
    <row r="57" spans="1:10" x14ac:dyDescent="0.25">
      <c r="A57" t="s">
        <v>63</v>
      </c>
      <c r="B57">
        <v>8.1143494903715193E-3</v>
      </c>
      <c r="C57">
        <v>-4.0816326530611798E-3</v>
      </c>
      <c r="D57">
        <v>9.1836734693877993E-3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64</v>
      </c>
      <c r="B58">
        <v>1.0475362340557201E-2</v>
      </c>
      <c r="C58">
        <v>5.1020408163265597E-3</v>
      </c>
      <c r="D58">
        <v>9.1836734693877698E-3</v>
      </c>
      <c r="E58">
        <v>1</v>
      </c>
      <c r="F58">
        <v>32</v>
      </c>
      <c r="G58">
        <v>0</v>
      </c>
      <c r="H58">
        <v>0</v>
      </c>
      <c r="I58">
        <v>1</v>
      </c>
      <c r="J58">
        <v>0</v>
      </c>
    </row>
    <row r="59" spans="1:10" x14ac:dyDescent="0.25">
      <c r="A59" t="s">
        <v>65</v>
      </c>
      <c r="B59">
        <v>7.6377075240744398E-3</v>
      </c>
      <c r="C59">
        <v>-4.0816326530611798E-3</v>
      </c>
      <c r="D59">
        <v>2.04081632653061E-2</v>
      </c>
      <c r="E59">
        <v>2</v>
      </c>
      <c r="F59">
        <v>4</v>
      </c>
      <c r="G59">
        <v>0</v>
      </c>
      <c r="H59">
        <v>0</v>
      </c>
      <c r="I59">
        <v>1</v>
      </c>
      <c r="J59">
        <v>0</v>
      </c>
    </row>
    <row r="60" spans="1:10" x14ac:dyDescent="0.25">
      <c r="A60" t="s">
        <v>66</v>
      </c>
      <c r="B60">
        <v>8.0252994430760494E-3</v>
      </c>
      <c r="C60">
        <v>3.0612244897959499E-3</v>
      </c>
      <c r="D60">
        <v>2.0408163265306302E-3</v>
      </c>
      <c r="E60">
        <v>5</v>
      </c>
      <c r="F60">
        <v>3</v>
      </c>
      <c r="G60">
        <v>-1.43694168510284E-2</v>
      </c>
      <c r="H60">
        <v>1</v>
      </c>
      <c r="I60">
        <v>1</v>
      </c>
      <c r="J60">
        <v>0</v>
      </c>
    </row>
    <row r="61" spans="1:10" x14ac:dyDescent="0.25">
      <c r="A61" t="s">
        <v>67</v>
      </c>
      <c r="B61">
        <v>4.4336952154861798E-3</v>
      </c>
      <c r="C61">
        <v>1.0204081632653099E-3</v>
      </c>
      <c r="D61" s="1">
        <v>2.2204460492503101E-17</v>
      </c>
      <c r="E61">
        <v>44</v>
      </c>
      <c r="F61">
        <v>1</v>
      </c>
      <c r="G61">
        <v>-3.6488121212891099E-2</v>
      </c>
      <c r="H61">
        <v>1</v>
      </c>
      <c r="I61">
        <v>0</v>
      </c>
      <c r="J61">
        <v>0</v>
      </c>
    </row>
    <row r="62" spans="1:10" x14ac:dyDescent="0.25">
      <c r="A62" t="s">
        <v>68</v>
      </c>
      <c r="B62">
        <v>3.9653534722841402E-3</v>
      </c>
      <c r="C62" s="1">
        <v>2.2204460492503101E-17</v>
      </c>
      <c r="D62" s="1">
        <v>2.2204460492503101E-17</v>
      </c>
      <c r="E62">
        <v>42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69</v>
      </c>
      <c r="B63">
        <v>1.09989761875587E-2</v>
      </c>
      <c r="C63">
        <v>-1.02040816326527E-3</v>
      </c>
      <c r="D63">
        <v>5.1020408163265597E-3</v>
      </c>
      <c r="E63">
        <v>1</v>
      </c>
      <c r="F63">
        <v>15</v>
      </c>
      <c r="G63">
        <v>0</v>
      </c>
      <c r="H63">
        <v>0</v>
      </c>
      <c r="I63">
        <v>1</v>
      </c>
      <c r="J63">
        <v>0</v>
      </c>
    </row>
    <row r="64" spans="1:10" x14ac:dyDescent="0.25">
      <c r="A64" t="s">
        <v>70</v>
      </c>
      <c r="B64">
        <v>1.32458644556557E-2</v>
      </c>
      <c r="C64">
        <v>9.1836734693877698E-3</v>
      </c>
      <c r="D64">
        <v>2.1428571428571401E-2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</row>
    <row r="65" spans="1:10" x14ac:dyDescent="0.25">
      <c r="A65" t="s">
        <v>71</v>
      </c>
      <c r="B65">
        <v>1.0263184263959399E-2</v>
      </c>
      <c r="C65">
        <v>8.1632653061225E-3</v>
      </c>
      <c r="D65">
        <v>3.0612244897959499E-3</v>
      </c>
      <c r="E65">
        <v>1</v>
      </c>
      <c r="F65">
        <v>56</v>
      </c>
      <c r="G65">
        <v>0</v>
      </c>
      <c r="H65">
        <v>0</v>
      </c>
      <c r="I65">
        <v>1</v>
      </c>
      <c r="J65">
        <v>0</v>
      </c>
    </row>
    <row r="66" spans="1:10" x14ac:dyDescent="0.25">
      <c r="A66" t="s">
        <v>72</v>
      </c>
      <c r="B66">
        <v>2.0355253756078402E-2</v>
      </c>
      <c r="C66">
        <v>6.1224489795918798E-3</v>
      </c>
      <c r="D66">
        <v>1.4285714285714299E-2</v>
      </c>
      <c r="E66">
        <v>1</v>
      </c>
      <c r="F66">
        <v>47</v>
      </c>
      <c r="G66">
        <v>0</v>
      </c>
      <c r="H66">
        <v>1</v>
      </c>
      <c r="I66">
        <v>1</v>
      </c>
      <c r="J66">
        <v>0</v>
      </c>
    </row>
    <row r="67" spans="1:10" x14ac:dyDescent="0.25">
      <c r="A67" t="s">
        <v>73</v>
      </c>
      <c r="B67">
        <v>1.15047035846082E-2</v>
      </c>
      <c r="C67" s="1">
        <v>2.2204460492503101E-17</v>
      </c>
      <c r="D67">
        <v>1.53061224489796E-2</v>
      </c>
      <c r="E67">
        <v>1</v>
      </c>
      <c r="F67">
        <v>1</v>
      </c>
      <c r="G67">
        <v>-0.16396325183221899</v>
      </c>
      <c r="H67">
        <v>0</v>
      </c>
      <c r="I67">
        <v>1</v>
      </c>
      <c r="J67">
        <v>0</v>
      </c>
    </row>
    <row r="68" spans="1:10" x14ac:dyDescent="0.25">
      <c r="A68" t="s">
        <v>74</v>
      </c>
      <c r="B68">
        <v>1.7988807317067701E-2</v>
      </c>
      <c r="C68">
        <v>1.02040816326534E-3</v>
      </c>
      <c r="D68">
        <v>1.53061224489796E-2</v>
      </c>
      <c r="E68">
        <v>1</v>
      </c>
      <c r="F68">
        <v>1</v>
      </c>
      <c r="G68">
        <v>6.4259497352561298E-2</v>
      </c>
      <c r="H68">
        <v>1</v>
      </c>
      <c r="I68">
        <v>0</v>
      </c>
      <c r="J68">
        <v>0</v>
      </c>
    </row>
    <row r="69" spans="1:10" x14ac:dyDescent="0.25">
      <c r="A69" t="s">
        <v>75</v>
      </c>
      <c r="B69">
        <v>9.8325970678058705E-3</v>
      </c>
      <c r="C69">
        <v>7.1428571428571999E-3</v>
      </c>
      <c r="D69">
        <v>1.9387755102040799E-2</v>
      </c>
      <c r="E69">
        <v>1</v>
      </c>
      <c r="F69">
        <v>1</v>
      </c>
      <c r="G69">
        <v>-0.16556500296129401</v>
      </c>
      <c r="H69">
        <v>0</v>
      </c>
      <c r="I69">
        <v>0</v>
      </c>
      <c r="J69">
        <v>0</v>
      </c>
    </row>
    <row r="70" spans="1:10" x14ac:dyDescent="0.25">
      <c r="A70" t="s">
        <v>76</v>
      </c>
      <c r="B70">
        <v>1.33428797202683E-2</v>
      </c>
      <c r="C70">
        <v>9.1836734693877698E-3</v>
      </c>
      <c r="D70">
        <v>3.06122448979592E-2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</row>
    <row r="71" spans="1:10" x14ac:dyDescent="0.25">
      <c r="A71" t="s">
        <v>77</v>
      </c>
      <c r="B71">
        <v>9.1083487773187099E-3</v>
      </c>
      <c r="C71">
        <v>-3.06122448979591E-3</v>
      </c>
      <c r="D71">
        <v>1.2244897959183701E-2</v>
      </c>
      <c r="E71">
        <v>6</v>
      </c>
      <c r="F71">
        <v>1</v>
      </c>
      <c r="G71">
        <v>0</v>
      </c>
      <c r="H71">
        <v>0</v>
      </c>
      <c r="I71">
        <v>1</v>
      </c>
      <c r="J71">
        <v>0</v>
      </c>
    </row>
    <row r="72" spans="1:10" x14ac:dyDescent="0.25">
      <c r="A72" t="s">
        <v>78</v>
      </c>
      <c r="B72">
        <v>1.1178386376338299E-2</v>
      </c>
      <c r="C72">
        <v>1.02040816326534E-3</v>
      </c>
      <c r="D72">
        <v>2.7551020408163301E-2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</row>
    <row r="73" spans="1:10" x14ac:dyDescent="0.25">
      <c r="A73" t="s">
        <v>79</v>
      </c>
      <c r="B73">
        <v>1.1025832855482901E-2</v>
      </c>
      <c r="C73">
        <v>5.1020408163265597E-3</v>
      </c>
      <c r="D73">
        <v>1.73469387755102E-2</v>
      </c>
      <c r="E73">
        <v>1</v>
      </c>
      <c r="F73">
        <v>23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80</v>
      </c>
      <c r="B74">
        <v>1.24883612037645E-2</v>
      </c>
      <c r="C74">
        <v>1.0204081632653099E-3</v>
      </c>
      <c r="D74">
        <v>2.8571428571428598E-2</v>
      </c>
      <c r="E74">
        <v>1</v>
      </c>
      <c r="F74">
        <v>1</v>
      </c>
      <c r="G74">
        <v>0.153630252494352</v>
      </c>
      <c r="H74">
        <v>0</v>
      </c>
      <c r="I74">
        <v>1</v>
      </c>
      <c r="J74">
        <v>0</v>
      </c>
    </row>
    <row r="75" spans="1:10" x14ac:dyDescent="0.25">
      <c r="A75" t="s">
        <v>81</v>
      </c>
      <c r="B75">
        <v>4.1376455184496796E-3</v>
      </c>
      <c r="C75">
        <v>-3.06122448979588E-3</v>
      </c>
      <c r="D75">
        <v>1.53061224489796E-2</v>
      </c>
      <c r="E75">
        <v>45</v>
      </c>
      <c r="F75">
        <v>1</v>
      </c>
      <c r="G75">
        <v>0</v>
      </c>
      <c r="H75">
        <v>1</v>
      </c>
      <c r="I75">
        <v>0</v>
      </c>
      <c r="J75">
        <v>0</v>
      </c>
    </row>
    <row r="76" spans="1:10" x14ac:dyDescent="0.25">
      <c r="A76" t="s">
        <v>82</v>
      </c>
      <c r="B76">
        <v>2.6748410630849399E-3</v>
      </c>
      <c r="C76">
        <v>0</v>
      </c>
      <c r="D76">
        <v>1.2244897959183701E-2</v>
      </c>
      <c r="E76">
        <v>41</v>
      </c>
      <c r="F76">
        <v>1</v>
      </c>
      <c r="G76">
        <v>-6.1178242726213597E-2</v>
      </c>
      <c r="H76">
        <v>1</v>
      </c>
      <c r="I76">
        <v>0</v>
      </c>
      <c r="J76">
        <v>0</v>
      </c>
    </row>
    <row r="77" spans="1:10" x14ac:dyDescent="0.25">
      <c r="A77" t="s">
        <v>83</v>
      </c>
      <c r="B77">
        <v>6.6352213713763101E-3</v>
      </c>
      <c r="C77">
        <v>-2.0408163265305899E-3</v>
      </c>
      <c r="D77">
        <v>1.73469387755102E-2</v>
      </c>
      <c r="E77">
        <v>20</v>
      </c>
      <c r="F77">
        <v>33</v>
      </c>
      <c r="G77">
        <v>-9.22864735027858E-3</v>
      </c>
      <c r="H77">
        <v>0</v>
      </c>
      <c r="I77">
        <v>0</v>
      </c>
      <c r="J77">
        <v>0</v>
      </c>
    </row>
    <row r="78" spans="1:10" x14ac:dyDescent="0.25">
      <c r="A78" t="s">
        <v>84</v>
      </c>
      <c r="B78">
        <v>2.6868309839647799E-2</v>
      </c>
      <c r="C78">
        <v>-1.0204081632653E-2</v>
      </c>
      <c r="D78">
        <v>1.4285714285714299E-2</v>
      </c>
      <c r="E78">
        <v>1</v>
      </c>
      <c r="F78">
        <v>10</v>
      </c>
      <c r="G78">
        <v>0</v>
      </c>
      <c r="H78">
        <v>0</v>
      </c>
      <c r="I78">
        <v>1</v>
      </c>
      <c r="J78">
        <v>0</v>
      </c>
    </row>
    <row r="79" spans="1:10" x14ac:dyDescent="0.25">
      <c r="A79" t="s">
        <v>85</v>
      </c>
      <c r="B79">
        <v>2.4334635147636199E-2</v>
      </c>
      <c r="C79">
        <v>-2.0408163265305899E-3</v>
      </c>
      <c r="D79">
        <v>1.6326530612244899E-2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</row>
    <row r="80" spans="1:10" x14ac:dyDescent="0.25">
      <c r="A80" t="s">
        <v>86</v>
      </c>
      <c r="B80">
        <v>1.2864299406082001E-2</v>
      </c>
      <c r="C80">
        <v>7.14285714285716E-3</v>
      </c>
      <c r="D80">
        <v>3.0612244897959499E-3</v>
      </c>
      <c r="E80">
        <v>1</v>
      </c>
      <c r="F80">
        <v>1</v>
      </c>
      <c r="G80">
        <v>-5.8817320368318E-2</v>
      </c>
      <c r="H80">
        <v>1</v>
      </c>
      <c r="I80">
        <v>0</v>
      </c>
      <c r="J80">
        <v>0</v>
      </c>
    </row>
    <row r="81" spans="1:10" x14ac:dyDescent="0.25">
      <c r="A81" t="s">
        <v>87</v>
      </c>
      <c r="B81">
        <v>1.09239609894351E-2</v>
      </c>
      <c r="C81">
        <v>1.02040816326534E-3</v>
      </c>
      <c r="D81" s="1">
        <v>4.4408920985006202E-17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</row>
    <row r="82" spans="1:10" x14ac:dyDescent="0.25">
      <c r="A82" t="s">
        <v>88</v>
      </c>
      <c r="B82">
        <v>1.17051267881526E-2</v>
      </c>
      <c r="C82">
        <v>1.02040816326534E-3</v>
      </c>
      <c r="D82">
        <v>3.0612244897959499E-3</v>
      </c>
      <c r="E82">
        <v>1</v>
      </c>
      <c r="F82">
        <v>26</v>
      </c>
      <c r="G82">
        <v>0</v>
      </c>
      <c r="H82">
        <v>1</v>
      </c>
      <c r="I82">
        <v>1</v>
      </c>
      <c r="J82">
        <v>0</v>
      </c>
    </row>
    <row r="83" spans="1:10" x14ac:dyDescent="0.25">
      <c r="A83" t="s">
        <v>89</v>
      </c>
      <c r="B83">
        <v>1.07385153623094E-2</v>
      </c>
      <c r="C83">
        <v>5.1020408163265597E-3</v>
      </c>
      <c r="D83">
        <v>1.8367346938775501E-2</v>
      </c>
      <c r="E83">
        <v>3</v>
      </c>
      <c r="F83">
        <v>1</v>
      </c>
      <c r="G83">
        <v>0</v>
      </c>
      <c r="H83">
        <v>0</v>
      </c>
      <c r="I83">
        <v>1</v>
      </c>
      <c r="J83">
        <v>0</v>
      </c>
    </row>
    <row r="84" spans="1:10" x14ac:dyDescent="0.25">
      <c r="A84" t="s">
        <v>90</v>
      </c>
      <c r="B84">
        <v>9.2660066967725496E-3</v>
      </c>
      <c r="C84" s="1">
        <v>4.4408920985006202E-17</v>
      </c>
      <c r="D84">
        <v>1.4285714285714299E-2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91</v>
      </c>
      <c r="B85">
        <v>1.18658474669392E-2</v>
      </c>
      <c r="C85">
        <v>7.1428571428571799E-3</v>
      </c>
      <c r="D85">
        <v>5.3061224489795902E-2</v>
      </c>
      <c r="E85">
        <v>1</v>
      </c>
      <c r="F85">
        <v>1</v>
      </c>
      <c r="G85">
        <v>0.15055681018732101</v>
      </c>
      <c r="H85">
        <v>0</v>
      </c>
      <c r="I85">
        <v>0</v>
      </c>
      <c r="J85">
        <v>0</v>
      </c>
    </row>
    <row r="86" spans="1:10" x14ac:dyDescent="0.25">
      <c r="A86" t="s">
        <v>92</v>
      </c>
      <c r="B86">
        <v>1.09223308143486E-2</v>
      </c>
      <c r="C86">
        <v>8.1632653061225E-3</v>
      </c>
      <c r="D86" s="1">
        <v>2.2204460492503101E-17</v>
      </c>
      <c r="E86">
        <v>1</v>
      </c>
      <c r="F86">
        <v>1</v>
      </c>
      <c r="G86">
        <v>0</v>
      </c>
      <c r="H86">
        <v>1</v>
      </c>
      <c r="I86">
        <v>0</v>
      </c>
      <c r="J86">
        <v>1</v>
      </c>
    </row>
    <row r="87" spans="1:10" x14ac:dyDescent="0.25">
      <c r="A87" t="s">
        <v>93</v>
      </c>
      <c r="B87">
        <v>1.3512851226192399E-2</v>
      </c>
      <c r="C87">
        <v>1.02040816326534E-3</v>
      </c>
      <c r="D87">
        <v>2.0408163265306302E-3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</row>
    <row r="88" spans="1:10" x14ac:dyDescent="0.25">
      <c r="A88" t="s">
        <v>94</v>
      </c>
      <c r="B88">
        <v>1.1766255880452501E-2</v>
      </c>
      <c r="C88">
        <v>2.0408163265306302E-3</v>
      </c>
      <c r="D88">
        <v>7.1428571428571799E-3</v>
      </c>
      <c r="E88">
        <v>1</v>
      </c>
      <c r="F88">
        <v>1</v>
      </c>
      <c r="G88">
        <v>-6.0438808842252202E-2</v>
      </c>
      <c r="H88">
        <v>1</v>
      </c>
      <c r="I88">
        <v>1</v>
      </c>
      <c r="J88">
        <v>1</v>
      </c>
    </row>
    <row r="89" spans="1:10" x14ac:dyDescent="0.25">
      <c r="A89" t="s">
        <v>95</v>
      </c>
      <c r="B89">
        <v>9.6372094209205301E-3</v>
      </c>
      <c r="C89" s="1">
        <v>2.2204460492503101E-17</v>
      </c>
      <c r="D89">
        <v>7.14285714285716E-3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</row>
    <row r="90" spans="1:10" x14ac:dyDescent="0.25">
      <c r="A90" t="s">
        <v>96</v>
      </c>
      <c r="B90">
        <v>6.8691666403858497E-3</v>
      </c>
      <c r="C90">
        <v>2.0408163265306098E-3</v>
      </c>
      <c r="D90">
        <v>4.08163265306125E-3</v>
      </c>
      <c r="E90">
        <v>1</v>
      </c>
      <c r="F90">
        <v>18</v>
      </c>
      <c r="G90">
        <v>0</v>
      </c>
      <c r="H90">
        <v>1</v>
      </c>
      <c r="I90">
        <v>0</v>
      </c>
      <c r="J90">
        <v>0</v>
      </c>
    </row>
    <row r="91" spans="1:10" x14ac:dyDescent="0.25">
      <c r="A91" t="s">
        <v>97</v>
      </c>
      <c r="B91">
        <v>9.2005432873012508E-3</v>
      </c>
      <c r="C91">
        <v>5.1020408163265597E-3</v>
      </c>
      <c r="D91">
        <v>4.3877551020408197E-2</v>
      </c>
      <c r="E91">
        <v>1</v>
      </c>
      <c r="F91">
        <v>14</v>
      </c>
      <c r="G91">
        <v>-1.38458263478156E-2</v>
      </c>
      <c r="H91">
        <v>0</v>
      </c>
      <c r="I91">
        <v>0</v>
      </c>
      <c r="J91">
        <v>0</v>
      </c>
    </row>
    <row r="92" spans="1:10" x14ac:dyDescent="0.25">
      <c r="A92" t="s">
        <v>98</v>
      </c>
      <c r="B92" s="1">
        <v>3.2237080465070299E-5</v>
      </c>
      <c r="C92">
        <v>0</v>
      </c>
      <c r="D92">
        <v>0</v>
      </c>
      <c r="E92">
        <v>56</v>
      </c>
      <c r="F92">
        <v>27</v>
      </c>
      <c r="G92">
        <v>0</v>
      </c>
      <c r="H92">
        <v>1</v>
      </c>
      <c r="I92">
        <v>0</v>
      </c>
      <c r="J92">
        <v>0</v>
      </c>
    </row>
    <row r="93" spans="1:10" x14ac:dyDescent="0.25">
      <c r="A93" t="s">
        <v>99</v>
      </c>
      <c r="B93">
        <v>6.4949706819644997E-4</v>
      </c>
      <c r="C93">
        <v>0</v>
      </c>
      <c r="D93">
        <v>1.0204081632653099E-3</v>
      </c>
      <c r="E93">
        <v>52</v>
      </c>
      <c r="F93">
        <v>57</v>
      </c>
      <c r="G93">
        <v>0</v>
      </c>
      <c r="H93">
        <v>1</v>
      </c>
      <c r="I93">
        <v>1</v>
      </c>
      <c r="J93">
        <v>0</v>
      </c>
    </row>
    <row r="94" spans="1:10" x14ac:dyDescent="0.25">
      <c r="A94" t="s">
        <v>100</v>
      </c>
      <c r="B94" s="1">
        <v>8.9062700904242302E-5</v>
      </c>
      <c r="C94">
        <v>0</v>
      </c>
      <c r="D94">
        <v>0</v>
      </c>
      <c r="E94">
        <v>57</v>
      </c>
      <c r="F94">
        <v>17</v>
      </c>
      <c r="G94">
        <v>2.0575956285940399E-2</v>
      </c>
      <c r="H94">
        <v>1</v>
      </c>
      <c r="I94">
        <v>0</v>
      </c>
      <c r="J94">
        <v>0</v>
      </c>
    </row>
    <row r="95" spans="1:10" x14ac:dyDescent="0.25">
      <c r="A95" t="s">
        <v>101</v>
      </c>
      <c r="B95">
        <v>1.49383515235962E-4</v>
      </c>
      <c r="C95">
        <v>0</v>
      </c>
      <c r="D95">
        <v>4.08163265306125E-3</v>
      </c>
      <c r="E95">
        <v>53</v>
      </c>
      <c r="F95">
        <v>1</v>
      </c>
      <c r="G95">
        <v>4.3535238167405697E-2</v>
      </c>
      <c r="H95">
        <v>1</v>
      </c>
      <c r="I95">
        <v>1</v>
      </c>
      <c r="J95">
        <v>0</v>
      </c>
    </row>
    <row r="96" spans="1:10" x14ac:dyDescent="0.25">
      <c r="A96" t="s">
        <v>102</v>
      </c>
      <c r="B96" s="1">
        <v>1.8736910485267599E-5</v>
      </c>
      <c r="C96">
        <v>0</v>
      </c>
      <c r="D96">
        <v>6.1224489795918798E-3</v>
      </c>
      <c r="E96">
        <v>54</v>
      </c>
      <c r="F96">
        <v>9</v>
      </c>
      <c r="G96">
        <v>6.5352581557756306E-2</v>
      </c>
      <c r="H96">
        <v>1</v>
      </c>
      <c r="I96">
        <v>1</v>
      </c>
      <c r="J96">
        <v>0</v>
      </c>
    </row>
    <row r="97" spans="1:10" x14ac:dyDescent="0.25">
      <c r="A97" t="s">
        <v>103</v>
      </c>
      <c r="B97">
        <v>0</v>
      </c>
      <c r="C97">
        <v>0</v>
      </c>
      <c r="D97">
        <v>0</v>
      </c>
      <c r="E97">
        <v>58</v>
      </c>
      <c r="F97">
        <v>19</v>
      </c>
      <c r="G97">
        <v>0</v>
      </c>
      <c r="H97">
        <v>1</v>
      </c>
      <c r="I97">
        <v>1</v>
      </c>
      <c r="J97">
        <v>0</v>
      </c>
    </row>
    <row r="98" spans="1:10" x14ac:dyDescent="0.25">
      <c r="A98" t="s">
        <v>104</v>
      </c>
      <c r="B98">
        <v>5.3636498305167305E-4</v>
      </c>
      <c r="C98">
        <v>0</v>
      </c>
      <c r="D98">
        <v>0</v>
      </c>
      <c r="E98">
        <v>50</v>
      </c>
      <c r="F98">
        <v>52</v>
      </c>
      <c r="G98">
        <v>0</v>
      </c>
      <c r="H98">
        <v>1</v>
      </c>
      <c r="I98">
        <v>1</v>
      </c>
      <c r="J98">
        <v>0</v>
      </c>
    </row>
    <row r="99" spans="1:10" x14ac:dyDescent="0.25">
      <c r="A99" t="s">
        <v>105</v>
      </c>
      <c r="B99">
        <v>1.3338524224938799E-3</v>
      </c>
      <c r="C99">
        <v>0</v>
      </c>
      <c r="D99">
        <v>4.08163265306127E-3</v>
      </c>
      <c r="E99">
        <v>47</v>
      </c>
      <c r="F99">
        <v>43</v>
      </c>
      <c r="G99">
        <v>-1.0698420121498299E-2</v>
      </c>
      <c r="H99">
        <v>1</v>
      </c>
      <c r="I99">
        <v>1</v>
      </c>
      <c r="J99">
        <v>0</v>
      </c>
    </row>
    <row r="100" spans="1:10" x14ac:dyDescent="0.25">
      <c r="A100" t="s">
        <v>106</v>
      </c>
      <c r="B100">
        <v>2.6064417136980402E-4</v>
      </c>
      <c r="C100">
        <v>-1.02040816326529E-3</v>
      </c>
      <c r="D100">
        <v>4.08163265306127E-3</v>
      </c>
      <c r="E100">
        <v>55</v>
      </c>
      <c r="F100">
        <v>58</v>
      </c>
      <c r="G100">
        <v>0</v>
      </c>
      <c r="H100">
        <v>1</v>
      </c>
      <c r="I100">
        <v>1</v>
      </c>
      <c r="J100">
        <v>0</v>
      </c>
    </row>
    <row r="101" spans="1:10" x14ac:dyDescent="0.25">
      <c r="A101" t="s">
        <v>107</v>
      </c>
      <c r="B101">
        <v>7.5653032577302503E-4</v>
      </c>
      <c r="C101">
        <v>0</v>
      </c>
      <c r="D101">
        <v>5.1020408163265597E-3</v>
      </c>
      <c r="E101">
        <v>51</v>
      </c>
      <c r="F101">
        <v>20</v>
      </c>
      <c r="G101">
        <v>0</v>
      </c>
      <c r="H101">
        <v>1</v>
      </c>
      <c r="I101">
        <v>1</v>
      </c>
      <c r="J101">
        <v>0</v>
      </c>
    </row>
    <row r="102" spans="1:10" x14ac:dyDescent="0.25">
      <c r="A102" t="s">
        <v>108</v>
      </c>
      <c r="B102">
        <v>1.16722787945679E-3</v>
      </c>
      <c r="C102">
        <v>1.0204081632653099E-3</v>
      </c>
      <c r="D102">
        <v>6.1224489795918598E-3</v>
      </c>
      <c r="E102">
        <v>48</v>
      </c>
      <c r="F102">
        <v>1</v>
      </c>
      <c r="G102">
        <v>-6.8327648739249597E-2</v>
      </c>
      <c r="H102">
        <v>1</v>
      </c>
      <c r="I102">
        <v>0</v>
      </c>
      <c r="J102">
        <v>1</v>
      </c>
    </row>
    <row r="103" spans="1:10" x14ac:dyDescent="0.25">
      <c r="A103" t="s">
        <v>109</v>
      </c>
      <c r="B103">
        <v>4.35297778130202E-4</v>
      </c>
      <c r="C103">
        <v>0</v>
      </c>
      <c r="D103">
        <v>4.0816326530612197E-3</v>
      </c>
      <c r="E103">
        <v>49</v>
      </c>
      <c r="F103">
        <v>59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110</v>
      </c>
      <c r="B104">
        <v>6.7289363197218397E-3</v>
      </c>
      <c r="C104">
        <v>-3.0612244897958601E-3</v>
      </c>
      <c r="D104">
        <v>5.1020408163265597E-3</v>
      </c>
      <c r="E104">
        <v>4</v>
      </c>
      <c r="F104">
        <v>1</v>
      </c>
      <c r="G104">
        <v>0</v>
      </c>
      <c r="H104">
        <v>1</v>
      </c>
      <c r="I104">
        <v>0</v>
      </c>
      <c r="J104">
        <v>1</v>
      </c>
    </row>
    <row r="105" spans="1:10" x14ac:dyDescent="0.25">
      <c r="A105" t="s">
        <v>111</v>
      </c>
      <c r="B105">
        <v>7.2472218465706797E-3</v>
      </c>
      <c r="C105">
        <v>-1.02040816326527E-3</v>
      </c>
      <c r="D105">
        <v>4.08163265306125E-3</v>
      </c>
      <c r="E105">
        <v>28</v>
      </c>
      <c r="F105">
        <v>2</v>
      </c>
      <c r="G105">
        <v>0</v>
      </c>
      <c r="H105">
        <v>1</v>
      </c>
      <c r="I105">
        <v>0</v>
      </c>
      <c r="J105">
        <v>1</v>
      </c>
    </row>
    <row r="106" spans="1:10" x14ac:dyDescent="0.25">
      <c r="A106" t="s">
        <v>112</v>
      </c>
      <c r="B106">
        <v>8.7630167747222796E-3</v>
      </c>
      <c r="C106">
        <v>1.0204081632653099E-3</v>
      </c>
      <c r="D106">
        <v>6.1224489795918798E-3</v>
      </c>
      <c r="E106">
        <v>18</v>
      </c>
      <c r="F106">
        <v>1</v>
      </c>
      <c r="G106">
        <v>0</v>
      </c>
      <c r="H106">
        <v>1</v>
      </c>
      <c r="I106">
        <v>0</v>
      </c>
      <c r="J106">
        <v>1</v>
      </c>
    </row>
    <row r="107" spans="1:10" x14ac:dyDescent="0.25">
      <c r="A107" t="s">
        <v>113</v>
      </c>
      <c r="B107">
        <v>8.5903055471717692E-3</v>
      </c>
      <c r="C107">
        <v>2.0408163265306302E-3</v>
      </c>
      <c r="D107">
        <v>1.2244897959183701E-2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</row>
    <row r="108" spans="1:10" x14ac:dyDescent="0.25">
      <c r="A108" t="s">
        <v>114</v>
      </c>
      <c r="B108">
        <v>8.62963780852357E-3</v>
      </c>
      <c r="C108">
        <v>6.1224489795918598E-3</v>
      </c>
      <c r="D108">
        <v>1.0204081632653E-2</v>
      </c>
      <c r="E108">
        <v>1</v>
      </c>
      <c r="F108">
        <v>48</v>
      </c>
      <c r="G108">
        <v>0</v>
      </c>
      <c r="H108">
        <v>0</v>
      </c>
      <c r="I108">
        <v>1</v>
      </c>
      <c r="J108">
        <v>0</v>
      </c>
    </row>
    <row r="109" spans="1:10" x14ac:dyDescent="0.25">
      <c r="A109" t="s">
        <v>115</v>
      </c>
      <c r="B109">
        <v>1.0853507480928899E-2</v>
      </c>
      <c r="C109">
        <v>2.0408163265306302E-3</v>
      </c>
      <c r="D109">
        <v>1.6326530612244899E-2</v>
      </c>
      <c r="E109">
        <v>1</v>
      </c>
      <c r="F109">
        <v>1</v>
      </c>
      <c r="G109">
        <v>-0.13346133034861399</v>
      </c>
      <c r="H109">
        <v>1</v>
      </c>
      <c r="I109">
        <v>1</v>
      </c>
      <c r="J109">
        <v>0</v>
      </c>
    </row>
    <row r="110" spans="1:10" x14ac:dyDescent="0.25">
      <c r="A110" t="s">
        <v>116</v>
      </c>
      <c r="B110">
        <v>1.21263819505663E-2</v>
      </c>
      <c r="C110">
        <v>5.1020408163265901E-3</v>
      </c>
      <c r="D110">
        <v>3.06122448979592E-2</v>
      </c>
      <c r="E110">
        <v>1</v>
      </c>
      <c r="F110">
        <v>42</v>
      </c>
      <c r="G110">
        <v>-0.17567471144751401</v>
      </c>
      <c r="H110">
        <v>0</v>
      </c>
      <c r="I110">
        <v>1</v>
      </c>
      <c r="J110">
        <v>0</v>
      </c>
    </row>
    <row r="111" spans="1:10" x14ac:dyDescent="0.25">
      <c r="A111" t="s">
        <v>117</v>
      </c>
      <c r="B111">
        <v>1.9710987515605301E-3</v>
      </c>
      <c r="C111">
        <v>-1.02040816326529E-3</v>
      </c>
      <c r="D111">
        <v>2.0408163265306302E-3</v>
      </c>
      <c r="E111">
        <v>46</v>
      </c>
      <c r="F111">
        <v>40</v>
      </c>
      <c r="G111">
        <v>0</v>
      </c>
      <c r="H111">
        <v>0</v>
      </c>
      <c r="I111">
        <v>1</v>
      </c>
      <c r="J111">
        <v>0</v>
      </c>
    </row>
    <row r="112" spans="1:10" x14ac:dyDescent="0.25">
      <c r="A112" t="s">
        <v>118</v>
      </c>
      <c r="B112">
        <v>1.1787618455985201E-2</v>
      </c>
      <c r="C112">
        <v>2.0408163265306302E-3</v>
      </c>
      <c r="D112">
        <v>1.0204081632653E-2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</row>
    <row r="113" spans="1:10" x14ac:dyDescent="0.25">
      <c r="A113" t="s">
        <v>119</v>
      </c>
      <c r="B113">
        <v>1.2597906827284599E-2</v>
      </c>
      <c r="C113">
        <v>5.1020408163265901E-3</v>
      </c>
      <c r="D113">
        <v>1.0204081632653E-2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</row>
    <row r="114" spans="1:10" x14ac:dyDescent="0.25">
      <c r="A114" t="s">
        <v>120</v>
      </c>
      <c r="B114">
        <v>7.04659574269818E-3</v>
      </c>
      <c r="C114">
        <v>-4.0816326530611997E-3</v>
      </c>
      <c r="D114">
        <v>4.1836734693877498E-2</v>
      </c>
      <c r="E114">
        <v>1</v>
      </c>
      <c r="F114">
        <v>1</v>
      </c>
      <c r="G114">
        <v>0.20266997659639499</v>
      </c>
      <c r="H114">
        <v>0</v>
      </c>
      <c r="I114">
        <v>0</v>
      </c>
      <c r="J114">
        <v>0</v>
      </c>
    </row>
    <row r="115" spans="1:10" x14ac:dyDescent="0.25">
      <c r="A115" t="s">
        <v>121</v>
      </c>
      <c r="B115">
        <v>5.2696244009096697E-3</v>
      </c>
      <c r="C115">
        <v>-1.02040816326529E-3</v>
      </c>
      <c r="D115">
        <v>-3.06122448979591E-3</v>
      </c>
      <c r="E115">
        <v>27</v>
      </c>
      <c r="F115">
        <v>13</v>
      </c>
      <c r="G115">
        <v>0</v>
      </c>
      <c r="H115">
        <v>0</v>
      </c>
      <c r="I115">
        <v>0</v>
      </c>
      <c r="J115">
        <v>0</v>
      </c>
    </row>
  </sheetData>
  <sortState xmlns:xlrd2="http://schemas.microsoft.com/office/spreadsheetml/2017/richdata2" ref="A2:J117">
    <sortCondition ref="A2:A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Fusion</vt:lpstr>
      <vt:lpstr>Binary Scoring</vt:lpstr>
      <vt:lpstr>importance_math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Tesic, Jelena</cp:lastModifiedBy>
  <dcterms:created xsi:type="dcterms:W3CDTF">2023-03-30T18:56:57Z</dcterms:created>
  <dcterms:modified xsi:type="dcterms:W3CDTF">2023-03-31T16:03:08Z</dcterms:modified>
</cp:coreProperties>
</file>