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d00431089\Desktop\"/>
    </mc:Choice>
  </mc:AlternateContent>
  <xr:revisionPtr revIDLastSave="0" documentId="8_{6AE176C6-B5D4-478D-8862-EAC17609114E}" xr6:coauthVersionLast="36" xr6:coauthVersionMax="36" xr10:uidLastSave="{00000000-0000-0000-0000-000000000000}"/>
  <bookViews>
    <workbookView xWindow="0" yWindow="0" windowWidth="22500" windowHeight="1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4" i="1"/>
  <c r="Q8" i="1" l="1"/>
  <c r="R8" i="1" s="1"/>
  <c r="N8" i="1"/>
  <c r="M8" i="1"/>
  <c r="G8" i="1"/>
  <c r="Q7" i="1"/>
  <c r="R7" i="1" s="1"/>
  <c r="N7" i="1"/>
  <c r="M7" i="1"/>
  <c r="G7" i="1"/>
  <c r="R6" i="1"/>
  <c r="Q6" i="1"/>
  <c r="N6" i="1"/>
  <c r="M6" i="1"/>
  <c r="G6" i="1"/>
  <c r="Q5" i="1"/>
  <c r="R5" i="1" s="1"/>
  <c r="N5" i="1"/>
  <c r="M5" i="1"/>
  <c r="G5" i="1"/>
  <c r="Q4" i="1"/>
  <c r="R4" i="1" s="1"/>
  <c r="N4" i="1"/>
  <c r="M4" i="1"/>
  <c r="G4" i="1"/>
</calcChain>
</file>

<file path=xl/sharedStrings.xml><?xml version="1.0" encoding="utf-8"?>
<sst xmlns="http://schemas.openxmlformats.org/spreadsheetml/2006/main" count="26" uniqueCount="26">
  <si>
    <t>行业基础数据</t>
  </si>
  <si>
    <t>电信用户数</t>
  </si>
  <si>
    <t>普及率</t>
  </si>
  <si>
    <t>省份</t>
  </si>
  <si>
    <t>广东</t>
  </si>
  <si>
    <t>江苏</t>
  </si>
  <si>
    <t>浙江</t>
  </si>
  <si>
    <t>山东</t>
  </si>
  <si>
    <t>四川</t>
  </si>
  <si>
    <t>家宽</t>
    <phoneticPr fontId="3" type="noConversion"/>
  </si>
  <si>
    <t>手机</t>
    <phoneticPr fontId="3" type="noConversion"/>
  </si>
  <si>
    <t>人口数(万)</t>
    <phoneticPr fontId="3" type="noConversion"/>
  </si>
  <si>
    <t>GDP
（万亿）</t>
    <phoneticPr fontId="3" type="noConversion"/>
  </si>
  <si>
    <t>人均GDP
（万元）</t>
    <phoneticPr fontId="3" type="noConversion"/>
  </si>
  <si>
    <t>手机
(万户)</t>
    <phoneticPr fontId="3" type="noConversion"/>
  </si>
  <si>
    <t>家宽
(万户)</t>
    <phoneticPr fontId="3" type="noConversion"/>
  </si>
  <si>
    <t>家庭数
（万户）</t>
    <phoneticPr fontId="3" type="noConversion"/>
  </si>
  <si>
    <t>运营商网络建设情况</t>
    <phoneticPr fontId="3" type="noConversion"/>
  </si>
  <si>
    <t>每万人
基站数
（个）</t>
    <phoneticPr fontId="3" type="noConversion"/>
  </si>
  <si>
    <t>每亿元收入
基站投资数（个）</t>
    <phoneticPr fontId="3" type="noConversion"/>
  </si>
  <si>
    <t>电信业
总收入
（亿元）</t>
    <phoneticPr fontId="3" type="noConversion"/>
  </si>
  <si>
    <t>人均可支配收入（万元）</t>
    <phoneticPr fontId="3" type="noConversion"/>
  </si>
  <si>
    <t>面积
（平方公里）</t>
    <phoneticPr fontId="3" type="noConversion"/>
  </si>
  <si>
    <t>移动网络
基站数
（万个）</t>
    <phoneticPr fontId="3" type="noConversion"/>
  </si>
  <si>
    <t>每平方公里基站数量（万个）</t>
    <phoneticPr fontId="3" type="noConversion"/>
  </si>
  <si>
    <t>平均ARPU值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</si>
</sst>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9" formatCode="0.00_ "/>
  </numFmts>
  <fonts count="7" x14ac:knownFonts="1">
    <font>
      <sz val="11"/>
      <color theme="1"/>
      <name val="宋体"/>
      <family val="2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E8CBCB"/>
        <bgColor indexed="64"/>
      </patternFill>
    </fill>
    <fill>
      <patternFill patternType="solid">
        <fgColor rgb="FFF4E7E7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1" fillId="5" borderId="5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9" fontId="4" fillId="4" borderId="5" xfId="0" applyNumberFormat="1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6" fillId="5" borderId="5" xfId="0" applyFont="1" applyFill="1" applyBorder="1" applyAlignment="1">
      <alignment horizontal="center" vertical="center" wrapText="1" readingOrder="1"/>
    </xf>
    <xf numFmtId="9" fontId="6" fillId="5" borderId="5" xfId="0" applyNumberFormat="1" applyFont="1" applyFill="1" applyBorder="1" applyAlignment="1">
      <alignment horizontal="center" vertical="center" wrapText="1" readingOrder="1"/>
    </xf>
    <xf numFmtId="176" fontId="4" fillId="4" borderId="5" xfId="0" applyNumberFormat="1" applyFont="1" applyFill="1" applyBorder="1" applyAlignment="1">
      <alignment horizontal="center" vertical="center" wrapText="1" readingOrder="1"/>
    </xf>
    <xf numFmtId="176" fontId="6" fillId="5" borderId="5" xfId="0" applyNumberFormat="1" applyFont="1" applyFill="1" applyBorder="1" applyAlignment="1">
      <alignment horizontal="center" vertical="center" wrapText="1" readingOrder="1"/>
    </xf>
    <xf numFmtId="177" fontId="4" fillId="4" borderId="5" xfId="0" applyNumberFormat="1" applyFont="1" applyFill="1" applyBorder="1" applyAlignment="1">
      <alignment horizontal="center" vertical="center" wrapText="1" readingOrder="1"/>
    </xf>
    <xf numFmtId="0" fontId="0" fillId="0" borderId="0" xfId="0">
      <alignment vertical="center"/>
    </xf>
    <xf numFmtId="179" fontId="4" fillId="4" borderId="5" xfId="0" applyNumberFormat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0033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"/>
  <sheetViews>
    <sheetView tabSelected="1" workbookViewId="0">
      <selection activeCell="X16" sqref="X16"/>
    </sheetView>
  </sheetViews>
  <sheetFormatPr defaultRowHeight="14" x14ac:dyDescent="0.25"/>
  <cols>
    <col min="1" max="1" width="2.08984375" customWidth="1"/>
    <col min="3" max="3" width="9.7265625" bestFit="1" customWidth="1"/>
    <col min="4" max="4" width="14.36328125" style="14" customWidth="1"/>
    <col min="5" max="5" width="9.7265625" bestFit="1" customWidth="1"/>
    <col min="6" max="6" width="7.6328125" bestFit="1" customWidth="1"/>
    <col min="7" max="7" width="10" bestFit="1" customWidth="1"/>
    <col min="8" max="8" width="10" style="14" customWidth="1"/>
    <col min="9" max="9" width="9.7265625" bestFit="1" customWidth="1"/>
    <col min="12" max="12" width="14.6328125" style="14" bestFit="1" customWidth="1"/>
    <col min="13" max="14" width="7.1796875" bestFit="1" customWidth="1"/>
    <col min="15" max="15" width="9.7265625" bestFit="1" customWidth="1"/>
    <col min="16" max="16" width="9.7265625" style="14" customWidth="1"/>
    <col min="17" max="17" width="7.6328125" bestFit="1" customWidth="1"/>
    <col min="18" max="18" width="12" bestFit="1" customWidth="1"/>
  </cols>
  <sheetData>
    <row r="1" spans="2:18" ht="14.5" thickBot="1" x14ac:dyDescent="0.3"/>
    <row r="2" spans="2:18" ht="17.25" customHeight="1" thickBot="1" x14ac:dyDescent="0.3">
      <c r="B2" s="16" t="s">
        <v>0</v>
      </c>
      <c r="C2" s="17"/>
      <c r="D2" s="17"/>
      <c r="E2" s="17"/>
      <c r="F2" s="17"/>
      <c r="G2" s="17"/>
      <c r="H2" s="17"/>
      <c r="I2" s="18"/>
      <c r="J2" s="16" t="s">
        <v>1</v>
      </c>
      <c r="K2" s="17"/>
      <c r="L2" s="18"/>
      <c r="M2" s="16" t="s">
        <v>2</v>
      </c>
      <c r="N2" s="18"/>
      <c r="O2" s="16" t="s">
        <v>17</v>
      </c>
      <c r="P2" s="17"/>
      <c r="Q2" s="17"/>
      <c r="R2" s="17"/>
    </row>
    <row r="3" spans="2:18" ht="67" thickTop="1" thickBot="1" x14ac:dyDescent="0.3">
      <c r="B3" s="1" t="s">
        <v>3</v>
      </c>
      <c r="C3" s="5" t="s">
        <v>12</v>
      </c>
      <c r="D3" s="5" t="s">
        <v>22</v>
      </c>
      <c r="E3" s="5" t="s">
        <v>20</v>
      </c>
      <c r="F3" s="5" t="s">
        <v>11</v>
      </c>
      <c r="G3" s="5" t="s">
        <v>13</v>
      </c>
      <c r="H3" s="5" t="s">
        <v>21</v>
      </c>
      <c r="I3" s="5" t="s">
        <v>16</v>
      </c>
      <c r="J3" s="5" t="s">
        <v>14</v>
      </c>
      <c r="K3" s="5" t="s">
        <v>15</v>
      </c>
      <c r="L3" s="5" t="s">
        <v>25</v>
      </c>
      <c r="M3" s="5" t="s">
        <v>10</v>
      </c>
      <c r="N3" s="5" t="s">
        <v>9</v>
      </c>
      <c r="O3" s="5" t="s">
        <v>23</v>
      </c>
      <c r="P3" s="5" t="s">
        <v>24</v>
      </c>
      <c r="Q3" s="5" t="s">
        <v>18</v>
      </c>
      <c r="R3" s="5" t="s">
        <v>19</v>
      </c>
    </row>
    <row r="4" spans="2:18" ht="17" thickBot="1" x14ac:dyDescent="0.3">
      <c r="B4" s="2" t="s">
        <v>4</v>
      </c>
      <c r="C4" s="3">
        <v>9.73</v>
      </c>
      <c r="D4" s="3">
        <v>17.97</v>
      </c>
      <c r="E4" s="6">
        <v>1716</v>
      </c>
      <c r="F4" s="3">
        <v>11346</v>
      </c>
      <c r="G4" s="3">
        <f>INT(100000000*C4/F4)</f>
        <v>85757</v>
      </c>
      <c r="H4" s="3">
        <v>35810</v>
      </c>
      <c r="I4" s="6">
        <v>3458</v>
      </c>
      <c r="J4" s="6">
        <v>16823</v>
      </c>
      <c r="K4" s="6">
        <v>3598</v>
      </c>
      <c r="L4" s="15"/>
      <c r="M4" s="7">
        <f>J4/F4</f>
        <v>1.4827251894940949</v>
      </c>
      <c r="N4" s="7">
        <f>K4/I4</f>
        <v>1.0404858299595141</v>
      </c>
      <c r="O4" s="11">
        <v>65.099999999999994</v>
      </c>
      <c r="P4" s="11">
        <f>O4/D4</f>
        <v>3.6227045075125206</v>
      </c>
      <c r="Q4" s="13">
        <f>10000*O4/F4</f>
        <v>57.377049180327866</v>
      </c>
      <c r="R4" s="11">
        <f>Q4*10000/E4</f>
        <v>334.36508846344913</v>
      </c>
    </row>
    <row r="5" spans="2:18" ht="17" thickBot="1" x14ac:dyDescent="0.3">
      <c r="B5" s="4" t="s">
        <v>5</v>
      </c>
      <c r="C5" s="8">
        <v>9.26</v>
      </c>
      <c r="D5" s="8">
        <v>10.72</v>
      </c>
      <c r="E5" s="9">
        <v>975</v>
      </c>
      <c r="F5" s="8">
        <v>8051</v>
      </c>
      <c r="G5" s="8">
        <f>INT(100000000*C5/F5)</f>
        <v>115016</v>
      </c>
      <c r="H5" s="8">
        <v>38096</v>
      </c>
      <c r="I5" s="9">
        <v>2532</v>
      </c>
      <c r="J5" s="9">
        <v>9794</v>
      </c>
      <c r="K5" s="9">
        <v>3660</v>
      </c>
      <c r="L5" s="9"/>
      <c r="M5" s="10">
        <f>J5/F5</f>
        <v>1.2164948453608246</v>
      </c>
      <c r="N5" s="10">
        <f>K5/I5</f>
        <v>1.4454976303317535</v>
      </c>
      <c r="O5" s="12">
        <v>40.799999999999997</v>
      </c>
      <c r="P5" s="12">
        <f t="shared" ref="P5:P8" si="0">O5/D5</f>
        <v>3.805970149253731</v>
      </c>
      <c r="Q5" s="12">
        <f>10000*O5/F5</f>
        <v>50.676934542292884</v>
      </c>
      <c r="R5" s="12">
        <f>Q5*10000/E5</f>
        <v>519.76343120300396</v>
      </c>
    </row>
    <row r="6" spans="2:18" ht="17" thickBot="1" x14ac:dyDescent="0.3">
      <c r="B6" s="2" t="s">
        <v>6</v>
      </c>
      <c r="C6" s="3">
        <v>5.62</v>
      </c>
      <c r="D6" s="3">
        <v>10.55</v>
      </c>
      <c r="E6" s="6">
        <v>827</v>
      </c>
      <c r="F6" s="3">
        <v>5737</v>
      </c>
      <c r="G6" s="3">
        <f>INT(100000000*C6/F6)</f>
        <v>97960</v>
      </c>
      <c r="H6" s="3">
        <v>45840</v>
      </c>
      <c r="I6" s="6">
        <v>2161</v>
      </c>
      <c r="J6" s="6">
        <v>8309</v>
      </c>
      <c r="K6" s="6">
        <v>2648</v>
      </c>
      <c r="L6" s="6"/>
      <c r="M6" s="7">
        <f>J6/F6</f>
        <v>1.4483179362035907</v>
      </c>
      <c r="N6" s="7">
        <f>K6/I6</f>
        <v>1.2253586302637667</v>
      </c>
      <c r="O6" s="11">
        <v>40.6</v>
      </c>
      <c r="P6" s="11">
        <f t="shared" si="0"/>
        <v>3.8483412322274879</v>
      </c>
      <c r="Q6" s="13">
        <f>10000*O6/F6</f>
        <v>70.768694439602584</v>
      </c>
      <c r="R6" s="11">
        <f>Q6*10000/E6</f>
        <v>855.727865049608</v>
      </c>
    </row>
    <row r="7" spans="2:18" ht="17" thickBot="1" x14ac:dyDescent="0.3">
      <c r="B7" s="2" t="s">
        <v>7</v>
      </c>
      <c r="C7" s="3">
        <v>7.65</v>
      </c>
      <c r="D7" s="3">
        <v>15.8</v>
      </c>
      <c r="E7" s="6">
        <v>710</v>
      </c>
      <c r="F7" s="3">
        <v>10047</v>
      </c>
      <c r="G7" s="3">
        <f>INT(100000000*C7/F7)</f>
        <v>76142</v>
      </c>
      <c r="H7" s="3">
        <v>29205</v>
      </c>
      <c r="I7" s="6">
        <v>3494</v>
      </c>
      <c r="J7" s="6">
        <v>10570</v>
      </c>
      <c r="K7" s="6">
        <v>2885</v>
      </c>
      <c r="L7" s="6"/>
      <c r="M7" s="7">
        <f>J7/F7</f>
        <v>1.0520553399024584</v>
      </c>
      <c r="N7" s="7">
        <f>K7/I7</f>
        <v>0.82570120206067543</v>
      </c>
      <c r="O7" s="11">
        <v>34.200000000000003</v>
      </c>
      <c r="P7" s="11">
        <f t="shared" si="0"/>
        <v>2.1645569620253164</v>
      </c>
      <c r="Q7" s="13">
        <f>10000*O7/F7</f>
        <v>34.040011943863838</v>
      </c>
      <c r="R7" s="11">
        <f>Q7*10000/E7</f>
        <v>479.43678794174423</v>
      </c>
    </row>
    <row r="8" spans="2:18" ht="17" thickBot="1" x14ac:dyDescent="0.3">
      <c r="B8" s="2" t="s">
        <v>8</v>
      </c>
      <c r="C8" s="3">
        <v>4.07</v>
      </c>
      <c r="D8" s="3">
        <v>48.6</v>
      </c>
      <c r="E8" s="6">
        <v>652</v>
      </c>
      <c r="F8" s="3">
        <v>8341</v>
      </c>
      <c r="G8" s="3">
        <f>INT(100000000*C8/F8)</f>
        <v>48795</v>
      </c>
      <c r="H8" s="3">
        <v>22461</v>
      </c>
      <c r="I8" s="6">
        <v>2822</v>
      </c>
      <c r="J8" s="6">
        <v>9069</v>
      </c>
      <c r="K8" s="6">
        <v>2625</v>
      </c>
      <c r="L8" s="6"/>
      <c r="M8" s="7">
        <f>J8/F8</f>
        <v>1.0872797026735403</v>
      </c>
      <c r="N8" s="7">
        <f>K8/I8</f>
        <v>0.93019135364989369</v>
      </c>
      <c r="O8" s="11">
        <v>42.3</v>
      </c>
      <c r="P8" s="11">
        <f t="shared" si="0"/>
        <v>0.87037037037037024</v>
      </c>
      <c r="Q8" s="13">
        <f>10000*O8/F8</f>
        <v>50.71334372377413</v>
      </c>
      <c r="R8" s="11">
        <f>Q8*10000/E8</f>
        <v>777.81202030328427</v>
      </c>
    </row>
  </sheetData>
  <mergeCells count="4">
    <mergeCell ref="B2:I2"/>
    <mergeCell ref="M2:N2"/>
    <mergeCell ref="O2:R2"/>
    <mergeCell ref="J2:L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Duanhaifeng (Nereus)</dc:creator>
  <cp:lastModifiedBy>Duanhaifeng (Nereus)</cp:lastModifiedBy>
  <dcterms:created xsi:type="dcterms:W3CDTF">2019-11-07T09:18:56Z</dcterms:created>
  <dcterms:modified xsi:type="dcterms:W3CDTF">2025-01-07T03:01:39Z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(3)lQo/PVFiBQK8onoqWYz+8IQdrhRwJNblGGwbNitFBX+44a9cGjEmAIf1XiPKb1LakkRweCW5
SAOgZDOOKYPIaXpFNpxhQdN25uM+JDZTNaRvQLChqQttrvrofrCilBbk2eTg1pHnW/DZ9ymC
O5DXoE9hVE7MKhIQz9hvnfbT39TaGr/zJYtnUAbjWKpClOVkxVKpVcoDVBTyZJ2q7gs/cb9c
0nXN9oU7G05/YXceju</vt:lpwstr>
  </property>
  <property fmtid="{D5CDD505-2E9C-101B-9397-08002B2CF9AE}" pid="3" name="_2015_ms_pID_7253431">
    <vt:lpwstr>KSRb/noRyJy01qRjvHIthP0wdaa7pg+mpH/8FEfiOEOBXO+D0KWQNS
npkwLHopcm67tUUOnvhRWuAFE9fX6Te7C9ng+VEUCug6e3k7vRw7HUnTl/WUtcWJHcr61weG
SzcXKe+VPBbba6IFJfbHhEMjdllFXCNxKrwX0fEymvqH9AF4dUzJWZwv25kFQSuFpKPiCVSK
8RUykU1Na+VXLyc8OVB0i9t4zxXEU3H7Cab5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1575598697</vt:lpwstr>
  </property>
  <property fmtid="{D5CDD505-2E9C-101B-9397-08002B2CF9AE}" pid="8" name="_2015_ms_pID_7253432">
    <vt:lpwstr>hQ==</vt:lpwstr>
  </property>
</Properties>
</file>