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sy\Downloads\UTAUS201901DATA3-master\homework-instructions\01-Excel\Instructions\"/>
    </mc:Choice>
  </mc:AlternateContent>
  <xr:revisionPtr revIDLastSave="0" documentId="13_ncr:1_{7DEF491C-01DD-409A-AF96-2C8C3195D556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Original Sheet" sheetId="1" r:id="rId1"/>
    <sheet name="Pivot Table-Cat" sheetId="3" r:id="rId2"/>
    <sheet name="Pivot Table-Sub Cat" sheetId="4" r:id="rId3"/>
    <sheet name="Pivot Table-Date" sheetId="5" r:id="rId4"/>
    <sheet name="Bonus" sheetId="6" r:id="rId5"/>
  </sheets>
  <calcPr calcId="191029"/>
  <pivotCaches>
    <pivotCache cacheId="6" r:id="rId6"/>
    <pivotCache cacheId="1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D2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<sst xmlns="http://schemas.openxmlformats.org/spreadsheetml/2006/main" count="24818" uniqueCount="8402">
  <si>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</si>
  <si>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</si>
  <si>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</si>
  <si>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</si>
  <si>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</si>
  <si>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</si>
  <si>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</si>
  <si>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</si>
  <si>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</si>
  <si>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</si>
  <si>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</si>
  <si>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</si>
  <si>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</si>
  <si>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</si>
  <si>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</si>
  <si>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</si>
  <si>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</si>
  <si>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</si>
  <si>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</si>
  <si>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</si>
  <si>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</si>
  <si>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</si>
  <si>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</si>
  <si>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</si>
  <si>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</si>
  <si>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</si>
  <si>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</si>
  <si>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</si>
  <si>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</si>
  <si>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</si>
  <si>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</si>
  <si>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</si>
  <si>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</si>
  <si>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</si>
  <si>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</si>
  <si>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</si>
  <si>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</si>
  <si>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</si>
  <si>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</si>
  <si>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</si>
  <si>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</si>
  <si>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</si>
  <si>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</si>
  <si>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</si>
  <si>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</si>
  <si>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</si>
  <si>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</si>
  <si>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</si>
  <si>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</si>
  <si>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</si>
  <si>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</si>
  <si>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</si>
  <si>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</si>
  <si>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</si>
  <si>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</si>
  <si>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</si>
  <si>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</si>
  <si>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</si>
  <si>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</si>
  <si>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</si>
  <si>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</si>
  <si>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</si>
  <si>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</si>
  <si>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</si>
  <si>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</si>
  <si>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</si>
  <si>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</si>
  <si>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</si>
  <si>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</si>
  <si>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</si>
  <si>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</si>
  <si>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</si>
  <si>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</si>
  <si>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</si>
  <si>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</si>
  <si>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</si>
  <si>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</si>
  <si>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</si>
  <si>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</si>
  <si>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</si>
  <si>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</si>
  <si>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</si>
  <si>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</si>
  <si>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</si>
  <si>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</si>
  <si>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</si>
  <si>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</si>
  <si>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</si>
  <si>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</si>
  <si>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</si>
  <si>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</si>
  <si>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</si>
  <si>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</si>
  <si>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</si>
  <si>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</si>
  <si>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</si>
  <si>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</si>
  <si>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</si>
  <si>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</si>
  <si>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</si>
  <si>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</si>
  <si>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</si>
  <si>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</si>
  <si>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</si>
  <si>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</si>
  <si>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</si>
  <si>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</si>
  <si>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</si>
  <si>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</si>
  <si>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</si>
  <si>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</si>
  <si>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</si>
  <si>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</si>
  <si>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</si>
  <si>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</si>
  <si>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</si>
  <si>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</si>
  <si>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</si>
  <si>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</si>
  <si>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</si>
  <si>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</si>
  <si>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</si>
  <si>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</si>
  <si>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</si>
  <si>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</si>
  <si>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</si>
  <si>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</si>
  <si>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</si>
  <si>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</si>
  <si>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</si>
  <si>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</si>
  <si>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</si>
  <si>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</si>
  <si>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</si>
  <si>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</si>
  <si>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</si>
  <si>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</si>
  <si>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</si>
  <si>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</si>
  <si>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</si>
  <si>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</si>
  <si>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</si>
  <si>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</si>
  <si>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</si>
  <si>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</si>
  <si>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</si>
  <si>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</si>
  <si>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</si>
  <si>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</si>
  <si>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</si>
  <si>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</si>
  <si>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</si>
  <si>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</si>
  <si>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</si>
  <si>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</si>
  <si>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</si>
  <si>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</si>
  <si>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</si>
  <si>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</si>
  <si>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</si>
  <si>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</si>
  <si>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</si>
  <si>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</si>
  <si>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</si>
  <si>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</si>
  <si>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</si>
  <si>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</si>
  <si>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</si>
  <si>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</si>
  <si>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</si>
  <si>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</si>
  <si>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</si>
  <si>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</si>
  <si>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</si>
  <si>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</si>
  <si>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</si>
  <si>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</si>
  <si>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</si>
  <si>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</si>
  <si>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</si>
  <si>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</si>
  <si>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</si>
  <si>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</si>
  <si>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</si>
  <si>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</si>
  <si>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</si>
  <si>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</si>
  <si>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</si>
  <si>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</si>
  <si>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</si>
  <si>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</si>
  <si>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</si>
  <si>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</si>
  <si>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</si>
  <si>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</si>
  <si>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</si>
  <si>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</si>
  <si>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</si>
  <si>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</si>
  <si>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</si>
  <si>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</si>
  <si>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</si>
  <si>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</si>
  <si>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</si>
  <si>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</si>
  <si>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</si>
  <si>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</si>
  <si>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</si>
  <si>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</si>
  <si>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</si>
  <si>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</si>
  <si>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</si>
  <si>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</si>
  <si>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</si>
  <si>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</si>
  <si>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</si>
  <si>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</si>
  <si>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</si>
  <si>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</si>
  <si>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</si>
  <si>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</si>
  <si>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</si>
  <si>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</si>
  <si>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</si>
  <si>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</si>
  <si>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</si>
  <si>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</si>
  <si>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</si>
  <si>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</si>
  <si>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</si>
  <si>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</si>
  <si>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</si>
  <si>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</si>
  <si>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</si>
  <si>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</si>
  <si>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</si>
  <si>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</si>
  <si>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</si>
  <si>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</si>
  <si>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</si>
  <si>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</si>
  <si>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</si>
  <si>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</si>
  <si>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</si>
  <si>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</si>
  <si>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</si>
  <si>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</si>
  <si>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</si>
  <si>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</si>
  <si>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</si>
  <si>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</si>
  <si>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</si>
  <si>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</si>
  <si>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</si>
  <si>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</si>
  <si>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</si>
  <si>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</si>
  <si>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</si>
  <si>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</si>
  <si>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</si>
  <si>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</si>
  <si>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</si>
  <si>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</si>
  <si>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</si>
  <si>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</si>
  <si>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</si>
  <si>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</si>
  <si>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</si>
  <si>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</si>
  <si>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</si>
  <si>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</si>
  <si>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</si>
  <si>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</si>
  <si>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</si>
  <si>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</si>
  <si>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</si>
  <si>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</si>
  <si>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</si>
  <si>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</si>
  <si>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</si>
  <si>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</si>
  <si>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</si>
  <si>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</si>
  <si>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</si>
  <si>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</si>
  <si>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</si>
  <si>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</si>
  <si>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</si>
  <si>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</si>
  <si>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</si>
  <si>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</si>
  <si>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</si>
  <si>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</si>
  <si>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</si>
  <si>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</si>
  <si>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</si>
  <si>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</si>
  <si>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</si>
  <si>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</si>
  <si>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</si>
  <si>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</si>
  <si>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</si>
  <si>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</si>
  <si>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</si>
  <si>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</si>
  <si>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</si>
  <si>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</si>
  <si>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</si>
  <si>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</si>
  <si>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</si>
  <si>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</si>
  <si>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</si>
  <si>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</si>
  <si>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</si>
  <si>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</si>
  <si>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</si>
  <si>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</si>
  <si>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</si>
  <si>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</si>
  <si>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</si>
  <si>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</si>
  <si>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</si>
  <si>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</si>
  <si>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</si>
  <si>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</si>
  <si>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</si>
  <si>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</si>
  <si>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</si>
  <si>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</si>
  <si>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</si>
  <si>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</si>
  <si>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</si>
  <si>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</si>
  <si>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</si>
  <si>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</si>
  <si>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</si>
  <si>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</si>
  <si>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</si>
  <si>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</si>
  <si>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</si>
  <si>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</si>
  <si>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</si>
  <si>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</si>
  <si>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</si>
  <si>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</si>
  <si>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</si>
  <si>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</si>
  <si>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</si>
  <si>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</si>
  <si>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</si>
  <si>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</si>
  <si>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</si>
  <si>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</si>
  <si>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</si>
  <si>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</si>
  <si>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</si>
  <si>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</si>
  <si>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</si>
  <si>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</si>
  <si>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</si>
  <si>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</si>
  <si>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</si>
  <si>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</si>
  <si>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</si>
  <si>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</si>
  <si>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</si>
  <si>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</si>
  <si>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</si>
  <si>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</si>
  <si>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</si>
  <si>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</si>
  <si>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</si>
  <si>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</si>
  <si>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</si>
  <si>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</si>
  <si>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</si>
  <si>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</si>
  <si>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</si>
  <si>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</si>
  <si>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</si>
  <si>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</si>
  <si>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</si>
  <si>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</si>
  <si>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</si>
  <si>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</si>
  <si>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</si>
  <si>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</si>
  <si>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</si>
  <si>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</si>
  <si>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</si>
  <si>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</si>
  <si>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</si>
  <si>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</si>
  <si>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</si>
  <si>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</si>
  <si>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</si>
  <si>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</si>
  <si>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</si>
  <si>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</si>
  <si>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</si>
  <si>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</si>
  <si>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</si>
  <si>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</si>
  <si>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</si>
  <si>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</si>
  <si>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</si>
  <si>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</si>
  <si>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</si>
  <si>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</si>
  <si>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</si>
  <si>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</si>
  <si>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</si>
  <si>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</si>
  <si>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</si>
  <si>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</si>
  <si>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</si>
  <si>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</si>
  <si>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</si>
  <si>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</si>
  <si>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</si>
  <si>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</si>
  <si>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</si>
  <si>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</si>
  <si>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</si>
  <si>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</si>
  <si>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</si>
  <si>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</si>
  <si>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</si>
  <si>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</si>
  <si>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</si>
  <si>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</si>
  <si>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</si>
  <si>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</si>
  <si>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</si>
  <si>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</si>
  <si>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</si>
  <si>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</si>
  <si>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</si>
  <si>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</si>
  <si>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</si>
  <si>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</si>
  <si>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</si>
  <si>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</si>
  <si>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</si>
  <si>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</si>
  <si>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</si>
  <si>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</si>
  <si>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</si>
  <si>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</si>
  <si>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</si>
  <si>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</si>
  <si>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</si>
  <si>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</si>
  <si>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</si>
  <si>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</si>
  <si>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</si>
  <si>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</si>
  <si>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</si>
  <si>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</si>
  <si>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</si>
  <si>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</si>
  <si>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</si>
  <si>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</si>
  <si>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</si>
  <si>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</si>
  <si>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</si>
  <si>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</si>
  <si>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</si>
  <si>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</si>
  <si>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</si>
  <si>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</si>
  <si>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</si>
  <si>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</si>
  <si>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</si>
  <si>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</si>
  <si>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</si>
  <si>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</si>
  <si>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</si>
  <si>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</si>
  <si>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</si>
  <si>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</si>
  <si>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</si>
  <si>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</si>
  <si>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</si>
  <si>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</si>
  <si>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</si>
  <si>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</si>
  <si>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</si>
  <si>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</si>
  <si>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</si>
  <si>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</si>
  <si>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</si>
  <si>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</si>
  <si>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</si>
  <si>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</si>
  <si>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</si>
  <si>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</si>
  <si>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</si>
  <si>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</si>
  <si>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</si>
  <si>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</si>
  <si>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</si>
  <si>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</si>
  <si>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</si>
  <si>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</si>
  <si>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</si>
  <si>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</si>
  <si>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</si>
  <si>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</si>
  <si>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</si>
  <si>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</si>
  <si>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</si>
  <si>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</si>
  <si>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</si>
  <si>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</si>
  <si>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</si>
  <si>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</si>
  <si>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</si>
  <si>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</si>
  <si>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</si>
  <si>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</si>
  <si>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</si>
  <si>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</si>
  <si>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</si>
  <si>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</si>
  <si>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</si>
  <si>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</si>
  <si>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</si>
  <si>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</si>
  <si>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</si>
  <si>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</si>
  <si>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</si>
  <si>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</si>
  <si>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</si>
  <si>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</si>
  <si>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</si>
  <si>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</si>
  <si>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</si>
  <si>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</si>
  <si>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</si>
  <si>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</si>
  <si>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</si>
  <si>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</si>
  <si>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</si>
  <si>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</si>
  <si>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</si>
  <si>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</si>
  <si>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</si>
  <si>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</si>
  <si>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</si>
  <si>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</si>
  <si>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</si>
  <si>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</si>
  <si>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</si>
  <si>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</si>
  <si>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</si>
  <si>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</si>
  <si>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</si>
  <si>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</si>
  <si>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</si>
  <si>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</si>
  <si>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</si>
  <si>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</si>
  <si>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</si>
  <si>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</si>
  <si>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</si>
  <si>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</si>
  <si>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</si>
  <si>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</si>
  <si>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</si>
  <si>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</si>
  <si>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</si>
  <si>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</si>
  <si>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</si>
  <si>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</si>
  <si>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</si>
  <si>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</si>
  <si>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</si>
  <si>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</si>
  <si>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</si>
  <si>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</si>
  <si>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</si>
  <si>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</si>
  <si>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</si>
  <si>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</si>
  <si>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</si>
  <si>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</si>
  <si>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</si>
  <si>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</si>
  <si>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</si>
  <si>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</si>
  <si>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</si>
  <si>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</si>
  <si>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</si>
  <si>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</si>
  <si>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</si>
  <si>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</si>
  <si>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</si>
  <si>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</si>
  <si>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</si>
  <si>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</si>
  <si>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</si>
  <si>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</si>
  <si>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</si>
  <si>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</si>
  <si>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</si>
  <si>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</si>
  <si>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</si>
  <si>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</si>
  <si>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</si>
  <si>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</si>
  <si>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</si>
  <si>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</si>
  <si>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</si>
  <si>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</si>
  <si>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</si>
  <si>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</si>
  <si>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</si>
  <si>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</si>
  <si>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</si>
  <si>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</si>
  <si>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</si>
  <si>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</si>
  <si>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</si>
  <si>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</si>
  <si>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</si>
  <si>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</si>
  <si>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</si>
  <si>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</si>
  <si>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</si>
  <si>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</si>
  <si>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</si>
  <si>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</si>
  <si>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</si>
  <si>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</si>
  <si>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</si>
  <si>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</si>
  <si>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</si>
  <si>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</si>
  <si>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</si>
  <si>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</si>
  <si>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</si>
  <si>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</si>
  <si>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</si>
  <si>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</si>
  <si>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</si>
  <si>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</si>
  <si>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</si>
  <si>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</si>
  <si>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</si>
  <si>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</si>
  <si>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</si>
  <si>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</si>
  <si>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</si>
  <si>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</si>
  <si>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</si>
  <si>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</si>
  <si>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</si>
  <si>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</si>
  <si>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</si>
  <si>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</si>
  <si>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</si>
  <si>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</si>
  <si>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</si>
  <si>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</si>
  <si>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</si>
  <si>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</si>
  <si>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</si>
  <si>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</si>
  <si>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</si>
  <si>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</si>
  <si>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</si>
  <si>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</si>
  <si>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</si>
  <si>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</si>
  <si>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</si>
  <si>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</si>
  <si>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</si>
  <si>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</si>
  <si>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</si>
  <si>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</si>
  <si>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</si>
  <si>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</si>
  <si>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</si>
  <si>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</si>
  <si>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</si>
  <si>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</si>
  <si>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</si>
  <si>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</si>
  <si>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</si>
  <si>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</si>
  <si>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</si>
  <si>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</si>
  <si>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</si>
  <si>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</si>
  <si>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</si>
  <si>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</si>
  <si>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</si>
  <si>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</si>
  <si>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</si>
  <si>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</si>
  <si>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</si>
  <si>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</si>
  <si>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</si>
  <si>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</si>
  <si>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</si>
  <si>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</si>
  <si>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</si>
  <si>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</si>
  <si>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</si>
  <si>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</si>
  <si>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</si>
  <si>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</si>
  <si>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</si>
  <si>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</si>
  <si>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</si>
  <si>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</si>
  <si>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</si>
  <si>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</si>
  <si>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</si>
  <si>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</si>
  <si>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</si>
  <si>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</si>
  <si>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</si>
  <si>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</si>
  <si>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</si>
  <si>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</si>
  <si>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</si>
  <si>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</si>
  <si>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</si>
  <si>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</si>
  <si>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</si>
  <si>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</si>
  <si>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</si>
  <si>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</si>
  <si>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</si>
  <si>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</si>
  <si>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</si>
  <si>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</si>
  <si>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</si>
  <si>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</si>
  <si>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</si>
  <si>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</si>
  <si>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</si>
  <si>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</si>
  <si>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</si>
  <si>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</si>
  <si>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</si>
  <si>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</si>
  <si>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</si>
  <si>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</si>
  <si>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</si>
  <si>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</si>
  <si>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</si>
  <si>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</si>
  <si>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</si>
  <si>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</si>
  <si>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</si>
  <si>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</si>
  <si>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</si>
  <si>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</si>
  <si>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</si>
  <si>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</si>
  <si>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</si>
  <si>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</si>
  <si>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</si>
  <si>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</si>
  <si>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</si>
  <si>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</si>
  <si>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</si>
  <si>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</si>
  <si>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</si>
  <si>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</si>
  <si>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</si>
  <si>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</si>
  <si>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</si>
  <si>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</si>
  <si>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</si>
  <si>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</si>
  <si>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</si>
  <si>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</si>
  <si>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</si>
  <si>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</si>
  <si>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</si>
  <si>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</si>
  <si>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</si>
  <si>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</si>
  <si>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</si>
  <si>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</si>
  <si>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</si>
  <si>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</si>
  <si>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</si>
  <si>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</si>
  <si>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</si>
  <si>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</si>
  <si>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</si>
  <si>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</si>
  <si>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</si>
  <si>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</si>
  <si>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</si>
  <si>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</si>
  <si>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</si>
  <si>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</si>
  <si>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</si>
  <si>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</si>
  <si>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</si>
  <si>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</si>
  <si>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</si>
  <si>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</si>
  <si>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</si>
  <si>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</si>
  <si>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</si>
  <si>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</si>
  <si>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</si>
  <si>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</si>
  <si>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</si>
  <si>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</si>
  <si>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</si>
  <si>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</si>
  <si>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</si>
  <si>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</si>
  <si>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</si>
  <si>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</si>
  <si>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</si>
  <si>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</si>
  <si>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</si>
  <si>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</si>
  <si>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</si>
  <si>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</si>
  <si>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</si>
  <si>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</si>
  <si>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</si>
  <si>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</si>
  <si>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</si>
  <si>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</si>
  <si>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</si>
  <si>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</si>
  <si>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</si>
  <si>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</si>
  <si>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</si>
  <si>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</si>
  <si>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</si>
  <si>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</si>
  <si>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</si>
  <si>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</si>
  <si>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</si>
  <si>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</si>
  <si>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</si>
  <si>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</si>
  <si>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</si>
  <si>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</si>
  <si>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</si>
  <si>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</si>
  <si>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</si>
  <si>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</si>
  <si>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</si>
  <si>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</si>
  <si>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</si>
  <si>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</si>
  <si>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</si>
  <si>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</si>
  <si>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</si>
  <si>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</si>
  <si>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</si>
  <si>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</si>
  <si>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</si>
  <si>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</si>
  <si>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</si>
  <si>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</si>
  <si>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</si>
  <si>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</si>
  <si>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</si>
  <si>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</si>
  <si>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</si>
  <si>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</si>
  <si>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</si>
  <si>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</si>
  <si>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</si>
  <si>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</si>
  <si>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</si>
  <si>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</si>
  <si>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</si>
  <si>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</si>
  <si>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</si>
  <si>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</si>
  <si>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</si>
  <si>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</si>
  <si>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</si>
  <si>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</si>
  <si>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</si>
  <si>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</si>
  <si>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</si>
  <si>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</si>
  <si>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</si>
  <si>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</si>
  <si>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</si>
  <si>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</si>
  <si>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</si>
  <si>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</si>
  <si>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</si>
  <si>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</si>
  <si>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</si>
  <si>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</si>
  <si>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</si>
  <si>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</si>
  <si>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</si>
  <si>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</si>
  <si>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</si>
  <si>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</si>
  <si>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</si>
  <si>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</si>
  <si>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</si>
  <si>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</si>
  <si>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</si>
  <si>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</si>
  <si>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</si>
  <si>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</si>
  <si>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</si>
  <si>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</si>
  <si>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</si>
  <si>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</si>
  <si>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</si>
  <si>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</si>
  <si>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</si>
  <si>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</si>
  <si>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</si>
  <si>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</si>
  <si>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</si>
  <si>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</si>
  <si>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</si>
  <si>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</si>
  <si>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</si>
  <si>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</si>
  <si>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</si>
  <si>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</si>
  <si>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</si>
  <si>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</si>
  <si>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</si>
  <si>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</si>
  <si>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</si>
  <si>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</si>
  <si>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</si>
  <si>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</si>
  <si>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</si>
  <si>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</si>
  <si>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</si>
  <si>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</si>
  <si>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</si>
  <si>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</si>
  <si>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</si>
  <si>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</si>
  <si>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</si>
  <si>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</si>
  <si>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</si>
  <si>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</si>
  <si>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</si>
  <si>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</si>
  <si>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</si>
  <si>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</si>
  <si>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</si>
  <si>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</si>
  <si>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</si>
  <si>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</si>
  <si>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</si>
  <si>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</si>
  <si>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</si>
  <si>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</si>
  <si>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</si>
  <si>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</si>
  <si>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</si>
  <si>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</si>
  <si>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</si>
  <si>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</si>
  <si>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</si>
  <si>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</si>
  <si>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</si>
  <si>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</si>
  <si>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</si>
  <si>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</si>
  <si>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</si>
  <si>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</si>
  <si>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</si>
  <si>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</si>
  <si>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</si>
  <si>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</si>
  <si>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</si>
  <si>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</si>
  <si>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</si>
  <si>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</si>
  <si>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</si>
  <si>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</si>
  <si>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</si>
  <si>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</si>
  <si>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</si>
  <si>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</si>
  <si>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</si>
  <si>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</si>
  <si>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</si>
  <si>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</si>
  <si>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</si>
  <si>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</si>
  <si>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</si>
  <si>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</si>
  <si>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</si>
  <si>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</si>
  <si>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</si>
  <si>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</si>
  <si>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</si>
  <si>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</si>
  <si>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</si>
  <si>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</si>
  <si>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</si>
  <si>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</si>
  <si>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</si>
  <si>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</si>
  <si>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</si>
  <si>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</si>
  <si>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</si>
  <si>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</si>
  <si>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</si>
  <si>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</si>
  <si>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</si>
  <si>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</si>
  <si>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</si>
  <si>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</si>
  <si>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</si>
  <si>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</si>
  <si>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</si>
  <si>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</si>
  <si>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</si>
  <si>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</si>
  <si>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</si>
  <si>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</si>
  <si>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</si>
  <si>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</si>
  <si>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</si>
  <si>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</si>
  <si>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</si>
  <si>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</si>
  <si>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</si>
  <si>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</si>
  <si>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</si>
  <si>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</si>
  <si>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</si>
  <si>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</si>
  <si>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</si>
  <si>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</si>
  <si>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</si>
  <si>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</si>
  <si>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</si>
  <si>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</si>
  <si>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</si>
  <si>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</si>
  <si>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</si>
  <si>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</si>
  <si>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</si>
  <si>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</si>
  <si>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</si>
  <si>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</si>
  <si>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</si>
  <si>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</si>
  <si>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</si>
  <si>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</si>
  <si>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</si>
  <si>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</si>
  <si>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</si>
  <si>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</si>
  <si>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</si>
  <si>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</si>
  <si>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</si>
  <si>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</si>
  <si>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</si>
  <si>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</si>
  <si>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</si>
  <si>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</si>
  <si>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</si>
  <si>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</si>
  <si>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</si>
  <si>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</si>
  <si>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</si>
  <si>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</si>
  <si>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</si>
  <si>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</si>
  <si>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</si>
  <si>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</si>
  <si>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</si>
  <si>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</si>
  <si>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</si>
  <si>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</si>
  <si>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</si>
  <si>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</si>
  <si>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</si>
  <si>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</si>
  <si>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</si>
  <si>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</si>
  <si>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</si>
  <si>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</si>
  <si>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</si>
  <si>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</si>
  <si>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</si>
  <si>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</si>
  <si>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</si>
  <si>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</si>
  <si>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</si>
  <si>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</si>
  <si>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</si>
  <si>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</si>
  <si>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</si>
  <si>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</si>
  <si>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</si>
  <si>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</si>
  <si>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</si>
  <si>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</si>
  <si>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</si>
  <si>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</si>
  <si>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</si>
  <si>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</si>
  <si>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</si>
  <si>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</si>
  <si>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</si>
  <si>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</si>
  <si>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</si>
  <si>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</si>
  <si>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</si>
  <si>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</si>
  <si>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</si>
  <si>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</si>
  <si>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</si>
  <si>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</si>
  <si>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</si>
  <si>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</si>
  <si>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</si>
  <si>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</si>
  <si>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</si>
  <si>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</si>
  <si>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</si>
  <si>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</si>
  <si>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</si>
  <si>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</si>
  <si>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</si>
  <si>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</si>
  <si>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</si>
  <si>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</si>
  <si>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</si>
  <si>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</si>
  <si>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</si>
  <si>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</si>
  <si>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</si>
  <si>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</si>
  <si>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</si>
  <si>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</si>
  <si>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</si>
  <si>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</si>
  <si>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</si>
  <si>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</si>
  <si>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</si>
  <si>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</si>
  <si>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</si>
  <si>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</si>
  <si>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</si>
  <si>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</si>
  <si>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</si>
  <si>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</si>
  <si>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</si>
  <si>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</si>
  <si>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</si>
  <si>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</si>
  <si>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</si>
  <si>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</si>
  <si>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</si>
  <si>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</si>
  <si>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</si>
  <si>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</si>
  <si>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</si>
  <si>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</si>
  <si>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</si>
  <si>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</si>
  <si>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</si>
  <si>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</si>
  <si>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</si>
  <si>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</si>
  <si>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</si>
  <si>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</si>
  <si>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</si>
  <si>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</si>
  <si>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</si>
  <si>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</si>
  <si>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</si>
  <si>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</si>
  <si>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</si>
  <si>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</si>
  <si>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</si>
  <si>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</si>
  <si>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</si>
  <si>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</si>
  <si>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</si>
  <si>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</si>
  <si>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</si>
  <si>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</si>
  <si>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</si>
  <si>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</si>
  <si>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</si>
  <si>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</si>
  <si>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</si>
  <si>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</si>
  <si>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</si>
  <si>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</si>
  <si>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</si>
  <si>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</si>
  <si>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</si>
  <si>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</si>
  <si>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</si>
  <si>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</si>
  <si>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</si>
  <si>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</si>
  <si>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</si>
  <si>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</si>
  <si>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</si>
  <si>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</si>
  <si>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</si>
  <si>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</si>
  <si>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</si>
  <si>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</si>
  <si>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</si>
  <si>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</si>
  <si>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</si>
  <si>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</si>
  <si>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</si>
  <si>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</si>
  <si>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</si>
  <si>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</si>
  <si>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</si>
  <si>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</si>
  <si>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</si>
  <si>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</si>
  <si>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</si>
  <si>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</si>
  <si>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</si>
  <si>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</si>
  <si>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</si>
  <si>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</si>
  <si>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</si>
  <si>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</si>
  <si>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</si>
  <si>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</si>
  <si>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</si>
  <si>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</si>
  <si>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</si>
  <si>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</si>
  <si>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</si>
  <si>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</si>
  <si>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</si>
  <si>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</si>
  <si>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</si>
  <si>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</si>
  <si>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</si>
  <si>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</si>
  <si>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</si>
  <si>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</si>
  <si>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</si>
  <si>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</si>
  <si>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</si>
  <si>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</si>
  <si>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</si>
  <si>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</si>
  <si>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</si>
  <si>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</si>
  <si>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</si>
  <si>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</si>
  <si>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</si>
  <si>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</si>
  <si>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</si>
  <si>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</si>
  <si>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</si>
  <si>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</si>
  <si>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</si>
  <si>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</si>
  <si>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</si>
  <si>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</si>
  <si>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</si>
  <si>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</si>
  <si>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</si>
  <si>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</si>
  <si>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</si>
  <si>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</si>
  <si>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</si>
  <si>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</si>
  <si>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</si>
  <si>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</si>
  <si>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</si>
  <si>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</si>
  <si>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</si>
  <si>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</si>
  <si>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</si>
  <si>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</si>
  <si>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</si>
  <si>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</si>
  <si>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</si>
  <si>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</si>
  <si>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</si>
  <si>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</si>
  <si>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</si>
  <si>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</si>
  <si>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</si>
  <si>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</si>
  <si>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</si>
  <si>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</si>
  <si>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</si>
  <si>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</si>
  <si>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</si>
  <si>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</si>
  <si>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</si>
  <si>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</si>
  <si>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</si>
  <si>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</si>
  <si>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</si>
  <si>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</si>
  <si>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</si>
  <si>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</si>
  <si>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</si>
  <si>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</si>
  <si>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</si>
  <si>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</si>
  <si>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</si>
  <si>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</si>
  <si>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</si>
  <si>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</si>
  <si>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</si>
  <si>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</si>
  <si>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</si>
  <si>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</si>
  <si>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</si>
  <si>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</si>
  <si>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</si>
  <si>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</si>
  <si>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</si>
  <si>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</si>
  <si>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</si>
  <si>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</si>
  <si>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</si>
  <si>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</si>
  <si>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</si>
  <si>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</si>
  <si>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</si>
  <si>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</si>
  <si>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</si>
  <si>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</si>
  <si>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</si>
  <si>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</si>
  <si>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</si>
  <si>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</si>
  <si>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</si>
  <si>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</si>
  <si>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</si>
  <si>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</si>
  <si>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</si>
  <si>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</si>
  <si>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</si>
  <si>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</si>
  <si>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</si>
  <si>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</si>
  <si>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</si>
  <si>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</si>
  <si>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</si>
  <si>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</si>
  <si>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</si>
  <si>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</si>
  <si>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</si>
  <si>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</si>
  <si>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</si>
  <si>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</si>
  <si>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</si>
  <si>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</si>
  <si>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</si>
  <si>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</si>
  <si>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</si>
  <si>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</si>
  <si>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</si>
  <si>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</si>
  <si>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</si>
  <si>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</si>
  <si>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</si>
  <si>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</si>
  <si>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</si>
  <si>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</si>
  <si>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</si>
  <si>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</si>
  <si>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</si>
  <si>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</si>
  <si>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</si>
  <si>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</si>
  <si>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</si>
  <si>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</si>
  <si>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</si>
  <si>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</si>
  <si>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</si>
  <si>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</si>
  <si>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</si>
  <si>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</si>
  <si>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</si>
  <si>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</si>
  <si>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</si>
  <si>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</si>
  <si>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</si>
  <si>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</si>
  <si>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</si>
  <si>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</si>
  <si>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</si>
  <si>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</si>
  <si>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</si>
  <si>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</si>
  <si>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</si>
  <si>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</si>
  <si>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</si>
  <si>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</si>
  <si>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</si>
  <si>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</si>
  <si>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</si>
  <si>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</si>
  <si>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</si>
  <si>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</si>
  <si>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</si>
  <si>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</si>
  <si>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</si>
  <si>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</si>
  <si>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</si>
  <si>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</si>
  <si>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</si>
  <si>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</si>
  <si>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</si>
  <si>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</si>
  <si>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</si>
  <si>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</si>
  <si>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</si>
  <si>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</si>
  <si>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</si>
  <si>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</si>
  <si>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</si>
  <si>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</si>
  <si>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</si>
  <si>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</si>
  <si>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</si>
  <si>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</si>
  <si>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</si>
  <si>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</si>
  <si>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</si>
  <si>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</si>
  <si>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</si>
  <si>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</si>
  <si>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</si>
  <si>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</si>
  <si>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</si>
  <si>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</si>
  <si>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</si>
  <si>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</si>
  <si>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</si>
  <si>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</si>
  <si>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</si>
  <si>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</si>
  <si>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</si>
  <si>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</si>
  <si>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</si>
  <si>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</si>
  <si>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</si>
  <si>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</si>
  <si>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</si>
  <si>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</si>
  <si>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</si>
  <si>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</si>
  <si>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</si>
  <si>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</si>
  <si>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</si>
  <si>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</si>
  <si>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</si>
  <si>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</si>
  <si>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</si>
  <si>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</si>
  <si>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</si>
  <si>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</si>
  <si>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</si>
  <si>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</si>
  <si>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</si>
  <si>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</si>
  <si>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</si>
  <si>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</si>
  <si>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</si>
  <si>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</si>
  <si>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</si>
  <si>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</si>
  <si>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</si>
  <si>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</si>
  <si>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</si>
  <si>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</si>
  <si>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</si>
  <si>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</si>
  <si>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</si>
  <si>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</si>
  <si>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</si>
  <si>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</si>
  <si>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</si>
  <si>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</si>
  <si>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</si>
  <si>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</si>
  <si>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</si>
  <si>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</si>
  <si>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</si>
  <si>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</si>
  <si>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</si>
  <si>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</si>
  <si>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</si>
  <si>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</si>
  <si>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</si>
  <si>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</si>
  <si>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</si>
  <si>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</si>
  <si>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</si>
  <si>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</si>
  <si>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</si>
  <si>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</si>
  <si>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</si>
  <si>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</si>
  <si>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</si>
  <si>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</si>
  <si>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</si>
  <si>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</si>
  <si>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</si>
  <si>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</si>
  <si>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</si>
  <si>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</si>
  <si>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</si>
  <si>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</si>
  <si>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</si>
  <si>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</si>
  <si>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</si>
  <si>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</si>
  <si>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</si>
  <si>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</si>
  <si>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</si>
  <si>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</si>
  <si>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</si>
  <si>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</si>
  <si>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</si>
  <si>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</si>
  <si>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</si>
  <si>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</si>
  <si>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</si>
  <si>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</si>
  <si>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</si>
  <si>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</si>
  <si>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</si>
  <si>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</si>
  <si>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</si>
  <si>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</si>
  <si>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</si>
  <si>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</si>
  <si>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</si>
  <si>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</si>
  <si>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</si>
  <si>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</si>
  <si>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</si>
  <si>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</si>
  <si>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</si>
  <si>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</si>
  <si>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</si>
  <si>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</si>
  <si>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</si>
  <si>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</si>
  <si>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</si>
  <si>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</si>
  <si>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</si>
  <si>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</si>
  <si>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</si>
  <si>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</si>
  <si>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</si>
  <si>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</si>
  <si>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</si>
  <si>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</si>
  <si>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</si>
  <si>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</si>
  <si>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</si>
  <si>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</si>
  <si>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</si>
  <si>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</si>
  <si>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</si>
  <si>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</si>
  <si>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</si>
  <si>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</si>
  <si>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</si>
  <si>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</si>
  <si>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</si>
  <si>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</si>
  <si>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</si>
  <si>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</si>
  <si>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</si>
  <si>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</si>
  <si>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</si>
  <si>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</si>
  <si>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</si>
  <si>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</si>
  <si>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</si>
  <si>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</si>
  <si>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</si>
  <si>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</si>
  <si>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</si>
  <si>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</si>
  <si>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</si>
  <si>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</si>
  <si>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</si>
  <si>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</si>
  <si>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</si>
  <si>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</si>
  <si>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</si>
  <si>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</si>
  <si>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</si>
  <si>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</si>
  <si>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</si>
  <si>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</si>
  <si>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</si>
  <si>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</si>
  <si>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</si>
  <si>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</si>
  <si>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</si>
  <si>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</si>
  <si>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</si>
  <si>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</si>
  <si>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</si>
  <si>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</si>
  <si>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</si>
  <si>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</si>
  <si>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</si>
  <si>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</si>
  <si>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</si>
  <si>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</si>
  <si>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</si>
  <si>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</si>
  <si>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</si>
  <si>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</si>
  <si>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</si>
  <si>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</si>
  <si>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</si>
  <si>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</si>
  <si>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</si>
  <si>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</si>
  <si>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</si>
  <si>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</si>
  <si>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</si>
  <si>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</si>
  <si>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</si>
  <si>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</si>
  <si>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</si>
  <si>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</si>
  <si>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</si>
  <si>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</si>
  <si>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</si>
  <si>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</si>
  <si>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</si>
  <si>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</si>
  <si>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</si>
  <si>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</si>
  <si>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</si>
  <si>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</si>
  <si>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</si>
  <si>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</si>
  <si>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</si>
  <si>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</si>
  <si>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</si>
  <si>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</si>
  <si>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</si>
  <si>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</si>
  <si>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</si>
  <si>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</si>
  <si>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</si>
  <si>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</si>
  <si>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</si>
  <si>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</si>
  <si>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</si>
  <si>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</si>
  <si>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</si>
  <si>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</si>
  <si>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</si>
  <si>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</si>
  <si>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</si>
  <si>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</si>
  <si>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</si>
  <si>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</si>
  <si>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</si>
  <si>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</si>
  <si>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</si>
  <si>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</si>
  <si>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</si>
  <si>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</si>
  <si>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</si>
  <si>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</si>
  <si>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</si>
  <si>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</si>
  <si>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</si>
  <si>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</si>
  <si>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</si>
  <si>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</si>
  <si>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</si>
  <si>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</si>
  <si>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</si>
  <si>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</si>
  <si>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</si>
  <si>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</si>
  <si>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</si>
  <si>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</si>
  <si>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</si>
  <si>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</si>
  <si>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</si>
  <si>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</si>
  <si>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</si>
  <si>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</si>
  <si>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</si>
  <si>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</si>
  <si>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</si>
  <si>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</si>
  <si>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</si>
  <si>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</si>
  <si>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</si>
  <si>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</si>
  <si>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</si>
  <si>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</si>
  <si>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</si>
  <si>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</si>
  <si>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</si>
  <si>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</si>
  <si>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</si>
  <si>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</si>
  <si>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</si>
  <si>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</si>
  <si>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</si>
  <si>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</si>
  <si>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</si>
  <si>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</si>
  <si>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</si>
  <si>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</si>
  <si>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</si>
  <si>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</si>
  <si>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</si>
  <si>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</si>
  <si>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</si>
  <si>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</si>
  <si>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</si>
  <si>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</si>
  <si>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</si>
  <si>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</si>
  <si>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</si>
  <si>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</si>
  <si>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</si>
  <si>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</si>
  <si>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</si>
  <si>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</si>
  <si>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</si>
  <si>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</si>
  <si>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</si>
  <si>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</si>
  <si>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</si>
  <si>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</si>
  <si>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</si>
  <si>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</si>
  <si>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</si>
  <si>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</si>
  <si>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</si>
  <si>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</si>
  <si>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</si>
  <si>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</si>
  <si>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</si>
  <si>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</si>
  <si>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</si>
  <si>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</si>
  <si>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</si>
  <si>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</si>
  <si>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</si>
  <si>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</si>
  <si>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</si>
  <si>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</si>
  <si>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</si>
  <si>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</si>
  <si>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</si>
  <si>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</si>
  <si>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</si>
  <si>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</si>
  <si>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</si>
  <si>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</si>
  <si>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</si>
  <si>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</si>
  <si>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</si>
  <si>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</si>
  <si>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</si>
  <si>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</si>
  <si>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</si>
  <si>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</si>
  <si>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</si>
  <si>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</si>
  <si>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</si>
  <si>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</si>
  <si>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</si>
  <si>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</si>
  <si>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</si>
  <si>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</si>
  <si>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</si>
  <si>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</si>
  <si>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</si>
  <si>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</si>
  <si>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</si>
  <si>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</si>
  <si>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</si>
  <si>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</si>
  <si>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</si>
  <si>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</si>
  <si>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</si>
  <si>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</si>
  <si>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</si>
  <si>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</si>
  <si>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</si>
  <si>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</si>
  <si>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</si>
  <si>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</si>
  <si>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</si>
  <si>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</si>
  <si>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</si>
  <si>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</si>
  <si>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</si>
  <si>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</si>
  <si>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</si>
  <si>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</si>
  <si>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</si>
  <si>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</si>
  <si>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</si>
  <si>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</si>
  <si>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</si>
  <si>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</si>
  <si>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</si>
  <si>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</si>
  <si>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</si>
  <si>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</si>
  <si>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</si>
  <si>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</si>
  <si>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</si>
  <si>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</si>
  <si>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</si>
  <si>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</si>
  <si>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</si>
  <si>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</si>
  <si>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</si>
  <si>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</si>
  <si>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</si>
  <si>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</si>
  <si>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</si>
  <si>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</si>
  <si>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</si>
  <si>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</si>
  <si>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</si>
  <si>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</si>
  <si>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</si>
  <si>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</si>
  <si>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</si>
  <si>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</si>
  <si>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</si>
  <si>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</si>
  <si>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</si>
  <si>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</si>
  <si>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</si>
  <si>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</si>
  <si>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</si>
  <si>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</si>
  <si>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</si>
  <si>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</si>
  <si>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</si>
  <si>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</si>
  <si>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</si>
  <si>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</si>
  <si>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</si>
  <si>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</si>
  <si>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</si>
  <si>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</si>
  <si>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</si>
  <si>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</si>
  <si>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</si>
  <si>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</si>
  <si>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</si>
  <si>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</si>
  <si>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</si>
  <si>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</si>
  <si>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</si>
  <si>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</si>
  <si>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</si>
  <si>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</si>
  <si>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</si>
  <si>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</si>
  <si>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</si>
  <si>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</si>
  <si>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</si>
  <si>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</si>
  <si>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</si>
  <si>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</si>
  <si>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</si>
  <si>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</si>
  <si>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</si>
  <si>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</si>
  <si>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</si>
  <si>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</si>
  <si>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</si>
  <si>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</si>
  <si>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</si>
  <si>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</si>
  <si>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</si>
  <si>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</si>
  <si>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</si>
  <si>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</si>
  <si>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</si>
  <si>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</si>
  <si>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</si>
  <si>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</si>
  <si>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</si>
  <si>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</si>
  <si>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</si>
  <si>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</si>
  <si>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</si>
  <si>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</si>
  <si>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</si>
  <si>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</si>
  <si>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</si>
  <si>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</si>
  <si>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</si>
  <si>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</si>
  <si>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</si>
  <si>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</si>
  <si>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</si>
  <si>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</si>
  <si>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</si>
  <si>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</si>
  <si>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</si>
  <si>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</si>
  <si>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</si>
  <si>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</si>
  <si>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</si>
  <si>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</si>
  <si>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</si>
  <si>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</si>
  <si>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</si>
  <si>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</si>
  <si>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</si>
  <si>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</si>
  <si>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</si>
  <si>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</si>
  <si>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</si>
  <si>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</si>
  <si>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</si>
  <si>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</si>
  <si>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</si>
  <si>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</si>
  <si>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</si>
  <si>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</si>
  <si>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</si>
  <si>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</si>
  <si>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</si>
  <si>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</si>
  <si>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</si>
  <si>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</si>
  <si>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</si>
  <si>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</si>
  <si>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</si>
  <si>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</si>
  <si>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</si>
  <si>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</si>
  <si>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</si>
  <si>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</si>
  <si>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</si>
  <si>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</si>
  <si>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</si>
  <si>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</si>
  <si>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</si>
  <si>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</si>
  <si>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</si>
  <si>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</si>
  <si>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</si>
  <si>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</si>
  <si>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</si>
  <si>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</si>
  <si>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</si>
  <si>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</si>
  <si>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</si>
  <si>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</si>
  <si>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</si>
  <si>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</si>
  <si>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</si>
  <si>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</si>
  <si>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</si>
  <si>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</si>
  <si>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</si>
  <si>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</si>
  <si>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</si>
  <si>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</si>
  <si>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</si>
  <si>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</si>
  <si>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</si>
  <si>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</si>
  <si>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</si>
  <si>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</si>
  <si>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</si>
  <si>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</si>
  <si>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</si>
  <si>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</si>
  <si>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</si>
  <si>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</si>
  <si>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</si>
  <si>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</si>
  <si>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</si>
  <si>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</si>
  <si>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</si>
  <si>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</si>
  <si>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</si>
  <si>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</si>
  <si>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</si>
  <si>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</si>
  <si>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</si>
  <si>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</si>
  <si>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</si>
  <si>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</si>
  <si>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</si>
  <si>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</si>
  <si>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</si>
  <si>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</si>
  <si>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</si>
  <si>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</si>
  <si>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</si>
  <si>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</si>
  <si>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</si>
  <si>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</si>
  <si>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</si>
  <si>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</si>
  <si>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</si>
  <si>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</si>
  <si>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</si>
  <si>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</si>
  <si>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</si>
  <si>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</si>
  <si>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</si>
  <si>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</si>
  <si>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</si>
  <si>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</si>
  <si>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</si>
  <si>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</si>
  <si>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</si>
  <si>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</si>
  <si>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</si>
  <si>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</si>
  <si>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</si>
  <si>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</si>
  <si>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</si>
  <si>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</si>
  <si>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</si>
  <si>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</si>
  <si>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</si>
  <si>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</si>
  <si>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</si>
  <si>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</si>
  <si>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</si>
  <si>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</si>
  <si>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</si>
  <si>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</si>
  <si>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</si>
  <si>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</si>
  <si>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</si>
  <si>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</si>
  <si>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</si>
  <si>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</si>
  <si>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</si>
  <si>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</si>
  <si>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</si>
  <si>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</si>
  <si>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</si>
  <si>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</si>
  <si>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</si>
  <si>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</si>
  <si>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</si>
  <si>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</si>
  <si>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</si>
  <si>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</si>
  <si>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</si>
  <si>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</si>
  <si>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</si>
  <si>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</si>
  <si>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</si>
  <si>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</si>
  <si>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</si>
  <si>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</si>
  <si>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</si>
  <si>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</si>
  <si>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</si>
  <si>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</si>
  <si>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</si>
  <si>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</si>
  <si>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</si>
  <si>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</si>
  <si>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</si>
  <si>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</si>
  <si>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</si>
  <si>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</si>
  <si>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</si>
  <si>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</si>
  <si>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</si>
  <si>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</si>
  <si>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</si>
  <si>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</si>
  <si>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</si>
  <si>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</si>
  <si>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</si>
  <si>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</si>
  <si>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</si>
  <si>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</si>
  <si>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</si>
  <si>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</si>
  <si>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</si>
  <si>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</si>
  <si>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</si>
  <si>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</si>
  <si>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</si>
  <si>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</si>
  <si>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</si>
  <si>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</si>
  <si>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</si>
  <si>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</si>
  <si>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</si>
  <si>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</si>
  <si>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</si>
  <si>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</si>
  <si>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</si>
  <si>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</si>
  <si>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</si>
  <si>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</si>
  <si>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</si>
  <si>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</si>
  <si>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</si>
  <si>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</si>
  <si>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</si>
  <si>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</si>
  <si>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</si>
  <si>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</si>
  <si>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</si>
  <si>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</si>
  <si>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</si>
  <si>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</si>
  <si>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</si>
  <si>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</si>
  <si>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</si>
  <si>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</si>
  <si>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</si>
  <si>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</si>
  <si>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</si>
  <si>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</si>
  <si>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</si>
  <si>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</si>
  <si>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</si>
  <si>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</si>
  <si>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</si>
  <si>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</si>
  <si>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</si>
  <si>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</si>
  <si>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</si>
  <si>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</si>
  <si>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</si>
  <si>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</si>
  <si>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</si>
  <si>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</si>
  <si>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</si>
  <si>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</si>
  <si>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</si>
  <si>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</si>
  <si>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</si>
  <si>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</si>
  <si>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</si>
  <si>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</si>
  <si>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</si>
  <si>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</si>
  <si>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</si>
  <si>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</si>
  <si>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</si>
  <si>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</si>
  <si>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</si>
  <si>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</si>
  <si>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</si>
  <si>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</si>
  <si>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</si>
  <si>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</si>
  <si>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</si>
  <si>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</si>
  <si>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</si>
  <si>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</si>
  <si>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</si>
  <si>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</si>
  <si>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</si>
  <si>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</si>
  <si>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</si>
  <si>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</si>
  <si>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</si>
  <si>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</si>
  <si>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</si>
  <si>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</si>
  <si>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</si>
  <si>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</si>
  <si>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</si>
  <si>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</si>
  <si>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</si>
  <si>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</si>
  <si>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</si>
  <si>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</si>
  <si>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</si>
  <si>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</si>
  <si>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</si>
  <si>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</si>
  <si>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</si>
  <si>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</si>
  <si>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</si>
  <si>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</si>
  <si>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</si>
  <si>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</si>
  <si>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</si>
  <si>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</si>
  <si>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</si>
  <si>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</si>
  <si>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</si>
  <si>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</si>
  <si>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</si>
  <si>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</si>
  <si>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</si>
  <si>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</si>
  <si>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</si>
  <si>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</si>
  <si>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</si>
  <si>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</si>
  <si>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</si>
  <si>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</si>
  <si>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</si>
  <si>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</si>
  <si>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</si>
  <si>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</si>
  <si>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</si>
  <si>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</si>
  <si>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</si>
  <si>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</si>
  <si>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</si>
  <si>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</si>
  <si>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</si>
  <si>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</si>
  <si>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</si>
  <si>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</si>
  <si>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</si>
  <si>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</si>
  <si>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</si>
  <si>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</si>
  <si>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</si>
  <si>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</si>
  <si>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</si>
  <si>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</si>
  <si>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</si>
  <si>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</si>
  <si>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</si>
  <si>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</si>
  <si>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</si>
  <si>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</si>
  <si>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</si>
  <si>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</si>
  <si>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</si>
  <si>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</si>
  <si>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</si>
  <si>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</si>
  <si>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</si>
  <si>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</si>
  <si>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</si>
  <si>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</si>
  <si>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</si>
  <si>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</si>
  <si>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</si>
  <si>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</si>
  <si>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</si>
  <si>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</si>
  <si>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</si>
  <si>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</si>
  <si>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</si>
  <si>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</si>
  <si>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</si>
  <si>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</si>
  <si>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</si>
  <si>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</si>
  <si>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</si>
  <si>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</si>
  <si>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</si>
  <si>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</si>
  <si>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</si>
  <si>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</si>
  <si>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</si>
  <si>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</si>
  <si>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</si>
  <si>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</si>
  <si>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</si>
  <si>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</si>
  <si>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</si>
  <si>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</si>
  <si>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</si>
  <si>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</si>
  <si>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</si>
  <si>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</si>
  <si>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</si>
  <si>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</si>
  <si>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</si>
  <si>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</si>
  <si>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</si>
  <si>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</si>
  <si>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</si>
  <si>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</si>
  <si>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</si>
  <si>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</si>
  <si>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</si>
  <si>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</si>
  <si>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</si>
  <si>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</si>
  <si>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</si>
  <si>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</si>
  <si>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</si>
  <si>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</si>
  <si>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</si>
  <si>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</si>
  <si>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</si>
  <si>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</si>
  <si>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</si>
  <si>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</si>
  <si>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</si>
  <si>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</si>
  <si>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</si>
  <si>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</si>
  <si>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</si>
  <si>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</si>
  <si>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</si>
  <si>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</si>
  <si>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</si>
  <si>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</si>
  <si>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</si>
  <si>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</si>
  <si>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</si>
  <si>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</si>
  <si>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</si>
  <si>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</si>
  <si>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</si>
  <si>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</si>
  <si>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</si>
  <si>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</si>
  <si>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</si>
  <si>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</si>
  <si>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</si>
  <si>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</si>
  <si>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</si>
  <si>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</si>
  <si>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</si>
  <si>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</si>
  <si>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</si>
  <si>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</si>
  <si>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</si>
  <si>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</si>
  <si>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</si>
  <si>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</si>
  <si>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</si>
  <si>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</si>
  <si>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</si>
  <si>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</si>
  <si>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</si>
  <si>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</si>
  <si>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</si>
  <si>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</si>
  <si>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</si>
  <si>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</si>
  <si>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</si>
  <si>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</si>
  <si>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</si>
  <si>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</si>
  <si>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</si>
  <si>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</si>
  <si>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</si>
  <si>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</si>
  <si>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</si>
  <si>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</si>
  <si>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</si>
  <si>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</si>
  <si>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</si>
  <si>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</si>
  <si>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</si>
  <si>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</si>
  <si>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</si>
  <si>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</si>
  <si>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</si>
  <si>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</si>
  <si>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</si>
  <si>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</si>
  <si>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</si>
  <si>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</si>
  <si>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</si>
  <si>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</si>
  <si>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</si>
  <si>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</si>
  <si>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</si>
  <si>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</si>
  <si>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</si>
  <si>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</si>
  <si>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</si>
  <si>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</si>
  <si>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</si>
  <si>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</si>
  <si>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</si>
  <si>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</si>
  <si>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</si>
  <si>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</si>
  <si>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</si>
  <si>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</si>
  <si>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</si>
  <si>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</si>
  <si>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</si>
  <si>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</si>
  <si>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</si>
  <si>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</si>
  <si>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</si>
  <si>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</si>
  <si>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</si>
  <si>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</si>
  <si>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</si>
  <si>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</si>
  <si>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</si>
  <si>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</si>
  <si>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</si>
  <si>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</si>
  <si>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</si>
  <si>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</si>
  <si>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</si>
  <si>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</si>
  <si>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</si>
  <si>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</si>
  <si>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</si>
  <si>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</si>
  <si>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</si>
  <si>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</si>
  <si>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</si>
  <si>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</si>
  <si>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</si>
  <si>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</si>
  <si>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</si>
  <si>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</si>
  <si>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</si>
  <si>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</si>
  <si>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</si>
  <si>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</si>
  <si>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</si>
  <si>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</si>
  <si>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</si>
  <si>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</si>
  <si>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</si>
  <si>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</si>
  <si>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</si>
  <si>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</si>
  <si>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</si>
  <si>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</si>
  <si>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</si>
  <si>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</si>
  <si>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</si>
  <si>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</si>
  <si>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</si>
  <si>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</si>
  <si>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</si>
  <si>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</si>
  <si>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</si>
  <si>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</si>
  <si>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</si>
  <si>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</si>
  <si>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</si>
  <si>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</si>
  <si>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</si>
  <si>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</si>
  <si>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</si>
  <si>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</si>
  <si>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</si>
  <si>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</si>
  <si>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</si>
  <si>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</si>
  <si>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</si>
  <si>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</si>
  <si>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</si>
  <si>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</si>
  <si>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</si>
  <si>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</si>
  <si>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</si>
  <si>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</si>
  <si>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</si>
  <si>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</si>
  <si>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</si>
  <si>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</si>
  <si>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</si>
  <si>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</si>
  <si>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</si>
  <si>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</si>
  <si>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</si>
  <si>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</si>
  <si>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</si>
  <si>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</si>
  <si>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</si>
  <si>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</si>
  <si>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</si>
  <si>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</si>
  <si>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</si>
  <si>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</si>
  <si>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</si>
  <si>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</si>
  <si>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</si>
  <si>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</si>
  <si>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</si>
  <si>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</si>
  <si>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</si>
  <si>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</si>
  <si>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</si>
  <si>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</si>
  <si>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</si>
  <si>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</si>
  <si>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</si>
  <si>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</si>
  <si>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</si>
  <si>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</si>
  <si>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</si>
  <si>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</si>
  <si>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</si>
  <si>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</si>
  <si>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</si>
  <si>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</si>
  <si>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</si>
  <si>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</si>
  <si>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</si>
  <si>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</si>
  <si>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</si>
  <si>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</si>
  <si>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</si>
  <si>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</si>
  <si>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</si>
  <si>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</si>
  <si>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</si>
  <si>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</si>
  <si>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</si>
  <si>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</si>
  <si>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</si>
  <si>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</si>
  <si>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</si>
  <si>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</si>
  <si>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</si>
  <si>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</si>
  <si>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</si>
  <si>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</si>
  <si>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</si>
  <si>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</si>
  <si>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</si>
  <si>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</si>
  <si>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</si>
  <si>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</si>
  <si>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</si>
  <si>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</si>
  <si>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</si>
  <si>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</si>
  <si>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</si>
  <si>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</si>
  <si>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</si>
  <si>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</si>
  <si>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</si>
  <si>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</si>
  <si>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</si>
  <si>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</si>
  <si>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</si>
  <si>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</si>
  <si>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</si>
  <si>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</si>
  <si>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</si>
  <si>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</si>
  <si>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</si>
  <si>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</si>
  <si>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</si>
  <si>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</si>
  <si>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</si>
  <si>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</si>
  <si>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</si>
  <si>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</si>
  <si>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</si>
  <si>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</si>
  <si>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</si>
  <si>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</si>
  <si>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</si>
  <si>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</si>
  <si>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</si>
  <si>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</si>
  <si>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</si>
  <si>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</si>
  <si>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</si>
  <si>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</si>
  <si>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</si>
  <si>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</si>
  <si>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</si>
  <si>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</si>
  <si>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</si>
  <si>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</si>
  <si>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</si>
  <si>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</si>
  <si>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</si>
  <si>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</si>
  <si>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</si>
  <si>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</si>
  <si>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</si>
  <si>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</si>
  <si>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</si>
  <si>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</si>
  <si>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</si>
  <si>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</si>
  <si>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</si>
  <si>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</si>
  <si>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</si>
  <si>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</si>
  <si>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</si>
  <si>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</si>
  <si>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</si>
  <si>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</si>
  <si>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</si>
  <si>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</si>
  <si>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</si>
  <si>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</si>
  <si>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</si>
  <si>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</si>
  <si>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</si>
  <si>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</si>
  <si>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</si>
  <si>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</si>
  <si>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</si>
  <si>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</si>
  <si>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</si>
  <si>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</si>
  <si>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</si>
  <si>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</si>
  <si>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</si>
  <si>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</si>
  <si>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</si>
  <si>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</si>
  <si>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</si>
  <si>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</si>
  <si>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</si>
  <si>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</si>
  <si>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</si>
  <si>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</si>
  <si>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</si>
  <si>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</si>
  <si>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</si>
  <si>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</si>
  <si>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</si>
  <si>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</si>
  <si>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</si>
  <si>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</si>
  <si>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</si>
  <si>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</si>
  <si>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</si>
  <si>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</si>
  <si>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</si>
  <si>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</si>
  <si>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</si>
  <si>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</si>
  <si>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</si>
  <si>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</si>
  <si>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</si>
  <si>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</si>
  <si>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</si>
  <si>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</si>
  <si>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</si>
  <si>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</si>
  <si>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</si>
  <si>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</si>
  <si>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</si>
  <si>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</si>
  <si>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</si>
  <si>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</si>
  <si>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</si>
  <si>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</si>
  <si>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</si>
  <si>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</si>
  <si>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</si>
  <si>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</si>
  <si>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</si>
  <si>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</si>
  <si>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</si>
  <si>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</si>
  <si>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</si>
  <si>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</si>
  <si>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</si>
  <si>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</si>
  <si>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</si>
  <si>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</si>
  <si>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</si>
  <si>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</si>
  <si>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</si>
  <si>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</si>
  <si>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</si>
  <si>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</si>
  <si>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</si>
  <si>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</si>
  <si>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</si>
  <si>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</si>
  <si>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</si>
  <si>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</si>
  <si>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</si>
  <si>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</si>
  <si>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</si>
  <si>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</si>
  <si>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</si>
  <si>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</si>
  <si>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</si>
  <si>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</si>
  <si>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</si>
  <si>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</si>
  <si>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</si>
  <si>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</si>
  <si>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</si>
  <si>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</si>
  <si>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</si>
  <si>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</si>
  <si>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</si>
  <si>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</si>
  <si>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</si>
  <si>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</si>
  <si>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</si>
  <si>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</si>
  <si>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</si>
  <si>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</si>
  <si>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</si>
  <si>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</si>
  <si>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</si>
  <si>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</si>
  <si>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</si>
  <si>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</si>
  <si>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</si>
  <si>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</si>
  <si>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</si>
  <si>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</si>
  <si>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</si>
  <si>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</si>
  <si>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</si>
  <si>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</si>
  <si>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</si>
  <si>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</si>
  <si>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</si>
  <si>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</si>
  <si>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</si>
  <si>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</si>
  <si>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</si>
  <si>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</si>
  <si>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</si>
  <si>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</si>
  <si>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</si>
  <si>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</si>
  <si>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</si>
  <si>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</si>
  <si>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</si>
  <si>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</si>
  <si>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</si>
  <si>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</si>
  <si>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</si>
  <si>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</si>
  <si>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</si>
  <si>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</si>
  <si>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</si>
  <si>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</si>
  <si>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</si>
  <si>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</si>
  <si>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</si>
  <si>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</si>
  <si>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</si>
  <si>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</si>
  <si>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</si>
  <si>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</si>
  <si>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</si>
  <si>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</si>
  <si>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</si>
  <si>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</si>
  <si>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</si>
  <si>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</si>
  <si>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</si>
  <si>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</si>
  <si>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</si>
  <si>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</si>
  <si>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</si>
  <si>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</si>
  <si>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</si>
  <si>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</si>
  <si>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</si>
  <si>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</si>
  <si>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</si>
  <si>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</si>
  <si>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</si>
  <si>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</si>
  <si>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</si>
  <si>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</si>
  <si>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</si>
  <si>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</si>
  <si>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</si>
  <si>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</si>
  <si>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</si>
  <si>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</si>
  <si>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</si>
  <si>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</si>
  <si>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</si>
  <si>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</si>
  <si>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</si>
  <si>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</si>
  <si>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</si>
  <si>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</si>
  <si>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</si>
  <si>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</si>
  <si>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</si>
  <si>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</si>
  <si>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</si>
  <si>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</si>
  <si>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</si>
  <si>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</si>
  <si>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</si>
  <si>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</si>
  <si>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</si>
  <si>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</si>
  <si>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</si>
  <si>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</si>
  <si>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</si>
  <si>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</si>
  <si>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</si>
  <si>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</si>
  <si>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</si>
  <si>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</si>
  <si>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</si>
  <si>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</si>
  <si>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</si>
  <si>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</si>
  <si>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</si>
  <si>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</si>
  <si>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</si>
  <si>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</si>
  <si>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</si>
  <si>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</si>
  <si>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</si>
  <si>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</si>
  <si>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</si>
  <si>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</si>
  <si>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</si>
  <si>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</si>
  <si>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</si>
  <si>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</si>
  <si>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</si>
  <si>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</si>
  <si>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</si>
  <si>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</si>
  <si>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</si>
  <si>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</si>
  <si>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</si>
  <si>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</si>
  <si>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</si>
  <si>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</si>
  <si>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</si>
  <si>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</si>
  <si>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</si>
  <si>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</si>
  <si>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</si>
  <si>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</si>
  <si>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</si>
  <si>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</si>
  <si>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</si>
  <si>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</si>
  <si>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</si>
  <si>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</si>
  <si>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</si>
  <si>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</si>
  <si>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</si>
  <si>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</si>
  <si>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</si>
  <si>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</si>
  <si>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</si>
  <si>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</si>
  <si>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</si>
  <si>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</si>
  <si>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</si>
  <si>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</si>
  <si>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</si>
  <si>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</si>
  <si>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</si>
  <si>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</si>
  <si>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</si>
  <si>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</si>
  <si>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</si>
  <si>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</si>
  <si>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</si>
  <si>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</si>
  <si>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</si>
  <si>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</si>
  <si>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</si>
  <si>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</si>
  <si>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</si>
  <si>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</si>
  <si>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</si>
  <si>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</si>
  <si>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</si>
  <si>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</si>
  <si>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</si>
  <si>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</si>
  <si>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</si>
  <si>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</si>
  <si>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</si>
  <si>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</si>
  <si>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</si>
  <si>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</si>
  <si>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</si>
  <si>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</si>
  <si>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</si>
  <si>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</si>
  <si>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</si>
  <si>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</si>
  <si>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</si>
  <si>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</si>
  <si>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</si>
  <si>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</si>
  <si>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</si>
  <si>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</si>
  <si>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</si>
  <si>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</si>
  <si>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</si>
  <si>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</si>
  <si>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</si>
  <si>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</si>
  <si>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</si>
  <si>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</si>
  <si>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</si>
  <si>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</si>
  <si>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</si>
  <si>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</si>
  <si>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</si>
  <si>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</si>
  <si>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</si>
  <si>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</si>
  <si>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</si>
  <si>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</si>
  <si>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</si>
  <si>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</si>
  <si>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</si>
  <si>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</si>
  <si>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</si>
  <si>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</si>
  <si>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</si>
  <si>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</si>
  <si>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</si>
  <si>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</si>
  <si>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</si>
  <si>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</si>
  <si>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</si>
  <si>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</si>
  <si>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</si>
  <si>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</si>
  <si>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</si>
  <si>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</si>
  <si>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</si>
  <si>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</si>
  <si>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</si>
  <si>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</si>
  <si>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</si>
  <si>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</si>
  <si>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</si>
  <si>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</si>
  <si>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</si>
  <si>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</si>
  <si>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</si>
  <si>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</si>
  <si>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</si>
  <si>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</si>
  <si>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</si>
  <si>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</si>
  <si>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</si>
  <si>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</si>
  <si>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</si>
  <si>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</si>
  <si>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</si>
  <si>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</si>
  <si>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</si>
  <si>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</si>
  <si>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</si>
  <si>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</si>
  <si>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</si>
  <si>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</si>
  <si>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</si>
  <si>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</si>
  <si>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</si>
  <si>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</si>
  <si>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</si>
  <si>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</si>
  <si>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</si>
  <si>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</si>
  <si>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</si>
  <si>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</si>
  <si>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</si>
  <si>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</si>
  <si>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</si>
  <si>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</si>
  <si>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</si>
  <si>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</si>
  <si>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</si>
  <si>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</si>
  <si>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</si>
  <si>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</si>
  <si>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</si>
  <si>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</si>
  <si>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</si>
  <si>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</si>
  <si>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</si>
  <si>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</si>
  <si>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</si>
  <si>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</si>
  <si>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</si>
  <si>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</si>
  <si>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</si>
  <si>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</si>
  <si>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</si>
  <si>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</si>
  <si>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</si>
  <si>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</si>
  <si>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</si>
  <si>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</si>
  <si>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</si>
  <si>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</si>
  <si>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</si>
  <si>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</si>
  <si>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</si>
  <si>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</si>
  <si>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</si>
  <si>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</si>
  <si>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</si>
  <si>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</si>
  <si>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</si>
  <si>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</si>
  <si>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</si>
  <si>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</si>
  <si>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</si>
  <si>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</si>
  <si>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</si>
  <si>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</si>
  <si>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</si>
  <si>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</si>
  <si>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</si>
  <si>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</si>
  <si>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</si>
  <si>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</si>
  <si>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</si>
  <si>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</si>
  <si>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</si>
  <si>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</si>
  <si>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</si>
  <si>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</si>
  <si>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</si>
  <si>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</si>
  <si>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</si>
  <si>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</si>
  <si>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</si>
  <si>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</si>
  <si>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</si>
  <si>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</si>
  <si>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</si>
  <si>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</si>
  <si>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</si>
  <si>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</si>
  <si>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</si>
  <si>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</si>
  <si>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</si>
  <si>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</si>
  <si>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</si>
  <si>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</si>
  <si>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</si>
  <si>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</si>
  <si>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</si>
  <si>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</si>
  <si>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</si>
  <si>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</si>
  <si>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</si>
  <si>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</si>
  <si>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</si>
  <si>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</si>
  <si>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</si>
  <si>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</si>
  <si>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</si>
  <si>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</si>
  <si>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</si>
  <si>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</si>
  <si>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</si>
  <si>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</si>
  <si>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</si>
  <si>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</si>
  <si>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</si>
  <si>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</si>
  <si>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</si>
  <si>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</si>
  <si>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</si>
  <si>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</si>
  <si>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</si>
  <si>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</si>
  <si>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</si>
  <si>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</si>
  <si>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</si>
  <si>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</si>
  <si>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</si>
  <si>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</si>
  <si>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</si>
  <si>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</si>
  <si>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</si>
  <si>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</si>
  <si>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</si>
  <si>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</si>
  <si>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</si>
  <si>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</si>
  <si>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</si>
  <si>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</si>
  <si>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</si>
  <si>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</si>
  <si>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</si>
  <si>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</si>
  <si>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</si>
  <si>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</si>
  <si>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</si>
  <si>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</si>
  <si>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</si>
  <si>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</si>
  <si>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</si>
  <si>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</si>
  <si>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</si>
  <si>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</si>
  <si>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</si>
  <si>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</si>
  <si>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</si>
  <si>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</si>
  <si>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</si>
  <si>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</si>
  <si>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</si>
  <si>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</si>
  <si>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</si>
  <si>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</si>
  <si>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</si>
  <si>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</si>
  <si>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</si>
  <si>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</si>
  <si>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</si>
  <si>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</si>
  <si>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</si>
  <si>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</si>
  <si>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</si>
  <si>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</si>
  <si>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</si>
  <si>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</si>
  <si>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</si>
  <si>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</si>
  <si>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</si>
  <si>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</si>
  <si>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</si>
  <si>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</si>
  <si>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</si>
  <si>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</si>
  <si>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</si>
  <si>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</si>
  <si>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</si>
  <si>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</si>
  <si>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</si>
  <si>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</si>
  <si>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</si>
  <si>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</si>
  <si>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</si>
  <si>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</si>
  <si>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</si>
  <si>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</si>
  <si>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</si>
  <si>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</si>
  <si>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</si>
  <si>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</si>
  <si>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</si>
  <si>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</si>
  <si>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</si>
  <si>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</si>
  <si>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</si>
  <si>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</si>
  <si>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</si>
  <si>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</si>
  <si>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</si>
  <si>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</si>
  <si>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</si>
  <si>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</si>
  <si>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</si>
  <si>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</si>
  <si>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</si>
  <si>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</si>
  <si>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</si>
  <si>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</si>
  <si>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</si>
  <si>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</si>
  <si>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</si>
  <si>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</si>
  <si>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</si>
  <si>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</si>
  <si>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</si>
  <si>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</si>
  <si>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</si>
  <si>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</si>
  <si>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</si>
  <si>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</si>
  <si>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</si>
  <si>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</si>
  <si>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</si>
  <si>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</si>
  <si>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</si>
  <si>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</si>
  <si>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</si>
  <si>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</si>
  <si>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</si>
  <si>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</si>
  <si>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</si>
  <si>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</si>
  <si>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</si>
  <si>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</si>
  <si>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</si>
  <si>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</si>
  <si>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</si>
  <si>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</si>
  <si>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</si>
  <si>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</si>
  <si>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</si>
  <si>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</si>
  <si>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</si>
  <si>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</si>
  <si>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</si>
  <si>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</si>
  <si>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</si>
  <si>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</si>
  <si>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</si>
  <si>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</si>
  <si>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</si>
  <si>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</si>
  <si>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</si>
  <si>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</si>
  <si>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</si>
  <si>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</si>
  <si>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</si>
  <si>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</si>
  <si>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</si>
  <si>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</si>
  <si>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</si>
  <si>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</si>
  <si>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</si>
  <si>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</si>
  <si>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</si>
  <si>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</si>
  <si>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</si>
  <si>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</si>
  <si>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</si>
  <si>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</si>
  <si>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</si>
  <si>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</si>
  <si>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</si>
  <si>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</si>
  <si>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</si>
  <si>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</si>
  <si>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</si>
  <si>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</si>
  <si>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</si>
  <si>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</si>
  <si>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</si>
  <si>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</si>
  <si>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</si>
  <si>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</si>
  <si>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</si>
  <si>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</si>
  <si>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</si>
  <si>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</si>
  <si>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</si>
  <si>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</si>
  <si>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</si>
  <si>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</si>
  <si>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</si>
  <si>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</si>
  <si>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</si>
  <si>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</si>
  <si>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</si>
  <si>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</si>
  <si>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</si>
  <si>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</si>
  <si>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</si>
  <si>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</si>
  <si>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</si>
  <si>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</si>
  <si>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</si>
  <si>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</si>
  <si>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</si>
  <si>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</si>
  <si>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</si>
  <si>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</si>
  <si>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</si>
  <si>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</si>
  <si>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</si>
  <si>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</si>
  <si>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</si>
  <si>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</si>
  <si>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</si>
  <si>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</si>
  <si>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</si>
  <si>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</si>
  <si>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</si>
  <si>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</si>
  <si>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</si>
  <si>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</si>
  <si>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</si>
  <si>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</si>
  <si>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</si>
  <si>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</si>
  <si>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</si>
  <si>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</si>
  <si>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</si>
  <si>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</si>
  <si>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</si>
  <si>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</si>
  <si>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</si>
  <si>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</si>
  <si>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</si>
  <si>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</si>
  <si>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</si>
  <si>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</si>
  <si>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</si>
  <si>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</si>
  <si>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</si>
  <si>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</si>
  <si>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</si>
  <si>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</si>
  <si>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</si>
  <si>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</si>
  <si>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</si>
  <si>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</si>
  <si>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</si>
  <si>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</si>
  <si>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</si>
  <si>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</si>
  <si>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</si>
  <si>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</si>
  <si>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</si>
  <si>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</si>
  <si>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</si>
  <si>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</si>
  <si>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</si>
  <si>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</si>
  <si>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</si>
  <si>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</si>
  <si>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</si>
  <si>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</si>
  <si>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</si>
  <si>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</si>
  <si>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</si>
  <si>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</si>
  <si>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</si>
  <si>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</si>
  <si>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</si>
  <si>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</si>
  <si>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</si>
  <si>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</si>
  <si>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</si>
  <si>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</si>
  <si>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</si>
  <si>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</si>
  <si>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</si>
  <si>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</si>
  <si>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</si>
  <si>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</si>
  <si>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</si>
  <si>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</si>
  <si>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</si>
  <si>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</si>
  <si>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</si>
  <si>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</si>
  <si>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</si>
  <si>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</si>
  <si>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</si>
  <si>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</si>
  <si>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</si>
  <si>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</si>
  <si>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</si>
  <si>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</si>
  <si>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</si>
  <si>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</si>
  <si>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</si>
  <si>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</si>
  <si>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</si>
  <si>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</si>
  <si>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</si>
  <si>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</si>
  <si>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</si>
  <si>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</si>
  <si>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</si>
  <si>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</si>
  <si>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</si>
  <si>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</si>
  <si>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</si>
  <si>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</si>
  <si>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</si>
  <si>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</si>
  <si>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</si>
  <si>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</si>
  <si>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</si>
  <si>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</si>
  <si>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</si>
  <si>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</si>
  <si>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</si>
  <si>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</si>
  <si>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</si>
  <si>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</si>
  <si>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</si>
  <si>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</si>
  <si>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</si>
  <si>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</si>
  <si>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</si>
  <si>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</si>
  <si>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</si>
  <si>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</si>
  <si>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</si>
  <si>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</si>
  <si>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</si>
  <si>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</si>
  <si>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</si>
  <si>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</si>
  <si>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</si>
  <si>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</si>
  <si>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</si>
  <si>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</si>
  <si>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</si>
  <si>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</si>
  <si>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</si>
  <si>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</si>
  <si>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</si>
  <si>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</si>
  <si>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</si>
  <si>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</si>
  <si>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</si>
  <si>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</si>
  <si>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</si>
  <si>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</si>
  <si>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</si>
  <si>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</si>
  <si>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</si>
  <si>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</si>
  <si>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</si>
  <si>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</si>
  <si>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</si>
  <si>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</si>
  <si>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</si>
  <si>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</si>
  <si>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</si>
  <si>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</si>
  <si>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</si>
  <si>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</si>
  <si>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</si>
  <si>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</si>
  <si>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</si>
  <si>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</si>
  <si>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</si>
  <si>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</si>
  <si>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</si>
  <si>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</si>
  <si>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</si>
  <si>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</si>
  <si>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</si>
  <si>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</si>
  <si>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</si>
  <si>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</si>
  <si>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</si>
  <si>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</si>
  <si>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</si>
  <si>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</si>
  <si>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</si>
  <si>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</si>
  <si>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</si>
  <si>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</si>
  <si>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</si>
  <si>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</si>
  <si>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</si>
  <si>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</si>
  <si>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</si>
  <si>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</si>
  <si>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</si>
  <si>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</si>
  <si>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</si>
  <si>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</si>
  <si>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</si>
  <si>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</si>
  <si>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</si>
  <si>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</si>
  <si>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</si>
  <si>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</si>
  <si>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</si>
  <si>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</si>
  <si>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</si>
  <si>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</si>
  <si>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</si>
  <si>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</si>
  <si>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</si>
  <si>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</si>
  <si>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</si>
  <si>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</si>
  <si>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</si>
  <si>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</si>
  <si>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</si>
  <si>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</si>
  <si>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</si>
  <si>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</si>
  <si>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</si>
  <si>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</si>
  <si>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</si>
  <si>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</si>
  <si>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</si>
  <si>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</si>
  <si>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</si>
  <si>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</si>
  <si>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</si>
  <si>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</si>
  <si>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</si>
  <si>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</si>
  <si>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</si>
  <si>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</si>
  <si>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</si>
  <si>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</si>
  <si>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</si>
  <si>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</si>
  <si>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</si>
  <si>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</si>
  <si>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</si>
  <si>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</si>
  <si>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</si>
  <si>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</si>
  <si>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</si>
  <si>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</si>
  <si>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</si>
  <si>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</si>
  <si>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</si>
  <si>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</si>
  <si>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</si>
  <si>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</si>
  <si>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</si>
  <si>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</si>
  <si>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</si>
  <si>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</si>
  <si>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</si>
  <si>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</si>
  <si>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</si>
  <si>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</si>
  <si>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</si>
  <si>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</si>
  <si>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</si>
  <si>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</si>
  <si>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</si>
  <si>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</si>
  <si>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</si>
  <si>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</si>
  <si>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</si>
  <si>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</si>
  <si>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</si>
  <si>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</si>
  <si>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</si>
  <si>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</si>
  <si>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</si>
  <si>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</si>
  <si>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</si>
  <si>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</si>
  <si>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</si>
  <si>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</si>
  <si>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</si>
  <si>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</si>
  <si>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</si>
  <si>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</si>
  <si>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</si>
  <si>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</si>
  <si>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</si>
  <si>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</si>
  <si>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</si>
  <si>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</si>
  <si>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</si>
  <si>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</si>
  <si>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</si>
  <si>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</si>
  <si>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</si>
  <si>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</si>
  <si>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</si>
  <si>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</si>
  <si>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</si>
  <si>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</si>
  <si>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</si>
  <si>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</si>
  <si>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</si>
  <si>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</si>
  <si>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</si>
  <si>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</si>
  <si>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</si>
  <si>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</si>
  <si>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</si>
  <si>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</si>
  <si>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</si>
  <si>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</si>
  <si>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</si>
  <si>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</si>
  <si>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</si>
  <si>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</si>
  <si>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</si>
  <si>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</si>
  <si>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</si>
  <si>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</si>
  <si>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</si>
  <si>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</si>
  <si>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</si>
  <si>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</si>
  <si>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</si>
  <si>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</si>
  <si>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</si>
  <si>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</si>
  <si>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</si>
  <si>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</si>
  <si>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</si>
  <si>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</si>
  <si>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</si>
  <si>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</si>
  <si>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</si>
  <si>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</si>
  <si>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</si>
  <si>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</si>
  <si>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</si>
  <si>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</si>
  <si>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</si>
  <si>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</si>
  <si>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</si>
  <si>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</si>
  <si>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</si>
  <si>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</si>
  <si>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</si>
  <si>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</si>
  <si>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</si>
  <si>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</si>
  <si>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</si>
  <si>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</si>
  <si>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</si>
  <si>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</si>
  <si>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</si>
  <si>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</si>
  <si>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</si>
  <si>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</si>
  <si>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</si>
  <si>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</si>
  <si>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</si>
  <si>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</si>
  <si>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</si>
  <si>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</si>
  <si>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</si>
  <si>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</si>
  <si>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</si>
  <si>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</si>
  <si>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</si>
  <si>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</si>
  <si>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</si>
  <si>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</si>
  <si>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</si>
  <si>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</si>
  <si>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</si>
  <si>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</si>
  <si>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</si>
  <si>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</si>
  <si>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</si>
  <si>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</si>
  <si>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</si>
  <si>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</si>
  <si>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</si>
  <si>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</si>
  <si>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</si>
  <si>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</si>
  <si>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</si>
  <si>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</si>
  <si>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</si>
  <si>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</si>
  <si>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</si>
  <si>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</si>
  <si>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</si>
  <si>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</si>
  <si>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</si>
  <si>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</si>
  <si>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</si>
  <si>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</si>
  <si>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</si>
  <si>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</si>
  <si>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</si>
  <si>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</si>
  <si>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</si>
  <si>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</si>
  <si>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</si>
  <si>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</si>
  <si>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</si>
  <si>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</si>
  <si>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</si>
  <si>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</si>
  <si>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</si>
  <si>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</si>
  <si>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</si>
  <si>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</si>
  <si>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</si>
  <si>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</si>
  <si>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</si>
  <si>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</si>
  <si>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</si>
  <si>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</si>
  <si>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</si>
  <si>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</si>
  <si>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</si>
  <si>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</si>
  <si>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</si>
  <si>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</si>
  <si>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</si>
  <si>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</si>
  <si>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</si>
  <si>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</si>
  <si>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</si>
  <si>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</si>
  <si>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</si>
  <si>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</si>
  <si>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</si>
  <si>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</si>
  <si>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</si>
  <si>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</si>
  <si>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</si>
  <si>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</si>
  <si>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</si>
  <si>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</si>
  <si>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</si>
  <si>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</si>
  <si>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</si>
  <si>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</si>
  <si>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</si>
  <si>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</si>
  <si>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</si>
  <si>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</si>
  <si>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</si>
  <si>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</si>
  <si>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</si>
  <si>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</si>
  <si>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</si>
  <si>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</si>
  <si>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</si>
  <si>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</si>
  <si>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</si>
  <si>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</si>
  <si>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</si>
  <si>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</si>
  <si>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</si>
  <si>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</si>
  <si>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</si>
  <si>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</si>
  <si>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</si>
  <si>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</si>
  <si>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</si>
  <si>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</si>
  <si>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</si>
  <si>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</si>
  <si>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</si>
  <si>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</si>
  <si>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</si>
  <si>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</si>
  <si>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</si>
  <si>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</si>
  <si>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</si>
  <si>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</si>
  <si>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</si>
  <si>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</si>
  <si>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</si>
  <si>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</si>
  <si>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</si>
  <si>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</si>
  <si>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</si>
  <si>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</si>
  <si>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</si>
  <si>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</si>
  <si>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</si>
  <si>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</si>
  <si>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</si>
  <si>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</si>
  <si>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</si>
  <si>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</si>
  <si>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</si>
  <si>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</si>
  <si>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</si>
  <si>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</si>
  <si>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</si>
  <si>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</si>
  <si>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</si>
  <si>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</si>
  <si>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</si>
  <si>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</si>
  <si>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</si>
  <si>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</si>
  <si>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</si>
  <si>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</si>
  <si>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</si>
  <si>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</si>
  <si>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</si>
  <si>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</si>
  <si>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</si>
  <si>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</si>
  <si>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</si>
  <si>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</si>
  <si>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</si>
  <si>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</si>
  <si>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</si>
  <si>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</si>
  <si>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</si>
  <si>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</si>
  <si>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</si>
  <si>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</si>
  <si>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</si>
  <si>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</si>
  <si>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</si>
  <si>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</si>
  <si>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</si>
  <si>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</si>
  <si>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</si>
  <si>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</si>
  <si>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</si>
  <si>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</si>
  <si>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</si>
  <si>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</si>
  <si>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</si>
  <si>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</si>
  <si>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</si>
  <si>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</si>
  <si>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</si>
  <si>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</si>
  <si>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</si>
  <si>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</si>
  <si>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</si>
  <si>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</si>
  <si>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</si>
  <si>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</si>
  <si>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</si>
  <si>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</si>
  <si>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</si>
  <si>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</si>
  <si>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</si>
  <si>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</si>
  <si>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</si>
  <si>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</si>
  <si>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</si>
  <si>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</si>
  <si>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</si>
  <si>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</si>
  <si>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</si>
  <si>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</si>
  <si>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</si>
  <si>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</si>
  <si>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</si>
  <si>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</si>
  <si>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</si>
  <si>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</si>
  <si>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</si>
  <si>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</si>
  <si>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</si>
  <si>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</si>
  <si>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</si>
  <si>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</si>
  <si>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</si>
  <si>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</si>
  <si>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</si>
  <si>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</si>
  <si>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</si>
  <si>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</si>
  <si>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</si>
  <si>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</si>
  <si>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</si>
  <si>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</si>
  <si>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</si>
  <si>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</si>
  <si>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</si>
  <si>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</si>
  <si>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</si>
  <si>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</si>
  <si>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</si>
  <si>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</si>
  <si>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</si>
  <si>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</si>
  <si>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</si>
  <si>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</si>
  <si>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</si>
  <si>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</si>
  <si>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</si>
  <si>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</si>
  <si>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</si>
  <si>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</si>
  <si>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</si>
  <si>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</si>
  <si>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</si>
  <si>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</si>
  <si>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</si>
  <si>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</si>
  <si>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</si>
  <si>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</si>
  <si>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</si>
  <si>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</si>
  <si>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</si>
  <si>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</si>
  <si>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</si>
  <si>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</si>
  <si>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</si>
  <si>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</si>
  <si>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</si>
  <si>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</si>
  <si>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</si>
  <si>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</si>
  <si>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</si>
  <si>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</si>
  <si>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</si>
  <si>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</si>
  <si>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</si>
  <si>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</si>
  <si>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</si>
  <si>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</si>
  <si>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</si>
  <si>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</si>
  <si>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</si>
  <si>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</si>
  <si>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</si>
  <si>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</si>
  <si>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</si>
  <si>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</si>
  <si>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</si>
  <si>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</si>
  <si>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</si>
  <si>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</si>
  <si>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</si>
  <si>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</si>
  <si>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</si>
  <si>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</si>
  <si>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</si>
  <si>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</si>
  <si>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</si>
  <si>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</si>
  <si>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</si>
  <si>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</si>
  <si>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</si>
  <si>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</si>
  <si>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</si>
  <si>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</si>
  <si>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</si>
  <si>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</si>
  <si>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</si>
  <si>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</si>
  <si>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</si>
  <si>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</si>
  <si>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</si>
  <si>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</si>
  <si>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</si>
  <si>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</si>
  <si>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</si>
  <si>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</si>
  <si>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</si>
  <si>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</si>
  <si>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</si>
  <si>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</si>
  <si>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</si>
  <si>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</si>
  <si>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</si>
  <si>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</si>
  <si>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</si>
  <si>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</si>
  <si>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</si>
  <si>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</si>
  <si>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</si>
  <si>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</si>
  <si>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</si>
  <si>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</si>
  <si>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</si>
  <si>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</si>
  <si>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</si>
  <si>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</si>
  <si>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</si>
  <si>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</si>
  <si>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</si>
  <si>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</si>
  <si>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</si>
  <si>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</si>
  <si>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</si>
  <si>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</si>
  <si>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</si>
  <si>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</si>
  <si>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</si>
  <si>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</si>
  <si>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</si>
  <si>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</si>
  <si>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</si>
  <si>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</si>
  <si>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</si>
  <si>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</si>
  <si>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</si>
  <si>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</si>
  <si>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</si>
  <si>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</si>
  <si>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</si>
  <si>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</si>
  <si>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</si>
  <si>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</si>
  <si>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</si>
  <si>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</si>
  <si>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</si>
  <si>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</si>
  <si>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</si>
  <si>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</si>
  <si>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</si>
  <si>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</si>
  <si>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</si>
  <si>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</si>
  <si>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</si>
  <si>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</si>
  <si>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</si>
  <si>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</si>
  <si>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</si>
  <si>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</si>
  <si>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</si>
  <si>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</si>
  <si>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</si>
  <si>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</si>
  <si>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</si>
  <si>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</si>
  <si>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</si>
  <si>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</si>
  <si>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</si>
  <si>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</si>
  <si>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</si>
  <si>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</si>
  <si>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</si>
  <si>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</si>
  <si>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</si>
  <si>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</si>
  <si>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</si>
  <si>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</si>
  <si>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</si>
  <si>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</si>
  <si>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</si>
  <si>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</si>
  <si>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</si>
  <si>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</si>
  <si>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</si>
  <si>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</si>
  <si>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</si>
  <si>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</si>
  <si>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</si>
  <si>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</si>
  <si>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</si>
  <si>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</si>
  <si>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</si>
  <si>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</si>
  <si>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</si>
  <si>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</si>
  <si>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</si>
  <si>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</si>
  <si>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</si>
  <si>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</si>
  <si>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</si>
  <si>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</si>
  <si>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</si>
  <si>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</si>
  <si>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</si>
  <si>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</si>
  <si>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</si>
  <si>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</si>
  <si>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</si>
  <si>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</si>
  <si>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</si>
  <si>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</si>
  <si>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</si>
  <si>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</si>
  <si>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</si>
  <si>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</si>
  <si>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</si>
  <si>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</si>
  <si>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</si>
  <si>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</si>
  <si>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</si>
  <si>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</si>
  <si>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</si>
  <si>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</si>
  <si>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</si>
  <si>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</si>
  <si>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</si>
  <si>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</si>
  <si>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</si>
  <si>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</si>
  <si>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</si>
  <si>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</si>
  <si>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</si>
  <si>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</si>
  <si>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</si>
  <si>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</si>
  <si>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</si>
  <si>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</si>
  <si>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</si>
  <si>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</si>
  <si>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</si>
  <si>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</si>
  <si>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</si>
  <si>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</si>
  <si>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</si>
  <si>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</si>
  <si>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</si>
  <si>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</si>
  <si>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</si>
  <si>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</si>
  <si>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</si>
  <si>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</si>
  <si>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</si>
  <si>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</si>
  <si>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</si>
  <si>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</si>
  <si>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</si>
  <si>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</si>
  <si>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</si>
  <si>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</si>
  <si>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</si>
  <si>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</si>
  <si>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</si>
  <si>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</si>
  <si>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</si>
  <si>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</si>
  <si>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</si>
  <si>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</si>
  <si>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</si>
  <si>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</si>
  <si>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</si>
  <si>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</si>
  <si>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</si>
  <si>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</si>
  <si>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</si>
  <si>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</si>
  <si>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</si>
  <si>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</si>
  <si>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</si>
  <si>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</si>
  <si>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</si>
  <si>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</si>
  <si>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</si>
  <si>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</si>
  <si>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</si>
  <si>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</si>
  <si>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</si>
  <si>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</si>
  <si>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</si>
  <si>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</si>
  <si>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</si>
  <si>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</si>
  <si>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</si>
  <si>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</si>
  <si>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</si>
  <si>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</si>
  <si>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</si>
  <si>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</si>
  <si>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</si>
  <si>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</si>
  <si>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</si>
  <si>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</si>
  <si>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</si>
  <si>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</si>
  <si>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</si>
  <si>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</si>
  <si>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</si>
  <si>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</si>
  <si>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</si>
  <si>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</si>
  <si>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</si>
  <si>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</si>
  <si>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</si>
  <si>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</si>
  <si>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</si>
  <si>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</si>
  <si>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</si>
  <si>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</si>
  <si>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</si>
  <si>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</si>
  <si>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</si>
  <si>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</si>
  <si>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</si>
  <si>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</si>
  <si>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</si>
  <si>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</si>
  <si>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</si>
  <si>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</si>
  <si>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</si>
  <si>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</si>
  <si>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</si>
  <si>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</si>
  <si>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</si>
  <si>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</si>
  <si>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</si>
  <si>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</si>
  <si>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</si>
  <si>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</si>
  <si>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</si>
  <si>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</si>
  <si>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</si>
  <si>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</si>
  <si>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</si>
  <si>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</si>
  <si>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</si>
  <si>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</si>
  <si>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</si>
  <si>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</si>
  <si>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</si>
  <si>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</si>
  <si>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</si>
  <si>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</si>
  <si>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</si>
  <si>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</si>
  <si>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</si>
  <si>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</si>
  <si>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</si>
  <si>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</si>
  <si>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</si>
  <si>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</si>
  <si>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</si>
  <si>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</si>
  <si>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</si>
  <si>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</si>
  <si>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</si>
  <si>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</si>
  <si>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</si>
  <si>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</si>
  <si>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</si>
  <si>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</si>
  <si>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</si>
  <si>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</si>
  <si>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</si>
  <si>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</si>
  <si>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</si>
  <si>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</si>
  <si>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</si>
  <si>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</si>
  <si>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</si>
  <si>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</si>
  <si>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</si>
  <si>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</si>
  <si>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</si>
  <si>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</si>
  <si>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</si>
  <si>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</si>
  <si>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</si>
  <si>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</si>
  <si>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</si>
  <si>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</si>
  <si>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</si>
  <si>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</si>
  <si>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</si>
  <si>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</si>
  <si>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</si>
  <si>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</si>
  <si>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</si>
  <si>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</si>
  <si>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</si>
  <si>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</si>
  <si>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</si>
  <si>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</si>
  <si>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</si>
  <si>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</si>
  <si>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</si>
  <si>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</si>
  <si>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</si>
  <si>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</si>
  <si>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</si>
  <si>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</si>
  <si>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</si>
  <si>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</si>
  <si>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</si>
  <si>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</si>
  <si>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</si>
  <si>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</si>
  <si>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</si>
  <si>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</si>
  <si>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</si>
  <si>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</si>
  <si>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</si>
  <si>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</si>
  <si>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</si>
  <si>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</si>
  <si>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</si>
  <si>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</si>
  <si>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</si>
  <si>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</si>
  <si>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</si>
  <si>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</si>
  <si>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</si>
  <si>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</si>
  <si>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</si>
  <si>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</si>
  <si>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</si>
  <si>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</si>
  <si>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</si>
  <si>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</si>
  <si>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</si>
  <si>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</si>
  <si>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</si>
  <si>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</si>
  <si>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</si>
  <si>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</si>
  <si>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</si>
  <si>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</si>
  <si>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</si>
  <si>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</si>
  <si>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</si>
  <si>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</si>
  <si>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</si>
  <si>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</si>
  <si>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</si>
  <si>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</si>
  <si>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</si>
  <si>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</si>
  <si>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</si>
  <si>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</si>
  <si>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</si>
  <si>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</si>
  <si>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</si>
  <si>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</si>
  <si>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</si>
  <si>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</si>
  <si>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</si>
  <si>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</si>
  <si>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</si>
  <si>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</si>
  <si>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</si>
  <si>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</si>
  <si>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</si>
  <si>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</si>
  <si>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</si>
  <si>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</si>
  <si>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</si>
  <si>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</si>
  <si>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</si>
  <si>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</si>
  <si>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</si>
  <si>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</si>
  <si>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</si>
  <si>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</si>
  <si>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</si>
  <si>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</si>
  <si>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</si>
  <si>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</si>
  <si>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</si>
  <si>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</si>
  <si>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</si>
  <si>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</si>
  <si>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</si>
  <si>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</si>
  <si>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</si>
  <si>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</si>
  <si>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</si>
  <si>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</si>
  <si>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</si>
  <si>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</si>
  <si>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</si>
  <si>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</si>
  <si>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</si>
  <si>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</si>
  <si>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</si>
  <si>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</si>
  <si>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</si>
  <si>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</si>
  <si>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</si>
  <si>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</si>
  <si>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</si>
  <si>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</si>
  <si>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</si>
  <si>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</si>
  <si>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</si>
  <si>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</si>
  <si>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</si>
  <si>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</si>
  <si>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</si>
  <si>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</si>
  <si>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</si>
  <si>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</si>
  <si>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</si>
  <si>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</si>
  <si>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</si>
  <si>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</si>
  <si>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</si>
  <si>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</si>
  <si>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</si>
  <si>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</si>
  <si>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</si>
  <si>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</si>
  <si>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</si>
  <si>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</si>
  <si>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</si>
  <si>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</si>
  <si>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</si>
  <si>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</si>
  <si>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</si>
  <si>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</si>
  <si>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</si>
  <si>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</si>
  <si>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</si>
  <si>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</si>
  <si>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</si>
  <si>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</si>
  <si>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</si>
  <si>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</si>
  <si>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</si>
  <si>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</si>
  <si>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</si>
  <si>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</si>
  <si>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</si>
  <si>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</si>
  <si>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</si>
  <si>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</si>
  <si>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</si>
  <si>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</si>
  <si>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</si>
  <si>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</si>
  <si>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</si>
  <si>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</si>
  <si>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</si>
  <si>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</si>
  <si>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</si>
  <si>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</si>
  <si>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</si>
  <si>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</si>
  <si>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</si>
  <si>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</si>
  <si>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</si>
  <si>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</si>
  <si>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</si>
  <si>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</si>
  <si>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</si>
  <si>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</si>
  <si>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</si>
  <si>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</si>
  <si>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</si>
  <si>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</si>
  <si>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</si>
  <si>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</si>
  <si>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</si>
  <si>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</si>
  <si>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</si>
  <si>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</si>
  <si>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</si>
  <si>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</si>
  <si>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</si>
  <si>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</si>
  <si>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</si>
  <si>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</si>
  <si>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</si>
  <si>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</si>
  <si>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</si>
  <si>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</si>
  <si>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</si>
  <si>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</si>
  <si>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</si>
  <si>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</si>
  <si>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</si>
  <si>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</si>
  <si>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</si>
  <si>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</si>
  <si>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</si>
  <si>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</si>
  <si>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</si>
  <si>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</si>
  <si>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</si>
  <si>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</si>
  <si>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</si>
  <si>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</si>
  <si>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</si>
  <si>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</si>
  <si>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</si>
  <si>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</si>
  <si>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</si>
  <si>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</si>
  <si>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</si>
  <si>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</si>
  <si>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</si>
  <si>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</si>
  <si>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</si>
  <si>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</si>
  <si>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</si>
  <si>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</si>
  <si>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</si>
  <si>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</si>
  <si>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</si>
  <si>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</si>
  <si>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</si>
  <si>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</si>
  <si>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</si>
  <si>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</si>
  <si>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</si>
  <si>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</si>
  <si>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</si>
  <si>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</si>
  <si>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</si>
  <si>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</si>
  <si>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</si>
  <si>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</si>
  <si>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</si>
  <si>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</si>
  <si>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</si>
  <si>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</si>
  <si>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</si>
  <si>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</si>
  <si>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</si>
  <si>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</si>
  <si>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</si>
  <si>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</si>
  <si>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</si>
  <si>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</si>
  <si>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</si>
  <si>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</si>
  <si>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</si>
  <si>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</si>
  <si>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</si>
  <si>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</si>
  <si>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</si>
  <si>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</si>
  <si>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</si>
  <si>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</si>
  <si>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</si>
  <si>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</si>
  <si>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</si>
  <si>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</si>
  <si>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</si>
  <si>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</si>
  <si>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</si>
  <si>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</si>
  <si>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</si>
  <si>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</si>
  <si>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</si>
  <si>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</si>
  <si>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</si>
  <si>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</si>
  <si>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</si>
  <si>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</si>
  <si>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</si>
  <si>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</si>
  <si>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</si>
  <si>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</si>
  <si>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</si>
  <si>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</si>
  <si>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</si>
  <si>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</si>
  <si>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</si>
  <si>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</si>
  <si>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</si>
  <si>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</si>
  <si>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</si>
  <si>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</si>
  <si>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</si>
  <si>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</si>
  <si>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</si>
  <si>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</si>
  <si>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</si>
  <si>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</si>
  <si>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</si>
  <si>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</si>
  <si>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</si>
  <si>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</si>
  <si>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</si>
  <si>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</si>
  <si>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</si>
  <si>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</si>
  <si>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</si>
  <si>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</si>
  <si>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</si>
  <si>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</si>
  <si>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</si>
  <si>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</si>
  <si>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</si>
  <si>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</si>
  <si>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</si>
  <si>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</si>
  <si>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</si>
  <si>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</si>
  <si>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</si>
  <si>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</si>
  <si>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</si>
  <si>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</si>
  <si>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</si>
  <si>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</si>
  <si>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</si>
  <si>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</si>
  <si>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</si>
  <si>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</si>
  <si>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</si>
  <si>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</si>
  <si>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</si>
  <si>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</si>
  <si>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</si>
  <si>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</si>
  <si>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</si>
  <si>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</si>
  <si>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</si>
  <si>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</si>
  <si>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</si>
  <si>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</si>
  <si>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</si>
  <si>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</si>
  <si>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</si>
  <si>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</si>
  <si>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</si>
  <si>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</si>
  <si>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</si>
  <si>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</si>
  <si>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</si>
  <si>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</si>
  <si>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</si>
  <si>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</si>
  <si>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</si>
  <si>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</si>
  <si>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</si>
  <si>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</si>
  <si>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</si>
  <si>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</si>
  <si>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</si>
  <si>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</si>
  <si>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</si>
  <si>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</si>
  <si>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</si>
  <si>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</si>
  <si>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</si>
  <si>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</si>
  <si>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</si>
  <si>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</si>
  <si>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</si>
  <si>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</si>
  <si>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</si>
  <si>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</si>
  <si>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</si>
  <si>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</si>
  <si>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</si>
  <si>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</si>
  <si>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</si>
  <si>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</si>
  <si>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</si>
  <si>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</si>
  <si>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</si>
  <si>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</si>
  <si>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</si>
  <si>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</si>
  <si>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</si>
  <si>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</si>
  <si>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</si>
  <si>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</si>
  <si>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</si>
  <si>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</si>
  <si>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</si>
  <si>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</si>
  <si>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</si>
  <si>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</si>
  <si>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</si>
  <si>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</si>
  <si>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</si>
  <si>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</si>
  <si>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</si>
  <si>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</si>
  <si>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</si>
  <si>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</si>
  <si>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</si>
  <si>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</si>
  <si>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</si>
  <si>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</si>
  <si>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</si>
  <si>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</si>
  <si>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</si>
  <si>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</si>
  <si>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</si>
  <si>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</si>
  <si>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</si>
  <si>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</si>
  <si>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</si>
  <si>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</si>
  <si>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</si>
  <si>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</si>
  <si>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</si>
  <si>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</si>
  <si>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</si>
  <si>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</si>
  <si>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</si>
  <si>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</si>
  <si>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</si>
  <si>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</si>
  <si>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</si>
  <si>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</si>
  <si>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</si>
  <si>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</si>
  <si>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</si>
  <si>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</si>
  <si>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</si>
  <si>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</si>
  <si>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</si>
  <si>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</si>
  <si>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</si>
  <si>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</si>
  <si>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</si>
  <si>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</si>
  <si>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</si>
  <si>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</si>
  <si>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</si>
  <si>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</si>
  <si>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</si>
  <si>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</si>
  <si>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</si>
  <si>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</si>
  <si>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</si>
  <si>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</si>
  <si>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</si>
  <si>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</si>
  <si>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</si>
  <si>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</si>
  <si>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</si>
  <si>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</si>
  <si>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</si>
  <si>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</si>
  <si>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</si>
  <si>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</si>
  <si>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</si>
  <si>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</si>
  <si>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</si>
  <si>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</si>
  <si>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</si>
  <si>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</si>
  <si>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</si>
  <si>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</si>
  <si>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</si>
  <si>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</si>
  <si>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</si>
  <si>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</si>
  <si>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</si>
  <si>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</si>
  <si>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</si>
  <si>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</si>
  <si>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</si>
  <si>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</si>
  <si>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</si>
  <si>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</si>
  <si>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</si>
  <si>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</si>
  <si>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</si>
  <si>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</si>
  <si>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</si>
  <si>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</si>
  <si>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</si>
  <si>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</si>
  <si>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</si>
  <si>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</si>
  <si>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</si>
  <si>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</si>
  <si>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</si>
  <si>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</si>
  <si>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</si>
  <si>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</si>
  <si>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</si>
  <si>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</si>
  <si>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</si>
  <si>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</si>
  <si>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</si>
  <si>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</si>
  <si>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</si>
  <si>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</si>
  <si>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</si>
  <si>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</si>
  <si>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</si>
  <si>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</si>
  <si>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</si>
  <si>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</si>
  <si>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</si>
  <si>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</si>
  <si>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</si>
  <si>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</si>
  <si>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</si>
  <si>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</si>
  <si>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</si>
  <si>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</si>
  <si>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</si>
  <si>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</si>
  <si>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</si>
  <si>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</si>
  <si>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</si>
  <si>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</si>
  <si>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</si>
  <si>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</si>
  <si>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</si>
  <si>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</si>
  <si>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</si>
  <si>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</si>
  <si>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</si>
  <si>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</si>
  <si>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</si>
  <si>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</si>
  <si>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</si>
  <si>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</si>
  <si>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</si>
  <si>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</si>
  <si>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</si>
  <si>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</si>
  <si>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</si>
  <si>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</si>
  <si>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</si>
  <si>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</si>
  <si>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</si>
  <si>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</si>
  <si>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</si>
  <si>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</si>
  <si>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</si>
  <si>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</si>
  <si>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</si>
  <si>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</si>
  <si>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</si>
  <si>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</si>
  <si>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</si>
  <si>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</si>
  <si>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</si>
  <si>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</si>
  <si>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</si>
  <si>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</si>
  <si>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</si>
  <si>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</si>
  <si>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</si>
  <si>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</si>
  <si>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</si>
  <si>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</si>
  <si>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</si>
  <si>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</si>
  <si>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</si>
  <si>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</si>
  <si>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</si>
  <si>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</si>
  <si>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</si>
  <si>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</si>
  <si>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</si>
  <si>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</si>
  <si>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</si>
  <si>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</si>
  <si>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</si>
  <si>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</si>
  <si>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</si>
  <si>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</si>
  <si>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</si>
  <si>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</si>
  <si>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</si>
  <si>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</si>
  <si>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</si>
  <si>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</si>
  <si>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</si>
  <si>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</si>
  <si>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</si>
  <si>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</si>
  <si>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</si>
  <si>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</si>
  <si>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</si>
  <si>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</si>
  <si>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</si>
  <si>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</si>
  <si>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</si>
  <si>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</si>
  <si>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</si>
  <si>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</si>
  <si>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</si>
  <si>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</si>
  <si>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</si>
  <si>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</si>
  <si>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</si>
  <si>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</si>
  <si>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</si>
  <si>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</si>
  <si>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</si>
  <si>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</si>
  <si>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</si>
  <si>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</si>
  <si>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</si>
  <si>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</si>
  <si>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</si>
  <si>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</si>
  <si>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</si>
  <si>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</si>
  <si>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</si>
  <si>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</si>
  <si>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</si>
  <si>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</si>
  <si>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</si>
  <si>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</si>
  <si>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</si>
  <si>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</si>
  <si>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</si>
  <si>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</si>
  <si>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</si>
  <si>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</si>
  <si>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</si>
  <si>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</si>
  <si>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</si>
  <si>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</si>
  <si>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</si>
  <si>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</si>
  <si>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</si>
  <si>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</si>
  <si>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</si>
  <si>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</si>
  <si>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</si>
  <si>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</si>
  <si>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</si>
  <si>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</si>
  <si>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</si>
  <si>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</si>
  <si>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</si>
  <si>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</si>
  <si>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</si>
  <si>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</si>
  <si>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</si>
  <si>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</si>
  <si>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</si>
  <si>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</si>
  <si>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</si>
  <si>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</si>
  <si>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</si>
  <si>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</si>
  <si>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</si>
  <si>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</si>
  <si>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</si>
  <si>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</si>
  <si>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</si>
  <si>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</si>
  <si>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</si>
  <si>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</si>
  <si>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</si>
  <si>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</si>
  <si>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</si>
  <si>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</si>
  <si>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</si>
  <si>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</si>
  <si>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</si>
  <si>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</si>
  <si>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</si>
  <si>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</si>
  <si>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</si>
  <si>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</si>
  <si>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</si>
  <si>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</si>
  <si>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</si>
  <si>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</si>
  <si>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</si>
  <si>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</si>
  <si>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</si>
  <si>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</si>
  <si>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</si>
  <si>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</si>
  <si>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</si>
  <si>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</si>
  <si>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</si>
  <si>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</si>
  <si>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</si>
  <si>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</si>
  <si>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</si>
  <si>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</si>
  <si>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</si>
  <si>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</si>
  <si>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</si>
  <si>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</si>
  <si>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</si>
  <si>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</si>
  <si>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</si>
  <si>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</si>
  <si>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</si>
  <si>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</si>
  <si>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</si>
  <si>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</si>
  <si>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</si>
  <si>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</si>
  <si>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</si>
  <si>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</si>
  <si>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</si>
  <si>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</si>
  <si>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</si>
  <si>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</si>
  <si>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</si>
  <si>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</si>
  <si>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</si>
  <si>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</si>
  <si>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</si>
  <si>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</si>
  <si>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</si>
  <si>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</si>
  <si>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</si>
  <si>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</si>
  <si>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</si>
  <si>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</si>
  <si>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</si>
  <si>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</si>
  <si>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</si>
  <si>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</si>
  <si>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</si>
  <si>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</si>
  <si>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</si>
  <si>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</si>
  <si>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</si>
  <si>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</si>
  <si>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</si>
  <si>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</si>
  <si>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</si>
  <si>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</si>
  <si>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</si>
  <si>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</si>
  <si>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</si>
  <si>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</si>
  <si>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</si>
  <si>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</si>
  <si>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</si>
  <si>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</si>
  <si>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</si>
  <si>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</si>
  <si>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</si>
  <si>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</si>
  <si>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</si>
  <si>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</si>
  <si>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</si>
  <si>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</si>
  <si>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</si>
  <si>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</si>
  <si>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</si>
  <si>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</si>
  <si>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</si>
  <si>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</si>
  <si>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</si>
  <si>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</si>
  <si>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</si>
  <si>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</si>
  <si>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</si>
  <si>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</si>
  <si>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</si>
  <si>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</si>
  <si>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</si>
  <si>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</si>
  <si>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</si>
  <si>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</si>
  <si>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</si>
  <si>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</si>
  <si>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</si>
  <si>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</si>
  <si>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</si>
  <si>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</si>
  <si>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</si>
  <si>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</si>
  <si>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</si>
  <si>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</si>
  <si>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</si>
  <si>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</si>
  <si>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</si>
  <si>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</si>
  <si>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</si>
  <si>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</si>
  <si>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</si>
  <si>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</si>
  <si>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</si>
  <si>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</si>
  <si>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</si>
  <si>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</si>
  <si>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</si>
  <si>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</si>
  <si>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</si>
  <si>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</si>
  <si>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</si>
  <si>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</si>
  <si>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</si>
  <si>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</si>
  <si>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</si>
  <si>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</si>
  <si>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</si>
  <si>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</si>
  <si>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</si>
  <si>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</si>
  <si>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</si>
  <si>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</si>
  <si>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</si>
  <si>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</si>
  <si>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</si>
  <si>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</si>
  <si>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</si>
  <si>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</si>
  <si>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</si>
  <si>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</si>
  <si>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</si>
  <si>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</si>
  <si>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</si>
  <si>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</si>
  <si>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</si>
  <si>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</si>
  <si>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</si>
  <si>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</si>
  <si>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</si>
  <si>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</si>
  <si>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</si>
  <si>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</si>
  <si>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</si>
  <si>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</si>
  <si>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</si>
  <si>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</si>
  <si>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</si>
  <si>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</si>
  <si>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</si>
  <si>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</si>
  <si>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</si>
  <si>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</si>
  <si>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</si>
  <si>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</si>
  <si>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</si>
  <si>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</si>
  <si>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</si>
  <si>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</si>
  <si>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</si>
  <si>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</si>
  <si>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</si>
  <si>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</si>
  <si>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</si>
  <si>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</si>
  <si>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</si>
  <si>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</si>
  <si>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</si>
  <si>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</si>
  <si>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</si>
  <si>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</si>
  <si>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</si>
  <si>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</si>
  <si>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</si>
  <si>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</si>
  <si>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</si>
  <si>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</si>
  <si>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</si>
  <si>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</si>
  <si>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</si>
  <si>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</si>
  <si>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</si>
  <si>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</si>
  <si>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</si>
  <si>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</si>
  <si>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</si>
  <si>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</si>
  <si>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</si>
  <si>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</si>
  <si>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</si>
  <si>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</si>
  <si>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</si>
  <si>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</si>
  <si>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</si>
  <si>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</si>
  <si>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</si>
  <si>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</si>
  <si>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</si>
  <si>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</si>
  <si>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</si>
  <si>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</si>
  <si>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</si>
  <si>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</si>
  <si>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</si>
  <si>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</si>
  <si>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</si>
  <si>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</si>
  <si>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</si>
  <si>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</si>
  <si>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</si>
  <si>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</si>
  <si>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</si>
  <si>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</si>
  <si>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</si>
  <si>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</si>
  <si>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</si>
  <si>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</si>
  <si>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</si>
  <si>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</si>
  <si>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</si>
  <si>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</si>
  <si>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</si>
  <si>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</si>
  <si>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</si>
  <si>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</si>
  <si>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</si>
  <si>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</si>
  <si>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</si>
  <si>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</si>
  <si>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</si>
  <si>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</si>
  <si>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</si>
  <si>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</si>
  <si>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</si>
  <si>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</si>
  <si>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</si>
  <si>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</si>
  <si>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</si>
  <si>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</si>
  <si>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</si>
  <si>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</si>
  <si>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</si>
  <si>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</si>
  <si>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</si>
  <si>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</si>
  <si>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</si>
  <si>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</si>
  <si>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</si>
  <si>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</si>
  <si>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</si>
  <si>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</si>
  <si>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</si>
  <si>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</si>
  <si>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</si>
  <si>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</si>
  <si>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</si>
  <si>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</si>
  <si>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</si>
  <si>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</si>
  <si>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</si>
  <si>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</si>
  <si>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</si>
  <si>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</si>
  <si>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</si>
  <si>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</si>
  <si>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</si>
  <si>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</si>
  <si>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</si>
  <si>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</si>
  <si>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</si>
  <si>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</si>
  <si>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</si>
  <si>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</si>
  <si>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</si>
  <si>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</si>
  <si>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</si>
  <si>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</si>
  <si>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</si>
  <si>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</si>
  <si>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</si>
  <si>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</si>
  <si>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</si>
  <si>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</si>
  <si>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</si>
  <si>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</si>
  <si>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</si>
  <si>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</si>
  <si>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</si>
  <si>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</si>
  <si>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</si>
  <si>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</si>
  <si>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</si>
  <si>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</si>
  <si>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</si>
  <si>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</si>
  <si>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</si>
  <si>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</si>
  <si>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</si>
  <si>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</si>
  <si>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</si>
  <si>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</si>
  <si>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</si>
  <si>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</si>
  <si>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</si>
  <si>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</si>
  <si>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</si>
  <si>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</si>
  <si>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</si>
  <si>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</si>
  <si>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</si>
  <si>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</si>
  <si>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</si>
  <si>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</si>
  <si>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</si>
  <si>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</si>
  <si>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</si>
  <si>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</si>
  <si>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</si>
  <si>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</si>
  <si>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</si>
  <si>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</si>
  <si>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</si>
  <si>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</si>
  <si>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</si>
  <si>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</si>
  <si>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</si>
  <si>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</si>
  <si>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</si>
  <si>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</si>
  <si>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</si>
  <si>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</si>
  <si>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</si>
  <si>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</si>
  <si>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</si>
  <si>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</si>
  <si>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</si>
  <si>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</si>
  <si>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</si>
  <si>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</si>
  <si>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</si>
  <si>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</si>
  <si>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</si>
  <si>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</si>
  <si>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</si>
  <si>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</si>
  <si>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</si>
  <si>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</si>
  <si>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</si>
  <si>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</si>
  <si>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</si>
  <si>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</si>
  <si>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</si>
  <si>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</si>
  <si>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</si>
  <si>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</si>
  <si>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</si>
  <si>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</si>
  <si>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</si>
  <si>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</si>
  <si>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</si>
  <si>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</si>
  <si>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</si>
  <si>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</si>
  <si>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</si>
  <si>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</si>
  <si>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</si>
  <si>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</si>
  <si>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</si>
  <si>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</si>
  <si>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</si>
  <si>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</si>
  <si>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</si>
  <si>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</si>
  <si>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</si>
  <si>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</si>
  <si>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</si>
  <si>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</si>
  <si>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</si>
  <si>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</si>
  <si>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</si>
  <si>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</si>
  <si>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</si>
  <si>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</si>
  <si>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</si>
  <si>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</si>
  <si>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</si>
  <si>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</si>
  <si>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</si>
  <si>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</si>
  <si>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</si>
  <si>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</si>
  <si>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</si>
  <si>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</si>
  <si>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</si>
  <si>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</si>
  <si>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</si>
  <si>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</si>
  <si>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</si>
  <si>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</si>
  <si>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</si>
  <si>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</si>
  <si>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</si>
  <si>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</si>
  <si>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</si>
  <si>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</si>
  <si>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</si>
  <si>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</si>
  <si>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</si>
  <si>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</si>
  <si>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</si>
  <si>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</si>
  <si>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</si>
  <si>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</si>
  <si>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</si>
  <si>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</si>
  <si>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</si>
  <si>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</si>
  <si>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</si>
  <si>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</si>
  <si>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</si>
  <si>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</si>
  <si>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</si>
  <si>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</si>
  <si>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</si>
  <si>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</si>
  <si>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</si>
  <si>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</si>
  <si>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</si>
  <si>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</si>
  <si>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</si>
  <si>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</si>
  <si>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</si>
  <si>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</si>
  <si>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</si>
  <si>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</si>
  <si>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</si>
  <si>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</si>
  <si>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</si>
  <si>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</si>
  <si>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</si>
  <si>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</si>
  <si>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</si>
  <si>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</si>
  <si>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</si>
  <si>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</si>
  <si>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</si>
  <si>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</si>
  <si>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</si>
  <si>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</si>
  <si>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</si>
  <si>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</si>
  <si>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</si>
  <si>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</si>
  <si>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</si>
  <si>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</si>
  <si>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</si>
  <si>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</si>
  <si>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</si>
  <si>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</si>
  <si>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</si>
  <si>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</si>
  <si>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</si>
  <si>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</si>
  <si>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</si>
  <si>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</si>
  <si>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</si>
  <si>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</si>
  <si>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</si>
  <si>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</si>
  <si>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</si>
  <si>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</si>
  <si>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</si>
  <si>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</si>
  <si>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</si>
  <si>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</si>
  <si>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</si>
  <si>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</si>
  <si>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</si>
  <si>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</si>
  <si>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</si>
  <si>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</si>
  <si>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</si>
  <si>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</si>
  <si>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</si>
  <si>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</si>
  <si>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</si>
  <si>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</si>
  <si>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</si>
  <si>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</si>
  <si>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</si>
  <si>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</si>
  <si>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</si>
  <si>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</si>
  <si>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</si>
  <si>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</si>
  <si>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</si>
  <si>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</si>
  <si>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</si>
  <si>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</si>
  <si>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</si>
  <si>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</si>
  <si>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</si>
  <si>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</si>
  <si>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</si>
  <si>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</si>
  <si>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</si>
  <si>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</si>
  <si>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</si>
  <si>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</si>
  <si>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</si>
  <si>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</si>
  <si>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</si>
  <si>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</si>
  <si>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</si>
  <si>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</si>
  <si>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</si>
  <si>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</si>
  <si>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</si>
  <si>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</si>
  <si>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</si>
  <si>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</si>
  <si>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</si>
  <si>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</si>
  <si>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</si>
  <si>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</si>
  <si>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</si>
  <si>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</si>
  <si>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</si>
  <si>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</si>
  <si>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</si>
  <si>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</si>
  <si>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</si>
  <si>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</si>
  <si>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</si>
  <si>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</si>
  <si>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</si>
  <si>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</si>
  <si>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</si>
  <si>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</si>
  <si>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</si>
  <si>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</si>
  <si>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</si>
  <si>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</si>
  <si>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</si>
  <si>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</si>
  <si>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</si>
  <si>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</si>
  <si>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</si>
  <si>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</si>
  <si>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</si>
  <si>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</si>
  <si>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</si>
  <si>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</si>
  <si>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</si>
  <si>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</si>
  <si>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</si>
  <si>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</si>
  <si>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</si>
  <si>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</si>
  <si>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</si>
  <si>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</si>
  <si>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</si>
  <si>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</si>
  <si>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</si>
  <si>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</si>
  <si>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</si>
  <si>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</si>
  <si>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</si>
  <si>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</si>
  <si>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</si>
  <si>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</si>
  <si>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</si>
  <si>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</si>
  <si>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</si>
  <si>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</si>
  <si>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</si>
  <si>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</si>
  <si>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</si>
  <si>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</si>
  <si>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</si>
  <si>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</si>
  <si>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</si>
  <si>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</si>
  <si>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</si>
  <si>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</si>
  <si>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</si>
  <si>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</si>
  <si>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</si>
  <si>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</si>
  <si>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</si>
  <si>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</si>
  <si>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</si>
  <si>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</si>
  <si>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</si>
  <si>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</si>
  <si>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</si>
  <si>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</si>
  <si>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</si>
  <si>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</si>
  <si>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</si>
  <si>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</si>
  <si>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</si>
  <si>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</si>
  <si>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</si>
  <si>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</si>
  <si>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</si>
  <si>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</si>
  <si>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</si>
  <si>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</si>
  <si>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</si>
  <si>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</si>
  <si>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</si>
  <si>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</si>
  <si>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</si>
  <si>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</si>
  <si>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</si>
  <si>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</si>
  <si>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</si>
  <si>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</si>
  <si>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</si>
  <si>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</si>
  <si>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</si>
  <si>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</si>
  <si>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</si>
  <si>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</si>
  <si>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</si>
  <si>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</si>
  <si>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</si>
  <si>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</si>
  <si>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</si>
  <si>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</si>
  <si>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</si>
  <si>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</si>
  <si>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</si>
  <si>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</si>
  <si>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</si>
  <si>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</si>
  <si>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</si>
  <si>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</si>
  <si>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</si>
  <si>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</si>
  <si>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</si>
  <si>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</si>
  <si>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</si>
  <si>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</si>
  <si>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</si>
  <si>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</si>
  <si>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</si>
  <si>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</si>
  <si>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</si>
  <si>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</si>
  <si>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</si>
  <si>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</si>
  <si>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</si>
  <si>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</si>
  <si>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</si>
  <si>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</si>
  <si>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</si>
  <si>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</si>
  <si>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</si>
  <si>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</si>
  <si>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</si>
  <si>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</si>
  <si>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</si>
  <si>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</si>
  <si>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</si>
  <si>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</si>
  <si>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</si>
  <si>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</si>
  <si>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</si>
  <si>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</si>
  <si>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</si>
  <si>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</si>
  <si>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</si>
  <si>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</si>
  <si>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</si>
  <si>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</si>
  <si>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</si>
  <si>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</si>
  <si>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</si>
  <si>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</si>
  <si>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</si>
  <si>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</si>
  <si>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</si>
  <si>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</si>
  <si>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</si>
  <si>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</si>
  <si>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</si>
  <si>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</si>
  <si>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</si>
  <si>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</si>
  <si>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</si>
  <si>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</si>
  <si>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</si>
  <si>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</si>
  <si>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</si>
  <si>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</si>
  <si>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</si>
  <si>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</si>
  <si>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</si>
  <si>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</si>
  <si>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</si>
  <si>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</si>
  <si>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</si>
  <si>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</si>
  <si>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</si>
  <si>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</si>
  <si>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</si>
  <si>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</si>
  <si>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</si>
  <si>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</si>
  <si>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</si>
  <si>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</si>
  <si>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</si>
  <si>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</si>
  <si>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</si>
  <si>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</si>
  <si>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</si>
  <si>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</si>
  <si>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</si>
  <si>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</si>
  <si>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</si>
  <si>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</si>
  <si>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</si>
  <si>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</si>
  <si>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</si>
  <si>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</si>
  <si>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</si>
  <si>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</si>
  <si>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</si>
  <si>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</si>
  <si>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</si>
  <si>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</si>
  <si>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</si>
  <si>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</si>
  <si>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</si>
  <si>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</si>
  <si>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</si>
  <si>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</si>
  <si>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</si>
  <si>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</si>
  <si>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</si>
  <si>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</si>
  <si>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</si>
  <si>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</si>
  <si>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</si>
  <si>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</si>
  <si>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</si>
  <si>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</si>
  <si>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</si>
  <si>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</si>
  <si>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</si>
  <si>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</si>
  <si>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</si>
  <si>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</si>
  <si>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</si>
  <si>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</si>
  <si>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</si>
  <si>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</si>
  <si>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</si>
  <si>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</si>
  <si>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</si>
  <si>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</si>
  <si>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</si>
  <si>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</si>
  <si>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</si>
  <si>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</si>
  <si>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</si>
  <si>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</si>
  <si>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</si>
  <si>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</si>
  <si>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</si>
  <si>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</si>
  <si>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</si>
  <si>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</si>
  <si>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</si>
  <si>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</si>
  <si>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</si>
  <si>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</si>
  <si>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</si>
  <si>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</si>
  <si>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</si>
  <si>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</si>
  <si>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</si>
  <si>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</si>
  <si>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</si>
  <si>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</si>
  <si>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</si>
  <si>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</si>
  <si>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</si>
  <si>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</si>
  <si>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</si>
  <si>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</si>
  <si>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</si>
  <si>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</si>
  <si>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</si>
  <si>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</si>
  <si>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</si>
  <si>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</si>
  <si>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</si>
  <si>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</si>
  <si>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</si>
  <si>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</si>
  <si>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</si>
  <si>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</si>
  <si>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</si>
  <si>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</si>
  <si>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</si>
  <si>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</si>
  <si>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</si>
  <si>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</si>
  <si>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</si>
  <si>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</si>
  <si>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</si>
  <si>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</si>
  <si>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</si>
  <si>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</si>
  <si>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</si>
  <si>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</si>
  <si>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</si>
  <si>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</si>
  <si>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</si>
  <si>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</si>
  <si>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</si>
  <si>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</si>
  <si>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</si>
  <si>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</si>
  <si>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</si>
  <si>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</si>
  <si>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</si>
  <si>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</si>
  <si>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</si>
  <si>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</si>
  <si>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</si>
  <si>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</si>
  <si>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</si>
  <si>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</si>
  <si>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</si>
  <si>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</si>
  <si>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</si>
  <si>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</si>
  <si>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</si>
  <si>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</si>
  <si>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</si>
  <si>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</si>
  <si>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</si>
  <si>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</si>
  <si>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</si>
  <si>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</si>
  <si>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</si>
  <si>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</si>
  <si>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</si>
  <si>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</si>
  <si>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</si>
  <si>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</si>
  <si>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</si>
  <si>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</si>
  <si>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</si>
  <si>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</si>
  <si>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</si>
  <si>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</si>
  <si>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</si>
  <si>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</si>
  <si>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</si>
  <si>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</si>
  <si>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</si>
  <si>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</si>
  <si>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</si>
  <si>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</si>
  <si>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</si>
  <si>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</si>
  <si>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</si>
  <si>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</si>
  <si>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</si>
  <si>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</si>
  <si>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</si>
  <si>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</si>
  <si>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</si>
  <si>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</si>
  <si>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</si>
  <si>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</si>
  <si>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</si>
  <si>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</si>
  <si>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</si>
  <si>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</si>
  <si>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</si>
  <si>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</si>
  <si>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</si>
  <si>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</si>
  <si>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</si>
  <si>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</si>
  <si>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</si>
  <si>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</si>
  <si>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</si>
  <si>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</si>
  <si>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</si>
  <si>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</si>
  <si>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</si>
  <si>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</si>
  <si>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</si>
  <si>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</si>
  <si>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</si>
  <si>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</si>
  <si>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</si>
  <si>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</si>
  <si>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</si>
  <si>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</si>
  <si>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</si>
  <si>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</si>
  <si>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</si>
  <si>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</si>
  <si>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</si>
  <si>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</si>
  <si>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</si>
  <si>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</si>
  <si>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</si>
  <si>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</si>
  <si>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</si>
  <si>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</si>
  <si>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</si>
  <si>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</si>
  <si>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</si>
  <si>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</si>
  <si>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</si>
  <si>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</si>
  <si>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</si>
  <si>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</si>
  <si>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</si>
  <si>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</si>
  <si>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</si>
  <si>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</si>
  <si>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</si>
  <si>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</si>
  <si>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</si>
  <si>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</si>
  <si>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</si>
  <si>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</si>
  <si>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</si>
  <si>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</si>
  <si>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</si>
  <si>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</si>
  <si>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</si>
  <si>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</si>
  <si>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</si>
  <si>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</si>
  <si>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</si>
  <si>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</si>
  <si>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</si>
  <si>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</si>
  <si>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</si>
  <si>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</si>
  <si>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</si>
  <si>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</si>
  <si>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</si>
  <si>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</si>
  <si>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</si>
  <si>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</si>
  <si>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</si>
  <si>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</si>
  <si>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</si>
  <si>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</si>
  <si>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</si>
  <si>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</si>
  <si>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</si>
  <si>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</si>
  <si>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</si>
  <si>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</si>
  <si>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</si>
  <si>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</si>
  <si>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</si>
  <si>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</si>
  <si>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</si>
  <si>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</si>
  <si>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</si>
  <si>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</si>
  <si>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</si>
  <si>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</si>
  <si>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</si>
  <si>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</si>
  <si>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</si>
  <si>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</si>
  <si>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</si>
  <si>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</si>
  <si>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</si>
  <si>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</si>
  <si>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</si>
  <si>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</si>
  <si>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</si>
  <si>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</si>
  <si>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</si>
  <si>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</si>
  <si>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</si>
  <si>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</si>
  <si>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</si>
  <si>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</si>
  <si>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</si>
  <si>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</si>
  <si>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</si>
  <si>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</si>
  <si>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</si>
  <si>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</si>
  <si>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</si>
  <si>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</si>
  <si>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</si>
  <si>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</si>
  <si>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</si>
  <si>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</si>
  <si>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</si>
  <si>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</si>
  <si>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</si>
  <si>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</si>
  <si>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</si>
  <si>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</si>
  <si>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</si>
  <si>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</si>
  <si>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</si>
  <si>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</si>
  <si>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</si>
  <si>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</si>
  <si>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</si>
  <si>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</si>
  <si>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</si>
  <si>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</si>
  <si>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</si>
  <si>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</si>
  <si>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</si>
  <si>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</si>
  <si>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</si>
  <si>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</si>
  <si>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</si>
  <si>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</si>
  <si>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</si>
  <si>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</si>
  <si>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</si>
  <si>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</si>
  <si>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</si>
  <si>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</si>
  <si>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</si>
  <si>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</si>
  <si>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</si>
  <si>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</si>
  <si>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</si>
  <si>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</si>
  <si>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</si>
  <si>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</si>
  <si>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</si>
  <si>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</si>
  <si>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</si>
  <si>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</si>
  <si>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</si>
  <si>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</si>
  <si>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</si>
  <si>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</si>
  <si>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</si>
  <si>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</si>
  <si>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</si>
  <si>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</si>
  <si>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</si>
  <si>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</si>
  <si>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</si>
  <si>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</si>
  <si>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</si>
  <si>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</si>
  <si>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</si>
  <si>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</si>
  <si>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</si>
  <si>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</si>
  <si>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</si>
  <si>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</si>
  <si>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</si>
  <si>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</si>
  <si>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</si>
  <si>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</si>
  <si>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</si>
  <si>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</si>
  <si>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</si>
  <si>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</si>
  <si>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</si>
  <si>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</si>
  <si>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</si>
  <si>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</si>
  <si>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</si>
  <si>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</si>
  <si>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</si>
  <si>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</si>
  <si>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</si>
  <si>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</si>
  <si>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</si>
  <si>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</si>
  <si>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</si>
  <si>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</si>
  <si>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</si>
  <si>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</si>
  <si>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</si>
  <si>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</si>
  <si>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</si>
  <si>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</si>
  <si>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</si>
  <si>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</si>
  <si>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</si>
  <si>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</si>
  <si>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</si>
  <si>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</si>
  <si>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</si>
  <si>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</si>
  <si>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</si>
  <si>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</si>
  <si>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</si>
  <si>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</si>
  <si>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</si>
  <si>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</si>
  <si>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</si>
  <si>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</si>
  <si>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</si>
  <si>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</si>
  <si>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</si>
  <si>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</si>
  <si>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</si>
  <si>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</si>
  <si>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</si>
  <si>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</si>
  <si>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</si>
  <si>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</si>
  <si>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</si>
  <si>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</si>
  <si>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</si>
  <si>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</si>
  <si>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</si>
  <si>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</si>
  <si>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</si>
  <si>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</si>
  <si>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</si>
  <si>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</si>
  <si>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</si>
  <si>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</si>
  <si>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</si>
  <si>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</si>
  <si>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</si>
  <si>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</si>
  <si>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</si>
  <si>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</si>
  <si>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</si>
  <si>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</si>
  <si>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</si>
  <si>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</si>
  <si>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</si>
  <si>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</si>
  <si>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</si>
  <si>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</si>
  <si>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</si>
  <si>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</si>
  <si>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</si>
  <si>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</si>
  <si>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</si>
  <si>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</si>
  <si>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</si>
  <si>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</si>
  <si>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</si>
  <si>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</si>
  <si>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</si>
  <si>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</si>
  <si>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</si>
  <si>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</si>
  <si>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</si>
  <si>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</si>
  <si>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</si>
  <si>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</si>
  <si>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</si>
  <si>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</si>
  <si>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</si>
  <si>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</si>
  <si>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</si>
  <si>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</si>
  <si>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</si>
  <si>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</si>
  <si>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</si>
  <si>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</si>
  <si>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</si>
  <si>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</si>
  <si>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</si>
  <si>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</si>
  <si>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</si>
  <si>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</si>
  <si>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</si>
  <si>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</si>
  <si>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</si>
  <si>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</si>
  <si>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</si>
  <si>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</si>
  <si>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</si>
  <si>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</si>
  <si>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</si>
  <si>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</si>
  <si>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</si>
  <si>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</si>
  <si>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</si>
  <si>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</si>
  <si>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</si>
  <si>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</si>
  <si>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</si>
  <si>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</si>
  <si>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</si>
  <si>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</si>
  <si>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</si>
  <si>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</si>
  <si>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</si>
  <si>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</si>
  <si>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</si>
  <si>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</si>
  <si>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</si>
  <si>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</si>
  <si>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</si>
  <si>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</si>
  <si>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</si>
  <si>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</si>
  <si>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</si>
  <si>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</si>
  <si>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</si>
  <si>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</si>
  <si>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</si>
  <si>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</si>
  <si>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</si>
  <si>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</si>
  <si>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</si>
  <si>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</si>
  <si>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</si>
  <si>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</si>
  <si>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</si>
  <si>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</si>
  <si>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</si>
  <si>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</si>
  <si>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</si>
  <si>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</si>
  <si>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</si>
  <si>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</si>
  <si>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</si>
  <si>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</si>
  <si>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</si>
  <si>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</si>
  <si>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</si>
  <si>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</si>
  <si>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</si>
  <si>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</si>
  <si>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</si>
  <si>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</si>
  <si>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</si>
  <si>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</si>
  <si>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</si>
  <si>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</si>
  <si>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</si>
  <si>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</si>
  <si>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</si>
  <si>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</si>
  <si>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</si>
  <si>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</si>
  <si>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</si>
  <si>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</si>
  <si>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</si>
  <si>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</si>
  <si>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</si>
  <si>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</si>
  <si>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</si>
  <si>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</si>
  <si>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</si>
  <si>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</si>
  <si>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</si>
  <si>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</si>
  <si>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</si>
  <si>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</si>
  <si>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</si>
  <si>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</si>
  <si>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</si>
  <si>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</si>
  <si>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</si>
  <si>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</si>
  <si>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</si>
  <si>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</si>
  <si>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</si>
  <si>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</si>
  <si>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</si>
  <si>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</si>
  <si>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</si>
  <si>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</si>
  <si>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</si>
  <si>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</si>
  <si>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</si>
  <si>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</si>
  <si>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</si>
  <si>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</si>
  <si>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</si>
  <si>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</si>
  <si>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</si>
  <si>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</si>
  <si>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</si>
  <si>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</si>
  <si>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</si>
  <si>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</si>
  <si>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</si>
  <si>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</si>
  <si>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</si>
  <si>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</si>
  <si>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</si>
  <si>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</si>
  <si>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</si>
  <si>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</si>
  <si>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</si>
  <si>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</si>
  <si>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</si>
  <si>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</si>
  <si>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</si>
  <si>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</si>
  <si>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</si>
  <si>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</si>
  <si>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</si>
  <si>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</si>
  <si>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</si>
  <si>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</si>
  <si>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</si>
  <si>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</si>
  <si>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</si>
  <si>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</si>
  <si>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</si>
  <si>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</si>
  <si>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</si>
  <si>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</si>
  <si>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</si>
  <si>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</si>
  <si>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</si>
  <si>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</si>
  <si>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</si>
  <si>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</si>
  <si>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</si>
  <si>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</si>
  <si>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</si>
  <si>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</si>
  <si>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</si>
  <si>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</si>
  <si>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</si>
  <si>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</si>
  <si>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</si>
  <si>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</si>
  <si>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</si>
  <si>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</si>
  <si>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</si>
  <si>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</si>
  <si>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</si>
  <si>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</si>
  <si>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</si>
  <si>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</si>
  <si>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</si>
  <si>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</si>
  <si>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</si>
  <si>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</si>
  <si>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</si>
  <si>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</si>
  <si>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</si>
  <si>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</si>
  <si>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</si>
  <si>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</si>
  <si>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</si>
  <si>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</si>
  <si>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</si>
  <si>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</si>
  <si>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</si>
  <si>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</si>
  <si>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</si>
  <si>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</si>
  <si>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</si>
  <si>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</si>
  <si>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</si>
  <si>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</si>
  <si>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</si>
  <si>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</si>
  <si>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</si>
  <si>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</si>
  <si>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</si>
  <si>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</si>
  <si>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</si>
  <si>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</si>
  <si>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</si>
  <si>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</si>
  <si>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</si>
  <si>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</si>
  <si>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</si>
  <si>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</si>
  <si>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</si>
  <si>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</si>
  <si>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</si>
  <si>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</si>
  <si>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</si>
  <si>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</si>
  <si>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</si>
  <si>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</si>
  <si>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</si>
  <si>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</si>
  <si>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</si>
  <si>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</si>
  <si>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</si>
  <si>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</si>
  <si>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</si>
  <si>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</si>
  <si>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</si>
  <si>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</si>
  <si>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</si>
  <si>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</si>
  <si>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</si>
  <si>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</si>
  <si>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</si>
  <si>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</si>
  <si>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</si>
  <si>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</si>
  <si>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</si>
  <si>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</si>
  <si>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</si>
  <si>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</si>
  <si>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</si>
  <si>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</si>
  <si>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</si>
  <si>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</si>
  <si>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</si>
  <si>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</si>
  <si>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</si>
  <si>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</si>
  <si>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</si>
  <si>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</si>
  <si>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</si>
  <si>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</si>
  <si>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</si>
  <si>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</si>
  <si>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</si>
  <si>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</si>
  <si>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</si>
  <si>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</si>
  <si>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</si>
  <si>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</si>
  <si>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</si>
  <si>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</si>
  <si>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</si>
  <si>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</si>
  <si>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</si>
  <si>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</si>
  <si>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</si>
  <si>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</si>
  <si>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</si>
  <si>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</si>
  <si>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</si>
  <si>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</si>
  <si>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</si>
  <si>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</si>
  <si>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</si>
  <si>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</si>
  <si>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</si>
  <si>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</si>
  <si>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</si>
  <si>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</si>
  <si>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</si>
  <si>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</si>
  <si>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</si>
  <si>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</si>
  <si>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</si>
  <si>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</si>
  <si>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</si>
  <si>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</si>
  <si>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</si>
  <si>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</si>
  <si>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</si>
  <si>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</si>
  <si>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</si>
  <si>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</si>
  <si>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</si>
  <si>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</si>
  <si>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</si>
  <si>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</si>
  <si>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</si>
  <si>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</si>
  <si>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</si>
  <si>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</si>
  <si>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</si>
  <si>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</si>
  <si>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</si>
  <si>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</si>
  <si>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</si>
  <si>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</si>
  <si>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</si>
  <si>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</si>
  <si>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</si>
  <si>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</si>
  <si>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</si>
  <si>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</si>
  <si>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</si>
  <si>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</si>
  <si>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</si>
  <si>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</si>
  <si>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</si>
  <si>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</si>
  <si>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</si>
  <si>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</si>
  <si>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</si>
  <si>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</si>
  <si>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</si>
  <si>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</si>
  <si>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</si>
  <si>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</si>
  <si>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</si>
  <si>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</si>
  <si>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</si>
  <si>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</si>
  <si>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</si>
  <si>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</si>
  <si>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</si>
  <si>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</si>
  <si>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</si>
  <si>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</si>
  <si>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</si>
  <si>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</si>
  <si>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</si>
  <si>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</si>
  <si>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</si>
  <si>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</si>
  <si>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</si>
  <si>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</si>
  <si>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</si>
  <si>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</si>
  <si>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</si>
  <si>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</si>
  <si>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</si>
  <si>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</si>
  <si>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</si>
  <si>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</si>
  <si>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</si>
  <si>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</si>
  <si>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</si>
  <si>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</si>
  <si>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</si>
  <si>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</si>
  <si>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</si>
  <si>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</si>
  <si>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</si>
  <si>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</si>
  <si>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</si>
  <si>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</si>
  <si>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</si>
  <si>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</si>
  <si>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</si>
  <si>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</si>
  <si>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</si>
  <si>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</si>
  <si>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</si>
  <si>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</si>
  <si>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</si>
  <si>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</si>
  <si>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</si>
  <si>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</si>
  <si>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</si>
  <si>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</si>
  <si>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</si>
  <si>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</si>
  <si>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</si>
  <si>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</si>
  <si>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</si>
  <si>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</si>
  <si>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</si>
  <si>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</si>
  <si>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</si>
  <si>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</si>
  <si>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</si>
  <si>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</si>
  <si>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</si>
  <si>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</si>
  <si>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</si>
  <si>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</si>
  <si>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</si>
  <si>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</si>
  <si>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</si>
  <si>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</si>
  <si>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</si>
  <si>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</si>
  <si>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</si>
  <si>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</si>
  <si>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</si>
  <si>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</si>
  <si>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</si>
  <si>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</si>
  <si>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</si>
  <si>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</si>
  <si>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</si>
  <si>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</si>
  <si>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</si>
  <si>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</si>
  <si>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</si>
  <si>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</si>
  <si>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</si>
  <si>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</si>
  <si>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</si>
  <si>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</si>
  <si>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</si>
  <si>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</si>
  <si>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</si>
  <si>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</si>
  <si>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</si>
  <si>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</si>
  <si>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</si>
  <si>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</si>
  <si>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</si>
  <si>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</si>
  <si>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</si>
  <si>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</si>
  <si>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</si>
  <si>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</si>
  <si>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</si>
  <si>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</si>
  <si>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</si>
  <si>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</si>
  <si>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</si>
  <si>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</si>
  <si>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</si>
  <si>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</si>
  <si>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</si>
  <si>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</si>
  <si>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</si>
  <si>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</si>
  <si>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</si>
  <si>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</si>
  <si>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</si>
  <si>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</si>
  <si>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</si>
  <si>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</si>
  <si>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</si>
  <si>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</si>
  <si>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</si>
  <si>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</si>
  <si>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</si>
  <si>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</si>
  <si>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</si>
  <si>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</si>
  <si>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</si>
  <si>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</si>
  <si>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</si>
  <si>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</si>
  <si>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</si>
  <si>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</si>
  <si>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</si>
  <si>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</si>
  <si>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</si>
  <si>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</si>
  <si>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</si>
  <si>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</si>
  <si>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</si>
  <si>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</si>
  <si>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</si>
  <si>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</si>
  <si>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</si>
  <si>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</si>
  <si>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</si>
  <si>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</si>
  <si>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</si>
  <si>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</si>
  <si>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</si>
  <si>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</si>
  <si>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</si>
  <si>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</si>
  <si>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</si>
  <si>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</si>
  <si>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</si>
  <si>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</si>
  <si>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</si>
  <si>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</si>
  <si>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</si>
  <si>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</si>
  <si>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</si>
  <si>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</si>
  <si>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</si>
  <si>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</si>
  <si>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</si>
  <si>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</si>
  <si>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</si>
  <si>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</si>
  <si>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</si>
  <si>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</si>
  <si>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</si>
  <si>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</si>
  <si>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</si>
  <si>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</si>
  <si>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</si>
  <si>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</si>
  <si>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</si>
  <si>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</si>
  <si>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</si>
  <si>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</si>
  <si>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</si>
  <si>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</si>
  <si>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</si>
  <si>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</si>
  <si>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</si>
  <si>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</si>
  <si>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</si>
  <si>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</si>
  <si>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</si>
  <si>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</si>
  <si>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</si>
  <si>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</si>
  <si>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</si>
  <si>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</si>
  <si>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</si>
  <si>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</si>
  <si>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</si>
  <si>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</si>
  <si>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</si>
  <si>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</si>
  <si>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</si>
  <si>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</si>
  <si>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</si>
  <si>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</si>
  <si>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</si>
  <si>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</si>
  <si>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</si>
  <si>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</si>
  <si>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</si>
  <si>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</si>
  <si>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</si>
  <si>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</si>
  <si>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</si>
  <si>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</si>
  <si>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</si>
  <si>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</si>
  <si>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</si>
  <si>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</si>
  <si>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</si>
  <si>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</si>
  <si>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</si>
  <si>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</si>
  <si>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</si>
  <si>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</si>
  <si>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</si>
  <si>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</si>
  <si>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</si>
  <si>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</si>
  <si>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</si>
  <si>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</si>
  <si>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</si>
  <si>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</si>
  <si>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</si>
  <si>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</si>
  <si>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</si>
  <si>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</si>
  <si>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</si>
  <si>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</si>
  <si>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</si>
  <si>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</si>
  <si>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</si>
  <si>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</si>
  <si>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</si>
  <si>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</si>
  <si>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</si>
  <si>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</si>
  <si>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</si>
  <si>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</si>
  <si>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</si>
  <si>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</si>
  <si>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</si>
  <si>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</si>
  <si>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</si>
  <si>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</si>
  <si>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</si>
  <si>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</si>
  <si>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</si>
  <si>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</si>
  <si>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</si>
  <si>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</si>
  <si>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</si>
  <si>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</si>
  <si>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</si>
  <si>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</si>
  <si>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</si>
  <si>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</si>
  <si>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</si>
  <si>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</si>
  <si>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</si>
  <si>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</si>
  <si>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</si>
  <si>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</si>
  <si>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</si>
  <si>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</si>
  <si>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</si>
  <si>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</si>
  <si>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</si>
  <si>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</si>
  <si>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</si>
  <si>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</si>
  <si>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</si>
  <si>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</si>
  <si>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</si>
  <si>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</si>
  <si>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</si>
  <si>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</si>
  <si>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</si>
  <si>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</si>
  <si>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</si>
  <si>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</si>
  <si>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</si>
  <si>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</si>
  <si>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</si>
  <si>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</si>
  <si>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</si>
  <si>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</si>
  <si>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</si>
  <si>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</si>
  <si>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</si>
  <si>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</si>
  <si>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</si>
  <si>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</si>
  <si>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</si>
  <si>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</si>
  <si>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</si>
  <si>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</si>
  <si>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</si>
  <si>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</si>
  <si>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</si>
  <si>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</si>
  <si>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</si>
  <si>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</si>
  <si>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</si>
  <si>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</si>
  <si>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</si>
  <si>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</si>
  <si>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</si>
  <si>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</si>
  <si>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</si>
  <si>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</si>
  <si>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</si>
  <si>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</si>
  <si>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</si>
  <si>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</si>
  <si>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</si>
  <si>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</si>
  <si>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</si>
  <si>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</si>
  <si>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</si>
  <si>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</si>
  <si>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</si>
  <si>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</si>
  <si>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</si>
  <si>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</si>
  <si>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</si>
  <si>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</si>
  <si>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</si>
  <si>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</si>
  <si>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</si>
  <si>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</si>
  <si>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</si>
  <si>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</si>
  <si>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</si>
  <si>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</si>
  <si>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</si>
  <si>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</si>
  <si>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</si>
  <si>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</si>
  <si>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</si>
  <si>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</si>
  <si>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</si>
  <si>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</si>
  <si>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</si>
  <si>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</si>
  <si>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</si>
  <si>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</si>
  <si>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</si>
  <si>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</si>
  <si>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</si>
  <si>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</si>
  <si>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</si>
  <si>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</si>
  <si>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</si>
  <si>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</si>
  <si>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</si>
  <si>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</si>
  <si>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</si>
  <si>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</si>
  <si>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</si>
  <si>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</si>
  <si>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</si>
  <si>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</si>
  <si>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</si>
  <si>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</si>
  <si>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</si>
  <si>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</si>
  <si>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</si>
  <si>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</si>
  <si>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</si>
  <si>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</si>
  <si>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</si>
  <si>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</si>
  <si>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</si>
  <si>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</si>
  <si>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</si>
  <si>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</si>
  <si>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</si>
  <si>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</si>
  <si>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</si>
  <si>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</si>
  <si>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</si>
  <si>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</si>
  <si>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</si>
  <si>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</si>
  <si>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</si>
  <si>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</si>
  <si>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</si>
  <si>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</si>
  <si>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</si>
  <si>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</si>
  <si>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</si>
  <si>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</si>
  <si>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</si>
  <si>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</si>
  <si>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</si>
  <si>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</si>
  <si>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</si>
  <si>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</si>
  <si>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</si>
  <si>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</si>
  <si>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</si>
  <si>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</si>
  <si>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</si>
  <si>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</si>
  <si>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</si>
  <si>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</si>
  <si>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</si>
  <si>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</si>
  <si>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</si>
  <si>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</si>
  <si>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</si>
  <si>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</si>
  <si>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</si>
  <si>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</si>
  <si>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</si>
  <si>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</si>
  <si>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</si>
  <si>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</si>
  <si>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</si>
  <si>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</si>
  <si>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</si>
  <si>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</si>
  <si>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</si>
  <si>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</si>
  <si>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</si>
  <si>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</si>
  <si>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</si>
  <si>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</si>
  <si>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</si>
  <si>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</si>
  <si>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</si>
  <si>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</si>
  <si>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</si>
  <si>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</si>
  <si>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</si>
  <si>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</si>
  <si>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</si>
  <si>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</si>
  <si>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</si>
  <si>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</si>
  <si>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</si>
  <si>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</si>
  <si>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</si>
  <si>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</si>
  <si>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</si>
  <si>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</si>
  <si>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</si>
  <si>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</si>
  <si>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</si>
  <si>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</si>
  <si>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</si>
  <si>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</si>
  <si>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</si>
  <si>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</si>
  <si>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</si>
  <si>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</si>
  <si>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</si>
  <si>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</si>
  <si>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</si>
  <si>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</si>
  <si>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</si>
  <si>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</si>
  <si>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</si>
  <si>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</si>
  <si>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</si>
  <si>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</si>
  <si>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</si>
  <si>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</si>
  <si>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</si>
  <si>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</si>
  <si>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</si>
  <si>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</si>
  <si>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</si>
  <si>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</si>
  <si>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</si>
  <si>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</si>
  <si>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</si>
  <si>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</si>
  <si>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</si>
  <si>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</si>
  <si>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</si>
  <si>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</si>
  <si>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</si>
  <si>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</si>
  <si>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</si>
  <si>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</si>
  <si>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</si>
  <si>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</si>
  <si>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</si>
  <si>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</si>
  <si>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</si>
  <si>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</si>
  <si>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</si>
  <si>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</si>
  <si>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</si>
  <si>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</si>
  <si>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</si>
  <si>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</si>
  <si>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</si>
  <si>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</si>
  <si>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</si>
  <si>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</si>
  <si>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</si>
  <si>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</si>
  <si>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</si>
  <si>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</si>
  <si>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</si>
  <si>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</si>
  <si>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</si>
  <si>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</si>
  <si>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</si>
  <si>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</si>
  <si>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</si>
  <si>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</si>
  <si>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</si>
  <si>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</si>
  <si>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</si>
  <si>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</si>
  <si>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</si>
  <si>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</si>
  <si>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</si>
  <si>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</si>
  <si>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</si>
  <si>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</si>
  <si>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</si>
  <si>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</si>
  <si>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</si>
  <si>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</si>
  <si>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</si>
  <si>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</si>
  <si>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</si>
  <si>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</si>
  <si>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</si>
  <si>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</si>
  <si>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</si>
  <si>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</si>
  <si>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</si>
  <si>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</si>
  <si>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</si>
  <si>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</si>
  <si>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</si>
  <si>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</si>
  <si>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</si>
  <si>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</si>
  <si>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</si>
  <si>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</si>
  <si>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</si>
  <si>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</si>
  <si>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</si>
  <si>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</si>
  <si>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</si>
  <si>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</si>
  <si>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</si>
  <si>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</si>
  <si>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</si>
  <si>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</si>
  <si>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</si>
  <si>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</si>
  <si>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</si>
  <si>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</si>
  <si>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</si>
  <si>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</si>
  <si>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</si>
  <si>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</si>
  <si>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</si>
  <si>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</si>
  <si>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</si>
  <si>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</si>
  <si>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</si>
  <si>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</si>
  <si>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</si>
  <si>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</si>
  <si>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</si>
  <si>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</si>
  <si>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</si>
  <si>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</si>
  <si>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</si>
  <si>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</si>
  <si>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</si>
  <si>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</si>
  <si>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</si>
  <si>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</si>
  <si>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</si>
  <si>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</si>
  <si>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</si>
  <si>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</si>
  <si>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</si>
  <si>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</si>
  <si>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</si>
  <si>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</si>
  <si>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</si>
  <si>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</si>
  <si>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</si>
  <si>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</si>
  <si>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</si>
  <si>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</si>
  <si>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</si>
  <si>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</si>
  <si>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</si>
  <si>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</si>
  <si>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</si>
  <si>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</si>
  <si>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</si>
  <si>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</si>
  <si>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</si>
  <si>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</si>
  <si>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</si>
  <si>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</si>
  <si>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</si>
  <si>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</si>
  <si>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</si>
  <si>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</si>
  <si>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</si>
  <si>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</si>
  <si>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</si>
  <si>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</si>
  <si>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</si>
  <si>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</si>
  <si>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</si>
  <si>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</si>
  <si>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</si>
  <si>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</si>
  <si>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</si>
  <si>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</si>
  <si>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</si>
  <si>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</si>
  <si>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</si>
  <si>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</si>
  <si>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</si>
  <si>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</si>
  <si>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</si>
  <si>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</si>
  <si>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</si>
  <si>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</si>
  <si>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</si>
  <si>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</si>
  <si>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</si>
  <si>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</si>
  <si>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</si>
  <si>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</si>
  <si>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</si>
  <si>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</si>
  <si>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</si>
  <si>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</si>
  <si>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</si>
  <si>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</si>
  <si>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</si>
  <si>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</si>
  <si>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</si>
  <si>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</si>
  <si>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</si>
  <si>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</si>
  <si>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</si>
  <si>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</si>
  <si>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</si>
  <si>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</si>
  <si>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</si>
  <si>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</si>
  <si>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</si>
  <si>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</si>
  <si>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</si>
  <si>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</si>
  <si>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</si>
  <si>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</si>
  <si>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</si>
  <si>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</si>
  <si>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</si>
  <si>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</si>
  <si>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</si>
  <si>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</si>
  <si>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</si>
  <si>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</si>
  <si>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</si>
  <si>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</si>
  <si>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</si>
  <si>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</si>
  <si>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</si>
  <si>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</si>
  <si>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</si>
  <si>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</si>
  <si>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</si>
  <si>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</si>
  <si>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</si>
  <si>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</si>
  <si>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</si>
  <si>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</si>
  <si>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</si>
  <si>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</si>
  <si>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</si>
  <si>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</si>
  <si>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</si>
  <si>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</si>
  <si>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</si>
  <si>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</si>
  <si>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</si>
  <si>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</si>
  <si>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</si>
  <si>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</si>
  <si>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</si>
  <si>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</si>
  <si>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</si>
  <si>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</si>
  <si>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</si>
  <si>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</si>
  <si>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</si>
  <si>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</si>
  <si>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</si>
  <si>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</si>
  <si>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</si>
  <si>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</si>
  <si>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</si>
  <si>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</si>
  <si>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</si>
  <si>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</si>
  <si>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</si>
  <si>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</si>
  <si>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</si>
  <si>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</si>
  <si>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</si>
  <si>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</si>
  <si>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</si>
  <si>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</si>
  <si>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</si>
  <si>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</si>
  <si>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</si>
  <si>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</si>
  <si>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</si>
  <si>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</si>
  <si>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</si>
  <si>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</si>
  <si>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</si>
  <si>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</si>
  <si>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</si>
  <si>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</si>
  <si>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</si>
  <si>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</si>
  <si>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</si>
  <si>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</si>
  <si>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</si>
  <si>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</si>
  <si>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</si>
  <si>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</si>
  <si>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</si>
  <si>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</si>
  <si>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</si>
  <si>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</si>
  <si>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</si>
  <si>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</si>
  <si>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</si>
  <si>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</si>
  <si>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</si>
  <si>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</si>
  <si>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</si>
  <si>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</si>
  <si>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</si>
  <si>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</si>
  <si>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</si>
  <si>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</si>
  <si>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</si>
  <si>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</si>
  <si>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</si>
  <si>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</si>
  <si>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</si>
  <si>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</si>
  <si>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</si>
  <si>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</si>
  <si>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</si>
  <si>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</si>
  <si>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</si>
  <si>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</si>
  <si>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</si>
  <si>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</si>
  <si>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</si>
  <si>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</si>
  <si>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</si>
  <si>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</si>
  <si>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</si>
  <si>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</si>
  <si>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</si>
  <si>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</si>
  <si>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</si>
  <si>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</si>
  <si>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</si>
  <si>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</si>
  <si>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</si>
  <si>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</si>
  <si>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</si>
  <si>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</si>
  <si>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</si>
  <si>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</si>
  <si>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</si>
  <si>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</si>
  <si>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</si>
  <si>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</si>
  <si>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</si>
  <si>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</si>
  <si>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</si>
  <si>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</si>
  <si>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</si>
  <si>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</si>
  <si>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</si>
  <si>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</si>
  <si>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</si>
  <si>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</si>
  <si>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</si>
  <si>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</si>
  <si>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</si>
  <si>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</si>
  <si>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</si>
  <si>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</si>
  <si>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</si>
  <si>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</si>
  <si>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</si>
  <si>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</si>
  <si>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</si>
  <si>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</si>
  <si>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</si>
  <si>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</si>
  <si>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</si>
  <si>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</si>
  <si>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</si>
  <si>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</si>
  <si>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</si>
  <si>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</si>
  <si>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</si>
  <si>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</si>
  <si>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</si>
  <si>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</si>
  <si>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</si>
  <si>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</si>
  <si>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</si>
  <si>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</si>
  <si>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</si>
  <si>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</si>
  <si>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</si>
  <si>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</si>
  <si>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</si>
  <si>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</si>
  <si>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</si>
  <si>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</si>
  <si>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</si>
  <si>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</si>
  <si>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</si>
  <si>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</si>
  <si>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</si>
  <si>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</si>
  <si>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</si>
  <si>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</si>
  <si>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</si>
  <si>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</si>
  <si>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</si>
  <si>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</si>
  <si>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</si>
  <si>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</si>
  <si>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</si>
  <si>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</si>
  <si>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</si>
  <si>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</si>
  <si>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</si>
  <si>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</si>
  <si>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</si>
  <si>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</si>
  <si>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</si>
  <si>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</si>
  <si>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</si>
  <si>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</si>
  <si>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</si>
  <si>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</si>
  <si>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</si>
  <si>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</si>
  <si>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</si>
  <si>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</si>
  <si>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</si>
  <si>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</si>
  <si>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</si>
  <si>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</si>
  <si>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</si>
  <si>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</si>
  <si>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</si>
  <si>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</si>
  <si>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</si>
  <si>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</si>
  <si>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</si>
  <si>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</si>
  <si>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</si>
  <si>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</si>
  <si>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</si>
  <si>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</si>
  <si>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</si>
  <si>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</si>
  <si>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</si>
  <si>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</si>
  <si>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</si>
  <si>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</si>
  <si>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</si>
  <si>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</si>
  <si>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</si>
  <si>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</si>
  <si>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</si>
  <si>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</si>
  <si>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</si>
  <si>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</si>
  <si>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</si>
  <si>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</si>
  <si>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</si>
  <si>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</si>
  <si>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</si>
  <si>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</si>
  <si>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</si>
  <si>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</si>
  <si>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</si>
  <si>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</si>
  <si>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</si>
  <si>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</si>
  <si>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</si>
  <si>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</si>
  <si>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</si>
  <si>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</si>
  <si>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</si>
  <si>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</si>
  <si>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</si>
  <si>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</si>
  <si>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</si>
  <si>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</si>
  <si>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</si>
  <si>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</si>
  <si>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</si>
  <si>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</si>
  <si>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</si>
  <si>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</si>
  <si>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</si>
  <si>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</si>
  <si>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</si>
  <si>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</si>
  <si>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</si>
  <si>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</si>
  <si>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</si>
  <si>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</si>
  <si>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</si>
  <si>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</si>
  <si>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</si>
  <si>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</si>
  <si>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</si>
  <si>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</si>
  <si>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</si>
  <si>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</si>
  <si>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</si>
  <si>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</si>
  <si>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</si>
  <si>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</si>
  <si>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</si>
  <si>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</si>
  <si>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</si>
  <si>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</si>
  <si>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</si>
  <si>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</si>
  <si>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</si>
  <si>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</si>
  <si>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</si>
  <si>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</si>
  <si>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</si>
  <si>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</si>
  <si>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</si>
  <si>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</si>
  <si>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</si>
  <si>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</si>
  <si>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</si>
  <si>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</si>
  <si>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</si>
  <si>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</si>
  <si>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</si>
  <si>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</si>
  <si>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</si>
  <si>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</si>
  <si>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</si>
  <si>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</si>
  <si>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</si>
  <si>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</si>
  <si>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</si>
  <si>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</si>
  <si>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</si>
  <si>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</si>
  <si>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</si>
  <si>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</si>
  <si>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</si>
  <si>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</si>
  <si>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</si>
  <si>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</si>
  <si>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</si>
  <si>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</si>
  <si>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</si>
  <si>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</si>
  <si>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</si>
  <si>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</si>
  <si>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</si>
  <si>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</si>
  <si>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</si>
  <si>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</si>
  <si>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</si>
  <si>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</si>
  <si>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</si>
  <si>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</si>
  <si>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</si>
  <si>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</si>
  <si>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</si>
  <si>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</si>
  <si>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</si>
  <si>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</si>
  <si>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</si>
  <si>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</si>
  <si>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</si>
  <si>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</si>
  <si>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</si>
  <si>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</si>
  <si>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</si>
  <si>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</si>
  <si>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</si>
  <si>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</si>
  <si>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</si>
  <si>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</si>
  <si>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</si>
  <si>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</si>
  <si>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</si>
  <si>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</si>
  <si>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</si>
  <si>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</si>
  <si>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</si>
  <si>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</si>
  <si>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</si>
  <si>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</si>
  <si>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</si>
  <si>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</si>
  <si>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</si>
  <si>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</si>
  <si>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</si>
  <si>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</si>
  <si>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</si>
  <si>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</si>
  <si>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</si>
  <si>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</si>
  <si>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</si>
  <si>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</si>
  <si>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</si>
  <si>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</si>
  <si>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</si>
  <si>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</si>
  <si>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</si>
  <si>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</si>
  <si>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</si>
  <si>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</si>
  <si>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</si>
  <si>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</si>
  <si>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</si>
  <si>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</si>
  <si>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</si>
  <si>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</si>
  <si>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</si>
  <si>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</si>
  <si>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</si>
  <si>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</si>
  <si>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</si>
  <si>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</si>
  <si>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</si>
  <si>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</si>
  <si>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</si>
  <si>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</si>
  <si>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</si>
  <si>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</si>
  <si>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</si>
  <si>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</si>
  <si>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</si>
  <si>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</si>
  <si>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</si>
  <si>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</si>
  <si>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</si>
  <si>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</si>
  <si>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</si>
  <si>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</si>
  <si>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</si>
  <si>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</si>
  <si>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</si>
  <si>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</si>
  <si>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</si>
  <si>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</si>
  <si>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</si>
  <si>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</si>
  <si>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</si>
  <si>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</si>
  <si>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</si>
  <si>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</si>
  <si>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</si>
  <si>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</si>
  <si>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</si>
  <si>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</si>
  <si>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</si>
  <si>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</si>
  <si>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</si>
  <si>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</si>
  <si>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</si>
  <si>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</si>
  <si>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</si>
  <si>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</si>
  <si>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</si>
  <si>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</si>
  <si>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</si>
  <si>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</si>
  <si>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</si>
  <si>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</si>
  <si>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</si>
  <si>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</si>
  <si>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</si>
  <si>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</si>
  <si>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</si>
  <si>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</si>
  <si>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</si>
  <si>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</si>
  <si>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</si>
  <si>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</si>
  <si>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</si>
  <si>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</si>
  <si>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</si>
  <si>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</si>
  <si>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</si>
  <si>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</si>
  <si>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</si>
  <si>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</si>
  <si>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</si>
  <si>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</si>
  <si>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</si>
  <si>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</si>
  <si>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</si>
  <si>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</si>
  <si>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</si>
  <si>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</si>
  <si>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</si>
  <si>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</si>
  <si>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</si>
  <si>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</si>
  <si>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</si>
  <si>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</si>
  <si>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</si>
  <si>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</si>
  <si>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</si>
  <si>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</si>
  <si>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</si>
  <si>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</si>
  <si>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</si>
  <si>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</si>
  <si>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</si>
  <si>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</si>
  <si>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</si>
  <si>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</si>
  <si>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</si>
  <si>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</si>
  <si>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</si>
  <si>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</si>
  <si>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</si>
  <si>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</si>
  <si>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</si>
  <si>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</si>
  <si>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</si>
  <si>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</si>
  <si>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</si>
  <si>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</si>
  <si>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</si>
  <si>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</si>
  <si>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</si>
  <si>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</si>
  <si>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</si>
  <si>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</si>
  <si>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</si>
  <si>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</si>
  <si>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</si>
  <si>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</si>
  <si>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</si>
  <si>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</si>
  <si>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</si>
  <si>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</si>
  <si>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</si>
  <si>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</si>
  <si>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</si>
  <si>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</si>
  <si>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</si>
  <si>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</si>
  <si>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</si>
  <si>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</si>
  <si>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</si>
  <si>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</si>
  <si>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</si>
  <si>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</si>
  <si>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</si>
  <si>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</si>
  <si>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</si>
  <si>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</si>
  <si>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</si>
  <si>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</si>
  <si>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</si>
  <si>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</si>
  <si>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</si>
  <si>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</si>
  <si>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</si>
  <si>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</si>
  <si>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</si>
  <si>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</si>
  <si>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</si>
  <si>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</si>
  <si>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</si>
  <si>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</si>
  <si>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</si>
  <si>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</si>
  <si>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</si>
  <si>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</si>
  <si>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</si>
  <si>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</si>
  <si>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</si>
  <si>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</si>
  <si>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</si>
  <si>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</si>
  <si>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</si>
  <si>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</si>
  <si>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</si>
  <si>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</si>
  <si>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</si>
  <si>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</si>
  <si>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</si>
  <si>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</si>
  <si>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</si>
  <si>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</si>
  <si>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</si>
  <si>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</si>
  <si>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</si>
  <si>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</si>
  <si>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</si>
  <si>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</si>
  <si>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</si>
  <si>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</si>
  <si>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</si>
  <si>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</si>
  <si>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</si>
  <si>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</si>
  <si>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</si>
  <si>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</si>
  <si>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</si>
  <si>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</si>
  <si>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</si>
  <si>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</si>
  <si>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</si>
  <si>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</si>
  <si>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</si>
  <si>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</si>
  <si>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</si>
  <si>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</si>
  <si>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</si>
  <si>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</si>
  <si>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</si>
  <si>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</si>
  <si>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</si>
  <si>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</si>
  <si>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</si>
  <si>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</si>
  <si>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</si>
  <si>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</si>
  <si>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</si>
  <si>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</si>
  <si>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</si>
  <si>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</si>
  <si>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</si>
  <si>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</si>
  <si>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</si>
  <si>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</si>
  <si>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</si>
  <si>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</si>
  <si>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</si>
  <si>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</si>
  <si>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</si>
  <si>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</si>
  <si>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</si>
  <si>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</si>
  <si>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</si>
  <si>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</si>
  <si>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</si>
  <si>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</si>
  <si>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</si>
  <si>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</si>
  <si>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</si>
  <si>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</si>
  <si>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</si>
  <si>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</si>
  <si>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</si>
  <si>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</si>
  <si>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</si>
  <si>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</si>
  <si>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</si>
  <si>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</si>
  <si>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</si>
  <si>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</si>
  <si>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</si>
  <si>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</si>
  <si>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</si>
  <si>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</si>
  <si>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</si>
  <si>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</si>
  <si>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</si>
  <si>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</si>
  <si>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</si>
  <si>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</si>
  <si>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</si>
  <si>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</si>
  <si>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</si>
  <si>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</si>
  <si>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</si>
  <si>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</si>
  <si>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</si>
  <si>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</si>
  <si>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</si>
  <si>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</si>
  <si>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</si>
  <si>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</si>
  <si>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</si>
  <si>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</si>
  <si>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</si>
  <si>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</si>
  <si>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</si>
  <si>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</si>
  <si>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</si>
  <si>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</si>
  <si>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</si>
  <si>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</si>
  <si>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</si>
  <si>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</si>
  <si>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</si>
  <si>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</si>
  <si>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</si>
  <si>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</si>
  <si>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</si>
  <si>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</si>
  <si>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</si>
  <si>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</si>
  <si>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</si>
  <si>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</si>
  <si>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</si>
  <si>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</si>
  <si>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</si>
  <si>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</si>
  <si>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</si>
  <si>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</si>
  <si>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</si>
  <si>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</si>
  <si>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</si>
  <si>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</si>
  <si>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</si>
  <si>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</si>
  <si>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</si>
  <si>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</si>
  <si>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</si>
  <si>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</si>
  <si>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</si>
  <si>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</si>
  <si>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</si>
  <si>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</si>
  <si>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</si>
  <si>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</si>
  <si>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</si>
  <si>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</si>
  <si>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</si>
  <si>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</si>
  <si>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</si>
  <si>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</si>
  <si>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</si>
  <si>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</si>
  <si>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</si>
  <si>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</si>
  <si>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</si>
  <si>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</si>
  <si>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</si>
  <si>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</si>
  <si>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</si>
  <si>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</si>
  <si>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</si>
  <si>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</si>
  <si>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</si>
  <si>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</si>
  <si>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</si>
  <si>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</si>
  <si>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</si>
  <si>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</si>
  <si>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</si>
  <si>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</si>
  <si>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</si>
  <si>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</si>
  <si>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</si>
  <si>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</si>
  <si>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</si>
  <si>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</si>
  <si>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</si>
  <si>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</si>
  <si>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</si>
  <si>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</si>
  <si>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</si>
  <si>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</si>
  <si>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</si>
  <si>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</si>
  <si>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</si>
  <si>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</si>
  <si>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</si>
  <si>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</si>
  <si>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</si>
  <si>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</si>
  <si>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</si>
  <si>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</si>
  <si>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</si>
  <si>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</si>
  <si>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</si>
  <si>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</si>
  <si>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</si>
  <si>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</si>
  <si>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</si>
  <si>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</si>
  <si>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</si>
  <si>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</si>
  <si>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</si>
  <si>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</si>
  <si>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</si>
  <si>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</si>
  <si>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</si>
  <si>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</si>
  <si>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</si>
  <si>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</si>
  <si>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</si>
  <si>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</si>
  <si>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</si>
  <si>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</si>
  <si>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</si>
  <si>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</si>
  <si>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</si>
  <si>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</si>
  <si>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</si>
  <si>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</si>
  <si>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</si>
  <si>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</si>
  <si>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</si>
  <si>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</si>
  <si>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</si>
  <si>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</si>
  <si>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</si>
  <si>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</si>
  <si>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</si>
  <si>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</si>
  <si>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</si>
  <si>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</si>
  <si>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</si>
  <si>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</si>
  <si>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</si>
  <si>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</si>
  <si>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</si>
  <si>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</si>
  <si>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</si>
  <si>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</si>
  <si>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</si>
  <si>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</si>
  <si>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</si>
  <si>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</si>
  <si>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</si>
  <si>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</si>
  <si>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</si>
  <si>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</si>
  <si>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</si>
  <si>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</si>
  <si>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</si>
  <si>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</si>
  <si>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</si>
  <si>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</si>
  <si>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</si>
  <si>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</si>
  <si>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</si>
  <si>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</si>
  <si>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</si>
  <si>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</si>
  <si>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</si>
  <si>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</si>
  <si>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</si>
  <si>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</si>
  <si>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</si>
  <si>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</si>
  <si>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</si>
  <si>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</si>
  <si>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</si>
  <si>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</si>
  <si>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</si>
  <si>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</si>
  <si>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</si>
  <si>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</si>
  <si>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</si>
  <si>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</si>
  <si>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</si>
  <si>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</si>
  <si>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</si>
  <si>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</si>
  <si>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</si>
  <si>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</si>
  <si>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</si>
  <si>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</si>
  <si>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</si>
  <si>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</si>
  <si>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</si>
  <si>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</si>
  <si>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</si>
  <si>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</si>
  <si>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</si>
  <si>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</si>
  <si>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</si>
  <si>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</si>
  <si>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</si>
  <si>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</si>
  <si>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</si>
  <si>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</si>
  <si>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</si>
  <si>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</si>
  <si>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</si>
  <si>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</si>
  <si>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</si>
  <si>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</si>
  <si>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</si>
  <si>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</si>
  <si>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</si>
  <si>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</si>
  <si>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</si>
  <si>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</si>
  <si>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</si>
  <si>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</si>
  <si>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</si>
  <si>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</si>
  <si>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</si>
  <si>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</si>
  <si>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</si>
  <si>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</si>
  <si>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</si>
  <si>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</si>
  <si>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</si>
  <si>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</si>
  <si>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</si>
  <si>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</si>
  <si>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</si>
  <si>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</si>
  <si>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</si>
  <si>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</si>
  <si>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</si>
  <si>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</si>
  <si>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</si>
  <si>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</si>
  <si>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</si>
  <si>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</si>
  <si>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</si>
  <si>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</si>
  <si>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</si>
  <si>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</si>
  <si>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</si>
  <si>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</si>
  <si>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</si>
  <si>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</si>
  <si>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</si>
  <si>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</si>
  <si>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</si>
  <si>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</si>
  <si>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</si>
  <si>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</si>
  <si>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</si>
  <si>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</si>
  <si>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</si>
  <si>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</si>
  <si>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</si>
  <si>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</si>
  <si>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</si>
  <si>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</si>
  <si>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</si>
  <si>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</si>
  <si>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</si>
  <si>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</si>
  <si>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</si>
  <si>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</si>
  <si>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</si>
  <si>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</si>
  <si>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</si>
  <si>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</si>
  <si>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</si>
  <si>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</si>
  <si>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</si>
  <si>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</si>
  <si>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</si>
  <si>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</si>
  <si>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</si>
  <si>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</si>
  <si>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</si>
  <si>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</si>
  <si>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</si>
  <si>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</si>
  <si>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</si>
  <si>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</si>
  <si>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</si>
  <si>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</si>
  <si>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</si>
  <si>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</si>
  <si>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</si>
  <si>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</si>
  <si>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</si>
  <si>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</si>
  <si>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</si>
  <si>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</si>
  <si>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</si>
  <si>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</si>
  <si>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</si>
  <si>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</si>
  <si>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</si>
  <si>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</si>
  <si>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</si>
  <si>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</si>
  <si>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</si>
  <si>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</si>
  <si>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</si>
  <si>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</si>
  <si>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</si>
  <si>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</si>
  <si>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</si>
  <si>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</si>
  <si>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</si>
  <si>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</si>
  <si>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</si>
  <si>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</si>
  <si>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</si>
  <si>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</si>
  <si>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</si>
  <si>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</si>
  <si>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</si>
  <si>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</si>
  <si>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</si>
  <si>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</si>
  <si>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</si>
  <si>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</si>
  <si>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</si>
  <si>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</si>
  <si>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</si>
  <si>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</si>
  <si>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</si>
  <si>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</si>
  <si>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</si>
  <si>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</si>
  <si>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</si>
  <si>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</si>
  <si>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</si>
  <si>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</si>
  <si>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</si>
  <si>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</si>
  <si>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</si>
  <si>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</si>
  <si>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</si>
  <si>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</si>
  <si>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</si>
  <si>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</si>
  <si>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</si>
  <si>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</si>
  <si>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</si>
  <si>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</si>
  <si>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</si>
  <si>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</si>
  <si>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</si>
  <si>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</si>
  <si>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</si>
  <si>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</si>
  <si>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</si>
  <si>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</si>
  <si>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</si>
  <si>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</si>
  <si>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</si>
  <si>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</si>
  <si>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</si>
  <si>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</si>
  <si>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</si>
  <si>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</si>
  <si>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</si>
  <si>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</si>
  <si>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</si>
  <si>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</si>
  <si>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</si>
  <si>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</si>
  <si>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</si>
  <si>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</si>
  <si>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</si>
  <si>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</si>
  <si>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</si>
  <si>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</si>
  <si>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</si>
  <si>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</si>
  <si>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</si>
  <si>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</si>
  <si>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</si>
  <si>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</si>
  <si>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</si>
  <si>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</si>
  <si>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</si>
  <si>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</si>
  <si>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</si>
  <si>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</si>
  <si>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</si>
  <si>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</si>
  <si>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</si>
  <si>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</si>
  <si>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</si>
  <si>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</si>
  <si>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</si>
  <si>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</si>
  <si>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</si>
  <si>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</si>
  <si>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</si>
  <si>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</si>
  <si>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</si>
  <si>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</si>
  <si>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</si>
  <si>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</si>
  <si>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</si>
  <si>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</si>
  <si>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</si>
  <si>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</si>
  <si>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</si>
  <si>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</si>
  <si>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</si>
  <si>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</si>
  <si>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</si>
  <si>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</si>
  <si>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</si>
  <si>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</si>
  <si>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</si>
  <si>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</si>
  <si>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</si>
  <si>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</si>
  <si>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</si>
  <si>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</si>
  <si>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</si>
  <si>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</si>
  <si>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</si>
  <si>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</si>
  <si>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</si>
  <si>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</si>
  <si>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</si>
  <si>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</si>
  <si>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</si>
  <si>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</si>
  <si>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</si>
  <si>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</si>
  <si>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</si>
  <si>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</si>
  <si>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</si>
  <si>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</si>
  <si>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</si>
  <si>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</si>
  <si>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</si>
  <si>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</si>
  <si>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</si>
  <si>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</si>
  <si>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</si>
  <si>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</si>
  <si>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</si>
  <si>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</si>
  <si>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</si>
  <si>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</si>
  <si>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</si>
  <si>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</si>
  <si>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</si>
  <si>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</si>
  <si>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</si>
  <si>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</si>
  <si>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</si>
  <si>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</si>
  <si>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</si>
  <si>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</si>
  <si>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</si>
  <si>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</si>
  <si>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</si>
  <si>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</si>
  <si>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</si>
  <si>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</si>
  <si>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</si>
  <si>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</si>
  <si>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</si>
  <si>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</si>
  <si>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</si>
  <si>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</si>
  <si>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</si>
  <si>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</si>
  <si>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</si>
  <si>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</si>
  <si>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</si>
  <si>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</si>
  <si>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</si>
  <si>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</si>
  <si>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</si>
  <si>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</si>
  <si>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</si>
  <si>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</si>
  <si>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</si>
  <si>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</si>
  <si>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</si>
  <si>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</si>
  <si>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</si>
  <si>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</si>
  <si>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</si>
  <si>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</si>
  <si>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</si>
  <si>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</si>
  <si>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</si>
  <si>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</si>
  <si>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</si>
  <si>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</si>
  <si>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</si>
  <si>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</si>
  <si>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</si>
  <si>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</si>
  <si>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</si>
  <si>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</si>
  <si>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</si>
  <si>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</si>
  <si>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</si>
  <si>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</si>
  <si>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</si>
  <si>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</si>
  <si>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</si>
  <si>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</si>
  <si>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</si>
  <si>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</si>
  <si>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</si>
  <si>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</si>
  <si>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</si>
  <si>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</si>
  <si>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</si>
  <si>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</si>
  <si>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</si>
  <si>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</si>
  <si>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</si>
  <si>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</si>
  <si>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</si>
  <si>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</si>
  <si>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</si>
  <si>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</si>
  <si>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</si>
  <si>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</si>
  <si>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</si>
  <si>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</si>
  <si>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</si>
  <si>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</si>
  <si>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</si>
  <si>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</si>
  <si>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</si>
  <si>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</si>
  <si>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</si>
  <si>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</si>
  <si>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</si>
  <si>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</si>
  <si>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</si>
  <si>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</si>
  <si>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</si>
  <si>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</si>
  <si>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</si>
  <si>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</si>
  <si>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</si>
  <si>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</si>
  <si>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</si>
  <si>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</si>
  <si>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</si>
  <si>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</si>
  <si>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</si>
  <si>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</si>
  <si>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</si>
  <si>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</si>
  <si>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</si>
  <si>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</si>
  <si>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</si>
  <si>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</si>
  <si>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</si>
  <si>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</si>
  <si>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</si>
  <si>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</si>
  <si>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</si>
  <si>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</si>
  <si>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</si>
  <si>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</si>
  <si>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</si>
  <si>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</si>
  <si>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</si>
  <si>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</si>
  <si>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</si>
  <si>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</si>
  <si>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Eneded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</si>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</sst>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Table-Cat!PivotTable1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AD-4908-ACF1-B25BFB1E22F8}"/>
            </c:ext>
          </c:extLst>
        </c:ser>
        <c:ser>
          <c:idx val="1"/>
          <c:order val="1"/>
          <c:tx>
            <c:strRef>
              <c:f>'Pivot Table-Cat'!$C$3:$C$4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AD-4908-ACF1-B25BFB1E22F8}"/>
            </c:ext>
          </c:extLst>
        </c:ser>
        <c:ser>
          <c:idx val="2"/>
          <c:order val="2"/>
          <c:tx>
            <c:strRef>
              <c:f>'Pivot Table-Cat'!$D$3:$D$4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AD-4908-ACF1-B25BFB1E22F8}"/>
            </c:ext>
          </c:extLst>
        </c:ser>
        <c:ser>
          <c:idx val="3"/>
          <c:order val="3"/>
          <c:tx>
            <c:strRef>
              <c:f>'Pivot Table-Cat'!$E$3:$E$4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AD-4908-ACF1-B25BFB1E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4133856"/>
        <c:axId val="1008622112"/>
      </c:barChart>
      <c:catAx>
        <c:axId val="100413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22112"/>
        <c:crosses val="autoZero"/>
        <c:auto val="1"/>
        <c:lblAlgn val="ctr"/>
        <c:lblOffset val="100"/>
        <c:noMultiLvlLbl val="0"/>
      </c:catAx>
      <c:valAx>
        <c:axId val="10086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13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Table-Sub 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 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2-4CAE-A8FF-C3773187874C}"/>
            </c:ext>
          </c:extLst>
        </c:ser>
        <c:ser>
          <c:idx val="1"/>
          <c:order val="1"/>
          <c:tx>
            <c:strRef>
              <c:f>'Pivot Table-Sub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 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2-4CAE-A8FF-C3773187874C}"/>
            </c:ext>
          </c:extLst>
        </c:ser>
        <c:ser>
          <c:idx val="2"/>
          <c:order val="2"/>
          <c:tx>
            <c:strRef>
              <c:f>'Pivot Table-Sub 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 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2-4CAE-A8FF-C3773187874C}"/>
            </c:ext>
          </c:extLst>
        </c:ser>
        <c:ser>
          <c:idx val="3"/>
          <c:order val="3"/>
          <c:tx>
            <c:strRef>
              <c:f>'Pivot Table-Sub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 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2-4CAE-A8FF-C37731878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5596352"/>
        <c:axId val="1044829008"/>
      </c:barChart>
      <c:catAx>
        <c:axId val="97559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29008"/>
        <c:crosses val="autoZero"/>
        <c:auto val="1"/>
        <c:lblAlgn val="ctr"/>
        <c:lblOffset val="100"/>
        <c:noMultiLvlLbl val="0"/>
      </c:catAx>
      <c:valAx>
        <c:axId val="104482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9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Table-Date!PivotTable3</c:name>
    <c:fmtId val="5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E-44CC-B726-FB13812FDB0D}"/>
            </c:ext>
          </c:extLst>
        </c:ser>
        <c:ser>
          <c:idx val="1"/>
          <c:order val="1"/>
          <c:tx>
            <c:strRef>
              <c:f>'Pivot Table-Date'!$C$4:$C$5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E-44CC-B726-FB13812FDB0D}"/>
            </c:ext>
          </c:extLst>
        </c:ser>
        <c:ser>
          <c:idx val="2"/>
          <c:order val="2"/>
          <c:tx>
            <c:strRef>
              <c:f>'Pivot Table-Date'!$D$4:$D$5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4E-44CC-B726-FB13812FD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927072"/>
        <c:axId val="1043942080"/>
      </c:lineChart>
      <c:catAx>
        <c:axId val="126492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942080"/>
        <c:crosses val="autoZero"/>
        <c:auto val="1"/>
        <c:lblAlgn val="ctr"/>
        <c:lblOffset val="100"/>
        <c:noMultiLvlLbl val="0"/>
      </c:catAx>
      <c:valAx>
        <c:axId val="10439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2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D-48BA-A8EC-96B17D98B82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D-48BA-A8EC-96B17D98B82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D-48BA-A8EC-96B17D98B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667968"/>
        <c:axId val="1043932512"/>
      </c:lineChart>
      <c:catAx>
        <c:axId val="974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932512"/>
        <c:crosses val="autoZero"/>
        <c:auto val="1"/>
        <c:lblAlgn val="ctr"/>
        <c:lblOffset val="100"/>
        <c:noMultiLvlLbl val="0"/>
      </c:catAx>
      <c:valAx>
        <c:axId val="104393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6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0</xdr:row>
      <xdr:rowOff>42862</xdr:rowOff>
    </xdr:from>
    <xdr:to>
      <xdr:col>20</xdr:col>
      <xdr:colOff>466724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A6401-9E2D-4209-9D96-C680F925B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0</xdr:row>
      <xdr:rowOff>157161</xdr:rowOff>
    </xdr:from>
    <xdr:to>
      <xdr:col>20</xdr:col>
      <xdr:colOff>352425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8FD07-47AC-4186-90B9-592FA2836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695324</xdr:colOff>
      <xdr:row>2</xdr:row>
      <xdr:rowOff>23811</xdr:rowOff>
    </xdr:from>
    <xdr:to>
      <xdr:col>16</xdr:col>
      <xdr:colOff>85725</xdr:colOff>
      <xdr:row>21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6EF83-06E8-4B75-9F55-8CD6853F2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438149</xdr:colOff>
      <xdr:row>14</xdr:row>
      <xdr:rowOff>128587</xdr:rowOff>
    </xdr:from>
    <xdr:to>
      <xdr:col>8</xdr:col>
      <xdr:colOff>161925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CF4A7-DE07-4AFE-9318-865B4D344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yu Yan" refreshedDate="43488.89938703704" createdVersion="6" refreshedVersion="6" minRefreshableVersion="3" recordCount="4114" xr:uid="{E4FB5123-D0B1-4694-AD5C-5B4930C18F1C}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yu Yan" refreshedDate="43488.920457754626" createdVersion="6" refreshedVersion="6" minRefreshableVersion="3" recordCount="4114" xr:uid="{AB77F67E-451B-46B4-8D8C-2D2BD4F0675A}">
  <cacheSource type="worksheet">
    <worksheetSource ref="A1:T4115" sheet="Origin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e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E2E66-AA74-4511-A36D-CCF60C11A0A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35AE2-5496-4333-8EF2-7796F6354F1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CAA83-1C7E-4156-9C15-B83B37F2F71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U6" sqref="U6"/>
    </sheetView>
  </sheetViews>
  <sheetFormatPr defaultRowHeight="15" x14ac:dyDescent="0.25"/>
  <cols>
    <col min="1" max="1" width="6.140625" bestFit="1" customWidth="1"/>
    <col min="2" max="2" width="44" style="3" bestFit="1" customWidth="1"/>
    <col min="3" max="3" width="47.42578125" style="3" bestFit="1" customWidth="1"/>
    <col min="4" max="4" width="12.140625" bestFit="1" customWidth="1"/>
    <col min="5" max="5" width="13.28515625" bestFit="1" customWidth="1"/>
    <col min="6" max="6" width="11.28515625" bestFit="1" customWidth="1"/>
    <col min="7" max="7" width="10" bestFit="1" customWidth="1"/>
    <col min="8" max="8" width="11.28515625" bestFit="1" customWidth="1"/>
    <col min="9" max="9" width="13.28515625" bestFit="1" customWidth="1"/>
    <col min="10" max="10" width="15.5703125" bestFit="1" customWidth="1"/>
    <col min="11" max="11" width="12.7109375" bestFit="1" customWidth="1"/>
    <col min="12" max="12" width="18.28515625" bestFit="1" customWidth="1"/>
    <col min="13" max="13" width="11.28515625" bestFit="1" customWidth="1"/>
    <col min="14" max="14" width="33.28515625" bestFit="1" customWidth="1"/>
    <col min="15" max="15" width="18.7109375" bestFit="1" customWidth="1"/>
    <col min="16" max="16" width="21.28515625" style="5" bestFit="1" customWidth="1"/>
    <col min="17" max="17" width="11.28515625" bestFit="1" customWidth="1"/>
    <col min="18" max="18" width="16.7109375" bestFit="1" customWidth="1"/>
    <col min="19" max="19" width="30.5703125" bestFit="1" customWidth="1"/>
    <col min="20" max="20" width="30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>
        <f>IF(L2&lt;&gt;0,E2/L2,0)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5">
        <f t="shared" ref="P3:P66" si="1">IF(L3&lt;&gt;0,E3/L3,0)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5">
        <f t="shared" ref="P67:P130" si="7">IF(L67&lt;&gt;0,E67/L67,0)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5">
        <f t="shared" ref="P131:P194" si="13">IF(L131&lt;&gt;0,E131/L131,0)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5">
        <f t="shared" ref="P195:P258" si="19">IF(L195&lt;&gt;0,E195/L195,0)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5">
        <f t="shared" ref="P259:P322" si="25">IF(L259&lt;&gt;0,E259/L259,0)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5">
        <f t="shared" ref="P323:P386" si="31">IF(L323&lt;&gt;0,E323/L323,0)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5">
        <f t="shared" ref="P387:P450" si="37">IF(L387&lt;&gt;0,E387/L387,0)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5">
        <f t="shared" ref="P451:P514" si="43">IF(L451&lt;&gt;0,E451/L451,0)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5">
        <f t="shared" ref="P515:P578" si="49">IF(L515&lt;&gt;0,E515/L515,0)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5">
        <f t="shared" ref="P579:P642" si="55">IF(L579&lt;&gt;0,E579/L579,0)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5">
        <f t="shared" ref="P643:P706" si="61">IF(L643&lt;&gt;0,E643/L643,0)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5">
        <f t="shared" ref="P707:P770" si="67">IF(L707&lt;&gt;0,E707/L707,0)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5">
        <f t="shared" ref="P771:P834" si="73">IF(L771&lt;&gt;0,E771/L771,0)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5">
        <f t="shared" ref="P835:P898" si="79">IF(L835&lt;&gt;0,E835/L835,0)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5">
        <f t="shared" ref="P899:P962" si="85">IF(L899&lt;&gt;0,E899/L899,0)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5">
        <f t="shared" ref="P963:P1026" si="91">IF(L963&lt;&gt;0,E963/L963,0)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5">
        <f t="shared" ref="P1027:P1090" si="97">IF(L1027&lt;&gt;0,E1027/L1027,0)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5">
        <f t="shared" ref="P1091:P1154" si="103">IF(L1091&lt;&gt;0,E1091/L1091,0)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5">
        <f t="shared" ref="P1155:P1218" si="109">IF(L1155&lt;&gt;0,E1155/L1155,0)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5">
        <f t="shared" ref="P1219:P1282" si="115">IF(L1219&lt;&gt;0,E1219/L1219,0)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5">
        <f t="shared" ref="P1283:P1346" si="121">IF(L1283&lt;&gt;0,E1283/L1283,0)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5">
        <f t="shared" ref="P1347:P1410" si="127">IF(L1347&lt;&gt;0,E1347/L1347,0)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5">
        <f t="shared" ref="P1411:P1474" si="133">IF(L1411&lt;&gt;0,E1411/L1411,0)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5">
        <f t="shared" ref="P1475:P1538" si="139">IF(L1475&lt;&gt;0,E1475/L1475,0)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5">
        <f t="shared" ref="P1539:P1602" si="145">IF(L1539&lt;&gt;0,E1539/L1539,0)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5">
        <f t="shared" ref="P1603:P1666" si="151">IF(L1603&lt;&gt;0,E1603/L1603,0)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5">
        <f t="shared" ref="P1667:P1730" si="157">IF(L1667&lt;&gt;0,E1667/L1667,0)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5">
        <f t="shared" ref="P1731:P1794" si="163">IF(L1731&lt;&gt;0,E1731/L1731,0)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5">
        <f t="shared" ref="P1795:P1858" si="169">IF(L1795&lt;&gt;0,E1795/L1795,0)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5">
        <f t="shared" ref="P1859:P1922" si="175">IF(L1859&lt;&gt;0,E1859/L1859,0)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5">
        <f t="shared" ref="P1923:P1986" si="181">IF(L1923&lt;&gt;0,E1923/L1923,0)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5">
        <f t="shared" ref="P1987:P2050" si="187">IF(L1987&lt;&gt;0,E1987/L1987,0)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5">
        <f t="shared" ref="P2051:P2114" si="193">IF(L2051&lt;&gt;0,E2051/L2051,0)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5">
        <f t="shared" ref="P2115:P2178" si="199">IF(L2115&lt;&gt;0,E2115/L2115,0)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5">
        <f t="shared" ref="P2179:P2242" si="205">IF(L2179&lt;&gt;0,E2179/L2179,0)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5">
        <f t="shared" ref="P2243:P2306" si="211">IF(L2243&lt;&gt;0,E2243/L2243,0)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5">
        <f t="shared" ref="P2307:P2370" si="217">IF(L2307&lt;&gt;0,E2307/L2307,0)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5">
        <f t="shared" ref="P2371:P2434" si="223">IF(L2371&lt;&gt;0,E2371/L2371,0)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5">
        <f t="shared" ref="P2435:P2498" si="229">IF(L2435&lt;&gt;0,E2435/L2435,0)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5">
        <f t="shared" ref="P2499:P2562" si="235">IF(L2499&lt;&gt;0,E2499/L2499,0)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5">
        <f t="shared" ref="P2563:P2626" si="241">IF(L2563&lt;&gt;0,E2563/L2563,0)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5">
        <f t="shared" ref="P2627:P2690" si="247">IF(L2627&lt;&gt;0,E2627/L2627,0)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5">
        <f t="shared" ref="P2691:P2754" si="253">IF(L2691&lt;&gt;0,E2691/L2691,0)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5">
        <f t="shared" ref="P2755:P2818" si="259">IF(L2755&lt;&gt;0,E2755/L2755,0)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5">
        <f t="shared" ref="P2819:P2882" si="265">IF(L2819&lt;&gt;0,E2819/L2819,0)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5">
        <f t="shared" ref="P2883:P2946" si="271">IF(L2883&lt;&gt;0,E2883/L2883,0)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5">
        <f t="shared" ref="P2947:P3010" si="277">IF(L2947&lt;&gt;0,E2947/L2947,0)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5">
        <f t="shared" ref="P3011:P3074" si="283">IF(L3011&lt;&gt;0,E3011/L3011,0)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5">
        <f t="shared" ref="P3075:P3138" si="289">IF(L3075&lt;&gt;0,E3075/L3075,0)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5">
        <f t="shared" ref="P3139:P3202" si="295">IF(L3139&lt;&gt;0,E3139/L3139,0)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5">
        <f t="shared" ref="P3203:P3266" si="301">IF(L3203&lt;&gt;0,E3203/L3203,0)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5">
        <f t="shared" ref="P3267:P3330" si="307">IF(L3267&lt;&gt;0,E3267/L3267,0)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5">
        <f t="shared" ref="P3331:P3394" si="313">IF(L3331&lt;&gt;0,E3331/L3331,0)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5">
        <f t="shared" ref="P3395:P3458" si="319">IF(L3395&lt;&gt;0,E3395/L3395,0)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5">
        <f t="shared" ref="P3459:P3522" si="325">IF(L3459&lt;&gt;0,E3459/L3459,0)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5">
        <f t="shared" ref="P3523:P3586" si="331">IF(L3523&lt;&gt;0,E3523/L3523,0)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5">
        <f t="shared" ref="P3587:P3650" si="337">IF(L3587&lt;&gt;0,E3587/L3587,0)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5">
        <f t="shared" ref="P3651:P3714" si="343">IF(L3651&lt;&gt;0,E3651/L3651,0)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5">
        <f t="shared" ref="P3715:P3778" si="349">IF(L3715&lt;&gt;0,E3715/L3715,0)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5">
        <f t="shared" ref="P3779:P3842" si="355">IF(L3779&lt;&gt;0,E3779/L3779,0)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5">
        <f t="shared" ref="P3843:P3906" si="361">IF(L3843&lt;&gt;0,E3843/L3843,0)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5">
        <f t="shared" ref="P3907:P3970" si="367">IF(L3907&lt;&gt;0,E3907/L3907,0)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5">
        <f t="shared" ref="P3971:P4034" si="373">IF(L3971&lt;&gt;0,E3971/L3971,0)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5">
        <f t="shared" ref="P4035:P4098" si="379">IF(L4035&lt;&gt;0,E4035/L4035,0)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5">
        <f t="shared" ref="P4099:P4115" si="385">IF(L4099&lt;&gt;0,E4099/L4099,0)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expression" dxfId="4" priority="5">
      <formula>F2="failed"</formula>
    </cfRule>
    <cfRule type="expression" dxfId="3" priority="6">
      <formula>F2="successful"</formula>
    </cfRule>
  </conditionalFormatting>
  <conditionalFormatting sqref="F2:F1048576">
    <cfRule type="expression" dxfId="2" priority="2">
      <formula>F2="live"</formula>
    </cfRule>
    <cfRule type="expression" dxfId="1" priority="3">
      <formula>F2="canceled"</formula>
    </cfRule>
    <cfRule type="expression" dxfId="0" priority="4">
      <formula>F2="cancelled"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B00C3-7F06-46CD-8F1B-D282F14A1728}">
  <dimension ref="A1:F14"/>
  <sheetViews>
    <sheetView workbookViewId="0">
      <selection activeCell="V8" sqref="V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8324</v>
      </c>
      <c r="B3" s="6" t="s">
        <v>8322</v>
      </c>
    </row>
    <row r="4" spans="1:6" x14ac:dyDescent="0.25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12D2C-D590-450C-9B37-F40104298FF0}">
  <dimension ref="A1:F46"/>
  <sheetViews>
    <sheetView workbookViewId="0">
      <selection activeCell="W10" sqref="W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7" t="s">
        <v>8325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8326</v>
      </c>
      <c r="B6" s="8"/>
      <c r="C6" s="8"/>
      <c r="D6" s="8">
        <v>20</v>
      </c>
      <c r="E6" s="8"/>
      <c r="F6" s="8">
        <v>20</v>
      </c>
    </row>
    <row r="7" spans="1:6" x14ac:dyDescent="0.25">
      <c r="A7" s="7" t="s">
        <v>8327</v>
      </c>
      <c r="B7" s="8"/>
      <c r="C7" s="8"/>
      <c r="D7" s="8">
        <v>24</v>
      </c>
      <c r="E7" s="8"/>
      <c r="F7" s="8">
        <v>24</v>
      </c>
    </row>
    <row r="8" spans="1:6" x14ac:dyDescent="0.25">
      <c r="A8" s="7" t="s">
        <v>8328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8329</v>
      </c>
      <c r="B9" s="8">
        <v>40</v>
      </c>
      <c r="C9" s="8"/>
      <c r="D9" s="8"/>
      <c r="E9" s="8"/>
      <c r="F9" s="8">
        <v>40</v>
      </c>
    </row>
    <row r="10" spans="1:6" x14ac:dyDescent="0.25">
      <c r="A10" s="7" t="s">
        <v>8330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8331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8332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7" t="s">
        <v>8333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5">
      <c r="A14" s="7" t="s">
        <v>8334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8335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7" t="s">
        <v>8336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8337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7" t="s">
        <v>8338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5">
      <c r="A19" s="7" t="s">
        <v>8339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8340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5">
      <c r="A21" s="7" t="s">
        <v>8341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7" t="s">
        <v>8342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8343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5">
      <c r="A24" s="7" t="s">
        <v>8344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8345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8346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8347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5">
      <c r="A28" s="7" t="s">
        <v>8348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8349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5">
      <c r="A30" s="7" t="s">
        <v>8350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8351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7" t="s">
        <v>8352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8353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7" t="s">
        <v>8354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7" t="s">
        <v>8355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7" t="s">
        <v>8356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5">
      <c r="A37" s="7" t="s">
        <v>8357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5">
      <c r="A38" s="7" t="s">
        <v>8358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5">
      <c r="A39" s="7" t="s">
        <v>8359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7" t="s">
        <v>8360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7" t="s">
        <v>8361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5">
      <c r="A42" s="7" t="s">
        <v>8362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8363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5">
      <c r="A44" s="7" t="s">
        <v>8364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5">
      <c r="A45" s="7" t="s">
        <v>8365</v>
      </c>
      <c r="B45" s="8"/>
      <c r="C45" s="8"/>
      <c r="D45" s="8">
        <v>20</v>
      </c>
      <c r="E45" s="8"/>
      <c r="F45" s="8">
        <v>20</v>
      </c>
    </row>
    <row r="46" spans="1:6" x14ac:dyDescent="0.25">
      <c r="A46" s="7" t="s">
        <v>8321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017B4-2E30-4E14-BDB1-5EB96724F5ED}">
  <dimension ref="A1:E18"/>
  <sheetViews>
    <sheetView workbookViewId="0">
      <selection activeCell="R22" sqref="R2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8381</v>
      </c>
      <c r="B1" t="s">
        <v>8310</v>
      </c>
    </row>
    <row r="2" spans="1:5" x14ac:dyDescent="0.25">
      <c r="A2" s="6" t="s">
        <v>8380</v>
      </c>
      <c r="B2" t="s">
        <v>8310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0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5">
      <c r="A7" s="10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5">
      <c r="A8" s="10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5">
      <c r="A9" s="10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5">
      <c r="A10" s="10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5">
      <c r="A11" s="10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5">
      <c r="A12" s="10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5">
      <c r="A13" s="10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5">
      <c r="A14" s="10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5">
      <c r="A15" s="10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5">
      <c r="A16" s="10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5">
      <c r="A17" s="10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5">
      <c r="A18" s="10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66F37-02C3-45A1-A31D-FB581208EB57}">
  <dimension ref="A1:H13"/>
  <sheetViews>
    <sheetView workbookViewId="0">
      <selection activeCell="L15" sqref="L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COUNTIFS('Original Sheet'!$D$2:$D$4115,"&lt;1000",'Original Sheet'!$F$2:$F$4115,"successful")</f>
        <v>322</v>
      </c>
      <c r="C2">
        <f>COUNTIFS('Original Sheet'!$D$2:$D$4115,"&lt;1000",'Original Sheet'!$F$2:$F$4115,"failed")</f>
        <v>113</v>
      </c>
      <c r="D2">
        <f>COUNTIFS('Original Sheet'!$D$2:$D$4115,"&lt;1000",'Original Sheet'!$F$2:$F$4115,"canceled")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8391</v>
      </c>
      <c r="B3">
        <f>COUNTIFS('Original Sheet'!$D$2:$D$4115,"&gt;=1000",'Original Sheet'!$D$2:$D$4115,"&lt;=4999",'Original Sheet'!$F$2:$F$4115,"successful")</f>
        <v>932</v>
      </c>
      <c r="C3">
        <f>COUNTIFS('Original Sheet'!$D$2:$D$4115,"&gt;=1000",'Original Sheet'!$D$2:$D$4115,"&lt;=4999",'Original Sheet'!$F$2:$F$4115,"failed")</f>
        <v>420</v>
      </c>
      <c r="D3">
        <f>COUNTIFS('Original Sheet'!$D$2:$D$4115,"&gt;=1000",'Original Sheet'!$D$2:$D$4115,"&lt;=4999",'Original Sheet'!$F$2:$F$4115,"canceled")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8392</v>
      </c>
      <c r="B4">
        <f>COUNTIFS('Original Sheet'!$D$2:$D$4115,"&gt;=5000",'Original Sheet'!$D$2:$D$4115,"&lt;=9999",'Original Sheet'!$F$2:$F$4115,"successful")</f>
        <v>381</v>
      </c>
      <c r="C4">
        <f>COUNTIFS('Original Sheet'!$D$2:$D$4115,"&gt;=5000",'Original Sheet'!$D$2:$D$4115,"&lt;=9999",'Original Sheet'!$F$2:$F$4115,"failed")</f>
        <v>283</v>
      </c>
      <c r="D4">
        <f>COUNTIFS('Original Sheet'!$D$2:$D$4115,"&gt;=5000",'Original Sheet'!$D$2:$D$4115,"&lt;=9999",'Original Sheet'!$F$2:$F$4115,"canceled")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8393</v>
      </c>
      <c r="B5">
        <f>COUNTIFS('Original Sheet'!$D$2:$D$4115,"&gt;=10000",'Original Sheet'!$D$2:$D$4115,"&lt;=14999",'Original Sheet'!$F$2:$F$4115,"successful")</f>
        <v>168</v>
      </c>
      <c r="C5">
        <f>COUNTIFS('Original Sheet'!$D$2:$D$4115,"&gt;=10000",'Original Sheet'!$D$2:$D$4115,"&lt;=14999",'Original Sheet'!$F$2:$F$4115,"failed")</f>
        <v>144</v>
      </c>
      <c r="D5">
        <f>COUNTIFS('Original Sheet'!$D$2:$D$4115,"&gt;=10000",'Original Sheet'!$D$2:$D$4115,"&lt;=14999",'Original Sheet'!$F$2:$F$4115,"canceled")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8394</v>
      </c>
      <c r="B6">
        <f>COUNTIFS('Original Sheet'!$D$2:$D$4115,"&gt;=15000",'Original Sheet'!$D$2:$D$4115,"&lt;=19999",'Original Sheet'!$F$2:$F$4115,"successful")</f>
        <v>94</v>
      </c>
      <c r="C6">
        <f>COUNTIFS('Original Sheet'!$D$2:$D$4115,"&gt;=15000",'Original Sheet'!$D$2:$D$4115,"&lt;=19999",'Original Sheet'!$F$2:$F$4115,"failed")</f>
        <v>90</v>
      </c>
      <c r="D6">
        <f>COUNTIFS('Original Sheet'!$D$2:$D$4115,"&gt;=15000",'Original Sheet'!$D$2:$D$4115,"&lt;=19999",'Original Sheet'!$F$2:$F$4115,"canceled")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8395</v>
      </c>
      <c r="B7">
        <f>COUNTIFS('Original Sheet'!$D$2:$D$4115,"&gt;=20000",'Original Sheet'!$D$2:$D$4115,"&lt;=24999",'Original Sheet'!$F$2:$F$4115,"successful")</f>
        <v>62</v>
      </c>
      <c r="C7">
        <f>COUNTIFS('Original Sheet'!$D$2:$D$4115,"&gt;=20000",'Original Sheet'!$D$2:$D$4115,"&lt;=24999",'Original Sheet'!$F$2:$F$4115,"failed")</f>
        <v>72</v>
      </c>
      <c r="D7">
        <f>COUNTIFS('Original Sheet'!$D$2:$D$4115,"&gt;=20000",'Original Sheet'!$D$2:$D$4115,"&lt;=24999",'Original Sheet'!$F$2:$F$4115,"canceled")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8396</v>
      </c>
      <c r="B8">
        <f>COUNTIFS('Original Sheet'!$D$2:$D$4115,"&gt;=25000",'Original Sheet'!$D$2:$D$4115,"&lt;=29999",'Original Sheet'!$F$2:$F$4115,"successful")</f>
        <v>55</v>
      </c>
      <c r="C8">
        <f>COUNTIFS('Original Sheet'!$D$2:$D$4115,"&gt;=25000",'Original Sheet'!$D$2:$D$4115,"&lt;=29999",'Original Sheet'!$F$2:$F$4115,"failed")</f>
        <v>64</v>
      </c>
      <c r="D8">
        <f>COUNTIFS('Original Sheet'!$D$2:$D$4115,"&gt;=25000",'Original Sheet'!$D$2:$D$4115,"&lt;=29999",'Original Sheet'!$F$2:$F$4115,"canceled")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8397</v>
      </c>
      <c r="B9">
        <f>COUNTIFS('Original Sheet'!$D$2:$D$4115,"&gt;=30000",'Original Sheet'!$D$2:$D$4115,"&lt;=34999",'Original Sheet'!$F$2:$F$4115,"successful")</f>
        <v>32</v>
      </c>
      <c r="C9">
        <f>COUNTIFS('Original Sheet'!$D$2:$D$4115,"&gt;=30000",'Original Sheet'!$D$2:$D$4115,"&lt;=34999",'Original Sheet'!$F$2:$F$4115,"failed")</f>
        <v>37</v>
      </c>
      <c r="D9">
        <f>COUNTIFS('Original Sheet'!$D$2:$D$4115,"&gt;=30000",'Original Sheet'!$D$2:$D$4115,"&lt;=34999",'Original Sheet'!$F$2:$F$4115,"canceled")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8398</v>
      </c>
      <c r="B10">
        <f>COUNTIFS('Original Sheet'!$D$2:$D$4115,"&gt;=35000",'Original Sheet'!$D$2:$D$4115,"&lt;=39999",'Original Sheet'!$F$2:$F$4115,"successful")</f>
        <v>26</v>
      </c>
      <c r="C10">
        <f>COUNTIFS('Original Sheet'!$D$2:$D$4115,"&gt;=35000",'Original Sheet'!$D$2:$D$4115,"&lt;=39999",'Original Sheet'!$F$2:$F$4115,"failed")</f>
        <v>22</v>
      </c>
      <c r="D10">
        <f>COUNTIFS('Original Sheet'!$D$2:$D$4115,"&gt;=35000",'Original Sheet'!$D$2:$D$4115,"&lt;=39999",'Original Sheet'!$F$2:$F$4115,"canceled")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8399</v>
      </c>
      <c r="B11">
        <f>COUNTIFS('Original Sheet'!$D$2:$D$4115,"&gt;=40000",'Original Sheet'!$D$2:$D$4115,"&lt;=44999",'Original Sheet'!$F$2:$F$4115,"successful")</f>
        <v>21</v>
      </c>
      <c r="C11">
        <f>COUNTIFS('Original Sheet'!$D$2:$D$4115,"&gt;=40000",'Original Sheet'!$D$2:$D$4115,"&lt;=44999",'Original Sheet'!$F$2:$F$4115,"failed")</f>
        <v>16</v>
      </c>
      <c r="D11">
        <f>COUNTIFS('Original Sheet'!$D$2:$D$4115,"&gt;=40000",'Original Sheet'!$D$2:$D$4115,"&lt;=44999",'Original Sheet'!$F$2:$F$4115,"canceled")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8400</v>
      </c>
      <c r="B12">
        <f>COUNTIFS('Original Sheet'!$D$2:$D$4115,"&gt;=45000",'Original Sheet'!$D$2:$D$4115,"&lt;=49999",'Original Sheet'!$F$2:$F$4115,"successful")</f>
        <v>6</v>
      </c>
      <c r="C12">
        <f>COUNTIFS('Original Sheet'!$D$2:$D$4115,"&gt;=45000",'Original Sheet'!$D$2:$D$4115,"&lt;=49999",'Original Sheet'!$F$2:$F$4115,"failed")</f>
        <v>11</v>
      </c>
      <c r="D12">
        <f>COUNTIFS('Original Sheet'!$D$2:$D$4115,"&gt;=45000",'Original Sheet'!$D$2:$D$4115,"&lt;=49999",'Original Sheet'!$F$2:$F$4115,"canceled")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8401</v>
      </c>
      <c r="B13">
        <f>COUNTIFS('Original Sheet'!$D$2:$D$4115,"&gt;=50000",'Original Sheet'!$F$2:$F$4115,"successful")</f>
        <v>86</v>
      </c>
      <c r="C13">
        <f>COUNTIFS('Original Sheet'!$D$2:$D$4115,"&gt;=50000",'Original Sheet'!$F$2:$F$4115,"failed")</f>
        <v>258</v>
      </c>
      <c r="D13">
        <f>COUNTIFS('Original Sheet'!$D$2:$D$4115,"&gt;=50000",'Original Sheet'!$F$2:$F$4115,"canceled")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Sheet</vt:lpstr>
      <vt:lpstr>Pivot Table-Cat</vt:lpstr>
      <vt:lpstr>Pivot Table-Sub Cat</vt:lpstr>
      <vt:lpstr>Pivot Table-Date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Zeyu Yan</cp:lastModifiedBy>
  <dcterms:created xsi:type="dcterms:W3CDTF">2017-04-20T15:17:24Z</dcterms:created>
  <dcterms:modified xsi:type="dcterms:W3CDTF">2019-01-24T20:34:43Z</dcterms:modified>
</cp:coreProperties>
</file>