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shaver\Desktop\"/>
    </mc:Choice>
  </mc:AlternateContent>
  <bookViews>
    <workbookView xWindow="360" yWindow="90" windowWidth="26715" windowHeight="7935" activeTab="1"/>
  </bookViews>
  <sheets>
    <sheet name="NOTES" sheetId="2" r:id="rId1"/>
    <sheet name="ANPP" sheetId="1" r:id="rId2"/>
  </sheets>
  <definedNames>
    <definedName name="_xlnm._FilterDatabase" localSheetId="1" hidden="1">ANPP!$A$1:$U$125</definedName>
    <definedName name="_Order1" hidden="1">255</definedName>
    <definedName name="_Order2" hidden="1">255</definedName>
  </definedNames>
  <calcPr calcId="152511"/>
</workbook>
</file>

<file path=xl/calcChain.xml><?xml version="1.0" encoding="utf-8"?>
<calcChain xmlns="http://schemas.openxmlformats.org/spreadsheetml/2006/main">
  <c r="M116" i="1" l="1"/>
  <c r="K116" i="1"/>
  <c r="L116" i="1" s="1"/>
  <c r="G116" i="1"/>
  <c r="I116" i="1" s="1"/>
  <c r="A116" i="1"/>
  <c r="M115" i="1"/>
  <c r="K115" i="1"/>
  <c r="L115" i="1" s="1"/>
  <c r="G115" i="1"/>
  <c r="I115" i="1" s="1"/>
  <c r="A115" i="1"/>
  <c r="M114" i="1"/>
  <c r="K114" i="1"/>
  <c r="L114" i="1" s="1"/>
  <c r="G114" i="1"/>
  <c r="I114" i="1" s="1"/>
  <c r="A114" i="1"/>
  <c r="M113" i="1"/>
  <c r="K113" i="1"/>
  <c r="L113" i="1" s="1"/>
  <c r="G113" i="1"/>
  <c r="I113" i="1" s="1"/>
  <c r="A113" i="1"/>
  <c r="M112" i="1"/>
  <c r="L112" i="1"/>
  <c r="K112" i="1"/>
  <c r="I112" i="1"/>
  <c r="G112" i="1"/>
  <c r="A112" i="1"/>
  <c r="M111" i="1"/>
  <c r="L111" i="1"/>
  <c r="K111" i="1"/>
  <c r="I111" i="1"/>
  <c r="G111" i="1"/>
  <c r="A111" i="1"/>
  <c r="M110" i="1"/>
  <c r="L110" i="1"/>
  <c r="K110" i="1"/>
  <c r="I110" i="1"/>
  <c r="G110" i="1"/>
  <c r="A110" i="1"/>
  <c r="M109" i="1"/>
  <c r="L109" i="1"/>
  <c r="K109" i="1"/>
  <c r="I109" i="1"/>
  <c r="G109" i="1"/>
  <c r="A109" i="1"/>
  <c r="M108" i="1"/>
  <c r="L108" i="1"/>
  <c r="K108" i="1"/>
  <c r="I108" i="1"/>
  <c r="G108" i="1"/>
  <c r="A108" i="1"/>
  <c r="M107" i="1"/>
  <c r="L107" i="1"/>
  <c r="K107" i="1"/>
  <c r="I107" i="1"/>
  <c r="G107" i="1"/>
  <c r="A107" i="1"/>
  <c r="M106" i="1"/>
  <c r="L106" i="1"/>
  <c r="K106" i="1"/>
  <c r="I106" i="1"/>
  <c r="G106" i="1"/>
  <c r="A106" i="1"/>
  <c r="M105" i="1"/>
  <c r="L105" i="1"/>
  <c r="K105" i="1"/>
  <c r="I105" i="1"/>
  <c r="G105" i="1"/>
  <c r="A105" i="1"/>
  <c r="M104" i="1"/>
  <c r="L104" i="1"/>
  <c r="K104" i="1"/>
  <c r="I104" i="1"/>
  <c r="G104" i="1"/>
  <c r="A104" i="1"/>
  <c r="M103" i="1"/>
  <c r="L103" i="1"/>
  <c r="K103" i="1"/>
  <c r="I103" i="1"/>
  <c r="G103" i="1"/>
  <c r="A103" i="1"/>
  <c r="M102" i="1"/>
  <c r="L102" i="1"/>
  <c r="K102" i="1"/>
  <c r="I102" i="1"/>
  <c r="G102" i="1"/>
  <c r="A102" i="1"/>
  <c r="M101" i="1"/>
  <c r="L101" i="1"/>
  <c r="K101" i="1"/>
  <c r="I101" i="1"/>
  <c r="G101" i="1"/>
  <c r="A101" i="1"/>
  <c r="M100" i="1"/>
  <c r="L100" i="1"/>
  <c r="K100" i="1"/>
  <c r="I100" i="1"/>
  <c r="G100" i="1"/>
  <c r="A100" i="1"/>
  <c r="M99" i="1"/>
  <c r="L99" i="1"/>
  <c r="K99" i="1"/>
  <c r="I99" i="1"/>
  <c r="G99" i="1"/>
  <c r="A99" i="1"/>
  <c r="M98" i="1"/>
  <c r="L98" i="1"/>
  <c r="K98" i="1"/>
  <c r="I98" i="1"/>
  <c r="G98" i="1"/>
  <c r="A98" i="1"/>
  <c r="M97" i="1"/>
  <c r="L97" i="1"/>
  <c r="K97" i="1"/>
  <c r="I97" i="1"/>
  <c r="G97" i="1"/>
  <c r="A97" i="1"/>
  <c r="M96" i="1"/>
  <c r="L96" i="1"/>
  <c r="K96" i="1"/>
  <c r="I96" i="1"/>
  <c r="G96" i="1"/>
  <c r="A96" i="1"/>
  <c r="M95" i="1"/>
  <c r="L95" i="1"/>
  <c r="K95" i="1"/>
  <c r="I95" i="1"/>
  <c r="G95" i="1"/>
  <c r="A95" i="1"/>
  <c r="M94" i="1"/>
  <c r="L94" i="1"/>
  <c r="K94" i="1"/>
  <c r="I94" i="1"/>
  <c r="G94" i="1"/>
  <c r="A94" i="1"/>
  <c r="M93" i="1"/>
  <c r="L93" i="1"/>
  <c r="K93" i="1"/>
  <c r="I93" i="1"/>
  <c r="G93" i="1"/>
  <c r="A93" i="1"/>
  <c r="M92" i="1"/>
  <c r="L92" i="1"/>
  <c r="K92" i="1"/>
  <c r="I92" i="1"/>
  <c r="G92" i="1"/>
  <c r="A92" i="1"/>
  <c r="M91" i="1"/>
  <c r="L91" i="1"/>
  <c r="K91" i="1"/>
  <c r="I91" i="1"/>
  <c r="G91" i="1"/>
  <c r="A91" i="1"/>
  <c r="M90" i="1"/>
  <c r="L90" i="1"/>
  <c r="K90" i="1"/>
  <c r="I90" i="1"/>
  <c r="G90" i="1"/>
  <c r="A90" i="1"/>
  <c r="M89" i="1"/>
  <c r="L89" i="1"/>
  <c r="K89" i="1"/>
  <c r="I89" i="1"/>
  <c r="G89" i="1"/>
  <c r="A89" i="1"/>
  <c r="M88" i="1"/>
  <c r="L88" i="1"/>
  <c r="K88" i="1"/>
  <c r="I88" i="1"/>
  <c r="G88" i="1"/>
  <c r="A88" i="1"/>
  <c r="M87" i="1"/>
  <c r="L87" i="1"/>
  <c r="K87" i="1"/>
  <c r="I87" i="1"/>
  <c r="G87" i="1"/>
  <c r="A87" i="1"/>
  <c r="M86" i="1"/>
  <c r="L86" i="1"/>
  <c r="K86" i="1"/>
  <c r="I86" i="1"/>
  <c r="G86" i="1"/>
  <c r="A86" i="1"/>
  <c r="M85" i="1"/>
  <c r="L85" i="1"/>
  <c r="K85" i="1"/>
  <c r="I85" i="1"/>
  <c r="G85" i="1"/>
  <c r="A85" i="1"/>
  <c r="M84" i="1"/>
  <c r="L84" i="1"/>
  <c r="K84" i="1"/>
  <c r="I84" i="1"/>
  <c r="G84" i="1"/>
  <c r="A84" i="1"/>
  <c r="M83" i="1"/>
  <c r="L83" i="1"/>
  <c r="K83" i="1"/>
  <c r="I83" i="1"/>
  <c r="G83" i="1"/>
  <c r="A83" i="1"/>
  <c r="M82" i="1"/>
  <c r="L82" i="1"/>
  <c r="K82" i="1"/>
  <c r="I82" i="1"/>
  <c r="G82" i="1"/>
  <c r="A82" i="1"/>
  <c r="M81" i="1"/>
  <c r="L81" i="1"/>
  <c r="K81" i="1"/>
  <c r="I81" i="1"/>
  <c r="G81" i="1"/>
  <c r="A81" i="1"/>
  <c r="M80" i="1"/>
  <c r="L80" i="1"/>
  <c r="K80" i="1"/>
  <c r="I80" i="1"/>
  <c r="G80" i="1"/>
  <c r="A80" i="1"/>
  <c r="M79" i="1"/>
  <c r="L79" i="1"/>
  <c r="K79" i="1"/>
  <c r="I79" i="1"/>
  <c r="G79" i="1"/>
  <c r="A79" i="1"/>
  <c r="M78" i="1"/>
  <c r="L78" i="1"/>
  <c r="K78" i="1"/>
  <c r="I78" i="1"/>
  <c r="G78" i="1"/>
  <c r="A78" i="1"/>
  <c r="M77" i="1"/>
  <c r="L77" i="1"/>
  <c r="K77" i="1"/>
  <c r="I77" i="1"/>
  <c r="G77" i="1"/>
  <c r="A77" i="1"/>
  <c r="M76" i="1"/>
  <c r="L76" i="1"/>
  <c r="K76" i="1"/>
  <c r="I76" i="1"/>
  <c r="G76" i="1"/>
  <c r="A76" i="1"/>
  <c r="M75" i="1"/>
  <c r="L75" i="1"/>
  <c r="K75" i="1"/>
  <c r="I75" i="1"/>
  <c r="G75" i="1"/>
  <c r="A75" i="1"/>
  <c r="M74" i="1"/>
  <c r="L74" i="1"/>
  <c r="K74" i="1"/>
  <c r="I74" i="1"/>
  <c r="G74" i="1"/>
  <c r="A74" i="1"/>
  <c r="M73" i="1"/>
  <c r="L73" i="1"/>
  <c r="K73" i="1"/>
  <c r="I73" i="1"/>
  <c r="G73" i="1"/>
  <c r="A73" i="1"/>
  <c r="M72" i="1"/>
  <c r="L72" i="1"/>
  <c r="K72" i="1"/>
  <c r="I72" i="1"/>
  <c r="G72" i="1"/>
  <c r="A72" i="1"/>
  <c r="M71" i="1"/>
  <c r="L71" i="1"/>
  <c r="K71" i="1"/>
  <c r="I71" i="1"/>
  <c r="G71" i="1"/>
  <c r="A71" i="1"/>
  <c r="M70" i="1"/>
  <c r="L70" i="1"/>
  <c r="K70" i="1"/>
  <c r="I70" i="1"/>
  <c r="G70" i="1"/>
  <c r="A70" i="1"/>
  <c r="M69" i="1"/>
  <c r="L69" i="1"/>
  <c r="K69" i="1"/>
  <c r="I69" i="1"/>
  <c r="G69" i="1"/>
  <c r="A69" i="1"/>
  <c r="M68" i="1"/>
  <c r="L68" i="1"/>
  <c r="K68" i="1"/>
  <c r="I68" i="1"/>
  <c r="G68" i="1"/>
  <c r="A68" i="1"/>
  <c r="M67" i="1"/>
  <c r="L67" i="1"/>
  <c r="K67" i="1"/>
  <c r="I67" i="1"/>
  <c r="G67" i="1"/>
  <c r="A67" i="1"/>
  <c r="M66" i="1"/>
  <c r="L66" i="1"/>
  <c r="K66" i="1"/>
  <c r="I66" i="1"/>
  <c r="G66" i="1"/>
  <c r="A66" i="1"/>
  <c r="M65" i="1"/>
  <c r="L65" i="1"/>
  <c r="K65" i="1"/>
  <c r="I65" i="1"/>
  <c r="G65" i="1"/>
  <c r="A65" i="1"/>
  <c r="M64" i="1"/>
  <c r="L64" i="1"/>
  <c r="K64" i="1"/>
  <c r="I64" i="1"/>
  <c r="G64" i="1"/>
  <c r="A64" i="1"/>
  <c r="M63" i="1"/>
  <c r="L63" i="1"/>
  <c r="K63" i="1"/>
  <c r="I63" i="1"/>
  <c r="G63" i="1"/>
  <c r="A63" i="1"/>
  <c r="M62" i="1"/>
  <c r="L62" i="1"/>
  <c r="K62" i="1"/>
  <c r="I62" i="1"/>
  <c r="G62" i="1"/>
  <c r="A62" i="1"/>
  <c r="M61" i="1"/>
  <c r="L61" i="1"/>
  <c r="K61" i="1"/>
  <c r="I61" i="1"/>
  <c r="G61" i="1"/>
  <c r="A61" i="1"/>
  <c r="M60" i="1"/>
  <c r="L60" i="1"/>
  <c r="K60" i="1"/>
  <c r="I60" i="1"/>
  <c r="G60" i="1"/>
  <c r="A60" i="1"/>
  <c r="M59" i="1"/>
  <c r="L59" i="1"/>
  <c r="K59" i="1"/>
  <c r="I59" i="1"/>
  <c r="G59" i="1"/>
  <c r="A59" i="1"/>
  <c r="M58" i="1"/>
  <c r="L58" i="1"/>
  <c r="K58" i="1"/>
  <c r="G58" i="1"/>
  <c r="I58" i="1" s="1"/>
  <c r="A58" i="1"/>
  <c r="M57" i="1"/>
  <c r="K57" i="1"/>
  <c r="L57" i="1" s="1"/>
  <c r="I57" i="1"/>
  <c r="G57" i="1"/>
  <c r="A57" i="1"/>
  <c r="M56" i="1"/>
  <c r="L56" i="1"/>
  <c r="K56" i="1"/>
  <c r="I56" i="1"/>
  <c r="G56" i="1"/>
  <c r="A56" i="1"/>
  <c r="M55" i="1"/>
  <c r="L55" i="1"/>
  <c r="K55" i="1"/>
  <c r="I55" i="1"/>
  <c r="G55" i="1"/>
  <c r="A55" i="1"/>
  <c r="M54" i="1"/>
  <c r="L54" i="1"/>
  <c r="K54" i="1"/>
  <c r="G54" i="1"/>
  <c r="I54" i="1" s="1"/>
  <c r="A54" i="1"/>
  <c r="M53" i="1"/>
  <c r="K53" i="1"/>
  <c r="L53" i="1" s="1"/>
  <c r="G53" i="1"/>
  <c r="I53" i="1" s="1"/>
  <c r="A53" i="1"/>
  <c r="M52" i="1"/>
  <c r="K52" i="1"/>
  <c r="L52" i="1" s="1"/>
  <c r="G52" i="1"/>
  <c r="I52" i="1" s="1"/>
  <c r="A52" i="1"/>
  <c r="M51" i="1"/>
  <c r="K51" i="1"/>
  <c r="L51" i="1" s="1"/>
  <c r="G51" i="1"/>
  <c r="I51" i="1" s="1"/>
  <c r="A51" i="1"/>
  <c r="M50" i="1"/>
  <c r="K50" i="1"/>
  <c r="L50" i="1" s="1"/>
  <c r="I50" i="1"/>
  <c r="G50" i="1"/>
  <c r="A50" i="1"/>
  <c r="M49" i="1"/>
  <c r="L49" i="1"/>
  <c r="K49" i="1"/>
  <c r="G49" i="1"/>
  <c r="I49" i="1" s="1"/>
  <c r="A49" i="1"/>
  <c r="M48" i="1"/>
  <c r="K48" i="1"/>
  <c r="L48" i="1" s="1"/>
  <c r="I48" i="1"/>
  <c r="G48" i="1"/>
  <c r="A48" i="1"/>
  <c r="M47" i="1"/>
  <c r="L47" i="1"/>
  <c r="K47" i="1"/>
  <c r="G47" i="1"/>
  <c r="I47" i="1" s="1"/>
  <c r="A47" i="1"/>
  <c r="M46" i="1"/>
  <c r="K46" i="1"/>
  <c r="L46" i="1" s="1"/>
  <c r="I46" i="1"/>
  <c r="G46" i="1"/>
  <c r="A46" i="1"/>
  <c r="M45" i="1"/>
  <c r="L45" i="1"/>
  <c r="K45" i="1"/>
  <c r="G45" i="1"/>
  <c r="I45" i="1" s="1"/>
  <c r="A45" i="1"/>
  <c r="M44" i="1"/>
  <c r="K44" i="1"/>
  <c r="L44" i="1" s="1"/>
  <c r="I44" i="1"/>
  <c r="G44" i="1"/>
  <c r="A44" i="1"/>
  <c r="M43" i="1"/>
  <c r="L43" i="1"/>
  <c r="K43" i="1"/>
  <c r="G43" i="1"/>
  <c r="I43" i="1" s="1"/>
  <c r="A43" i="1"/>
  <c r="M42" i="1"/>
  <c r="K42" i="1"/>
  <c r="L42" i="1" s="1"/>
  <c r="I42" i="1"/>
  <c r="G42" i="1"/>
  <c r="A42" i="1"/>
  <c r="M41" i="1"/>
  <c r="L41" i="1"/>
  <c r="K41" i="1"/>
  <c r="G41" i="1"/>
  <c r="I41" i="1" s="1"/>
  <c r="A41" i="1"/>
  <c r="M40" i="1"/>
  <c r="K40" i="1"/>
  <c r="L40" i="1" s="1"/>
  <c r="I40" i="1"/>
  <c r="G40" i="1"/>
  <c r="A40" i="1"/>
  <c r="M39" i="1"/>
  <c r="L39" i="1"/>
  <c r="K39" i="1"/>
  <c r="G39" i="1"/>
  <c r="I39" i="1" s="1"/>
  <c r="A39" i="1"/>
  <c r="M38" i="1"/>
  <c r="K38" i="1"/>
  <c r="L38" i="1" s="1"/>
  <c r="I38" i="1"/>
  <c r="G38" i="1"/>
  <c r="A38" i="1"/>
  <c r="M37" i="1"/>
  <c r="L37" i="1"/>
  <c r="K37" i="1"/>
  <c r="G37" i="1"/>
  <c r="I37" i="1" s="1"/>
  <c r="A37" i="1"/>
  <c r="M36" i="1"/>
  <c r="K36" i="1"/>
  <c r="L36" i="1" s="1"/>
  <c r="I36" i="1"/>
  <c r="G36" i="1"/>
  <c r="A36" i="1"/>
  <c r="M35" i="1"/>
  <c r="L35" i="1"/>
  <c r="K35" i="1"/>
  <c r="G35" i="1"/>
  <c r="I35" i="1" s="1"/>
  <c r="A35" i="1"/>
  <c r="M34" i="1"/>
  <c r="K34" i="1"/>
  <c r="L34" i="1" s="1"/>
  <c r="I34" i="1"/>
  <c r="G34" i="1"/>
  <c r="A34" i="1"/>
  <c r="M33" i="1"/>
  <c r="L33" i="1"/>
  <c r="K33" i="1"/>
  <c r="G33" i="1"/>
  <c r="I33" i="1" s="1"/>
  <c r="A33" i="1"/>
  <c r="M32" i="1"/>
  <c r="K32" i="1"/>
  <c r="L32" i="1" s="1"/>
  <c r="I32" i="1"/>
  <c r="G32" i="1"/>
  <c r="A32" i="1"/>
  <c r="M31" i="1"/>
  <c r="L31" i="1"/>
  <c r="K31" i="1"/>
  <c r="G31" i="1"/>
  <c r="I31" i="1" s="1"/>
  <c r="A31" i="1"/>
  <c r="M30" i="1"/>
  <c r="K30" i="1"/>
  <c r="L30" i="1" s="1"/>
  <c r="I30" i="1"/>
  <c r="G30" i="1"/>
  <c r="A30" i="1"/>
  <c r="M29" i="1"/>
  <c r="L29" i="1"/>
  <c r="G29" i="1"/>
  <c r="I29" i="1" s="1"/>
  <c r="A29" i="1"/>
  <c r="M28" i="1"/>
  <c r="L28" i="1"/>
  <c r="G28" i="1"/>
  <c r="I28" i="1" s="1"/>
  <c r="A28" i="1"/>
  <c r="M27" i="1"/>
  <c r="L27" i="1"/>
  <c r="G27" i="1"/>
  <c r="I27" i="1" s="1"/>
  <c r="A27" i="1"/>
  <c r="M26" i="1"/>
  <c r="L26" i="1"/>
  <c r="G26" i="1"/>
  <c r="I26" i="1" s="1"/>
  <c r="A26" i="1"/>
  <c r="M25" i="1"/>
  <c r="L25" i="1"/>
  <c r="G25" i="1"/>
  <c r="I25" i="1" s="1"/>
  <c r="A25" i="1"/>
  <c r="M24" i="1"/>
  <c r="L24" i="1"/>
  <c r="G24" i="1"/>
  <c r="I24" i="1" s="1"/>
  <c r="A24" i="1"/>
  <c r="M23" i="1"/>
  <c r="L23" i="1"/>
  <c r="G23" i="1"/>
  <c r="I23" i="1" s="1"/>
  <c r="A23" i="1"/>
  <c r="M22" i="1"/>
  <c r="L22" i="1"/>
  <c r="G22" i="1"/>
  <c r="I22" i="1" s="1"/>
  <c r="A22" i="1"/>
  <c r="M21" i="1"/>
  <c r="L21" i="1"/>
  <c r="G21" i="1"/>
  <c r="I21" i="1" s="1"/>
  <c r="A21" i="1"/>
  <c r="M20" i="1"/>
  <c r="L20" i="1"/>
  <c r="G20" i="1"/>
  <c r="I20" i="1" s="1"/>
  <c r="A20" i="1"/>
  <c r="M19" i="1"/>
  <c r="L19" i="1"/>
  <c r="G19" i="1"/>
  <c r="I19" i="1" s="1"/>
  <c r="A19" i="1"/>
  <c r="M18" i="1"/>
  <c r="L18" i="1"/>
  <c r="G18" i="1"/>
  <c r="I18" i="1" s="1"/>
  <c r="A18" i="1"/>
  <c r="M17" i="1"/>
  <c r="L17" i="1"/>
  <c r="G17" i="1"/>
  <c r="I17" i="1" s="1"/>
  <c r="A17" i="1"/>
  <c r="M16" i="1"/>
  <c r="L16" i="1"/>
  <c r="G16" i="1"/>
  <c r="I16" i="1" s="1"/>
  <c r="A16" i="1"/>
  <c r="M15" i="1"/>
  <c r="L15" i="1"/>
  <c r="G15" i="1"/>
  <c r="I15" i="1" s="1"/>
  <c r="A15" i="1"/>
  <c r="M14" i="1"/>
  <c r="L14" i="1"/>
  <c r="G14" i="1"/>
  <c r="I14" i="1" s="1"/>
  <c r="A14" i="1"/>
  <c r="M13" i="1"/>
  <c r="L13" i="1"/>
  <c r="G13" i="1"/>
  <c r="I13" i="1" s="1"/>
  <c r="A13" i="1"/>
  <c r="M12" i="1"/>
  <c r="L12" i="1"/>
  <c r="G12" i="1"/>
  <c r="I12" i="1" s="1"/>
  <c r="A12" i="1"/>
  <c r="M11" i="1"/>
  <c r="L11" i="1"/>
  <c r="G11" i="1"/>
  <c r="I11" i="1" s="1"/>
  <c r="A11" i="1"/>
  <c r="M10" i="1"/>
  <c r="K10" i="1"/>
  <c r="L10" i="1" s="1"/>
  <c r="G10" i="1"/>
  <c r="I10" i="1" s="1"/>
  <c r="A10" i="1"/>
  <c r="M9" i="1"/>
  <c r="K9" i="1"/>
  <c r="L9" i="1" s="1"/>
  <c r="G9" i="1"/>
  <c r="I9" i="1" s="1"/>
  <c r="A9" i="1"/>
  <c r="M8" i="1"/>
  <c r="K8" i="1"/>
  <c r="L8" i="1" s="1"/>
  <c r="G8" i="1"/>
  <c r="I8" i="1" s="1"/>
  <c r="A8" i="1"/>
  <c r="M7" i="1"/>
  <c r="K7" i="1"/>
  <c r="L7" i="1" s="1"/>
  <c r="G7" i="1"/>
  <c r="I7" i="1" s="1"/>
  <c r="A7" i="1"/>
  <c r="M6" i="1"/>
  <c r="K6" i="1"/>
  <c r="L6" i="1" s="1"/>
  <c r="G6" i="1"/>
  <c r="I6" i="1" s="1"/>
  <c r="A6" i="1"/>
  <c r="M5" i="1"/>
  <c r="K5" i="1"/>
  <c r="L5" i="1" s="1"/>
  <c r="G5" i="1"/>
  <c r="I5" i="1" s="1"/>
  <c r="A5" i="1"/>
  <c r="M4" i="1"/>
  <c r="K4" i="1"/>
  <c r="L4" i="1" s="1"/>
  <c r="G4" i="1"/>
  <c r="I4" i="1" s="1"/>
  <c r="A4" i="1"/>
  <c r="M3" i="1"/>
  <c r="K3" i="1"/>
  <c r="L3" i="1" s="1"/>
  <c r="G3" i="1"/>
  <c r="I3" i="1" s="1"/>
  <c r="A3" i="1"/>
  <c r="M2" i="1"/>
  <c r="K2" i="1"/>
  <c r="L2" i="1" s="1"/>
  <c r="G2" i="1"/>
  <c r="I2" i="1" s="1"/>
  <c r="A2" i="1"/>
</calcChain>
</file>

<file path=xl/comments1.xml><?xml version="1.0" encoding="utf-8"?>
<comments xmlns="http://schemas.openxmlformats.org/spreadsheetml/2006/main">
  <authors>
    <author>Jessica Drysdale</author>
  </authors>
  <commentList>
    <comment ref="D1" authorId="0" shapeId="0">
      <text>
        <r>
          <rPr>
            <b/>
            <sz val="8"/>
            <color indexed="81"/>
            <rFont val="Tahoma"/>
            <family val="2"/>
          </rPr>
          <t>Jessica Drysdale:</t>
        </r>
        <r>
          <rPr>
            <sz val="8"/>
            <color indexed="81"/>
            <rFont val="Tahoma"/>
            <family val="2"/>
          </rPr>
          <t xml:space="preserve">
N = Nitrogen Only
P = Phosphrous Only
NP = Nitrogen &amp; Phosphorous</t>
        </r>
      </text>
    </comment>
    <comment ref="H1" authorId="0" shapeId="0">
      <text>
        <r>
          <rPr>
            <b/>
            <sz val="8"/>
            <color indexed="81"/>
            <rFont val="Tahoma"/>
            <family val="2"/>
          </rPr>
          <t>Jessica Drysdale:</t>
        </r>
        <r>
          <rPr>
            <sz val="8"/>
            <color indexed="81"/>
            <rFont val="Tahoma"/>
            <family val="2"/>
          </rPr>
          <t xml:space="preserve">
Note Bryophytes not collected for 1981 Historic plots in 1982-1984.
</t>
        </r>
      </text>
    </comment>
    <comment ref="R1" authorId="0" shapeId="0">
      <text>
        <r>
          <rPr>
            <b/>
            <sz val="8"/>
            <color indexed="81"/>
            <rFont val="Tahoma"/>
            <family val="2"/>
          </rPr>
          <t>Jessica Drysdale:</t>
        </r>
        <r>
          <rPr>
            <sz val="8"/>
            <color indexed="81"/>
            <rFont val="Tahoma"/>
            <family val="2"/>
          </rPr>
          <t xml:space="preserve">
Cumulative degrees for days with average temperature above 0°C between June 1 &amp; Sept. 30 of the year.</t>
        </r>
      </text>
    </comment>
    <comment ref="M7" authorId="0" shapeId="0">
      <text>
        <r>
          <rPr>
            <b/>
            <sz val="8"/>
            <color indexed="81"/>
            <rFont val="Tahoma"/>
            <family val="2"/>
          </rPr>
          <t>Jessica Drysdale:</t>
        </r>
        <r>
          <rPr>
            <sz val="8"/>
            <color indexed="81"/>
            <rFont val="Tahoma"/>
            <family val="2"/>
          </rPr>
          <t xml:space="preserve">
Note Knapp document indicates 191.42</t>
        </r>
      </text>
    </comment>
    <comment ref="M21" authorId="0" shapeId="0">
      <text>
        <r>
          <rPr>
            <b/>
            <sz val="8"/>
            <color indexed="81"/>
            <rFont val="Tahoma"/>
            <family val="2"/>
          </rPr>
          <t>Jessica Drysdale:</t>
        </r>
        <r>
          <rPr>
            <sz val="8"/>
            <color indexed="81"/>
            <rFont val="Tahoma"/>
            <family val="2"/>
          </rPr>
          <t xml:space="preserve">
Old document indicates 160.74</t>
        </r>
      </text>
    </comment>
    <comment ref="M28" authorId="0" shapeId="0">
      <text>
        <r>
          <rPr>
            <b/>
            <sz val="8"/>
            <color indexed="81"/>
            <rFont val="Tahoma"/>
            <family val="2"/>
          </rPr>
          <t>Jessica Drysdale:</t>
        </r>
        <r>
          <rPr>
            <sz val="8"/>
            <color indexed="81"/>
            <rFont val="Tahoma"/>
            <family val="2"/>
          </rPr>
          <t xml:space="preserve">
Old document indicates 108.36</t>
        </r>
      </text>
    </comment>
    <comment ref="P28" authorId="0" shapeId="0">
      <text>
        <r>
          <rPr>
            <b/>
            <sz val="8"/>
            <color indexed="81"/>
            <rFont val="Tahoma"/>
            <family val="2"/>
          </rPr>
          <t>Jessica Drysdale:</t>
        </r>
        <r>
          <rPr>
            <sz val="8"/>
            <color indexed="81"/>
            <rFont val="Tahoma"/>
            <family val="2"/>
          </rPr>
          <t xml:space="preserve">
Old document indicates 401.32</t>
        </r>
      </text>
    </comment>
    <comment ref="M36" authorId="0" shapeId="0">
      <text>
        <r>
          <rPr>
            <b/>
            <sz val="8"/>
            <color indexed="81"/>
            <rFont val="Tahoma"/>
            <family val="2"/>
          </rPr>
          <t>Jessica Drysdale:</t>
        </r>
        <r>
          <rPr>
            <sz val="8"/>
            <color indexed="81"/>
            <rFont val="Tahoma"/>
            <family val="2"/>
          </rPr>
          <t xml:space="preserve">
Old document indicates 110.02</t>
        </r>
      </text>
    </comment>
    <comment ref="M55" authorId="0" shapeId="0">
      <text>
        <r>
          <rPr>
            <b/>
            <sz val="8"/>
            <color indexed="81"/>
            <rFont val="Tahoma"/>
            <family val="2"/>
          </rPr>
          <t>Jessica Drysdale:</t>
        </r>
        <r>
          <rPr>
            <sz val="8"/>
            <color indexed="81"/>
            <rFont val="Tahoma"/>
            <family val="2"/>
          </rPr>
          <t xml:space="preserve">
Old document indicates 149.01</t>
        </r>
      </text>
    </comment>
    <comment ref="O99" authorId="0" shapeId="0">
      <text>
        <r>
          <rPr>
            <b/>
            <sz val="8"/>
            <color indexed="81"/>
            <rFont val="Tahoma"/>
            <family val="2"/>
          </rPr>
          <t>Jessica Drysdale:</t>
        </r>
        <r>
          <rPr>
            <sz val="8"/>
            <color indexed="81"/>
            <rFont val="Tahoma"/>
            <family val="2"/>
          </rPr>
          <t xml:space="preserve">
Taken from MAT data sheet online
</t>
        </r>
      </text>
    </comment>
    <comment ref="O100" authorId="0" shapeId="0">
      <text>
        <r>
          <rPr>
            <b/>
            <sz val="8"/>
            <color indexed="81"/>
            <rFont val="Tahoma"/>
            <family val="2"/>
          </rPr>
          <t>Jessica Drysdale:</t>
        </r>
        <r>
          <rPr>
            <sz val="8"/>
            <color indexed="81"/>
            <rFont val="Tahoma"/>
            <family val="2"/>
          </rPr>
          <t xml:space="preserve">
Data from MAT file</t>
        </r>
      </text>
    </comment>
  </commentList>
</comments>
</file>

<file path=xl/sharedStrings.xml><?xml version="1.0" encoding="utf-8"?>
<sst xmlns="http://schemas.openxmlformats.org/spreadsheetml/2006/main" count="597" uniqueCount="63">
  <si>
    <t>Year</t>
  </si>
  <si>
    <t>Site</t>
  </si>
  <si>
    <t>Treatment</t>
  </si>
  <si>
    <t>2ndary Growth</t>
  </si>
  <si>
    <t>Bryophyte growth</t>
  </si>
  <si>
    <t>ANPP with Bryophytes</t>
  </si>
  <si>
    <t>ANPP</t>
  </si>
  <si>
    <t>Degree days June 1-Sept 30</t>
  </si>
  <si>
    <t>All degree days</t>
  </si>
  <si>
    <t>Days average above 0</t>
  </si>
  <si>
    <t>days Max temp above 0</t>
  </si>
  <si>
    <t>Atigun Wet Sedge</t>
  </si>
  <si>
    <t>Control</t>
  </si>
  <si>
    <t>Historic 1981 plots</t>
  </si>
  <si>
    <t>Toolik Heath</t>
  </si>
  <si>
    <t>Toolik Shrub</t>
  </si>
  <si>
    <t>Green House</t>
  </si>
  <si>
    <t>na</t>
  </si>
  <si>
    <t>Green House NP</t>
  </si>
  <si>
    <t>NP</t>
  </si>
  <si>
    <t>Shade House</t>
  </si>
  <si>
    <t>Sag Foot Slope (3)</t>
  </si>
  <si>
    <t>Sag Heath (5)</t>
  </si>
  <si>
    <t>Sag Hill Slope (4)</t>
  </si>
  <si>
    <t>Sag Tussock (6)</t>
  </si>
  <si>
    <t>Sag Wet Sedge (2)</t>
  </si>
  <si>
    <t>Sag Willow (1)</t>
  </si>
  <si>
    <t>LTER MAT 15N</t>
  </si>
  <si>
    <t>LTER Wet Sedge</t>
  </si>
  <si>
    <t>N</t>
  </si>
  <si>
    <t>P</t>
  </si>
  <si>
    <t>LTER Heath</t>
  </si>
  <si>
    <t>LTER Acidic snowbed</t>
  </si>
  <si>
    <t>LTER Acidic Watertrack</t>
  </si>
  <si>
    <t>LTER MAT</t>
  </si>
  <si>
    <t>LTER NA Tussock</t>
  </si>
  <si>
    <t>LTER NA watertrack</t>
  </si>
  <si>
    <t>LTER Non Acidic snowbed</t>
  </si>
  <si>
    <t>Sagwon snowbed</t>
  </si>
  <si>
    <t>Sagwon Tussock</t>
  </si>
  <si>
    <t>Sagwon Watertrack</t>
  </si>
  <si>
    <t>15N Tussock</t>
  </si>
  <si>
    <t>Control Sm Fence</t>
  </si>
  <si>
    <t>Control Unfenced</t>
  </si>
  <si>
    <t>NP Sm Fenced</t>
  </si>
  <si>
    <t>NP Unfenced</t>
  </si>
  <si>
    <t xml:space="preserve">NP unfenced </t>
  </si>
  <si>
    <t>Control Sm Fenced</t>
  </si>
  <si>
    <t>NP Sm Fence</t>
  </si>
  <si>
    <t>Anaktuvuk</t>
  </si>
  <si>
    <t>Moderate Burn</t>
  </si>
  <si>
    <t>Severe Burn</t>
  </si>
  <si>
    <t>Unburned Control</t>
  </si>
  <si>
    <t>Collection Date</t>
  </si>
  <si>
    <t>Vascular New Above (g/m2)</t>
  </si>
  <si>
    <t>Vascular Old Above (g/m2)</t>
  </si>
  <si>
    <t>Vascular total (g/m2)</t>
  </si>
  <si>
    <t>Bryophytes (g/m2)</t>
  </si>
  <si>
    <t>Total Above  (g/m2)</t>
  </si>
  <si>
    <t>Year Temp Avg (°C)</t>
  </si>
  <si>
    <t>June-Aug temp (°C)</t>
  </si>
  <si>
    <t>Year precip (mm)</t>
  </si>
  <si>
    <t>June-Aug precip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</si>
</sst>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"/>
    <numFmt numFmtId="165" formatCode="0.0"/>
    <numFmt numFmtId="166" formatCode="mm/dd/yyyy"/>
  </numFmts>
  <fonts count="9" x14ac:knownFonts="1"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theme="7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0"/>
      <color indexed="12"/>
      <name val="Arial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</cellStyleXfs>
  <cellXfs count="30">
    <xf numFmtId="0" fontId="0" fillId="0" borderId="0" xfId="0"/>
    <xf numFmtId="164" fontId="2" fillId="0" borderId="0" xfId="0" applyNumberFormat="1" applyFont="1" applyFill="1" applyBorder="1" applyAlignment="1">
      <alignment horizontal="right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right" wrapText="1"/>
    </xf>
    <xf numFmtId="0" fontId="0" fillId="0" borderId="0" xfId="0" applyBorder="1" applyAlignment="1">
      <alignment wrapText="1"/>
    </xf>
    <xf numFmtId="0" fontId="0" fillId="0" borderId="0" xfId="0" applyBorder="1"/>
    <xf numFmtId="2" fontId="0" fillId="0" borderId="0" xfId="0" applyNumberFormat="1" applyBorder="1" applyAlignment="1">
      <alignment wrapText="1"/>
    </xf>
    <xf numFmtId="0" fontId="0" fillId="0" borderId="0" xfId="0" applyAlignment="1">
      <alignment wrapText="1"/>
    </xf>
    <xf numFmtId="14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2" fontId="0" fillId="0" borderId="0" xfId="0" applyNumberFormat="1" applyBorder="1"/>
    <xf numFmtId="2" fontId="3" fillId="0" borderId="0" xfId="0" applyNumberFormat="1" applyFont="1" applyBorder="1"/>
    <xf numFmtId="0" fontId="3" fillId="0" borderId="0" xfId="0" applyFont="1" applyBorder="1"/>
    <xf numFmtId="0" fontId="3" fillId="0" borderId="0" xfId="0" applyFont="1"/>
    <xf numFmtId="164" fontId="2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 wrapText="1"/>
    </xf>
    <xf numFmtId="2" fontId="2" fillId="0" borderId="0" xfId="0" applyNumberFormat="1" applyFont="1" applyFill="1" applyBorder="1"/>
    <xf numFmtId="165" fontId="2" fillId="0" borderId="0" xfId="0" applyNumberFormat="1" applyFont="1" applyFill="1" applyBorder="1"/>
    <xf numFmtId="2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/>
    <xf numFmtId="166" fontId="2" fillId="0" borderId="0" xfId="0" applyNumberFormat="1" applyFont="1" applyFill="1" applyBorder="1"/>
    <xf numFmtId="0" fontId="0" fillId="0" borderId="0" xfId="0" applyFont="1" applyFill="1" applyBorder="1" applyAlignment="1">
      <alignment horizontal="right"/>
    </xf>
    <xf numFmtId="2" fontId="0" fillId="0" borderId="0" xfId="0" applyNumberFormat="1" applyFont="1" applyFill="1" applyBorder="1" applyAlignment="1">
      <alignment horizontal="right"/>
    </xf>
    <xf numFmtId="165" fontId="0" fillId="0" borderId="0" xfId="0" applyNumberFormat="1" applyFont="1" applyFill="1" applyBorder="1" applyAlignment="1">
      <alignment horizontal="right"/>
    </xf>
    <xf numFmtId="1" fontId="2" fillId="0" borderId="0" xfId="0" applyNumberFormat="1" applyFont="1" applyFill="1" applyBorder="1" applyAlignment="1">
      <alignment horizontal="right"/>
    </xf>
    <xf numFmtId="165" fontId="2" fillId="0" borderId="0" xfId="0" applyNumberFormat="1" applyFont="1" applyFill="1" applyBorder="1" applyAlignment="1">
      <alignment horizontal="right"/>
    </xf>
    <xf numFmtId="165" fontId="1" fillId="0" borderId="0" xfId="0" applyNumberFormat="1" applyFont="1" applyFill="1" applyBorder="1" applyAlignment="1">
      <alignment horizontal="right"/>
    </xf>
  </cellXfs>
  <cellStyles count="7">
    <cellStyle name="Hyperlink 2" xfId="1"/>
    <cellStyle name="Normal" xfId="0" builtinId="0"/>
    <cellStyle name="Normal 2" xfId="2"/>
    <cellStyle name="Normal 3" xfId="3"/>
    <cellStyle name="Normal 3 2" xfId="4"/>
    <cellStyle name="Normal 4" xfId="5"/>
    <cellStyle name="Normal 5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438150</xdr:colOff>
      <xdr:row>2</xdr:row>
      <xdr:rowOff>47626</xdr:rowOff>
    </xdr:from>
    <xdr:ext cx="7467600" cy="6292492"/>
    <xdr:sp macro="" textlink="">
      <xdr:nvSpPr>
        <xdr:cNvPr id="2" name="TextBox 1"/>
        <xdr:cNvSpPr txBox="1"/>
      </xdr:nvSpPr>
      <xdr:spPr>
        <a:xfrm>
          <a:off x="438150" y="371476"/>
          <a:ext cx="7467600" cy="6292492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NOTES:</a:t>
          </a:r>
          <a:br>
            <a:rPr lang="en-US" sz="1100"/>
          </a:br>
          <a:endParaRPr lang="en-US" sz="1100"/>
        </a:p>
        <a:p>
          <a:r>
            <a:rPr lang="en-US" sz="1100" b="1"/>
            <a:t>BIOMASS:</a:t>
          </a:r>
          <a:r>
            <a:rPr lang="en-US" sz="1100"/>
            <a:t/>
          </a:r>
          <a:br>
            <a:rPr lang="en-US" sz="1100"/>
          </a:br>
          <a:r>
            <a:rPr lang="en-US" sz="1100"/>
            <a:t>Biomass</a:t>
          </a:r>
          <a:r>
            <a:rPr lang="en-US" sz="1100" baseline="0"/>
            <a:t> data taken from worksheet compiled by J. Laundre and re-worked pivot tables.  Contains data that we currently have for biomass harvests (May 8, 2014).</a:t>
          </a:r>
        </a:p>
        <a:p>
          <a:endParaRPr lang="en-US" sz="1100" baseline="0"/>
        </a:p>
        <a:p>
          <a:r>
            <a:rPr lang="en-US" sz="1100" baseline="0"/>
            <a:t>Secondary growth calculated from old stem growth in that year. Byophyte (all species of moss, liverwort and lichen) growth calculated as 17% of biomass as used in previous work. </a:t>
          </a:r>
        </a:p>
        <a:p>
          <a:endParaRPr lang="en-US" sz="1100"/>
        </a:p>
        <a:p>
          <a:r>
            <a:rPr lang="en-US" sz="1100"/>
            <a:t>ANPP includes apical</a:t>
          </a:r>
          <a:r>
            <a:rPr lang="en-US" sz="1100" baseline="0"/>
            <a:t> growth + secondary growth. A second column indicates ANPP including Bryophyte growth.</a:t>
          </a:r>
        </a:p>
        <a:p>
          <a:endParaRPr lang="en-US" sz="1100" baseline="0"/>
        </a:p>
        <a:p>
          <a:r>
            <a:rPr lang="en-US" sz="1100" baseline="0"/>
            <a:t>ALL BIOMASS DATA IS IN grams per square metre (g/m</a:t>
          </a:r>
          <a:r>
            <a:rPr lang="en-US" sz="1100" baseline="30000"/>
            <a:t>2</a:t>
          </a:r>
          <a:r>
            <a:rPr lang="en-US" sz="1100" baseline="0"/>
            <a:t>)</a:t>
          </a:r>
          <a:r>
            <a:rPr lang="en-US" sz="1100"/>
            <a:t/>
          </a:r>
          <a:br>
            <a:rPr lang="en-US" sz="1100"/>
          </a:br>
          <a:r>
            <a:rPr lang="en-US" sz="1100"/>
            <a:t/>
          </a:r>
          <a:br>
            <a:rPr lang="en-US" sz="1100"/>
          </a:br>
          <a:r>
            <a:rPr lang="en-US" sz="1100" b="1"/>
            <a:t>TEMPERATURE</a:t>
          </a:r>
          <a:r>
            <a:rPr lang="en-US" sz="1100" b="1" baseline="0"/>
            <a:t>-PRECIPITATION:</a:t>
          </a:r>
          <a:r>
            <a:rPr lang="en-US" sz="1100"/>
            <a:t/>
          </a:r>
          <a:br>
            <a:rPr lang="en-US" sz="1100"/>
          </a:br>
          <a:endParaRPr lang="en-US" sz="1100"/>
        </a:p>
        <a:p>
          <a:r>
            <a:rPr lang="en-US" sz="1100"/>
            <a:t>Sagwon</a:t>
          </a:r>
          <a:r>
            <a:rPr lang="en-US" sz="1100" baseline="0"/>
            <a:t> Sites (Sag) use data, when available, from the Sag meteorological station. This was primarily temperature data from 1988 onward. </a:t>
          </a:r>
        </a:p>
        <a:p>
          <a:endParaRPr lang="en-US" sz="1100" baseline="0"/>
        </a:p>
        <a:p>
          <a:r>
            <a:rPr lang="en-US" sz="1100" baseline="0"/>
            <a:t>Toolik &amp; LTER sites - All use data from the Toolik Main Station (1989 onward). It is assumed that temperature, degree days and precipitation was consistent across all treatments &amp; LTER sites. Note Shade Houses and Green Houses were not included. </a:t>
          </a:r>
        </a:p>
        <a:p>
          <a:endParaRPr lang="en-US" sz="1100" baseline="0"/>
        </a:p>
        <a:p>
          <a:r>
            <a:rPr lang="en-US" sz="1100" baseline="0"/>
            <a:t>MAT - For 2002 site specific temperature data was availabe and used. Temperatures were also available for inside the greenhouse and were included for this year.</a:t>
          </a:r>
        </a:p>
        <a:p>
          <a:endParaRPr lang="en-US" sz="1100" baseline="0"/>
        </a:p>
        <a:p>
          <a:r>
            <a:rPr lang="en-US" sz="1100" baseline="0"/>
            <a:t>1982-1984 - Data was obtained from the Imnavait Meteorological station when available. Some was taken from previous publications (</a:t>
          </a:r>
          <a:r>
            <a:rPr lang="en-US" sz="1100" baseline="0">
              <a:solidFill>
                <a:srgbClr val="FF0000"/>
              </a:solidFill>
            </a:rPr>
            <a:t>RED</a:t>
          </a:r>
          <a:r>
            <a:rPr lang="en-US" sz="1100" baseline="0"/>
            <a:t>) since original data could not be found.</a:t>
          </a:r>
          <a:r>
            <a:rPr lang="en-US" sz="1100"/>
            <a:t/>
          </a:r>
          <a:br>
            <a:rPr lang="en-US" sz="1100"/>
          </a:br>
          <a:endParaRPr lang="en-US" sz="1100"/>
        </a:p>
        <a:p>
          <a:r>
            <a:rPr lang="en-US" sz="1100"/>
            <a:t>No MET data is available for Atigun sites and these were not assumed to be the same as Toolik.</a:t>
          </a:r>
          <a:br>
            <a:rPr lang="en-US" sz="1100"/>
          </a:br>
          <a:r>
            <a:rPr lang="en-US" sz="1100"/>
            <a:t/>
          </a:r>
          <a:br>
            <a:rPr lang="en-US" sz="1100"/>
          </a:br>
          <a:r>
            <a:rPr lang="en-US" sz="1100"/>
            <a:t>J.Drysdale</a:t>
          </a:r>
          <a:r>
            <a:rPr lang="en-US" sz="1100" baseline="0"/>
            <a:t> </a:t>
          </a:r>
          <a:br>
            <a:rPr lang="en-US" sz="1100" baseline="0"/>
          </a:br>
          <a:r>
            <a:rPr lang="en-US" sz="1100" baseline="0"/>
            <a:t>May 8, 2014</a:t>
          </a:r>
          <a:r>
            <a:rPr lang="en-US" sz="1100"/>
            <a:t/>
          </a:r>
          <a:br>
            <a:rPr lang="en-US" sz="1100"/>
          </a:br>
          <a:r>
            <a:rPr lang="en-US" sz="1100"/>
            <a:t/>
          </a:r>
          <a:br>
            <a:rPr lang="en-US" sz="1100"/>
          </a:br>
          <a:r>
            <a:rPr lang="en-US" sz="1100"/>
            <a:t/>
          </a:r>
          <a:br>
            <a:rPr lang="en-US" sz="1100"/>
          </a:br>
          <a:r>
            <a:rPr lang="en-US" sz="1100"/>
            <a:t/>
          </a:r>
          <a:br>
            <a:rPr lang="en-US" sz="1100"/>
          </a:br>
          <a:r>
            <a:rPr lang="en-US" sz="1100"/>
            <a:t/>
          </a:r>
          <a:br>
            <a:rPr lang="en-US" sz="1100"/>
          </a:b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4" sqref="O4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21"/>
  <sheetViews>
    <sheetView tabSelected="1" workbookViewId="0">
      <pane ySplit="1" topLeftCell="A71" activePane="bottomLeft" state="frozen"/>
      <selection pane="bottomLeft" activeCell="W42" sqref="W42"/>
    </sheetView>
  </sheetViews>
  <sheetFormatPr defaultRowHeight="12.75" x14ac:dyDescent="0.2"/>
  <cols>
    <col min="1" max="1" width="10.140625" style="9" customWidth="1"/>
    <col min="2" max="2" width="15" style="10" customWidth="1"/>
    <col min="3" max="3" width="23.42578125" style="17" bestFit="1" customWidth="1"/>
    <col min="4" max="4" width="17.28515625" style="10" bestFit="1" customWidth="1"/>
    <col min="5" max="5" width="10.5703125" style="22" customWidth="1"/>
    <col min="6" max="7" width="9.42578125" style="22" customWidth="1"/>
    <col min="8" max="8" width="10.5703125" style="22" customWidth="1"/>
    <col min="9" max="11" width="9.140625" style="22" customWidth="1"/>
    <col min="12" max="12" width="10.42578125" style="22" customWidth="1"/>
    <col min="13" max="13" width="11.28515625" style="22" customWidth="1"/>
    <col min="14" max="16" width="9.140625" style="24" customWidth="1"/>
    <col min="17" max="21" width="9.140625" style="10" customWidth="1"/>
    <col min="22" max="22" width="9.140625" style="5"/>
    <col min="23" max="23" width="22" style="5" customWidth="1"/>
    <col min="24" max="24" width="18" style="5" customWidth="1"/>
    <col min="25" max="25" width="9.140625" style="5"/>
    <col min="26" max="26" width="9.140625" style="13"/>
    <col min="27" max="29" width="9.140625" style="5"/>
  </cols>
  <sheetData>
    <row r="1" spans="1:29" s="7" customFormat="1" ht="51" x14ac:dyDescent="0.2">
      <c r="A1" s="2" t="s">
        <v>0</v>
      </c>
      <c r="B1" s="1" t="s">
        <v>53</v>
      </c>
      <c r="C1" s="3" t="s">
        <v>1</v>
      </c>
      <c r="D1" s="3" t="s">
        <v>2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58</v>
      </c>
      <c r="J1" s="2" t="s">
        <v>3</v>
      </c>
      <c r="K1" s="2" t="s">
        <v>4</v>
      </c>
      <c r="L1" s="2" t="s">
        <v>5</v>
      </c>
      <c r="M1" s="2" t="s">
        <v>6</v>
      </c>
      <c r="N1" s="18" t="s">
        <v>59</v>
      </c>
      <c r="O1" s="18" t="s">
        <v>60</v>
      </c>
      <c r="P1" s="18" t="s">
        <v>61</v>
      </c>
      <c r="Q1" s="3" t="s">
        <v>62</v>
      </c>
      <c r="R1" s="3" t="s">
        <v>7</v>
      </c>
      <c r="S1" s="3" t="s">
        <v>8</v>
      </c>
      <c r="T1" s="3" t="s">
        <v>9</v>
      </c>
      <c r="U1" s="3" t="s">
        <v>10</v>
      </c>
      <c r="V1" s="4"/>
      <c r="W1" s="5"/>
      <c r="X1" s="5"/>
      <c r="Y1" s="5"/>
      <c r="Z1" s="6"/>
      <c r="AA1" s="4"/>
      <c r="AB1" s="4"/>
      <c r="AC1" s="4"/>
    </row>
    <row r="2" spans="1:29" x14ac:dyDescent="0.2">
      <c r="A2" s="9">
        <f t="shared" ref="A2:A33" si="0">YEAR(B2)</f>
        <v>1982</v>
      </c>
      <c r="B2" s="8">
        <v>30103</v>
      </c>
      <c r="C2" s="10" t="s">
        <v>11</v>
      </c>
      <c r="D2" s="10" t="s">
        <v>12</v>
      </c>
      <c r="E2" s="19">
        <v>40.709999999999994</v>
      </c>
      <c r="F2" s="19">
        <v>0</v>
      </c>
      <c r="G2" s="19">
        <f t="shared" ref="G2:G33" si="1">SUM(E2:F2)</f>
        <v>40.709999999999994</v>
      </c>
      <c r="H2" s="19">
        <v>89.361250000000013</v>
      </c>
      <c r="I2" s="19">
        <f t="shared" ref="I2:I33" si="2">SUM(G2:H2)</f>
        <v>130.07125000000002</v>
      </c>
      <c r="J2" s="19">
        <v>0</v>
      </c>
      <c r="K2" s="19">
        <f t="shared" ref="K2:K65" si="3">0.17*H2</f>
        <v>15.191412500000004</v>
      </c>
      <c r="L2" s="19">
        <f>E2+J2+K2</f>
        <v>55.901412499999999</v>
      </c>
      <c r="M2" s="19">
        <f>E2+J2</f>
        <v>40.709999999999994</v>
      </c>
      <c r="N2" s="25" t="s">
        <v>17</v>
      </c>
      <c r="O2" s="25" t="s">
        <v>17</v>
      </c>
      <c r="P2" s="25" t="s">
        <v>17</v>
      </c>
      <c r="Q2" s="28" t="s">
        <v>17</v>
      </c>
      <c r="R2" s="10" t="s">
        <v>17</v>
      </c>
      <c r="S2" s="10" t="s">
        <v>17</v>
      </c>
      <c r="T2" s="10" t="s">
        <v>17</v>
      </c>
      <c r="U2" s="10" t="s">
        <v>17</v>
      </c>
      <c r="W2" s="11"/>
      <c r="X2" s="11"/>
      <c r="Y2" s="12"/>
    </row>
    <row r="3" spans="1:29" x14ac:dyDescent="0.2">
      <c r="A3" s="9">
        <f t="shared" si="0"/>
        <v>1982</v>
      </c>
      <c r="B3" s="8">
        <v>30103</v>
      </c>
      <c r="C3" s="10" t="s">
        <v>13</v>
      </c>
      <c r="D3" s="10" t="s">
        <v>12</v>
      </c>
      <c r="E3" s="19">
        <v>49.844999999999992</v>
      </c>
      <c r="F3" s="19">
        <v>188.5975</v>
      </c>
      <c r="G3" s="19">
        <f t="shared" si="1"/>
        <v>238.4425</v>
      </c>
      <c r="H3" s="19">
        <v>333.47</v>
      </c>
      <c r="I3" s="19">
        <f t="shared" si="2"/>
        <v>571.91250000000002</v>
      </c>
      <c r="J3" s="19">
        <v>12.102634794710875</v>
      </c>
      <c r="K3" s="19">
        <f t="shared" si="3"/>
        <v>56.689900000000009</v>
      </c>
      <c r="L3" s="19">
        <f t="shared" ref="L3:L66" si="4">E3+J3+K3</f>
        <v>118.63753479471087</v>
      </c>
      <c r="M3" s="19">
        <f t="shared" ref="M3:M66" si="5">E3+J3</f>
        <v>61.947634794710865</v>
      </c>
      <c r="N3" s="25" t="s">
        <v>17</v>
      </c>
      <c r="O3" s="25" t="s">
        <v>17</v>
      </c>
      <c r="P3" s="29">
        <v>152.4</v>
      </c>
      <c r="Q3" s="28" t="s">
        <v>17</v>
      </c>
      <c r="R3" s="10" t="s">
        <v>17</v>
      </c>
      <c r="S3" s="10" t="s">
        <v>17</v>
      </c>
      <c r="T3" s="10" t="s">
        <v>17</v>
      </c>
      <c r="U3" s="10" t="s">
        <v>17</v>
      </c>
      <c r="W3" s="11"/>
      <c r="X3" s="11"/>
      <c r="Y3" s="12"/>
    </row>
    <row r="4" spans="1:29" x14ac:dyDescent="0.2">
      <c r="A4" s="9">
        <f t="shared" si="0"/>
        <v>1982</v>
      </c>
      <c r="B4" s="8">
        <v>30103</v>
      </c>
      <c r="C4" s="10" t="s">
        <v>14</v>
      </c>
      <c r="D4" s="10" t="s">
        <v>12</v>
      </c>
      <c r="E4" s="19">
        <v>1.4275</v>
      </c>
      <c r="F4" s="19">
        <v>132.66375000000002</v>
      </c>
      <c r="G4" s="19">
        <f t="shared" si="1"/>
        <v>134.09125000000003</v>
      </c>
      <c r="H4" s="19">
        <v>214.60249999999999</v>
      </c>
      <c r="I4" s="19">
        <f t="shared" si="2"/>
        <v>348.69375000000002</v>
      </c>
      <c r="J4" s="19">
        <v>2.9334764295856668</v>
      </c>
      <c r="K4" s="19">
        <f t="shared" si="3"/>
        <v>36.482424999999999</v>
      </c>
      <c r="L4" s="19">
        <f t="shared" si="4"/>
        <v>40.843401429585668</v>
      </c>
      <c r="M4" s="19">
        <f t="shared" si="5"/>
        <v>4.3609764295856666</v>
      </c>
      <c r="N4" s="25" t="s">
        <v>17</v>
      </c>
      <c r="O4" s="25" t="s">
        <v>17</v>
      </c>
      <c r="P4" s="29">
        <v>152.4</v>
      </c>
      <c r="Q4" s="28" t="s">
        <v>17</v>
      </c>
      <c r="R4" s="10" t="s">
        <v>17</v>
      </c>
      <c r="S4" s="10" t="s">
        <v>17</v>
      </c>
      <c r="T4" s="10" t="s">
        <v>17</v>
      </c>
      <c r="U4" s="10" t="s">
        <v>17</v>
      </c>
      <c r="W4" s="11"/>
      <c r="X4" s="11"/>
      <c r="Y4" s="12"/>
    </row>
    <row r="5" spans="1:29" x14ac:dyDescent="0.2">
      <c r="A5" s="9">
        <f t="shared" si="0"/>
        <v>1982</v>
      </c>
      <c r="B5" s="8">
        <v>30103</v>
      </c>
      <c r="C5" s="10" t="s">
        <v>15</v>
      </c>
      <c r="D5" s="10" t="s">
        <v>12</v>
      </c>
      <c r="E5" s="19">
        <v>75.667500000000004</v>
      </c>
      <c r="F5" s="19">
        <v>5893.1875</v>
      </c>
      <c r="G5" s="19">
        <f t="shared" si="1"/>
        <v>5968.8549999999996</v>
      </c>
      <c r="H5" s="19">
        <v>431.30825000000004</v>
      </c>
      <c r="I5" s="19">
        <f t="shared" si="2"/>
        <v>6400.1632499999996</v>
      </c>
      <c r="J5" s="19">
        <v>576.20161108675131</v>
      </c>
      <c r="K5" s="19">
        <f t="shared" si="3"/>
        <v>73.32240250000001</v>
      </c>
      <c r="L5" s="19">
        <f t="shared" si="4"/>
        <v>725.1915135867514</v>
      </c>
      <c r="M5" s="19">
        <f t="shared" si="5"/>
        <v>651.86911108675133</v>
      </c>
      <c r="N5" s="25" t="s">
        <v>17</v>
      </c>
      <c r="O5" s="25" t="s">
        <v>17</v>
      </c>
      <c r="P5" s="29">
        <v>152.4</v>
      </c>
      <c r="Q5" s="28" t="s">
        <v>17</v>
      </c>
      <c r="R5" s="10" t="s">
        <v>17</v>
      </c>
      <c r="S5" s="10" t="s">
        <v>17</v>
      </c>
      <c r="T5" s="10" t="s">
        <v>17</v>
      </c>
      <c r="U5" s="10" t="s">
        <v>17</v>
      </c>
      <c r="W5" s="11"/>
      <c r="X5" s="11"/>
      <c r="Y5" s="12"/>
    </row>
    <row r="6" spans="1:29" x14ac:dyDescent="0.2">
      <c r="A6" s="9">
        <f t="shared" si="0"/>
        <v>1982</v>
      </c>
      <c r="B6" s="8">
        <v>30163</v>
      </c>
      <c r="C6" s="10" t="s">
        <v>11</v>
      </c>
      <c r="D6" s="10" t="s">
        <v>12</v>
      </c>
      <c r="E6" s="19">
        <v>94.617499999999993</v>
      </c>
      <c r="F6" s="19">
        <v>7.4999999999999997E-3</v>
      </c>
      <c r="G6" s="19">
        <f t="shared" si="1"/>
        <v>94.624999999999986</v>
      </c>
      <c r="H6" s="19">
        <v>89.273750000000007</v>
      </c>
      <c r="I6" s="19">
        <f t="shared" si="2"/>
        <v>183.89875000000001</v>
      </c>
      <c r="J6" s="19">
        <v>0</v>
      </c>
      <c r="K6" s="19">
        <f t="shared" si="3"/>
        <v>15.176537500000002</v>
      </c>
      <c r="L6" s="19">
        <f t="shared" si="4"/>
        <v>109.7940375</v>
      </c>
      <c r="M6" s="19">
        <f t="shared" si="5"/>
        <v>94.617499999999993</v>
      </c>
      <c r="N6" s="25" t="s">
        <v>17</v>
      </c>
      <c r="O6" s="25" t="s">
        <v>17</v>
      </c>
      <c r="P6" s="25" t="s">
        <v>17</v>
      </c>
      <c r="Q6" s="28" t="s">
        <v>17</v>
      </c>
      <c r="R6" s="10" t="s">
        <v>17</v>
      </c>
      <c r="S6" s="10" t="s">
        <v>17</v>
      </c>
      <c r="T6" s="10" t="s">
        <v>17</v>
      </c>
      <c r="U6" s="10" t="s">
        <v>17</v>
      </c>
      <c r="W6" s="11"/>
      <c r="X6" s="11"/>
      <c r="Y6" s="12"/>
    </row>
    <row r="7" spans="1:29" x14ac:dyDescent="0.2">
      <c r="A7" s="9">
        <f t="shared" si="0"/>
        <v>1982</v>
      </c>
      <c r="B7" s="8">
        <v>30163</v>
      </c>
      <c r="C7" s="10" t="s">
        <v>13</v>
      </c>
      <c r="D7" s="10" t="s">
        <v>12</v>
      </c>
      <c r="E7" s="19">
        <v>177.55875</v>
      </c>
      <c r="F7" s="19">
        <v>200.18</v>
      </c>
      <c r="G7" s="19">
        <f t="shared" si="1"/>
        <v>377.73874999999998</v>
      </c>
      <c r="H7" s="19">
        <v>333.47</v>
      </c>
      <c r="I7" s="19">
        <f t="shared" si="2"/>
        <v>711.20875000000001</v>
      </c>
      <c r="J7" s="19">
        <v>10.778486945125126</v>
      </c>
      <c r="K7" s="19">
        <f t="shared" si="3"/>
        <v>56.689900000000009</v>
      </c>
      <c r="L7" s="19">
        <f t="shared" si="4"/>
        <v>245.02713694512516</v>
      </c>
      <c r="M7" s="19">
        <f t="shared" si="5"/>
        <v>188.33723694512514</v>
      </c>
      <c r="N7" s="25" t="s">
        <v>17</v>
      </c>
      <c r="O7" s="25" t="s">
        <v>17</v>
      </c>
      <c r="P7" s="29">
        <v>152.4</v>
      </c>
      <c r="Q7" s="28" t="s">
        <v>17</v>
      </c>
      <c r="R7" s="10" t="s">
        <v>17</v>
      </c>
      <c r="S7" s="10" t="s">
        <v>17</v>
      </c>
      <c r="T7" s="10" t="s">
        <v>17</v>
      </c>
      <c r="U7" s="10" t="s">
        <v>17</v>
      </c>
      <c r="W7" s="11"/>
      <c r="X7" s="11"/>
      <c r="Y7" s="12"/>
    </row>
    <row r="8" spans="1:29" x14ac:dyDescent="0.2">
      <c r="A8" s="9">
        <f t="shared" si="0"/>
        <v>1982</v>
      </c>
      <c r="B8" s="8">
        <v>30163</v>
      </c>
      <c r="C8" s="10" t="s">
        <v>14</v>
      </c>
      <c r="D8" s="10" t="s">
        <v>12</v>
      </c>
      <c r="E8" s="19">
        <v>32.451315789473682</v>
      </c>
      <c r="F8" s="19">
        <v>75.253947368421052</v>
      </c>
      <c r="G8" s="19">
        <f t="shared" si="1"/>
        <v>107.70526315789473</v>
      </c>
      <c r="H8" s="19">
        <v>214.60249999999996</v>
      </c>
      <c r="I8" s="19">
        <f t="shared" si="2"/>
        <v>322.30776315789467</v>
      </c>
      <c r="J8" s="19">
        <v>3.2282491253028711</v>
      </c>
      <c r="K8" s="19">
        <f t="shared" si="3"/>
        <v>36.482424999999999</v>
      </c>
      <c r="L8" s="19">
        <f t="shared" si="4"/>
        <v>72.161989914776555</v>
      </c>
      <c r="M8" s="19">
        <f t="shared" si="5"/>
        <v>35.679564914776556</v>
      </c>
      <c r="N8" s="25" t="s">
        <v>17</v>
      </c>
      <c r="O8" s="25" t="s">
        <v>17</v>
      </c>
      <c r="P8" s="29">
        <v>152.4</v>
      </c>
      <c r="Q8" s="28" t="s">
        <v>17</v>
      </c>
      <c r="R8" s="10" t="s">
        <v>17</v>
      </c>
      <c r="S8" s="10" t="s">
        <v>17</v>
      </c>
      <c r="T8" s="10" t="s">
        <v>17</v>
      </c>
      <c r="U8" s="10" t="s">
        <v>17</v>
      </c>
      <c r="W8" s="11"/>
      <c r="X8" s="11"/>
      <c r="Y8" s="12"/>
    </row>
    <row r="9" spans="1:29" x14ac:dyDescent="0.2">
      <c r="A9" s="9">
        <f t="shared" si="0"/>
        <v>1982</v>
      </c>
      <c r="B9" s="8">
        <v>30163</v>
      </c>
      <c r="C9" s="10" t="s">
        <v>15</v>
      </c>
      <c r="D9" s="10" t="s">
        <v>12</v>
      </c>
      <c r="E9" s="19">
        <v>182.14000000000001</v>
      </c>
      <c r="F9" s="19">
        <v>734.42000000000007</v>
      </c>
      <c r="G9" s="19">
        <f t="shared" si="1"/>
        <v>916.56000000000006</v>
      </c>
      <c r="H9" s="19">
        <v>431.30825000000004</v>
      </c>
      <c r="I9" s="19">
        <f t="shared" si="2"/>
        <v>1347.86825</v>
      </c>
      <c r="J9" s="19">
        <v>75.874886155066818</v>
      </c>
      <c r="K9" s="19">
        <f t="shared" si="3"/>
        <v>73.32240250000001</v>
      </c>
      <c r="L9" s="19">
        <f t="shared" si="4"/>
        <v>331.33728865506686</v>
      </c>
      <c r="M9" s="19">
        <f t="shared" si="5"/>
        <v>258.01488615506685</v>
      </c>
      <c r="N9" s="25" t="s">
        <v>17</v>
      </c>
      <c r="O9" s="25" t="s">
        <v>17</v>
      </c>
      <c r="P9" s="29">
        <v>152.4</v>
      </c>
      <c r="Q9" s="28" t="s">
        <v>17</v>
      </c>
      <c r="R9" s="10" t="s">
        <v>17</v>
      </c>
      <c r="S9" s="10" t="s">
        <v>17</v>
      </c>
      <c r="T9" s="10" t="s">
        <v>17</v>
      </c>
      <c r="U9" s="10" t="s">
        <v>17</v>
      </c>
      <c r="W9" s="11"/>
      <c r="X9" s="11"/>
      <c r="Y9" s="12"/>
    </row>
    <row r="10" spans="1:29" x14ac:dyDescent="0.2">
      <c r="A10" s="9">
        <f t="shared" si="0"/>
        <v>1982</v>
      </c>
      <c r="B10" s="8">
        <v>30195</v>
      </c>
      <c r="C10" s="10" t="s">
        <v>11</v>
      </c>
      <c r="D10" s="10" t="s">
        <v>12</v>
      </c>
      <c r="E10" s="19">
        <v>118.28499999999998</v>
      </c>
      <c r="F10" s="19">
        <v>0</v>
      </c>
      <c r="G10" s="19">
        <f t="shared" si="1"/>
        <v>118.28499999999998</v>
      </c>
      <c r="H10" s="19">
        <v>0</v>
      </c>
      <c r="I10" s="19">
        <f t="shared" si="2"/>
        <v>118.28499999999998</v>
      </c>
      <c r="J10" s="19">
        <v>0</v>
      </c>
      <c r="K10" s="19">
        <f t="shared" si="3"/>
        <v>0</v>
      </c>
      <c r="L10" s="19">
        <f t="shared" si="4"/>
        <v>118.28499999999998</v>
      </c>
      <c r="M10" s="19">
        <f t="shared" si="5"/>
        <v>118.28499999999998</v>
      </c>
      <c r="N10" s="25" t="s">
        <v>17</v>
      </c>
      <c r="O10" s="25" t="s">
        <v>17</v>
      </c>
      <c r="P10" s="25" t="s">
        <v>17</v>
      </c>
      <c r="Q10" s="28" t="s">
        <v>17</v>
      </c>
      <c r="R10" s="10" t="s">
        <v>17</v>
      </c>
      <c r="S10" s="10" t="s">
        <v>17</v>
      </c>
      <c r="T10" s="10" t="s">
        <v>17</v>
      </c>
      <c r="U10" s="10" t="s">
        <v>17</v>
      </c>
      <c r="W10" s="11"/>
      <c r="X10" s="11"/>
      <c r="Y10" s="12"/>
    </row>
    <row r="11" spans="1:29" x14ac:dyDescent="0.2">
      <c r="A11" s="9">
        <f t="shared" si="0"/>
        <v>1982</v>
      </c>
      <c r="B11" s="8">
        <v>30195</v>
      </c>
      <c r="C11" s="10" t="s">
        <v>13</v>
      </c>
      <c r="D11" s="10" t="s">
        <v>12</v>
      </c>
      <c r="E11" s="19">
        <v>163.57750000000001</v>
      </c>
      <c r="F11" s="19">
        <v>156.53500000000003</v>
      </c>
      <c r="G11" s="19">
        <f t="shared" si="1"/>
        <v>320.11250000000007</v>
      </c>
      <c r="H11" s="19"/>
      <c r="I11" s="19">
        <f t="shared" si="2"/>
        <v>320.11250000000007</v>
      </c>
      <c r="J11" s="19">
        <v>8.6755114084393465</v>
      </c>
      <c r="K11" s="19"/>
      <c r="L11" s="19">
        <f t="shared" si="4"/>
        <v>172.25301140843936</v>
      </c>
      <c r="M11" s="19">
        <f t="shared" si="5"/>
        <v>172.25301140843936</v>
      </c>
      <c r="N11" s="25" t="s">
        <v>17</v>
      </c>
      <c r="O11" s="25" t="s">
        <v>17</v>
      </c>
      <c r="P11" s="29">
        <v>152.4</v>
      </c>
      <c r="Q11" s="28" t="s">
        <v>17</v>
      </c>
      <c r="R11" s="10" t="s">
        <v>17</v>
      </c>
      <c r="S11" s="10" t="s">
        <v>17</v>
      </c>
      <c r="T11" s="10" t="s">
        <v>17</v>
      </c>
      <c r="U11" s="10" t="s">
        <v>17</v>
      </c>
      <c r="W11" s="11"/>
      <c r="X11" s="11"/>
      <c r="Y11" s="12"/>
    </row>
    <row r="12" spans="1:29" x14ac:dyDescent="0.2">
      <c r="A12" s="9">
        <f t="shared" si="0"/>
        <v>1983</v>
      </c>
      <c r="B12" s="8">
        <v>30457</v>
      </c>
      <c r="C12" s="10" t="s">
        <v>13</v>
      </c>
      <c r="D12" s="10" t="s">
        <v>12</v>
      </c>
      <c r="E12" s="19">
        <v>29.436250000000001</v>
      </c>
      <c r="F12" s="19">
        <v>129.535</v>
      </c>
      <c r="G12" s="19">
        <f t="shared" si="1"/>
        <v>158.97125</v>
      </c>
      <c r="H12" s="19"/>
      <c r="I12" s="19">
        <f t="shared" si="2"/>
        <v>158.97125</v>
      </c>
      <c r="J12" s="19">
        <v>6.7067391174902875</v>
      </c>
      <c r="K12" s="19"/>
      <c r="L12" s="19">
        <f t="shared" si="4"/>
        <v>36.142989117490288</v>
      </c>
      <c r="M12" s="19">
        <f t="shared" si="5"/>
        <v>36.142989117490288</v>
      </c>
      <c r="N12" s="25" t="s">
        <v>17</v>
      </c>
      <c r="O12" s="25" t="s">
        <v>17</v>
      </c>
      <c r="P12" s="29">
        <v>276.86</v>
      </c>
      <c r="Q12" s="28" t="s">
        <v>17</v>
      </c>
      <c r="R12" s="10" t="s">
        <v>17</v>
      </c>
      <c r="S12" s="10" t="s">
        <v>17</v>
      </c>
      <c r="T12" s="10" t="s">
        <v>17</v>
      </c>
      <c r="U12" s="10" t="s">
        <v>17</v>
      </c>
      <c r="W12" s="11"/>
      <c r="X12" s="11"/>
      <c r="Y12" s="12"/>
    </row>
    <row r="13" spans="1:29" x14ac:dyDescent="0.2">
      <c r="A13" s="9">
        <f t="shared" si="0"/>
        <v>1983</v>
      </c>
      <c r="B13" s="8">
        <v>30457</v>
      </c>
      <c r="C13" s="10" t="s">
        <v>13</v>
      </c>
      <c r="D13" s="10" t="s">
        <v>16</v>
      </c>
      <c r="E13" s="19">
        <v>31.337499999999999</v>
      </c>
      <c r="F13" s="19">
        <v>203.62499999999997</v>
      </c>
      <c r="G13" s="19">
        <f t="shared" si="1"/>
        <v>234.96249999999998</v>
      </c>
      <c r="H13" s="19"/>
      <c r="I13" s="19">
        <f t="shared" si="2"/>
        <v>234.96249999999998</v>
      </c>
      <c r="J13" s="19">
        <v>11.93016747180031</v>
      </c>
      <c r="K13" s="19"/>
      <c r="L13" s="19">
        <f t="shared" si="4"/>
        <v>43.267667471800308</v>
      </c>
      <c r="M13" s="19">
        <f t="shared" si="5"/>
        <v>43.267667471800308</v>
      </c>
      <c r="N13" s="25" t="s">
        <v>17</v>
      </c>
      <c r="O13" s="25" t="s">
        <v>17</v>
      </c>
      <c r="P13" s="26" t="s">
        <v>17</v>
      </c>
      <c r="Q13" s="28" t="s">
        <v>17</v>
      </c>
      <c r="R13" s="10" t="s">
        <v>17</v>
      </c>
      <c r="S13" s="10" t="s">
        <v>17</v>
      </c>
      <c r="T13" s="10" t="s">
        <v>17</v>
      </c>
      <c r="U13" s="10" t="s">
        <v>17</v>
      </c>
      <c r="W13" s="11"/>
      <c r="X13" s="11"/>
      <c r="Y13" s="12"/>
    </row>
    <row r="14" spans="1:29" x14ac:dyDescent="0.2">
      <c r="A14" s="9">
        <f t="shared" si="0"/>
        <v>1983</v>
      </c>
      <c r="B14" s="8">
        <v>30457</v>
      </c>
      <c r="C14" s="10" t="s">
        <v>13</v>
      </c>
      <c r="D14" s="10" t="s">
        <v>18</v>
      </c>
      <c r="E14" s="19">
        <v>46.025000000000006</v>
      </c>
      <c r="F14" s="19">
        <v>293.875</v>
      </c>
      <c r="G14" s="19">
        <f t="shared" si="1"/>
        <v>339.9</v>
      </c>
      <c r="H14" s="19"/>
      <c r="I14" s="19">
        <f t="shared" si="2"/>
        <v>339.9</v>
      </c>
      <c r="J14" s="19">
        <v>15.479929022987125</v>
      </c>
      <c r="K14" s="19"/>
      <c r="L14" s="19">
        <f t="shared" si="4"/>
        <v>61.504929022987127</v>
      </c>
      <c r="M14" s="19">
        <f t="shared" si="5"/>
        <v>61.504929022987127</v>
      </c>
      <c r="N14" s="25" t="s">
        <v>17</v>
      </c>
      <c r="O14" s="25" t="s">
        <v>17</v>
      </c>
      <c r="P14" s="26" t="s">
        <v>17</v>
      </c>
      <c r="Q14" s="28" t="s">
        <v>17</v>
      </c>
      <c r="R14" s="10" t="s">
        <v>17</v>
      </c>
      <c r="S14" s="10" t="s">
        <v>17</v>
      </c>
      <c r="T14" s="10" t="s">
        <v>17</v>
      </c>
      <c r="U14" s="10" t="s">
        <v>17</v>
      </c>
      <c r="W14" s="11"/>
      <c r="X14" s="11"/>
      <c r="Y14" s="12"/>
    </row>
    <row r="15" spans="1:29" x14ac:dyDescent="0.2">
      <c r="A15" s="9">
        <f t="shared" si="0"/>
        <v>1983</v>
      </c>
      <c r="B15" s="8">
        <v>30457</v>
      </c>
      <c r="C15" s="10" t="s">
        <v>13</v>
      </c>
      <c r="D15" s="10" t="s">
        <v>19</v>
      </c>
      <c r="E15" s="19">
        <v>23.495000000000001</v>
      </c>
      <c r="F15" s="19">
        <v>203.95875000000001</v>
      </c>
      <c r="G15" s="19">
        <f t="shared" si="1"/>
        <v>227.45375000000001</v>
      </c>
      <c r="H15" s="19"/>
      <c r="I15" s="19">
        <f t="shared" si="2"/>
        <v>227.45375000000001</v>
      </c>
      <c r="J15" s="19">
        <v>11.608976632316434</v>
      </c>
      <c r="K15" s="19"/>
      <c r="L15" s="19">
        <f t="shared" si="4"/>
        <v>35.103976632316432</v>
      </c>
      <c r="M15" s="19">
        <f t="shared" si="5"/>
        <v>35.103976632316432</v>
      </c>
      <c r="N15" s="25" t="s">
        <v>17</v>
      </c>
      <c r="O15" s="25" t="s">
        <v>17</v>
      </c>
      <c r="P15" s="29">
        <v>276.86</v>
      </c>
      <c r="Q15" s="28" t="s">
        <v>17</v>
      </c>
      <c r="R15" s="10" t="s">
        <v>17</v>
      </c>
      <c r="S15" s="10" t="s">
        <v>17</v>
      </c>
      <c r="T15" s="10" t="s">
        <v>17</v>
      </c>
      <c r="U15" s="10" t="s">
        <v>17</v>
      </c>
      <c r="W15" s="11"/>
      <c r="X15" s="11"/>
      <c r="Y15" s="12"/>
      <c r="Z15" s="14"/>
    </row>
    <row r="16" spans="1:29" x14ac:dyDescent="0.2">
      <c r="A16" s="9">
        <f t="shared" si="0"/>
        <v>1983</v>
      </c>
      <c r="B16" s="8">
        <v>30457</v>
      </c>
      <c r="C16" s="10" t="s">
        <v>13</v>
      </c>
      <c r="D16" s="10" t="s">
        <v>20</v>
      </c>
      <c r="E16" s="19">
        <v>18.683749999999996</v>
      </c>
      <c r="F16" s="19">
        <v>152.83749999999998</v>
      </c>
      <c r="G16" s="19">
        <f t="shared" si="1"/>
        <v>171.52124999999998</v>
      </c>
      <c r="H16" s="19"/>
      <c r="I16" s="19">
        <f t="shared" si="2"/>
        <v>171.52124999999998</v>
      </c>
      <c r="J16" s="19">
        <v>8.3258803246065156</v>
      </c>
      <c r="K16" s="19"/>
      <c r="L16" s="19">
        <f t="shared" si="4"/>
        <v>27.009630324606512</v>
      </c>
      <c r="M16" s="19">
        <f t="shared" si="5"/>
        <v>27.009630324606512</v>
      </c>
      <c r="N16" s="25" t="s">
        <v>17</v>
      </c>
      <c r="O16" s="25" t="s">
        <v>17</v>
      </c>
      <c r="P16" s="26" t="s">
        <v>17</v>
      </c>
      <c r="Q16" s="28" t="s">
        <v>17</v>
      </c>
      <c r="R16" s="10" t="s">
        <v>17</v>
      </c>
      <c r="S16" s="10" t="s">
        <v>17</v>
      </c>
      <c r="T16" s="10" t="s">
        <v>17</v>
      </c>
      <c r="U16" s="10" t="s">
        <v>17</v>
      </c>
      <c r="W16" s="11"/>
      <c r="X16" s="11"/>
      <c r="Y16" s="12"/>
    </row>
    <row r="17" spans="1:26" x14ac:dyDescent="0.2">
      <c r="A17" s="9">
        <f t="shared" si="0"/>
        <v>1983</v>
      </c>
      <c r="B17" s="8">
        <v>30481</v>
      </c>
      <c r="C17" s="10" t="s">
        <v>13</v>
      </c>
      <c r="D17" s="10" t="s">
        <v>12</v>
      </c>
      <c r="E17" s="19">
        <v>65.851250000000007</v>
      </c>
      <c r="F17" s="19">
        <v>187.14125000000001</v>
      </c>
      <c r="G17" s="19">
        <f t="shared" si="1"/>
        <v>252.99250000000001</v>
      </c>
      <c r="H17" s="19"/>
      <c r="I17" s="19">
        <f t="shared" si="2"/>
        <v>252.99250000000001</v>
      </c>
      <c r="J17" s="19">
        <v>8.111056250710293</v>
      </c>
      <c r="K17" s="19"/>
      <c r="L17" s="19">
        <f t="shared" si="4"/>
        <v>73.962306250710299</v>
      </c>
      <c r="M17" s="19">
        <f t="shared" si="5"/>
        <v>73.962306250710299</v>
      </c>
      <c r="N17" s="25" t="s">
        <v>17</v>
      </c>
      <c r="O17" s="25" t="s">
        <v>17</v>
      </c>
      <c r="P17" s="29">
        <v>276.86</v>
      </c>
      <c r="Q17" s="28" t="s">
        <v>17</v>
      </c>
      <c r="R17" s="10" t="s">
        <v>17</v>
      </c>
      <c r="S17" s="10" t="s">
        <v>17</v>
      </c>
      <c r="T17" s="10" t="s">
        <v>17</v>
      </c>
      <c r="U17" s="10" t="s">
        <v>17</v>
      </c>
      <c r="W17" s="11"/>
      <c r="X17" s="11"/>
      <c r="Y17" s="12"/>
    </row>
    <row r="18" spans="1:26" x14ac:dyDescent="0.2">
      <c r="A18" s="9">
        <f t="shared" si="0"/>
        <v>1983</v>
      </c>
      <c r="B18" s="8">
        <v>30481</v>
      </c>
      <c r="C18" s="10" t="s">
        <v>13</v>
      </c>
      <c r="D18" s="10" t="s">
        <v>19</v>
      </c>
      <c r="E18" s="19">
        <v>89.673749999999998</v>
      </c>
      <c r="F18" s="19">
        <v>203.6875</v>
      </c>
      <c r="G18" s="19">
        <f t="shared" si="1"/>
        <v>293.36124999999998</v>
      </c>
      <c r="H18" s="19"/>
      <c r="I18" s="19">
        <f t="shared" si="2"/>
        <v>293.36124999999998</v>
      </c>
      <c r="J18" s="19">
        <v>9.9214523056354551</v>
      </c>
      <c r="K18" s="19"/>
      <c r="L18" s="19">
        <f t="shared" si="4"/>
        <v>99.595202305635453</v>
      </c>
      <c r="M18" s="19">
        <f t="shared" si="5"/>
        <v>99.595202305635453</v>
      </c>
      <c r="N18" s="25" t="s">
        <v>17</v>
      </c>
      <c r="O18" s="25" t="s">
        <v>17</v>
      </c>
      <c r="P18" s="29">
        <v>276.86</v>
      </c>
      <c r="Q18" s="28" t="s">
        <v>17</v>
      </c>
      <c r="R18" s="10" t="s">
        <v>17</v>
      </c>
      <c r="S18" s="10" t="s">
        <v>17</v>
      </c>
      <c r="T18" s="10" t="s">
        <v>17</v>
      </c>
      <c r="U18" s="10" t="s">
        <v>17</v>
      </c>
      <c r="W18" s="11"/>
      <c r="X18" s="11"/>
      <c r="Y18" s="12"/>
    </row>
    <row r="19" spans="1:26" x14ac:dyDescent="0.2">
      <c r="A19" s="9">
        <f t="shared" si="0"/>
        <v>1983</v>
      </c>
      <c r="B19" s="8">
        <v>30500</v>
      </c>
      <c r="C19" s="10" t="s">
        <v>13</v>
      </c>
      <c r="D19" s="10" t="s">
        <v>12</v>
      </c>
      <c r="E19" s="19">
        <v>189.657625</v>
      </c>
      <c r="F19" s="19">
        <v>6.15</v>
      </c>
      <c r="G19" s="19">
        <f t="shared" si="1"/>
        <v>195.807625</v>
      </c>
      <c r="H19" s="19"/>
      <c r="I19" s="19">
        <f t="shared" si="2"/>
        <v>195.807625</v>
      </c>
      <c r="J19" s="19">
        <v>0.39435936051899906</v>
      </c>
      <c r="K19" s="19"/>
      <c r="L19" s="19">
        <f t="shared" si="4"/>
        <v>190.05198436051899</v>
      </c>
      <c r="M19" s="19">
        <f t="shared" si="5"/>
        <v>190.05198436051899</v>
      </c>
      <c r="N19" s="25" t="s">
        <v>17</v>
      </c>
      <c r="O19" s="25" t="s">
        <v>17</v>
      </c>
      <c r="P19" s="29">
        <v>276.86</v>
      </c>
      <c r="Q19" s="28" t="s">
        <v>17</v>
      </c>
      <c r="R19" s="10" t="s">
        <v>17</v>
      </c>
      <c r="S19" s="10" t="s">
        <v>17</v>
      </c>
      <c r="T19" s="10" t="s">
        <v>17</v>
      </c>
      <c r="U19" s="10" t="s">
        <v>17</v>
      </c>
      <c r="W19" s="11"/>
      <c r="X19" s="11"/>
      <c r="Y19" s="12"/>
    </row>
    <row r="20" spans="1:26" x14ac:dyDescent="0.2">
      <c r="A20" s="9">
        <f t="shared" si="0"/>
        <v>1983</v>
      </c>
      <c r="B20" s="8">
        <v>30500</v>
      </c>
      <c r="C20" s="10" t="s">
        <v>13</v>
      </c>
      <c r="D20" s="10" t="s">
        <v>19</v>
      </c>
      <c r="E20" s="19">
        <v>116.38</v>
      </c>
      <c r="F20" s="19">
        <v>158.935</v>
      </c>
      <c r="G20" s="19">
        <f t="shared" si="1"/>
        <v>275.315</v>
      </c>
      <c r="H20" s="19"/>
      <c r="I20" s="19">
        <f t="shared" si="2"/>
        <v>275.315</v>
      </c>
      <c r="J20" s="19">
        <v>8.5082522231212607</v>
      </c>
      <c r="K20" s="19"/>
      <c r="L20" s="19">
        <f t="shared" si="4"/>
        <v>124.88825222312126</v>
      </c>
      <c r="M20" s="19">
        <f t="shared" si="5"/>
        <v>124.88825222312126</v>
      </c>
      <c r="N20" s="25" t="s">
        <v>17</v>
      </c>
      <c r="O20" s="25" t="s">
        <v>17</v>
      </c>
      <c r="P20" s="29">
        <v>276.86</v>
      </c>
      <c r="Q20" s="28" t="s">
        <v>17</v>
      </c>
      <c r="R20" s="10" t="s">
        <v>17</v>
      </c>
      <c r="S20" s="10" t="s">
        <v>17</v>
      </c>
      <c r="T20" s="10" t="s">
        <v>17</v>
      </c>
      <c r="U20" s="10" t="s">
        <v>17</v>
      </c>
      <c r="W20" s="11"/>
      <c r="X20" s="11"/>
      <c r="Y20" s="12"/>
      <c r="Z20" s="14"/>
    </row>
    <row r="21" spans="1:26" x14ac:dyDescent="0.2">
      <c r="A21" s="9">
        <f t="shared" si="0"/>
        <v>1983</v>
      </c>
      <c r="B21" s="8">
        <v>30527</v>
      </c>
      <c r="C21" s="10" t="s">
        <v>13</v>
      </c>
      <c r="D21" s="10" t="s">
        <v>12</v>
      </c>
      <c r="E21" s="19">
        <v>156.02412499999997</v>
      </c>
      <c r="F21" s="19">
        <v>157.83625000000001</v>
      </c>
      <c r="G21" s="19">
        <f t="shared" si="1"/>
        <v>313.86037499999998</v>
      </c>
      <c r="H21" s="19"/>
      <c r="I21" s="19">
        <f t="shared" si="2"/>
        <v>313.86037499999998</v>
      </c>
      <c r="J21" s="19">
        <v>7.2771663923529903</v>
      </c>
      <c r="K21" s="19"/>
      <c r="L21" s="19">
        <f t="shared" si="4"/>
        <v>163.30129139235297</v>
      </c>
      <c r="M21" s="19">
        <f t="shared" si="5"/>
        <v>163.30129139235297</v>
      </c>
      <c r="N21" s="25" t="s">
        <v>17</v>
      </c>
      <c r="O21" s="25" t="s">
        <v>17</v>
      </c>
      <c r="P21" s="29">
        <v>276.86</v>
      </c>
      <c r="Q21" s="28" t="s">
        <v>17</v>
      </c>
      <c r="R21" s="10" t="s">
        <v>17</v>
      </c>
      <c r="S21" s="10" t="s">
        <v>17</v>
      </c>
      <c r="T21" s="10" t="s">
        <v>17</v>
      </c>
      <c r="U21" s="10" t="s">
        <v>17</v>
      </c>
      <c r="W21" s="11"/>
      <c r="X21" s="11"/>
      <c r="Y21" s="12"/>
    </row>
    <row r="22" spans="1:26" x14ac:dyDescent="0.2">
      <c r="A22" s="9">
        <f t="shared" si="0"/>
        <v>1983</v>
      </c>
      <c r="B22" s="8">
        <v>30527</v>
      </c>
      <c r="C22" s="10" t="s">
        <v>13</v>
      </c>
      <c r="D22" s="10" t="s">
        <v>16</v>
      </c>
      <c r="E22" s="19">
        <v>195.89625000000001</v>
      </c>
      <c r="F22" s="19">
        <v>123.55125</v>
      </c>
      <c r="G22" s="19">
        <f t="shared" si="1"/>
        <v>319.44749999999999</v>
      </c>
      <c r="H22" s="19"/>
      <c r="I22" s="19">
        <f t="shared" si="2"/>
        <v>319.44749999999999</v>
      </c>
      <c r="J22" s="19">
        <v>6.6049824113112461</v>
      </c>
      <c r="K22" s="19"/>
      <c r="L22" s="19">
        <f t="shared" si="4"/>
        <v>202.50123241131126</v>
      </c>
      <c r="M22" s="19">
        <f t="shared" si="5"/>
        <v>202.50123241131126</v>
      </c>
      <c r="N22" s="25" t="s">
        <v>17</v>
      </c>
      <c r="O22" s="25" t="s">
        <v>17</v>
      </c>
      <c r="P22" s="26" t="s">
        <v>17</v>
      </c>
      <c r="Q22" s="28" t="s">
        <v>17</v>
      </c>
      <c r="R22" s="10" t="s">
        <v>17</v>
      </c>
      <c r="S22" s="10" t="s">
        <v>17</v>
      </c>
      <c r="T22" s="10" t="s">
        <v>17</v>
      </c>
      <c r="U22" s="10" t="s">
        <v>17</v>
      </c>
      <c r="W22" s="11"/>
      <c r="X22" s="11"/>
      <c r="Y22" s="12"/>
    </row>
    <row r="23" spans="1:26" x14ac:dyDescent="0.2">
      <c r="A23" s="9">
        <f t="shared" si="0"/>
        <v>1983</v>
      </c>
      <c r="B23" s="8">
        <v>30527</v>
      </c>
      <c r="C23" s="10" t="s">
        <v>13</v>
      </c>
      <c r="D23" s="10" t="s">
        <v>18</v>
      </c>
      <c r="E23" s="19">
        <v>236.5625</v>
      </c>
      <c r="F23" s="19">
        <v>216.78625</v>
      </c>
      <c r="G23" s="19">
        <f t="shared" si="1"/>
        <v>453.34875</v>
      </c>
      <c r="H23" s="19"/>
      <c r="I23" s="19">
        <f t="shared" si="2"/>
        <v>453.34875</v>
      </c>
      <c r="J23" s="19">
        <v>9.4228225548667357</v>
      </c>
      <c r="K23" s="19"/>
      <c r="L23" s="19">
        <f t="shared" si="4"/>
        <v>245.98532255486674</v>
      </c>
      <c r="M23" s="19">
        <f t="shared" si="5"/>
        <v>245.98532255486674</v>
      </c>
      <c r="N23" s="25" t="s">
        <v>17</v>
      </c>
      <c r="O23" s="25" t="s">
        <v>17</v>
      </c>
      <c r="P23" s="26" t="s">
        <v>17</v>
      </c>
      <c r="Q23" s="28" t="s">
        <v>17</v>
      </c>
      <c r="R23" s="10" t="s">
        <v>17</v>
      </c>
      <c r="S23" s="10" t="s">
        <v>17</v>
      </c>
      <c r="T23" s="10" t="s">
        <v>17</v>
      </c>
      <c r="U23" s="10" t="s">
        <v>17</v>
      </c>
      <c r="W23" s="11"/>
      <c r="X23" s="11"/>
      <c r="Y23" s="12"/>
    </row>
    <row r="24" spans="1:26" x14ac:dyDescent="0.2">
      <c r="A24" s="9">
        <f t="shared" si="0"/>
        <v>1983</v>
      </c>
      <c r="B24" s="8">
        <v>30527</v>
      </c>
      <c r="C24" s="10" t="s">
        <v>13</v>
      </c>
      <c r="D24" s="10" t="s">
        <v>19</v>
      </c>
      <c r="E24" s="19">
        <v>255.79874999999998</v>
      </c>
      <c r="F24" s="19">
        <v>162.61750000000001</v>
      </c>
      <c r="G24" s="19">
        <f t="shared" si="1"/>
        <v>418.41624999999999</v>
      </c>
      <c r="H24" s="19"/>
      <c r="I24" s="19">
        <f t="shared" si="2"/>
        <v>418.41624999999999</v>
      </c>
      <c r="J24" s="19">
        <v>6.7693201740801392</v>
      </c>
      <c r="K24" s="19"/>
      <c r="L24" s="19">
        <f t="shared" si="4"/>
        <v>262.56807017408011</v>
      </c>
      <c r="M24" s="19">
        <f t="shared" si="5"/>
        <v>262.56807017408011</v>
      </c>
      <c r="N24" s="25" t="s">
        <v>17</v>
      </c>
      <c r="O24" s="25" t="s">
        <v>17</v>
      </c>
      <c r="P24" s="29">
        <v>276.86</v>
      </c>
      <c r="Q24" s="28" t="s">
        <v>17</v>
      </c>
      <c r="R24" s="10" t="s">
        <v>17</v>
      </c>
      <c r="S24" s="10" t="s">
        <v>17</v>
      </c>
      <c r="T24" s="10" t="s">
        <v>17</v>
      </c>
      <c r="U24" s="10" t="s">
        <v>17</v>
      </c>
      <c r="W24" s="11"/>
      <c r="X24" s="11"/>
      <c r="Y24" s="12"/>
    </row>
    <row r="25" spans="1:26" x14ac:dyDescent="0.2">
      <c r="A25" s="9">
        <f t="shared" si="0"/>
        <v>1983</v>
      </c>
      <c r="B25" s="8">
        <v>30527</v>
      </c>
      <c r="C25" s="10" t="s">
        <v>13</v>
      </c>
      <c r="D25" s="10" t="s">
        <v>20</v>
      </c>
      <c r="E25" s="19">
        <v>107.24875000000002</v>
      </c>
      <c r="F25" s="19">
        <v>157.12124999999997</v>
      </c>
      <c r="G25" s="19">
        <f t="shared" si="1"/>
        <v>264.37</v>
      </c>
      <c r="H25" s="19"/>
      <c r="I25" s="19">
        <f t="shared" si="2"/>
        <v>264.37</v>
      </c>
      <c r="J25" s="19">
        <v>7.8625423959688892</v>
      </c>
      <c r="K25" s="19"/>
      <c r="L25" s="19">
        <f t="shared" si="4"/>
        <v>115.1112923959689</v>
      </c>
      <c r="M25" s="19">
        <f t="shared" si="5"/>
        <v>115.1112923959689</v>
      </c>
      <c r="N25" s="25" t="s">
        <v>17</v>
      </c>
      <c r="O25" s="25" t="s">
        <v>17</v>
      </c>
      <c r="P25" s="26" t="s">
        <v>17</v>
      </c>
      <c r="Q25" s="28" t="s">
        <v>17</v>
      </c>
      <c r="R25" s="10" t="s">
        <v>17</v>
      </c>
      <c r="S25" s="10" t="s">
        <v>17</v>
      </c>
      <c r="T25" s="10" t="s">
        <v>17</v>
      </c>
      <c r="U25" s="10" t="s">
        <v>17</v>
      </c>
      <c r="W25" s="11"/>
      <c r="X25" s="11"/>
      <c r="Y25" s="12"/>
    </row>
    <row r="26" spans="1:26" x14ac:dyDescent="0.2">
      <c r="A26" s="9">
        <f t="shared" si="0"/>
        <v>1983</v>
      </c>
      <c r="B26" s="8">
        <v>30551</v>
      </c>
      <c r="C26" s="10" t="s">
        <v>13</v>
      </c>
      <c r="D26" s="10" t="s">
        <v>12</v>
      </c>
      <c r="E26" s="19">
        <v>132.60749999999999</v>
      </c>
      <c r="F26" s="19">
        <v>136.49250000000001</v>
      </c>
      <c r="G26" s="19">
        <f t="shared" si="1"/>
        <v>269.10000000000002</v>
      </c>
      <c r="H26" s="19"/>
      <c r="I26" s="19">
        <f t="shared" si="2"/>
        <v>269.10000000000002</v>
      </c>
      <c r="J26" s="19">
        <v>7.3518286798049122</v>
      </c>
      <c r="K26" s="19"/>
      <c r="L26" s="19">
        <f t="shared" si="4"/>
        <v>139.95932867980491</v>
      </c>
      <c r="M26" s="19">
        <f t="shared" si="5"/>
        <v>139.95932867980491</v>
      </c>
      <c r="N26" s="25" t="s">
        <v>17</v>
      </c>
      <c r="O26" s="25" t="s">
        <v>17</v>
      </c>
      <c r="P26" s="29">
        <v>276.86</v>
      </c>
      <c r="Q26" s="28" t="s">
        <v>17</v>
      </c>
      <c r="R26" s="10" t="s">
        <v>17</v>
      </c>
      <c r="S26" s="10" t="s">
        <v>17</v>
      </c>
      <c r="T26" s="10" t="s">
        <v>17</v>
      </c>
      <c r="U26" s="10" t="s">
        <v>17</v>
      </c>
      <c r="W26" s="11"/>
      <c r="X26" s="11"/>
      <c r="Y26" s="12"/>
    </row>
    <row r="27" spans="1:26" x14ac:dyDescent="0.2">
      <c r="A27" s="9">
        <f t="shared" si="0"/>
        <v>1983</v>
      </c>
      <c r="B27" s="8">
        <v>30551</v>
      </c>
      <c r="C27" s="10" t="s">
        <v>13</v>
      </c>
      <c r="D27" s="10" t="s">
        <v>19</v>
      </c>
      <c r="E27" s="19">
        <v>272.50625000000002</v>
      </c>
      <c r="F27" s="19">
        <v>163.73750000000001</v>
      </c>
      <c r="G27" s="19">
        <f t="shared" si="1"/>
        <v>436.24375000000003</v>
      </c>
      <c r="H27" s="19"/>
      <c r="I27" s="19">
        <f t="shared" si="2"/>
        <v>436.24375000000003</v>
      </c>
      <c r="J27" s="19">
        <v>6.9206130596519193</v>
      </c>
      <c r="K27" s="19"/>
      <c r="L27" s="19">
        <f t="shared" si="4"/>
        <v>279.42686305965196</v>
      </c>
      <c r="M27" s="19">
        <f t="shared" si="5"/>
        <v>279.42686305965196</v>
      </c>
      <c r="N27" s="25" t="s">
        <v>17</v>
      </c>
      <c r="O27" s="25" t="s">
        <v>17</v>
      </c>
      <c r="P27" s="29">
        <v>276.86</v>
      </c>
      <c r="Q27" s="28" t="s">
        <v>17</v>
      </c>
      <c r="R27" s="10" t="s">
        <v>17</v>
      </c>
      <c r="S27" s="10" t="s">
        <v>17</v>
      </c>
      <c r="T27" s="10" t="s">
        <v>17</v>
      </c>
      <c r="U27" s="10" t="s">
        <v>17</v>
      </c>
      <c r="W27" s="11"/>
      <c r="X27" s="11"/>
      <c r="Y27" s="12"/>
    </row>
    <row r="28" spans="1:26" x14ac:dyDescent="0.2">
      <c r="A28" s="9">
        <f t="shared" si="0"/>
        <v>1984</v>
      </c>
      <c r="B28" s="8">
        <v>30889</v>
      </c>
      <c r="C28" s="10" t="s">
        <v>13</v>
      </c>
      <c r="D28" s="10" t="s">
        <v>12</v>
      </c>
      <c r="E28" s="19">
        <v>99.768749999999983</v>
      </c>
      <c r="F28" s="19">
        <v>157.52875</v>
      </c>
      <c r="G28" s="19">
        <f t="shared" si="1"/>
        <v>257.29750000000001</v>
      </c>
      <c r="H28" s="19"/>
      <c r="I28" s="19">
        <f t="shared" si="2"/>
        <v>257.29750000000001</v>
      </c>
      <c r="J28" s="19">
        <v>7.9508460840172157</v>
      </c>
      <c r="K28" s="19"/>
      <c r="L28" s="19">
        <f t="shared" si="4"/>
        <v>107.7195960840172</v>
      </c>
      <c r="M28" s="19">
        <f t="shared" si="5"/>
        <v>107.7195960840172</v>
      </c>
      <c r="N28" s="25" t="s">
        <v>17</v>
      </c>
      <c r="O28" s="25" t="s">
        <v>17</v>
      </c>
      <c r="P28" s="26">
        <v>373</v>
      </c>
      <c r="Q28" s="28">
        <v>265</v>
      </c>
      <c r="R28" s="10" t="s">
        <v>17</v>
      </c>
      <c r="S28" s="10" t="s">
        <v>17</v>
      </c>
      <c r="T28" s="10" t="s">
        <v>17</v>
      </c>
      <c r="U28" s="10" t="s">
        <v>17</v>
      </c>
      <c r="W28" s="11"/>
      <c r="X28" s="11"/>
      <c r="Y28" s="12"/>
    </row>
    <row r="29" spans="1:26" x14ac:dyDescent="0.2">
      <c r="A29" s="9">
        <f t="shared" si="0"/>
        <v>1984</v>
      </c>
      <c r="B29" s="8">
        <v>30889</v>
      </c>
      <c r="C29" s="10" t="s">
        <v>13</v>
      </c>
      <c r="D29" s="10" t="s">
        <v>19</v>
      </c>
      <c r="E29" s="19">
        <v>203.3125</v>
      </c>
      <c r="F29" s="19">
        <v>153.58749999999998</v>
      </c>
      <c r="G29" s="19">
        <f t="shared" si="1"/>
        <v>356.9</v>
      </c>
      <c r="H29" s="19"/>
      <c r="I29" s="19">
        <f t="shared" si="2"/>
        <v>356.9</v>
      </c>
      <c r="J29" s="19">
        <v>7.4684287640798326</v>
      </c>
      <c r="K29" s="19"/>
      <c r="L29" s="19">
        <f t="shared" si="4"/>
        <v>210.78092876407985</v>
      </c>
      <c r="M29" s="19">
        <f t="shared" si="5"/>
        <v>210.78092876407985</v>
      </c>
      <c r="N29" s="25" t="s">
        <v>17</v>
      </c>
      <c r="O29" s="25" t="s">
        <v>17</v>
      </c>
      <c r="P29" s="26">
        <v>373</v>
      </c>
      <c r="Q29" s="28">
        <v>265</v>
      </c>
      <c r="R29" s="10" t="s">
        <v>17</v>
      </c>
      <c r="S29" s="10" t="s">
        <v>17</v>
      </c>
      <c r="T29" s="10" t="s">
        <v>17</v>
      </c>
      <c r="U29" s="10" t="s">
        <v>17</v>
      </c>
      <c r="W29" s="11"/>
      <c r="X29" s="11"/>
      <c r="Y29" s="12"/>
    </row>
    <row r="30" spans="1:26" x14ac:dyDescent="0.2">
      <c r="A30" s="9">
        <f t="shared" si="0"/>
        <v>1988</v>
      </c>
      <c r="B30" s="8">
        <v>32355</v>
      </c>
      <c r="C30" s="10" t="s">
        <v>21</v>
      </c>
      <c r="D30" s="10" t="s">
        <v>12</v>
      </c>
      <c r="E30" s="19">
        <v>91.570000000000007</v>
      </c>
      <c r="F30" s="19">
        <v>143.14687500000002</v>
      </c>
      <c r="G30" s="19">
        <f t="shared" si="1"/>
        <v>234.71687500000002</v>
      </c>
      <c r="H30" s="19">
        <v>414.39687500000002</v>
      </c>
      <c r="I30" s="19">
        <f t="shared" si="2"/>
        <v>649.11374999999998</v>
      </c>
      <c r="J30" s="19">
        <v>0.36962610055607042</v>
      </c>
      <c r="K30" s="19">
        <f t="shared" si="3"/>
        <v>70.447468750000013</v>
      </c>
      <c r="L30" s="19">
        <f t="shared" si="4"/>
        <v>162.38709485055608</v>
      </c>
      <c r="M30" s="19">
        <f t="shared" si="5"/>
        <v>91.939626100556083</v>
      </c>
      <c r="N30" s="25" t="s">
        <v>17</v>
      </c>
      <c r="O30" s="25">
        <v>10.53614994767524</v>
      </c>
      <c r="P30" s="26" t="s">
        <v>17</v>
      </c>
      <c r="Q30" s="26" t="s">
        <v>17</v>
      </c>
      <c r="R30" s="27">
        <v>1003.5089548763633</v>
      </c>
      <c r="S30" s="27">
        <v>1010.8245706080299</v>
      </c>
      <c r="T30" s="10">
        <v>102</v>
      </c>
      <c r="U30" s="10">
        <v>111</v>
      </c>
      <c r="W30" s="11"/>
      <c r="X30" s="11"/>
      <c r="Y30" s="12"/>
    </row>
    <row r="31" spans="1:26" x14ac:dyDescent="0.2">
      <c r="A31" s="9">
        <f t="shared" si="0"/>
        <v>1988</v>
      </c>
      <c r="B31" s="8">
        <v>32355</v>
      </c>
      <c r="C31" s="10" t="s">
        <v>22</v>
      </c>
      <c r="D31" s="10" t="s">
        <v>12</v>
      </c>
      <c r="E31" s="19">
        <v>128.27250000000004</v>
      </c>
      <c r="F31" s="19">
        <v>280.90156250000007</v>
      </c>
      <c r="G31" s="19">
        <f t="shared" si="1"/>
        <v>409.1740625000001</v>
      </c>
      <c r="H31" s="19">
        <v>406.8515625</v>
      </c>
      <c r="I31" s="19">
        <f t="shared" si="2"/>
        <v>816.0256250000001</v>
      </c>
      <c r="J31" s="19">
        <v>5.2801863198440611</v>
      </c>
      <c r="K31" s="19">
        <f t="shared" si="3"/>
        <v>69.164765625000001</v>
      </c>
      <c r="L31" s="19">
        <f t="shared" si="4"/>
        <v>202.7174519448441</v>
      </c>
      <c r="M31" s="19">
        <f t="shared" si="5"/>
        <v>133.5526863198441</v>
      </c>
      <c r="N31" s="25" t="s">
        <v>17</v>
      </c>
      <c r="O31" s="25">
        <v>10.53614994767524</v>
      </c>
      <c r="P31" s="26" t="s">
        <v>17</v>
      </c>
      <c r="Q31" s="26" t="s">
        <v>17</v>
      </c>
      <c r="R31" s="27">
        <v>1003.5089548763633</v>
      </c>
      <c r="S31" s="27">
        <v>1010.8245706080299</v>
      </c>
      <c r="T31" s="10">
        <v>102</v>
      </c>
      <c r="U31" s="10">
        <v>111</v>
      </c>
      <c r="W31" s="11"/>
      <c r="X31" s="11"/>
      <c r="Y31" s="12"/>
    </row>
    <row r="32" spans="1:26" x14ac:dyDescent="0.2">
      <c r="A32" s="9">
        <f t="shared" si="0"/>
        <v>1988</v>
      </c>
      <c r="B32" s="8">
        <v>32355</v>
      </c>
      <c r="C32" s="10" t="s">
        <v>23</v>
      </c>
      <c r="D32" s="10" t="s">
        <v>12</v>
      </c>
      <c r="E32" s="19">
        <v>248.31250000000003</v>
      </c>
      <c r="F32" s="19">
        <v>276.09062499999999</v>
      </c>
      <c r="G32" s="19">
        <f t="shared" si="1"/>
        <v>524.40312500000005</v>
      </c>
      <c r="H32" s="19">
        <v>305.54218750000001</v>
      </c>
      <c r="I32" s="19">
        <f t="shared" si="2"/>
        <v>829.9453125</v>
      </c>
      <c r="J32" s="19">
        <v>2.7736257530120487</v>
      </c>
      <c r="K32" s="19">
        <f t="shared" si="3"/>
        <v>51.942171875000007</v>
      </c>
      <c r="L32" s="19">
        <f t="shared" si="4"/>
        <v>303.02829762801207</v>
      </c>
      <c r="M32" s="19">
        <f t="shared" si="5"/>
        <v>251.08612575301208</v>
      </c>
      <c r="N32" s="25" t="s">
        <v>17</v>
      </c>
      <c r="O32" s="25">
        <v>10.53614994767524</v>
      </c>
      <c r="P32" s="26" t="s">
        <v>17</v>
      </c>
      <c r="Q32" s="26" t="s">
        <v>17</v>
      </c>
      <c r="R32" s="27">
        <v>1003.5089548763633</v>
      </c>
      <c r="S32" s="27">
        <v>1010.8245706080299</v>
      </c>
      <c r="T32" s="10">
        <v>102</v>
      </c>
      <c r="U32" s="10">
        <v>111</v>
      </c>
      <c r="W32" s="11"/>
      <c r="X32" s="11"/>
      <c r="Y32" s="12"/>
    </row>
    <row r="33" spans="1:25" x14ac:dyDescent="0.2">
      <c r="A33" s="9">
        <f t="shared" si="0"/>
        <v>1988</v>
      </c>
      <c r="B33" s="8">
        <v>32355</v>
      </c>
      <c r="C33" s="10" t="s">
        <v>24</v>
      </c>
      <c r="D33" s="10" t="s">
        <v>12</v>
      </c>
      <c r="E33" s="19">
        <v>110.32656250000001</v>
      </c>
      <c r="F33" s="19">
        <v>83.329687499999991</v>
      </c>
      <c r="G33" s="19">
        <f t="shared" si="1"/>
        <v>193.65625</v>
      </c>
      <c r="H33" s="19">
        <v>249.89375000000001</v>
      </c>
      <c r="I33" s="19">
        <f t="shared" si="2"/>
        <v>443.55</v>
      </c>
      <c r="J33" s="19">
        <v>3.5924592800184971</v>
      </c>
      <c r="K33" s="19">
        <f t="shared" si="3"/>
        <v>42.481937500000008</v>
      </c>
      <c r="L33" s="19">
        <f t="shared" si="4"/>
        <v>156.40095928001853</v>
      </c>
      <c r="M33" s="19">
        <f t="shared" si="5"/>
        <v>113.91902178001851</v>
      </c>
      <c r="N33" s="25" t="s">
        <v>17</v>
      </c>
      <c r="O33" s="25">
        <v>10.53614994767524</v>
      </c>
      <c r="P33" s="26" t="s">
        <v>17</v>
      </c>
      <c r="Q33" s="26" t="s">
        <v>17</v>
      </c>
      <c r="R33" s="27">
        <v>1003.5089548763633</v>
      </c>
      <c r="S33" s="27">
        <v>1010.8245706080299</v>
      </c>
      <c r="T33" s="10">
        <v>102</v>
      </c>
      <c r="U33" s="10">
        <v>111</v>
      </c>
      <c r="W33" s="11"/>
      <c r="X33" s="11"/>
      <c r="Y33" s="12"/>
    </row>
    <row r="34" spans="1:25" x14ac:dyDescent="0.2">
      <c r="A34" s="9">
        <f t="shared" ref="A34:A65" si="6">YEAR(B34)</f>
        <v>1988</v>
      </c>
      <c r="B34" s="23">
        <v>32355</v>
      </c>
      <c r="C34" s="10" t="s">
        <v>25</v>
      </c>
      <c r="D34" s="10" t="s">
        <v>12</v>
      </c>
      <c r="E34" s="19">
        <v>82.28125</v>
      </c>
      <c r="F34" s="19">
        <v>8.2265625</v>
      </c>
      <c r="G34" s="19">
        <f t="shared" ref="G34:G97" si="7">SUM(E34:F34)</f>
        <v>90.5078125</v>
      </c>
      <c r="H34" s="19">
        <v>287.54374999999999</v>
      </c>
      <c r="I34" s="19">
        <f t="shared" ref="I34:I97" si="8">SUM(G34:H34)</f>
        <v>378.05156249999999</v>
      </c>
      <c r="J34" s="19">
        <v>0</v>
      </c>
      <c r="K34" s="19">
        <f t="shared" si="3"/>
        <v>48.882437500000002</v>
      </c>
      <c r="L34" s="19">
        <f t="shared" si="4"/>
        <v>131.16368750000001</v>
      </c>
      <c r="M34" s="19">
        <f t="shared" si="5"/>
        <v>82.28125</v>
      </c>
      <c r="N34" s="25" t="s">
        <v>17</v>
      </c>
      <c r="O34" s="25">
        <v>10.53614994767524</v>
      </c>
      <c r="P34" s="26" t="s">
        <v>17</v>
      </c>
      <c r="Q34" s="26" t="s">
        <v>17</v>
      </c>
      <c r="R34" s="27">
        <v>1003.5089548763633</v>
      </c>
      <c r="S34" s="27">
        <v>1010.8245706080299</v>
      </c>
      <c r="T34" s="10">
        <v>102</v>
      </c>
      <c r="U34" s="10">
        <v>111</v>
      </c>
      <c r="W34" s="11"/>
      <c r="X34" s="11"/>
      <c r="Y34" s="12"/>
    </row>
    <row r="35" spans="1:25" x14ac:dyDescent="0.2">
      <c r="A35" s="9">
        <f t="shared" si="6"/>
        <v>1988</v>
      </c>
      <c r="B35" s="8">
        <v>32355</v>
      </c>
      <c r="C35" s="10" t="s">
        <v>26</v>
      </c>
      <c r="D35" s="10" t="s">
        <v>12</v>
      </c>
      <c r="E35" s="19">
        <v>102.08944999999999</v>
      </c>
      <c r="F35" s="19">
        <v>241.9152</v>
      </c>
      <c r="G35" s="19">
        <f t="shared" si="7"/>
        <v>344.00464999999997</v>
      </c>
      <c r="H35" s="19">
        <v>203.25749999999999</v>
      </c>
      <c r="I35" s="19">
        <f t="shared" si="8"/>
        <v>547.26215000000002</v>
      </c>
      <c r="J35" s="19">
        <v>29.802749134199136</v>
      </c>
      <c r="K35" s="19">
        <f t="shared" si="3"/>
        <v>34.553775000000002</v>
      </c>
      <c r="L35" s="19">
        <f t="shared" si="4"/>
        <v>166.44597413419913</v>
      </c>
      <c r="M35" s="19">
        <f t="shared" si="5"/>
        <v>131.89219913419913</v>
      </c>
      <c r="N35" s="25" t="s">
        <v>17</v>
      </c>
      <c r="O35" s="25">
        <v>10.53614994767524</v>
      </c>
      <c r="P35" s="26" t="s">
        <v>17</v>
      </c>
      <c r="Q35" s="26" t="s">
        <v>17</v>
      </c>
      <c r="R35" s="27">
        <v>1003.5089548763633</v>
      </c>
      <c r="S35" s="27">
        <v>1010.8245706080299</v>
      </c>
      <c r="T35" s="10">
        <v>102</v>
      </c>
      <c r="U35" s="10">
        <v>111</v>
      </c>
      <c r="W35" s="11"/>
      <c r="X35" s="11"/>
      <c r="Y35" s="12"/>
    </row>
    <row r="36" spans="1:25" x14ac:dyDescent="0.2">
      <c r="A36" s="9">
        <f t="shared" si="6"/>
        <v>1989</v>
      </c>
      <c r="B36" s="8">
        <v>32710</v>
      </c>
      <c r="C36" s="10" t="s">
        <v>13</v>
      </c>
      <c r="D36" s="10" t="s">
        <v>12</v>
      </c>
      <c r="E36" s="19">
        <v>96.32374999999999</v>
      </c>
      <c r="F36" s="19">
        <v>157.87375</v>
      </c>
      <c r="G36" s="19">
        <f t="shared" si="7"/>
        <v>254.19749999999999</v>
      </c>
      <c r="H36" s="19">
        <v>279.96000000000004</v>
      </c>
      <c r="I36" s="19">
        <f t="shared" si="8"/>
        <v>534.15750000000003</v>
      </c>
      <c r="J36" s="19">
        <v>8.3195146545455714</v>
      </c>
      <c r="K36" s="19">
        <f t="shared" si="3"/>
        <v>47.59320000000001</v>
      </c>
      <c r="L36" s="19">
        <f t="shared" si="4"/>
        <v>152.23646465454556</v>
      </c>
      <c r="M36" s="19">
        <f t="shared" si="5"/>
        <v>104.64326465454556</v>
      </c>
      <c r="N36" s="25">
        <v>-7.9359999999999999</v>
      </c>
      <c r="O36" s="25">
        <v>10.582226902173911</v>
      </c>
      <c r="P36" s="26">
        <v>283.5</v>
      </c>
      <c r="Q36" s="28">
        <v>146.35999999999999</v>
      </c>
      <c r="R36" s="10">
        <v>1077</v>
      </c>
      <c r="S36" s="10">
        <v>1148</v>
      </c>
      <c r="T36" s="10">
        <v>132</v>
      </c>
      <c r="U36" s="10" t="s">
        <v>17</v>
      </c>
      <c r="W36" s="11"/>
      <c r="X36" s="11"/>
      <c r="Y36" s="12"/>
    </row>
    <row r="37" spans="1:25" x14ac:dyDescent="0.2">
      <c r="A37" s="9">
        <f t="shared" si="6"/>
        <v>1989</v>
      </c>
      <c r="B37" s="8">
        <v>32710</v>
      </c>
      <c r="C37" s="10" t="s">
        <v>13</v>
      </c>
      <c r="D37" s="10" t="s">
        <v>16</v>
      </c>
      <c r="E37" s="19">
        <v>145.17874999999998</v>
      </c>
      <c r="F37" s="19">
        <v>208.11249999999998</v>
      </c>
      <c r="G37" s="19">
        <f t="shared" si="7"/>
        <v>353.29124999999999</v>
      </c>
      <c r="H37" s="19">
        <v>68.568749999999994</v>
      </c>
      <c r="I37" s="19">
        <f t="shared" si="8"/>
        <v>421.86</v>
      </c>
      <c r="J37" s="19">
        <v>11.05426522550945</v>
      </c>
      <c r="K37" s="19">
        <f t="shared" si="3"/>
        <v>11.6566875</v>
      </c>
      <c r="L37" s="19">
        <f t="shared" si="4"/>
        <v>167.88970272550944</v>
      </c>
      <c r="M37" s="19">
        <f t="shared" si="5"/>
        <v>156.23301522550943</v>
      </c>
      <c r="N37" s="25" t="s">
        <v>17</v>
      </c>
      <c r="O37" s="25" t="s">
        <v>17</v>
      </c>
      <c r="P37" s="26" t="s">
        <v>17</v>
      </c>
      <c r="Q37" s="28" t="s">
        <v>17</v>
      </c>
      <c r="R37" s="10" t="s">
        <v>17</v>
      </c>
      <c r="S37" s="10" t="s">
        <v>17</v>
      </c>
      <c r="T37" s="10" t="s">
        <v>17</v>
      </c>
      <c r="U37" s="10" t="s">
        <v>17</v>
      </c>
      <c r="W37" s="11"/>
      <c r="X37" s="11"/>
      <c r="Y37" s="12"/>
    </row>
    <row r="38" spans="1:25" x14ac:dyDescent="0.2">
      <c r="A38" s="9">
        <f t="shared" si="6"/>
        <v>1989</v>
      </c>
      <c r="B38" s="8">
        <v>32710</v>
      </c>
      <c r="C38" s="10" t="s">
        <v>13</v>
      </c>
      <c r="D38" s="10" t="s">
        <v>18</v>
      </c>
      <c r="E38" s="19">
        <v>186.60374999999999</v>
      </c>
      <c r="F38" s="19">
        <v>360.45875000000007</v>
      </c>
      <c r="G38" s="19">
        <f t="shared" si="7"/>
        <v>547.0625</v>
      </c>
      <c r="H38" s="19">
        <v>3.2037500000000003</v>
      </c>
      <c r="I38" s="19">
        <f t="shared" si="8"/>
        <v>550.26625000000001</v>
      </c>
      <c r="J38" s="19">
        <v>6.3158955289071796</v>
      </c>
      <c r="K38" s="19">
        <f t="shared" si="3"/>
        <v>0.54463750000000011</v>
      </c>
      <c r="L38" s="19">
        <f t="shared" si="4"/>
        <v>193.46428302890718</v>
      </c>
      <c r="M38" s="19">
        <f t="shared" si="5"/>
        <v>192.91964552890718</v>
      </c>
      <c r="N38" s="25" t="s">
        <v>17</v>
      </c>
      <c r="O38" s="25" t="s">
        <v>17</v>
      </c>
      <c r="P38" s="26" t="s">
        <v>17</v>
      </c>
      <c r="Q38" s="28" t="s">
        <v>17</v>
      </c>
      <c r="R38" s="10" t="s">
        <v>17</v>
      </c>
      <c r="S38" s="10" t="s">
        <v>17</v>
      </c>
      <c r="T38" s="10" t="s">
        <v>17</v>
      </c>
      <c r="U38" s="10" t="s">
        <v>17</v>
      </c>
      <c r="W38" s="11"/>
      <c r="X38" s="11"/>
      <c r="Y38" s="12"/>
    </row>
    <row r="39" spans="1:25" x14ac:dyDescent="0.2">
      <c r="A39" s="9">
        <f t="shared" si="6"/>
        <v>1989</v>
      </c>
      <c r="B39" s="8">
        <v>32710</v>
      </c>
      <c r="C39" s="10" t="s">
        <v>13</v>
      </c>
      <c r="D39" s="10" t="s">
        <v>19</v>
      </c>
      <c r="E39" s="19">
        <v>193.37875000000003</v>
      </c>
      <c r="F39" s="19">
        <v>323.60375000000005</v>
      </c>
      <c r="G39" s="19">
        <f t="shared" si="7"/>
        <v>516.98250000000007</v>
      </c>
      <c r="H39" s="19">
        <v>26.346250000000001</v>
      </c>
      <c r="I39" s="19">
        <f t="shared" si="8"/>
        <v>543.32875000000013</v>
      </c>
      <c r="J39" s="19">
        <v>7.8481128969429346</v>
      </c>
      <c r="K39" s="19">
        <f t="shared" si="3"/>
        <v>4.4788625000000009</v>
      </c>
      <c r="L39" s="19">
        <f t="shared" si="4"/>
        <v>205.70572539694294</v>
      </c>
      <c r="M39" s="19">
        <f t="shared" si="5"/>
        <v>201.22686289694295</v>
      </c>
      <c r="N39" s="25">
        <v>-7.9359999999999999</v>
      </c>
      <c r="O39" s="25">
        <v>10.582226902173911</v>
      </c>
      <c r="P39" s="26">
        <v>283.5</v>
      </c>
      <c r="Q39" s="28">
        <v>146.35999999999999</v>
      </c>
      <c r="R39" s="10">
        <v>1077</v>
      </c>
      <c r="S39" s="10">
        <v>1148</v>
      </c>
      <c r="T39" s="10">
        <v>132</v>
      </c>
      <c r="U39" s="10" t="s">
        <v>17</v>
      </c>
      <c r="W39" s="11"/>
      <c r="X39" s="11"/>
      <c r="Y39" s="12"/>
    </row>
    <row r="40" spans="1:25" x14ac:dyDescent="0.2">
      <c r="A40" s="9">
        <f t="shared" si="6"/>
        <v>1989</v>
      </c>
      <c r="B40" s="8">
        <v>32710</v>
      </c>
      <c r="C40" s="10" t="s">
        <v>13</v>
      </c>
      <c r="D40" s="10" t="s">
        <v>20</v>
      </c>
      <c r="E40" s="19">
        <v>69.857500000000002</v>
      </c>
      <c r="F40" s="19">
        <v>98.184999999999988</v>
      </c>
      <c r="G40" s="19">
        <f t="shared" si="7"/>
        <v>168.04249999999999</v>
      </c>
      <c r="H40" s="19">
        <v>183.94499999999999</v>
      </c>
      <c r="I40" s="19">
        <f t="shared" si="8"/>
        <v>351.98749999999995</v>
      </c>
      <c r="J40" s="19">
        <v>5.0760078286052126</v>
      </c>
      <c r="K40" s="19">
        <f t="shared" si="3"/>
        <v>31.27065</v>
      </c>
      <c r="L40" s="19">
        <f t="shared" si="4"/>
        <v>106.20415782860522</v>
      </c>
      <c r="M40" s="19">
        <f t="shared" si="5"/>
        <v>74.933507828605215</v>
      </c>
      <c r="N40" s="25" t="s">
        <v>17</v>
      </c>
      <c r="O40" s="25" t="s">
        <v>17</v>
      </c>
      <c r="P40" s="26" t="s">
        <v>17</v>
      </c>
      <c r="Q40" s="28" t="s">
        <v>17</v>
      </c>
      <c r="R40" s="10" t="s">
        <v>17</v>
      </c>
      <c r="S40" s="10" t="s">
        <v>17</v>
      </c>
      <c r="T40" s="10" t="s">
        <v>17</v>
      </c>
      <c r="U40" s="10" t="s">
        <v>17</v>
      </c>
      <c r="W40" s="11"/>
      <c r="X40" s="11"/>
      <c r="Y40" s="12"/>
    </row>
    <row r="41" spans="1:25" x14ac:dyDescent="0.2">
      <c r="A41" s="9">
        <f t="shared" si="6"/>
        <v>1992</v>
      </c>
      <c r="B41" s="8">
        <v>33782</v>
      </c>
      <c r="C41" s="10" t="s">
        <v>27</v>
      </c>
      <c r="D41" s="10" t="s">
        <v>12</v>
      </c>
      <c r="E41" s="19">
        <v>61.848749999999995</v>
      </c>
      <c r="F41" s="19">
        <v>216.48500000000001</v>
      </c>
      <c r="G41" s="19">
        <f t="shared" si="7"/>
        <v>278.33375000000001</v>
      </c>
      <c r="H41" s="19">
        <v>156.8075</v>
      </c>
      <c r="I41" s="19">
        <f t="shared" si="8"/>
        <v>435.14125000000001</v>
      </c>
      <c r="J41" s="19">
        <v>12.630980824141837</v>
      </c>
      <c r="K41" s="19">
        <f t="shared" si="3"/>
        <v>26.657275000000002</v>
      </c>
      <c r="L41" s="19">
        <f t="shared" si="4"/>
        <v>101.13700582414182</v>
      </c>
      <c r="M41" s="19">
        <f t="shared" si="5"/>
        <v>74.479730824141825</v>
      </c>
      <c r="N41" s="25">
        <v>-10.337999999999999</v>
      </c>
      <c r="O41" s="25">
        <v>9.6857476682476893</v>
      </c>
      <c r="P41" s="26">
        <v>374</v>
      </c>
      <c r="Q41" s="28">
        <v>223.63400000000004</v>
      </c>
      <c r="R41" s="10">
        <v>917</v>
      </c>
      <c r="S41" s="10">
        <v>942</v>
      </c>
      <c r="T41" s="10">
        <v>105</v>
      </c>
      <c r="U41" s="10">
        <v>126</v>
      </c>
      <c r="W41" s="11"/>
      <c r="X41" s="11"/>
      <c r="Y41" s="12"/>
    </row>
    <row r="42" spans="1:25" x14ac:dyDescent="0.2">
      <c r="A42" s="9">
        <f t="shared" si="6"/>
        <v>1992</v>
      </c>
      <c r="B42" s="8">
        <v>33826</v>
      </c>
      <c r="C42" s="10" t="s">
        <v>27</v>
      </c>
      <c r="D42" s="10" t="s">
        <v>12</v>
      </c>
      <c r="E42" s="19">
        <v>142.0859375</v>
      </c>
      <c r="F42" s="19">
        <v>203.01093750000001</v>
      </c>
      <c r="G42" s="19">
        <f t="shared" si="7"/>
        <v>345.09687500000001</v>
      </c>
      <c r="H42" s="19">
        <v>168.70156250000002</v>
      </c>
      <c r="I42" s="19">
        <f t="shared" si="8"/>
        <v>513.79843750000009</v>
      </c>
      <c r="J42" s="19">
        <v>12.581940475607118</v>
      </c>
      <c r="K42" s="19">
        <f t="shared" si="3"/>
        <v>28.679265625000006</v>
      </c>
      <c r="L42" s="19">
        <f t="shared" si="4"/>
        <v>183.34714360060713</v>
      </c>
      <c r="M42" s="19">
        <f t="shared" si="5"/>
        <v>154.66787797560713</v>
      </c>
      <c r="N42" s="25">
        <v>-10.337999999999999</v>
      </c>
      <c r="O42" s="25">
        <v>9.6857476682476893</v>
      </c>
      <c r="P42" s="26">
        <v>374</v>
      </c>
      <c r="Q42" s="28">
        <v>223.63400000000004</v>
      </c>
      <c r="R42" s="10">
        <v>917</v>
      </c>
      <c r="S42" s="10">
        <v>942</v>
      </c>
      <c r="T42" s="10">
        <v>105</v>
      </c>
      <c r="U42" s="10">
        <v>126</v>
      </c>
      <c r="W42" s="11"/>
      <c r="X42" s="11"/>
      <c r="Y42" s="12"/>
    </row>
    <row r="43" spans="1:25" x14ac:dyDescent="0.2">
      <c r="A43" s="9">
        <f t="shared" si="6"/>
        <v>1993</v>
      </c>
      <c r="B43" s="8">
        <v>34154</v>
      </c>
      <c r="C43" s="10" t="s">
        <v>27</v>
      </c>
      <c r="D43" s="10" t="s">
        <v>12</v>
      </c>
      <c r="E43" s="19">
        <v>79.298750000000013</v>
      </c>
      <c r="F43" s="19">
        <v>222.18624999999997</v>
      </c>
      <c r="G43" s="19">
        <f t="shared" si="7"/>
        <v>301.48500000000001</v>
      </c>
      <c r="H43" s="19">
        <v>190.11875000000003</v>
      </c>
      <c r="I43" s="19">
        <f t="shared" si="8"/>
        <v>491.60375000000005</v>
      </c>
      <c r="J43" s="19">
        <v>10.853777627737244</v>
      </c>
      <c r="K43" s="19">
        <f t="shared" si="3"/>
        <v>32.32018750000001</v>
      </c>
      <c r="L43" s="19">
        <f t="shared" si="4"/>
        <v>122.47271512773727</v>
      </c>
      <c r="M43" s="19">
        <f t="shared" si="5"/>
        <v>90.152527627737257</v>
      </c>
      <c r="N43" s="25">
        <v>-5.806</v>
      </c>
      <c r="O43" s="25">
        <v>9.6455577038043483</v>
      </c>
      <c r="P43" s="26" t="s">
        <v>17</v>
      </c>
      <c r="Q43" s="20">
        <v>157.47999999999999</v>
      </c>
      <c r="R43" s="10">
        <v>943</v>
      </c>
      <c r="S43" s="10">
        <v>1071</v>
      </c>
      <c r="T43" s="10">
        <v>133</v>
      </c>
      <c r="U43" s="10" t="s">
        <v>17</v>
      </c>
      <c r="W43" s="11"/>
      <c r="X43" s="11"/>
      <c r="Y43" s="12"/>
    </row>
    <row r="44" spans="1:25" x14ac:dyDescent="0.2">
      <c r="A44" s="9">
        <f t="shared" si="6"/>
        <v>1994</v>
      </c>
      <c r="B44" s="23">
        <v>34546</v>
      </c>
      <c r="C44" s="10" t="s">
        <v>28</v>
      </c>
      <c r="D44" s="10" t="s">
        <v>12</v>
      </c>
      <c r="E44" s="19">
        <v>59.959375000000001</v>
      </c>
      <c r="F44" s="19">
        <v>0</v>
      </c>
      <c r="G44" s="19">
        <f t="shared" si="7"/>
        <v>59.959375000000001</v>
      </c>
      <c r="H44" s="19">
        <v>6.046875</v>
      </c>
      <c r="I44" s="19">
        <f t="shared" si="8"/>
        <v>66.006249999999994</v>
      </c>
      <c r="J44" s="19">
        <v>0</v>
      </c>
      <c r="K44" s="19">
        <f t="shared" si="3"/>
        <v>1.0279687500000001</v>
      </c>
      <c r="L44" s="19">
        <f t="shared" si="4"/>
        <v>60.987343750000001</v>
      </c>
      <c r="M44" s="19">
        <f t="shared" si="5"/>
        <v>59.959375000000001</v>
      </c>
      <c r="N44" s="25">
        <v>-9.8000000000000007</v>
      </c>
      <c r="O44" s="25">
        <v>9.5653839756258243</v>
      </c>
      <c r="P44" s="26" t="s">
        <v>17</v>
      </c>
      <c r="Q44" s="28">
        <v>185.41200000000001</v>
      </c>
      <c r="R44" s="10">
        <v>932</v>
      </c>
      <c r="S44" s="10">
        <v>996</v>
      </c>
      <c r="T44" s="10">
        <v>107</v>
      </c>
      <c r="U44" s="10">
        <v>142</v>
      </c>
      <c r="W44" s="11"/>
      <c r="X44" s="11"/>
      <c r="Y44" s="12"/>
    </row>
    <row r="45" spans="1:25" x14ac:dyDescent="0.2">
      <c r="A45" s="9">
        <f t="shared" si="6"/>
        <v>1994</v>
      </c>
      <c r="B45" s="23">
        <v>34546</v>
      </c>
      <c r="C45" s="10" t="s">
        <v>28</v>
      </c>
      <c r="D45" s="10" t="s">
        <v>16</v>
      </c>
      <c r="E45" s="19">
        <v>135.63625000000002</v>
      </c>
      <c r="F45" s="19">
        <v>3.2468750000000002</v>
      </c>
      <c r="G45" s="19">
        <f t="shared" si="7"/>
        <v>138.88312500000001</v>
      </c>
      <c r="H45" s="19">
        <v>44.931249999999991</v>
      </c>
      <c r="I45" s="19">
        <f t="shared" si="8"/>
        <v>183.81437499999998</v>
      </c>
      <c r="J45" s="19">
        <v>0</v>
      </c>
      <c r="K45" s="19">
        <f t="shared" si="3"/>
        <v>7.6383124999999987</v>
      </c>
      <c r="L45" s="19">
        <f t="shared" si="4"/>
        <v>143.27456250000003</v>
      </c>
      <c r="M45" s="19">
        <f t="shared" si="5"/>
        <v>135.63625000000002</v>
      </c>
      <c r="N45" s="25" t="s">
        <v>17</v>
      </c>
      <c r="O45" s="25" t="s">
        <v>17</v>
      </c>
      <c r="P45" s="26" t="s">
        <v>17</v>
      </c>
      <c r="Q45" s="28" t="s">
        <v>17</v>
      </c>
      <c r="R45" s="10" t="s">
        <v>17</v>
      </c>
      <c r="S45" s="10" t="s">
        <v>17</v>
      </c>
      <c r="T45" s="10" t="s">
        <v>17</v>
      </c>
      <c r="U45" s="10" t="s">
        <v>17</v>
      </c>
      <c r="W45" s="11"/>
      <c r="X45" s="11"/>
      <c r="Y45" s="12"/>
    </row>
    <row r="46" spans="1:25" x14ac:dyDescent="0.2">
      <c r="A46" s="9">
        <f t="shared" si="6"/>
        <v>1994</v>
      </c>
      <c r="B46" s="23">
        <v>34546</v>
      </c>
      <c r="C46" s="10" t="s">
        <v>28</v>
      </c>
      <c r="D46" s="10" t="s">
        <v>18</v>
      </c>
      <c r="E46" s="19">
        <v>190.04374999999999</v>
      </c>
      <c r="F46" s="19">
        <v>0</v>
      </c>
      <c r="G46" s="19">
        <f t="shared" si="7"/>
        <v>190.04374999999999</v>
      </c>
      <c r="H46" s="19">
        <v>0.33437499999999998</v>
      </c>
      <c r="I46" s="19">
        <f t="shared" si="8"/>
        <v>190.37812499999998</v>
      </c>
      <c r="J46" s="19">
        <v>0</v>
      </c>
      <c r="K46" s="19">
        <f t="shared" si="3"/>
        <v>5.6843749999999998E-2</v>
      </c>
      <c r="L46" s="19">
        <f t="shared" si="4"/>
        <v>190.10059375</v>
      </c>
      <c r="M46" s="19">
        <f t="shared" si="5"/>
        <v>190.04374999999999</v>
      </c>
      <c r="N46" s="25" t="s">
        <v>17</v>
      </c>
      <c r="O46" s="25" t="s">
        <v>17</v>
      </c>
      <c r="P46" s="26" t="s">
        <v>17</v>
      </c>
      <c r="Q46" s="28" t="s">
        <v>17</v>
      </c>
      <c r="R46" s="10" t="s">
        <v>17</v>
      </c>
      <c r="S46" s="10" t="s">
        <v>17</v>
      </c>
      <c r="T46" s="10" t="s">
        <v>17</v>
      </c>
      <c r="U46" s="10" t="s">
        <v>17</v>
      </c>
      <c r="W46" s="11"/>
      <c r="X46" s="11"/>
      <c r="Y46" s="12"/>
    </row>
    <row r="47" spans="1:25" x14ac:dyDescent="0.2">
      <c r="A47" s="9">
        <f t="shared" si="6"/>
        <v>1994</v>
      </c>
      <c r="B47" s="23">
        <v>34546</v>
      </c>
      <c r="C47" s="10" t="s">
        <v>28</v>
      </c>
      <c r="D47" s="10" t="s">
        <v>29</v>
      </c>
      <c r="E47" s="19">
        <v>88.684375000000017</v>
      </c>
      <c r="F47" s="19">
        <v>0.17500000000000002</v>
      </c>
      <c r="G47" s="19">
        <f t="shared" si="7"/>
        <v>88.859375000000014</v>
      </c>
      <c r="H47" s="19">
        <v>4.0625000000000001E-2</v>
      </c>
      <c r="I47" s="19">
        <f t="shared" si="8"/>
        <v>88.90000000000002</v>
      </c>
      <c r="J47" s="19">
        <v>0</v>
      </c>
      <c r="K47" s="19">
        <f t="shared" si="3"/>
        <v>6.9062500000000009E-3</v>
      </c>
      <c r="L47" s="19">
        <f t="shared" si="4"/>
        <v>88.691281250000017</v>
      </c>
      <c r="M47" s="19">
        <f t="shared" si="5"/>
        <v>88.684375000000017</v>
      </c>
      <c r="N47" s="25">
        <v>-9.8000000000000007</v>
      </c>
      <c r="O47" s="25">
        <v>9.5653839756258243</v>
      </c>
      <c r="P47" s="26" t="s">
        <v>17</v>
      </c>
      <c r="Q47" s="28">
        <v>185.41200000000001</v>
      </c>
      <c r="R47" s="10">
        <v>932</v>
      </c>
      <c r="S47" s="10">
        <v>996</v>
      </c>
      <c r="T47" s="10">
        <v>107</v>
      </c>
      <c r="U47" s="10">
        <v>142</v>
      </c>
      <c r="W47" s="11"/>
      <c r="X47" s="11"/>
      <c r="Y47" s="12"/>
    </row>
    <row r="48" spans="1:25" x14ac:dyDescent="0.2">
      <c r="A48" s="9">
        <f t="shared" si="6"/>
        <v>1994</v>
      </c>
      <c r="B48" s="23">
        <v>34546</v>
      </c>
      <c r="C48" s="10" t="s">
        <v>28</v>
      </c>
      <c r="D48" s="10" t="s">
        <v>19</v>
      </c>
      <c r="E48" s="19">
        <v>242.74781250000001</v>
      </c>
      <c r="F48" s="19">
        <v>0.96875</v>
      </c>
      <c r="G48" s="19">
        <f t="shared" si="7"/>
        <v>243.71656250000001</v>
      </c>
      <c r="H48" s="19">
        <v>68.28125</v>
      </c>
      <c r="I48" s="19">
        <f t="shared" si="8"/>
        <v>311.99781250000001</v>
      </c>
      <c r="J48" s="19">
        <v>0</v>
      </c>
      <c r="K48" s="19">
        <f t="shared" si="3"/>
        <v>11.607812500000001</v>
      </c>
      <c r="L48" s="19">
        <f t="shared" si="4"/>
        <v>254.355625</v>
      </c>
      <c r="M48" s="19">
        <f t="shared" si="5"/>
        <v>242.74781250000001</v>
      </c>
      <c r="N48" s="25">
        <v>-9.8000000000000007</v>
      </c>
      <c r="O48" s="25">
        <v>9.5653839756258243</v>
      </c>
      <c r="P48" s="26" t="s">
        <v>17</v>
      </c>
      <c r="Q48" s="28">
        <v>185.41200000000001</v>
      </c>
      <c r="R48" s="10">
        <v>932</v>
      </c>
      <c r="S48" s="10">
        <v>996</v>
      </c>
      <c r="T48" s="10">
        <v>107</v>
      </c>
      <c r="U48" s="10">
        <v>142</v>
      </c>
      <c r="W48" s="11"/>
      <c r="X48" s="11"/>
      <c r="Y48" s="12"/>
    </row>
    <row r="49" spans="1:25" x14ac:dyDescent="0.2">
      <c r="A49" s="9">
        <f t="shared" si="6"/>
        <v>1994</v>
      </c>
      <c r="B49" s="23">
        <v>34546</v>
      </c>
      <c r="C49" s="10" t="s">
        <v>28</v>
      </c>
      <c r="D49" s="10" t="s">
        <v>30</v>
      </c>
      <c r="E49" s="19">
        <v>113.29687499999999</v>
      </c>
      <c r="F49" s="19">
        <v>0</v>
      </c>
      <c r="G49" s="19">
        <f t="shared" si="7"/>
        <v>113.29687499999999</v>
      </c>
      <c r="H49" s="19">
        <v>35.534375000000004</v>
      </c>
      <c r="I49" s="19">
        <f t="shared" si="8"/>
        <v>148.83124999999998</v>
      </c>
      <c r="J49" s="19">
        <v>0</v>
      </c>
      <c r="K49" s="19">
        <f t="shared" si="3"/>
        <v>6.0408437500000014</v>
      </c>
      <c r="L49" s="19">
        <f t="shared" si="4"/>
        <v>119.33771874999999</v>
      </c>
      <c r="M49" s="19">
        <f t="shared" si="5"/>
        <v>113.29687499999999</v>
      </c>
      <c r="N49" s="25">
        <v>-9.8000000000000007</v>
      </c>
      <c r="O49" s="25">
        <v>9.5653839756258243</v>
      </c>
      <c r="P49" s="26" t="s">
        <v>17</v>
      </c>
      <c r="Q49" s="28">
        <v>185.41200000000001</v>
      </c>
      <c r="R49" s="10">
        <v>932</v>
      </c>
      <c r="S49" s="10">
        <v>996</v>
      </c>
      <c r="T49" s="10">
        <v>107</v>
      </c>
      <c r="U49" s="10">
        <v>142</v>
      </c>
      <c r="W49" s="11"/>
      <c r="X49" s="11"/>
      <c r="Y49" s="12"/>
    </row>
    <row r="50" spans="1:25" x14ac:dyDescent="0.2">
      <c r="A50" s="9">
        <f t="shared" si="6"/>
        <v>1994</v>
      </c>
      <c r="B50" s="23">
        <v>34546</v>
      </c>
      <c r="C50" s="10" t="s">
        <v>28</v>
      </c>
      <c r="D50" s="10" t="s">
        <v>20</v>
      </c>
      <c r="E50" s="19">
        <v>93.862499999999997</v>
      </c>
      <c r="F50" s="19">
        <v>5.3125000000000006E-2</v>
      </c>
      <c r="G50" s="19">
        <f t="shared" si="7"/>
        <v>93.915624999999991</v>
      </c>
      <c r="H50" s="19">
        <v>0.18437499999999998</v>
      </c>
      <c r="I50" s="19">
        <f t="shared" si="8"/>
        <v>94.1</v>
      </c>
      <c r="J50" s="19">
        <v>0</v>
      </c>
      <c r="K50" s="19">
        <f t="shared" si="3"/>
        <v>3.1343749999999997E-2</v>
      </c>
      <c r="L50" s="19">
        <f t="shared" si="4"/>
        <v>93.893843750000002</v>
      </c>
      <c r="M50" s="19">
        <f t="shared" si="5"/>
        <v>93.862499999999997</v>
      </c>
      <c r="N50" s="25" t="s">
        <v>17</v>
      </c>
      <c r="O50" s="25" t="s">
        <v>17</v>
      </c>
      <c r="P50" s="26" t="s">
        <v>17</v>
      </c>
      <c r="Q50" s="28" t="s">
        <v>17</v>
      </c>
      <c r="R50" s="10" t="s">
        <v>17</v>
      </c>
      <c r="S50" s="10" t="s">
        <v>17</v>
      </c>
      <c r="T50" s="10" t="s">
        <v>17</v>
      </c>
      <c r="U50" s="10" t="s">
        <v>17</v>
      </c>
      <c r="W50" s="11"/>
      <c r="X50" s="11"/>
      <c r="Y50" s="12"/>
    </row>
    <row r="51" spans="1:25" x14ac:dyDescent="0.2">
      <c r="A51" s="9">
        <f t="shared" si="6"/>
        <v>1994</v>
      </c>
      <c r="B51" s="23">
        <v>34546</v>
      </c>
      <c r="C51" s="10" t="s">
        <v>25</v>
      </c>
      <c r="D51" s="10" t="s">
        <v>12</v>
      </c>
      <c r="E51" s="19">
        <v>65.593749999999986</v>
      </c>
      <c r="F51" s="19">
        <v>2.3437499999999996</v>
      </c>
      <c r="G51" s="19">
        <f t="shared" si="7"/>
        <v>67.937499999999986</v>
      </c>
      <c r="H51" s="19">
        <v>161.71875</v>
      </c>
      <c r="I51" s="19">
        <f t="shared" si="8"/>
        <v>229.65625</v>
      </c>
      <c r="J51" s="19">
        <v>0</v>
      </c>
      <c r="K51" s="19">
        <f t="shared" si="3"/>
        <v>27.492187500000004</v>
      </c>
      <c r="L51" s="19">
        <f t="shared" si="4"/>
        <v>93.085937499999986</v>
      </c>
      <c r="M51" s="19">
        <f t="shared" si="5"/>
        <v>65.593749999999986</v>
      </c>
      <c r="N51" s="25">
        <v>-9.2741315068493151</v>
      </c>
      <c r="O51" s="25">
        <v>11.138152173913044</v>
      </c>
      <c r="P51" s="26" t="s">
        <v>17</v>
      </c>
      <c r="Q51" s="28">
        <v>185.41200000000001</v>
      </c>
      <c r="R51" s="27">
        <v>1074.9460000000006</v>
      </c>
      <c r="S51" s="27">
        <v>1145.5790000000006</v>
      </c>
      <c r="T51" s="10">
        <v>107</v>
      </c>
      <c r="U51" s="10">
        <v>142</v>
      </c>
      <c r="W51" s="11"/>
      <c r="X51" s="11"/>
      <c r="Y51" s="12"/>
    </row>
    <row r="52" spans="1:25" x14ac:dyDescent="0.2">
      <c r="A52" s="9">
        <f t="shared" si="6"/>
        <v>1994</v>
      </c>
      <c r="B52" s="23">
        <v>34546</v>
      </c>
      <c r="C52" s="10" t="s">
        <v>25</v>
      </c>
      <c r="D52" s="10" t="s">
        <v>29</v>
      </c>
      <c r="E52" s="19">
        <v>86.906250000000014</v>
      </c>
      <c r="F52" s="19">
        <v>2.5625</v>
      </c>
      <c r="G52" s="19">
        <f t="shared" si="7"/>
        <v>89.468750000000014</v>
      </c>
      <c r="H52" s="19">
        <v>101.4</v>
      </c>
      <c r="I52" s="19">
        <f t="shared" si="8"/>
        <v>190.86875000000003</v>
      </c>
      <c r="J52" s="19">
        <v>0</v>
      </c>
      <c r="K52" s="19">
        <f t="shared" si="3"/>
        <v>17.238000000000003</v>
      </c>
      <c r="L52" s="19">
        <f t="shared" si="4"/>
        <v>104.14425000000001</v>
      </c>
      <c r="M52" s="19">
        <f t="shared" si="5"/>
        <v>86.906250000000014</v>
      </c>
      <c r="N52" s="25">
        <v>-9.2741315068493151</v>
      </c>
      <c r="O52" s="25">
        <v>11.138152173913044</v>
      </c>
      <c r="P52" s="26" t="s">
        <v>17</v>
      </c>
      <c r="Q52" s="28">
        <v>185.41200000000001</v>
      </c>
      <c r="R52" s="27">
        <v>1074.9460000000006</v>
      </c>
      <c r="S52" s="27">
        <v>1145.5790000000006</v>
      </c>
      <c r="T52" s="10">
        <v>107</v>
      </c>
      <c r="U52" s="10">
        <v>142</v>
      </c>
      <c r="W52" s="11"/>
      <c r="X52" s="11"/>
      <c r="Y52" s="12"/>
    </row>
    <row r="53" spans="1:25" x14ac:dyDescent="0.2">
      <c r="A53" s="9">
        <f t="shared" si="6"/>
        <v>1994</v>
      </c>
      <c r="B53" s="23">
        <v>34546</v>
      </c>
      <c r="C53" s="10" t="s">
        <v>25</v>
      </c>
      <c r="D53" s="10" t="s">
        <v>19</v>
      </c>
      <c r="E53" s="19">
        <v>302.78750000000002</v>
      </c>
      <c r="F53" s="19">
        <v>0</v>
      </c>
      <c r="G53" s="19">
        <f t="shared" si="7"/>
        <v>302.78750000000002</v>
      </c>
      <c r="H53" s="19">
        <v>39.756250000000001</v>
      </c>
      <c r="I53" s="19">
        <f t="shared" si="8"/>
        <v>342.54375000000005</v>
      </c>
      <c r="J53" s="19">
        <v>0</v>
      </c>
      <c r="K53" s="19">
        <f t="shared" si="3"/>
        <v>6.7585625000000009</v>
      </c>
      <c r="L53" s="19">
        <f t="shared" si="4"/>
        <v>309.54606250000001</v>
      </c>
      <c r="M53" s="19">
        <f t="shared" si="5"/>
        <v>302.78750000000002</v>
      </c>
      <c r="N53" s="25">
        <v>-9.2741315068493151</v>
      </c>
      <c r="O53" s="25">
        <v>11.138152173913044</v>
      </c>
      <c r="P53" s="26" t="s">
        <v>17</v>
      </c>
      <c r="Q53" s="28">
        <v>185.41200000000001</v>
      </c>
      <c r="R53" s="27">
        <v>1074.9460000000006</v>
      </c>
      <c r="S53" s="27">
        <v>1145.5790000000006</v>
      </c>
      <c r="T53" s="10">
        <v>107</v>
      </c>
      <c r="U53" s="10">
        <v>142</v>
      </c>
      <c r="W53" s="11"/>
      <c r="X53" s="11"/>
      <c r="Y53" s="12"/>
    </row>
    <row r="54" spans="1:25" x14ac:dyDescent="0.2">
      <c r="A54" s="9">
        <f t="shared" si="6"/>
        <v>1994</v>
      </c>
      <c r="B54" s="23">
        <v>34546</v>
      </c>
      <c r="C54" s="10" t="s">
        <v>25</v>
      </c>
      <c r="D54" s="10" t="s">
        <v>30</v>
      </c>
      <c r="E54" s="19">
        <v>153.91249999999999</v>
      </c>
      <c r="F54" s="19">
        <v>0.50625000000000009</v>
      </c>
      <c r="G54" s="19">
        <f t="shared" si="7"/>
        <v>154.41874999999999</v>
      </c>
      <c r="H54" s="19">
        <v>128.14375000000001</v>
      </c>
      <c r="I54" s="19">
        <f t="shared" si="8"/>
        <v>282.5625</v>
      </c>
      <c r="J54" s="19">
        <v>0</v>
      </c>
      <c r="K54" s="19">
        <f t="shared" si="3"/>
        <v>21.784437500000003</v>
      </c>
      <c r="L54" s="19">
        <f t="shared" si="4"/>
        <v>175.69693749999999</v>
      </c>
      <c r="M54" s="19">
        <f t="shared" si="5"/>
        <v>153.91249999999999</v>
      </c>
      <c r="N54" s="25">
        <v>-9.2741315068493151</v>
      </c>
      <c r="O54" s="25">
        <v>11.138152173913044</v>
      </c>
      <c r="P54" s="26" t="s">
        <v>17</v>
      </c>
      <c r="Q54" s="28">
        <v>185.41200000000001</v>
      </c>
      <c r="R54" s="27">
        <v>1074.9460000000006</v>
      </c>
      <c r="S54" s="27">
        <v>1145.5790000000006</v>
      </c>
      <c r="T54" s="10">
        <v>107</v>
      </c>
      <c r="U54" s="10">
        <v>142</v>
      </c>
      <c r="W54" s="11"/>
      <c r="X54" s="11"/>
      <c r="Y54" s="12"/>
    </row>
    <row r="55" spans="1:25" x14ac:dyDescent="0.2">
      <c r="A55" s="9">
        <f t="shared" si="6"/>
        <v>1995</v>
      </c>
      <c r="B55" s="8">
        <v>34911</v>
      </c>
      <c r="C55" s="10" t="s">
        <v>13</v>
      </c>
      <c r="D55" s="10" t="s">
        <v>12</v>
      </c>
      <c r="E55" s="19">
        <v>132.49</v>
      </c>
      <c r="F55" s="19">
        <v>183.35374999999999</v>
      </c>
      <c r="G55" s="19">
        <f t="shared" si="7"/>
        <v>315.84375</v>
      </c>
      <c r="H55" s="19">
        <v>127.79125000000001</v>
      </c>
      <c r="I55" s="19">
        <f t="shared" si="8"/>
        <v>443.63499999999999</v>
      </c>
      <c r="J55" s="19">
        <v>10.205123285097136</v>
      </c>
      <c r="K55" s="19">
        <f t="shared" si="3"/>
        <v>21.724512500000003</v>
      </c>
      <c r="L55" s="19">
        <f t="shared" si="4"/>
        <v>164.41963578509714</v>
      </c>
      <c r="M55" s="19">
        <f t="shared" si="5"/>
        <v>142.69512328509714</v>
      </c>
      <c r="N55" s="25">
        <v>-7.8410000000000002</v>
      </c>
      <c r="O55" s="25">
        <v>8.1034673913043509</v>
      </c>
      <c r="P55" s="29">
        <v>362.84</v>
      </c>
      <c r="Q55" s="28">
        <v>225.3</v>
      </c>
      <c r="R55" s="10">
        <v>874</v>
      </c>
      <c r="S55" s="10">
        <v>993</v>
      </c>
      <c r="T55" s="10">
        <v>137</v>
      </c>
      <c r="U55" s="10">
        <v>164</v>
      </c>
      <c r="W55" s="11"/>
      <c r="X55" s="11"/>
      <c r="Y55" s="12"/>
    </row>
    <row r="56" spans="1:25" x14ac:dyDescent="0.2">
      <c r="A56" s="9">
        <f t="shared" si="6"/>
        <v>1995</v>
      </c>
      <c r="B56" s="8">
        <v>34911</v>
      </c>
      <c r="C56" s="10" t="s">
        <v>13</v>
      </c>
      <c r="D56" s="10" t="s">
        <v>19</v>
      </c>
      <c r="E56" s="19">
        <v>154.30124999999998</v>
      </c>
      <c r="F56" s="19">
        <v>648.63</v>
      </c>
      <c r="G56" s="19">
        <f t="shared" si="7"/>
        <v>802.93124999999998</v>
      </c>
      <c r="H56" s="19">
        <v>0.99750000000000005</v>
      </c>
      <c r="I56" s="19">
        <f t="shared" si="8"/>
        <v>803.92874999999992</v>
      </c>
      <c r="J56" s="19">
        <v>10.315873728904426</v>
      </c>
      <c r="K56" s="19">
        <f t="shared" si="3"/>
        <v>0.16957500000000003</v>
      </c>
      <c r="L56" s="19">
        <f t="shared" si="4"/>
        <v>164.78669872890441</v>
      </c>
      <c r="M56" s="19">
        <f t="shared" si="5"/>
        <v>164.6171237289044</v>
      </c>
      <c r="N56" s="25">
        <v>-7.8410000000000002</v>
      </c>
      <c r="O56" s="25">
        <v>8.1034673913043509</v>
      </c>
      <c r="P56" s="29">
        <v>362.84</v>
      </c>
      <c r="Q56" s="28">
        <v>225.3</v>
      </c>
      <c r="R56" s="10">
        <v>874</v>
      </c>
      <c r="S56" s="10">
        <v>993</v>
      </c>
      <c r="T56" s="10">
        <v>137</v>
      </c>
      <c r="U56" s="10">
        <v>164</v>
      </c>
      <c r="W56" s="11"/>
      <c r="X56" s="11"/>
      <c r="Y56" s="12"/>
    </row>
    <row r="57" spans="1:25" x14ac:dyDescent="0.2">
      <c r="A57" s="9">
        <f t="shared" si="6"/>
        <v>1996</v>
      </c>
      <c r="B57" s="8">
        <v>35277</v>
      </c>
      <c r="C57" s="10" t="s">
        <v>31</v>
      </c>
      <c r="D57" s="10" t="s">
        <v>12</v>
      </c>
      <c r="E57" s="19">
        <v>64.081666666666663</v>
      </c>
      <c r="F57" s="19">
        <v>138.29666666666665</v>
      </c>
      <c r="G57" s="19">
        <f t="shared" si="7"/>
        <v>202.37833333333333</v>
      </c>
      <c r="H57" s="19">
        <v>225.70999999999998</v>
      </c>
      <c r="I57" s="19">
        <f t="shared" si="8"/>
        <v>428.08833333333331</v>
      </c>
      <c r="J57" s="19">
        <v>6.7299468796561932</v>
      </c>
      <c r="K57" s="19">
        <f t="shared" si="3"/>
        <v>38.370699999999999</v>
      </c>
      <c r="L57" s="19">
        <f t="shared" si="4"/>
        <v>109.18231354632286</v>
      </c>
      <c r="M57" s="19">
        <f t="shared" si="5"/>
        <v>70.81161354632286</v>
      </c>
      <c r="N57" s="25">
        <v>-9.1039999999999992</v>
      </c>
      <c r="O57" s="25">
        <v>7.1936168478260889</v>
      </c>
      <c r="P57" s="26">
        <v>342.9</v>
      </c>
      <c r="Q57" s="28">
        <v>160.78400000000002</v>
      </c>
      <c r="R57" s="10">
        <v>726</v>
      </c>
      <c r="S57" s="10">
        <v>806</v>
      </c>
      <c r="T57" s="10">
        <v>109</v>
      </c>
      <c r="U57" s="10">
        <v>130</v>
      </c>
      <c r="W57" s="11"/>
      <c r="X57" s="11"/>
      <c r="Y57" s="12"/>
    </row>
    <row r="58" spans="1:25" x14ac:dyDescent="0.2">
      <c r="A58" s="9">
        <f t="shared" si="6"/>
        <v>1996</v>
      </c>
      <c r="B58" s="8">
        <v>35277</v>
      </c>
      <c r="C58" s="10" t="s">
        <v>31</v>
      </c>
      <c r="D58" s="10" t="s">
        <v>29</v>
      </c>
      <c r="E58" s="19">
        <v>108.05166666666669</v>
      </c>
      <c r="F58" s="19">
        <v>130.38499999999999</v>
      </c>
      <c r="G58" s="19">
        <f t="shared" si="7"/>
        <v>238.43666666666667</v>
      </c>
      <c r="H58" s="19">
        <v>106.33666666666669</v>
      </c>
      <c r="I58" s="19">
        <f t="shared" si="8"/>
        <v>344.77333333333337</v>
      </c>
      <c r="J58" s="19">
        <v>2.6249736914977566</v>
      </c>
      <c r="K58" s="19">
        <f t="shared" si="3"/>
        <v>18.077233333333339</v>
      </c>
      <c r="L58" s="19">
        <f t="shared" si="4"/>
        <v>128.7538736914978</v>
      </c>
      <c r="M58" s="19">
        <f t="shared" si="5"/>
        <v>110.67664035816445</v>
      </c>
      <c r="N58" s="25">
        <v>-9.1039999999999992</v>
      </c>
      <c r="O58" s="25">
        <v>7.1936168478260889</v>
      </c>
      <c r="P58" s="26">
        <v>342.9</v>
      </c>
      <c r="Q58" s="28">
        <v>160.78400000000002</v>
      </c>
      <c r="R58" s="10">
        <v>726</v>
      </c>
      <c r="S58" s="10">
        <v>806</v>
      </c>
      <c r="T58" s="10">
        <v>109</v>
      </c>
      <c r="U58" s="10">
        <v>130</v>
      </c>
      <c r="W58" s="11"/>
      <c r="X58" s="11"/>
      <c r="Y58" s="12"/>
    </row>
    <row r="59" spans="1:25" x14ac:dyDescent="0.2">
      <c r="A59" s="9">
        <f t="shared" si="6"/>
        <v>1996</v>
      </c>
      <c r="B59" s="8">
        <v>35277</v>
      </c>
      <c r="C59" s="10" t="s">
        <v>31</v>
      </c>
      <c r="D59" s="10" t="s">
        <v>19</v>
      </c>
      <c r="E59" s="19">
        <v>202.75999999999996</v>
      </c>
      <c r="F59" s="19">
        <v>35.536666666666662</v>
      </c>
      <c r="G59" s="19">
        <f t="shared" si="7"/>
        <v>238.29666666666662</v>
      </c>
      <c r="H59" s="19">
        <v>65.224999999999994</v>
      </c>
      <c r="I59" s="19">
        <f t="shared" si="8"/>
        <v>303.52166666666665</v>
      </c>
      <c r="J59" s="19">
        <v>1.5259086844341541</v>
      </c>
      <c r="K59" s="19">
        <f t="shared" si="3"/>
        <v>11.08825</v>
      </c>
      <c r="L59" s="19">
        <f t="shared" si="4"/>
        <v>215.37415868443409</v>
      </c>
      <c r="M59" s="19">
        <f t="shared" si="5"/>
        <v>204.2859086844341</v>
      </c>
      <c r="N59" s="25">
        <v>-9.1039999999999992</v>
      </c>
      <c r="O59" s="25">
        <v>7.1936168478260889</v>
      </c>
      <c r="P59" s="26">
        <v>342.9</v>
      </c>
      <c r="Q59" s="28">
        <v>160.78400000000002</v>
      </c>
      <c r="R59" s="10">
        <v>726</v>
      </c>
      <c r="S59" s="10">
        <v>806</v>
      </c>
      <c r="T59" s="10">
        <v>109</v>
      </c>
      <c r="U59" s="10">
        <v>130</v>
      </c>
      <c r="W59" s="11"/>
      <c r="X59" s="11"/>
      <c r="Y59" s="12"/>
    </row>
    <row r="60" spans="1:25" x14ac:dyDescent="0.2">
      <c r="A60" s="9">
        <f t="shared" si="6"/>
        <v>1996</v>
      </c>
      <c r="B60" s="8">
        <v>35277</v>
      </c>
      <c r="C60" s="10" t="s">
        <v>31</v>
      </c>
      <c r="D60" s="10" t="s">
        <v>30</v>
      </c>
      <c r="E60" s="19">
        <v>41.823333333333331</v>
      </c>
      <c r="F60" s="19">
        <v>103.39833333333334</v>
      </c>
      <c r="G60" s="19">
        <f t="shared" si="7"/>
        <v>145.22166666666666</v>
      </c>
      <c r="H60" s="19">
        <v>240.16833333333329</v>
      </c>
      <c r="I60" s="19">
        <f t="shared" si="8"/>
        <v>385.39</v>
      </c>
      <c r="J60" s="19">
        <v>4.2918341115952394</v>
      </c>
      <c r="K60" s="19">
        <f t="shared" si="3"/>
        <v>40.828616666666662</v>
      </c>
      <c r="L60" s="19">
        <f t="shared" si="4"/>
        <v>86.943784111595235</v>
      </c>
      <c r="M60" s="19">
        <f t="shared" si="5"/>
        <v>46.115167444928574</v>
      </c>
      <c r="N60" s="25">
        <v>-9.1039999999999992</v>
      </c>
      <c r="O60" s="25">
        <v>7.1936168478260889</v>
      </c>
      <c r="P60" s="26">
        <v>342.9</v>
      </c>
      <c r="Q60" s="28">
        <v>160.78400000000002</v>
      </c>
      <c r="R60" s="10">
        <v>726</v>
      </c>
      <c r="S60" s="10">
        <v>806</v>
      </c>
      <c r="T60" s="10">
        <v>109</v>
      </c>
      <c r="U60" s="10">
        <v>130</v>
      </c>
      <c r="W60" s="11"/>
      <c r="X60" s="11"/>
      <c r="Y60" s="12"/>
    </row>
    <row r="61" spans="1:25" x14ac:dyDescent="0.2">
      <c r="A61" s="9">
        <f t="shared" si="6"/>
        <v>1996</v>
      </c>
      <c r="B61" s="8">
        <v>35277</v>
      </c>
      <c r="C61" s="10" t="s">
        <v>31</v>
      </c>
      <c r="D61" s="10" t="s">
        <v>20</v>
      </c>
      <c r="E61" s="19">
        <v>32.227499999999999</v>
      </c>
      <c r="F61" s="19">
        <v>82.092500000000001</v>
      </c>
      <c r="G61" s="19">
        <f t="shared" si="7"/>
        <v>114.32</v>
      </c>
      <c r="H61" s="19">
        <v>296.15200000000004</v>
      </c>
      <c r="I61" s="19">
        <f t="shared" si="8"/>
        <v>410.47200000000004</v>
      </c>
      <c r="J61" s="19">
        <v>4.3526568282519653</v>
      </c>
      <c r="K61" s="19">
        <f t="shared" si="3"/>
        <v>50.34584000000001</v>
      </c>
      <c r="L61" s="19">
        <f t="shared" si="4"/>
        <v>86.925996828251982</v>
      </c>
      <c r="M61" s="19">
        <f t="shared" si="5"/>
        <v>36.580156828251965</v>
      </c>
      <c r="N61" s="25" t="s">
        <v>17</v>
      </c>
      <c r="O61" s="25" t="s">
        <v>17</v>
      </c>
      <c r="P61" s="26" t="s">
        <v>17</v>
      </c>
      <c r="Q61" s="28" t="s">
        <v>17</v>
      </c>
      <c r="R61" s="10" t="s">
        <v>17</v>
      </c>
      <c r="S61" s="10" t="s">
        <v>17</v>
      </c>
      <c r="T61" s="10" t="s">
        <v>17</v>
      </c>
      <c r="U61" s="10" t="s">
        <v>17</v>
      </c>
      <c r="W61" s="11"/>
      <c r="X61" s="11"/>
      <c r="Y61" s="12"/>
    </row>
    <row r="62" spans="1:25" x14ac:dyDescent="0.2">
      <c r="A62" s="9">
        <f t="shared" si="6"/>
        <v>1997</v>
      </c>
      <c r="B62" s="8">
        <v>35636</v>
      </c>
      <c r="C62" s="10" t="s">
        <v>32</v>
      </c>
      <c r="D62" s="10" t="s">
        <v>12</v>
      </c>
      <c r="E62" s="19">
        <v>61.262</v>
      </c>
      <c r="F62" s="19">
        <v>147.04900000000001</v>
      </c>
      <c r="G62" s="19">
        <f t="shared" si="7"/>
        <v>208.31100000000001</v>
      </c>
      <c r="H62" s="19">
        <v>195.52500000000001</v>
      </c>
      <c r="I62" s="19">
        <f t="shared" si="8"/>
        <v>403.83600000000001</v>
      </c>
      <c r="J62" s="19">
        <v>6.1789717603515166</v>
      </c>
      <c r="K62" s="19">
        <f t="shared" si="3"/>
        <v>33.239250000000006</v>
      </c>
      <c r="L62" s="19">
        <f t="shared" si="4"/>
        <v>100.68022176035151</v>
      </c>
      <c r="M62" s="19">
        <f t="shared" si="5"/>
        <v>67.440971760351516</v>
      </c>
      <c r="N62" s="25">
        <v>-8.4930000000000003</v>
      </c>
      <c r="O62" s="25">
        <v>9.7722542551984866</v>
      </c>
      <c r="P62" s="26">
        <v>428.5</v>
      </c>
      <c r="Q62" s="28">
        <v>270.50599999999997</v>
      </c>
      <c r="R62" s="10">
        <v>1005</v>
      </c>
      <c r="S62" s="10">
        <v>1068</v>
      </c>
      <c r="T62" s="10">
        <v>131</v>
      </c>
      <c r="U62" s="10">
        <v>161</v>
      </c>
      <c r="W62" s="11"/>
      <c r="X62" s="11"/>
      <c r="Y62" s="12"/>
    </row>
    <row r="63" spans="1:25" x14ac:dyDescent="0.2">
      <c r="A63" s="9">
        <f t="shared" si="6"/>
        <v>1997</v>
      </c>
      <c r="B63" s="8">
        <v>35636</v>
      </c>
      <c r="C63" s="10" t="s">
        <v>33</v>
      </c>
      <c r="D63" s="10" t="s">
        <v>12</v>
      </c>
      <c r="E63" s="19">
        <v>171.108</v>
      </c>
      <c r="F63" s="19">
        <v>183.35399999999998</v>
      </c>
      <c r="G63" s="19">
        <f t="shared" si="7"/>
        <v>354.46199999999999</v>
      </c>
      <c r="H63" s="19">
        <v>197.316</v>
      </c>
      <c r="I63" s="19">
        <f t="shared" si="8"/>
        <v>551.77800000000002</v>
      </c>
      <c r="J63" s="19">
        <v>17.670198208641558</v>
      </c>
      <c r="K63" s="19">
        <f t="shared" si="3"/>
        <v>33.54372</v>
      </c>
      <c r="L63" s="19">
        <f t="shared" si="4"/>
        <v>222.32191820864156</v>
      </c>
      <c r="M63" s="19">
        <f t="shared" si="5"/>
        <v>188.77819820864156</v>
      </c>
      <c r="N63" s="25">
        <v>-8.4930000000000003</v>
      </c>
      <c r="O63" s="25">
        <v>9.7722542551984866</v>
      </c>
      <c r="P63" s="26">
        <v>428.5</v>
      </c>
      <c r="Q63" s="28">
        <v>270.50599999999997</v>
      </c>
      <c r="R63" s="10">
        <v>1005</v>
      </c>
      <c r="S63" s="10">
        <v>1068</v>
      </c>
      <c r="T63" s="10">
        <v>131</v>
      </c>
      <c r="U63" s="10">
        <v>161</v>
      </c>
      <c r="W63" s="11"/>
      <c r="X63" s="11"/>
      <c r="Y63" s="12"/>
    </row>
    <row r="64" spans="1:25" x14ac:dyDescent="0.2">
      <c r="A64" s="9">
        <f t="shared" si="6"/>
        <v>1997</v>
      </c>
      <c r="B64" s="8">
        <v>35636</v>
      </c>
      <c r="C64" s="10" t="s">
        <v>34</v>
      </c>
      <c r="D64" s="10" t="s">
        <v>12</v>
      </c>
      <c r="E64" s="19">
        <v>138.6</v>
      </c>
      <c r="F64" s="19">
        <v>202.666</v>
      </c>
      <c r="G64" s="19">
        <f t="shared" si="7"/>
        <v>341.26599999999996</v>
      </c>
      <c r="H64" s="19">
        <v>143.03399999999999</v>
      </c>
      <c r="I64" s="19">
        <f t="shared" si="8"/>
        <v>484.29999999999995</v>
      </c>
      <c r="J64" s="19">
        <v>7.5682018082693467</v>
      </c>
      <c r="K64" s="19">
        <f t="shared" si="3"/>
        <v>24.31578</v>
      </c>
      <c r="L64" s="19">
        <f t="shared" si="4"/>
        <v>170.48398180826933</v>
      </c>
      <c r="M64" s="19">
        <f t="shared" si="5"/>
        <v>146.16820180826934</v>
      </c>
      <c r="N64" s="25">
        <v>-8.4930000000000003</v>
      </c>
      <c r="O64" s="25">
        <v>9.7722542551984866</v>
      </c>
      <c r="P64" s="26">
        <v>428.5</v>
      </c>
      <c r="Q64" s="28">
        <v>270.50599999999997</v>
      </c>
      <c r="R64" s="10">
        <v>1005</v>
      </c>
      <c r="S64" s="10">
        <v>1068</v>
      </c>
      <c r="T64" s="10">
        <v>131</v>
      </c>
      <c r="U64" s="10">
        <v>161</v>
      </c>
      <c r="W64" s="11"/>
      <c r="X64" s="11"/>
      <c r="Y64" s="12"/>
    </row>
    <row r="65" spans="1:29" x14ac:dyDescent="0.2">
      <c r="A65" s="9">
        <f t="shared" si="6"/>
        <v>1997</v>
      </c>
      <c r="B65" s="8">
        <v>35636</v>
      </c>
      <c r="C65" s="10" t="s">
        <v>35</v>
      </c>
      <c r="D65" s="10" t="s">
        <v>12</v>
      </c>
      <c r="E65" s="19">
        <v>109.926</v>
      </c>
      <c r="F65" s="19">
        <v>53.306999999999995</v>
      </c>
      <c r="G65" s="19">
        <f t="shared" si="7"/>
        <v>163.233</v>
      </c>
      <c r="H65" s="19">
        <v>142.93099999999998</v>
      </c>
      <c r="I65" s="19">
        <f t="shared" si="8"/>
        <v>306.16399999999999</v>
      </c>
      <c r="J65" s="19">
        <v>1.3660626361590218</v>
      </c>
      <c r="K65" s="19">
        <f t="shared" si="3"/>
        <v>24.298269999999999</v>
      </c>
      <c r="L65" s="19">
        <f t="shared" si="4"/>
        <v>135.59033263615902</v>
      </c>
      <c r="M65" s="19">
        <f t="shared" si="5"/>
        <v>111.29206263615902</v>
      </c>
      <c r="N65" s="25">
        <v>-8.4930000000000003</v>
      </c>
      <c r="O65" s="25">
        <v>9.7722542551984866</v>
      </c>
      <c r="P65" s="26">
        <v>428.5</v>
      </c>
      <c r="Q65" s="28">
        <v>270.50599999999997</v>
      </c>
      <c r="R65" s="10">
        <v>1005</v>
      </c>
      <c r="S65" s="10">
        <v>1068</v>
      </c>
      <c r="T65" s="10">
        <v>131</v>
      </c>
      <c r="U65" s="10">
        <v>161</v>
      </c>
      <c r="W65" s="11"/>
      <c r="X65" s="11"/>
      <c r="Y65" s="12"/>
    </row>
    <row r="66" spans="1:29" x14ac:dyDescent="0.2">
      <c r="A66" s="9">
        <f t="shared" ref="A66:A97" si="9">YEAR(B66)</f>
        <v>1997</v>
      </c>
      <c r="B66" s="8">
        <v>35636</v>
      </c>
      <c r="C66" s="10" t="s">
        <v>36</v>
      </c>
      <c r="D66" s="10" t="s">
        <v>12</v>
      </c>
      <c r="E66" s="19">
        <v>102.81500000000001</v>
      </c>
      <c r="F66" s="19">
        <v>22.629000000000001</v>
      </c>
      <c r="G66" s="19">
        <f t="shared" si="7"/>
        <v>125.44400000000002</v>
      </c>
      <c r="H66" s="19">
        <v>85.918999999999997</v>
      </c>
      <c r="I66" s="19">
        <f t="shared" si="8"/>
        <v>211.363</v>
      </c>
      <c r="J66" s="19">
        <v>0.37267171784039255</v>
      </c>
      <c r="K66" s="19">
        <f t="shared" ref="K66:K116" si="10">0.17*H66</f>
        <v>14.60623</v>
      </c>
      <c r="L66" s="19">
        <f t="shared" si="4"/>
        <v>117.7939017178404</v>
      </c>
      <c r="M66" s="19">
        <f t="shared" si="5"/>
        <v>103.1876717178404</v>
      </c>
      <c r="N66" s="25">
        <v>-8.4930000000000003</v>
      </c>
      <c r="O66" s="25">
        <v>9.7722542551984866</v>
      </c>
      <c r="P66" s="26">
        <v>428.5</v>
      </c>
      <c r="Q66" s="28">
        <v>270.50599999999997</v>
      </c>
      <c r="R66" s="10">
        <v>1005</v>
      </c>
      <c r="S66" s="10">
        <v>1068</v>
      </c>
      <c r="T66" s="10">
        <v>131</v>
      </c>
      <c r="U66" s="10">
        <v>161</v>
      </c>
      <c r="W66" s="11"/>
      <c r="X66" s="11"/>
      <c r="Y66" s="12"/>
    </row>
    <row r="67" spans="1:29" x14ac:dyDescent="0.2">
      <c r="A67" s="9">
        <f t="shared" si="9"/>
        <v>1997</v>
      </c>
      <c r="B67" s="8">
        <v>35636</v>
      </c>
      <c r="C67" s="10" t="s">
        <v>37</v>
      </c>
      <c r="D67" s="10" t="s">
        <v>12</v>
      </c>
      <c r="E67" s="19">
        <v>72.384000000000015</v>
      </c>
      <c r="F67" s="19">
        <v>162.98500000000001</v>
      </c>
      <c r="G67" s="19">
        <f t="shared" si="7"/>
        <v>235.36900000000003</v>
      </c>
      <c r="H67" s="19">
        <v>140.50700000000001</v>
      </c>
      <c r="I67" s="19">
        <f t="shared" si="8"/>
        <v>375.87600000000003</v>
      </c>
      <c r="J67" s="19">
        <v>4.8255902450962687</v>
      </c>
      <c r="K67" s="19">
        <f t="shared" si="10"/>
        <v>23.886190000000003</v>
      </c>
      <c r="L67" s="19">
        <f t="shared" ref="L67:L116" si="11">E67+J67+K67</f>
        <v>101.09578024509628</v>
      </c>
      <c r="M67" s="19">
        <f t="shared" ref="M67:M116" si="12">E67+J67</f>
        <v>77.20959024509628</v>
      </c>
      <c r="N67" s="25">
        <v>-8.4930000000000003</v>
      </c>
      <c r="O67" s="25">
        <v>9.7722542551984866</v>
      </c>
      <c r="P67" s="26">
        <v>428.5</v>
      </c>
      <c r="Q67" s="28">
        <v>270.50599999999997</v>
      </c>
      <c r="R67" s="10">
        <v>1005</v>
      </c>
      <c r="S67" s="10">
        <v>1068</v>
      </c>
      <c r="T67" s="10">
        <v>131</v>
      </c>
      <c r="U67" s="10">
        <v>161</v>
      </c>
      <c r="W67" s="11"/>
      <c r="X67" s="11"/>
      <c r="Y67" s="12"/>
    </row>
    <row r="68" spans="1:29" x14ac:dyDescent="0.2">
      <c r="A68" s="9">
        <f t="shared" si="9"/>
        <v>1997</v>
      </c>
      <c r="B68" s="8">
        <v>35636</v>
      </c>
      <c r="C68" s="10" t="s">
        <v>38</v>
      </c>
      <c r="D68" s="10" t="s">
        <v>12</v>
      </c>
      <c r="E68" s="19">
        <v>27.305</v>
      </c>
      <c r="F68" s="19">
        <v>64.340999999999994</v>
      </c>
      <c r="G68" s="19">
        <f t="shared" si="7"/>
        <v>91.645999999999987</v>
      </c>
      <c r="H68" s="19">
        <v>123.53399999999999</v>
      </c>
      <c r="I68" s="19">
        <f t="shared" si="8"/>
        <v>215.17999999999998</v>
      </c>
      <c r="J68" s="19">
        <v>1.6272660793437996</v>
      </c>
      <c r="K68" s="19">
        <f t="shared" si="10"/>
        <v>21.000779999999999</v>
      </c>
      <c r="L68" s="19">
        <f t="shared" si="11"/>
        <v>49.933046079343796</v>
      </c>
      <c r="M68" s="19">
        <f t="shared" si="12"/>
        <v>28.932266079343798</v>
      </c>
      <c r="N68" s="25">
        <v>-7.8013540356164386</v>
      </c>
      <c r="O68" s="25">
        <v>10.948834130434784</v>
      </c>
      <c r="P68" s="26">
        <v>428.5</v>
      </c>
      <c r="Q68" s="28">
        <v>270.50599999999997</v>
      </c>
      <c r="R68" s="27">
        <v>1121.7020249999998</v>
      </c>
      <c r="S68" s="27">
        <v>1206.1518369999999</v>
      </c>
      <c r="T68" s="10">
        <v>131</v>
      </c>
      <c r="U68" s="10">
        <v>161</v>
      </c>
      <c r="W68" s="11"/>
      <c r="X68" s="11"/>
      <c r="Y68" s="12"/>
    </row>
    <row r="69" spans="1:29" x14ac:dyDescent="0.2">
      <c r="A69" s="9">
        <f t="shared" si="9"/>
        <v>1997</v>
      </c>
      <c r="B69" s="8">
        <v>35636</v>
      </c>
      <c r="C69" s="10" t="s">
        <v>39</v>
      </c>
      <c r="D69" s="10" t="s">
        <v>12</v>
      </c>
      <c r="E69" s="19">
        <v>77.212999999999994</v>
      </c>
      <c r="F69" s="19">
        <v>103.70099999999999</v>
      </c>
      <c r="G69" s="19">
        <f t="shared" si="7"/>
        <v>180.91399999999999</v>
      </c>
      <c r="H69" s="19">
        <v>202.178</v>
      </c>
      <c r="I69" s="19">
        <f t="shared" si="8"/>
        <v>383.09199999999998</v>
      </c>
      <c r="J69" s="19">
        <v>6.2633196707364878</v>
      </c>
      <c r="K69" s="19">
        <f t="shared" si="10"/>
        <v>34.370260000000002</v>
      </c>
      <c r="L69" s="19">
        <f t="shared" si="11"/>
        <v>117.84657967073649</v>
      </c>
      <c r="M69" s="19">
        <f t="shared" si="12"/>
        <v>83.476319670736487</v>
      </c>
      <c r="N69" s="25">
        <v>-7.8013540356164386</v>
      </c>
      <c r="O69" s="25">
        <v>10.948834130434784</v>
      </c>
      <c r="P69" s="26">
        <v>428.5</v>
      </c>
      <c r="Q69" s="28">
        <v>270.50599999999997</v>
      </c>
      <c r="R69" s="27">
        <v>1121.7020249999998</v>
      </c>
      <c r="S69" s="27">
        <v>1206.1518369999999</v>
      </c>
      <c r="T69" s="10">
        <v>131</v>
      </c>
      <c r="U69" s="10">
        <v>161</v>
      </c>
      <c r="W69" s="11"/>
      <c r="X69" s="11"/>
      <c r="Y69" s="12"/>
    </row>
    <row r="70" spans="1:29" x14ac:dyDescent="0.2">
      <c r="A70" s="9">
        <f t="shared" si="9"/>
        <v>1997</v>
      </c>
      <c r="B70" s="8">
        <v>35636</v>
      </c>
      <c r="C70" s="10" t="s">
        <v>40</v>
      </c>
      <c r="D70" s="10" t="s">
        <v>12</v>
      </c>
      <c r="E70" s="19">
        <v>224.97299999999998</v>
      </c>
      <c r="F70" s="19">
        <v>604.11</v>
      </c>
      <c r="G70" s="19">
        <f t="shared" si="7"/>
        <v>829.08299999999997</v>
      </c>
      <c r="H70" s="19">
        <v>25.530999999999999</v>
      </c>
      <c r="I70" s="19">
        <f t="shared" si="8"/>
        <v>854.61399999999992</v>
      </c>
      <c r="J70" s="19">
        <v>77.103745322012628</v>
      </c>
      <c r="K70" s="19">
        <f t="shared" si="10"/>
        <v>4.3402700000000003</v>
      </c>
      <c r="L70" s="19">
        <f t="shared" si="11"/>
        <v>306.41701532201256</v>
      </c>
      <c r="M70" s="19">
        <f t="shared" si="12"/>
        <v>302.07674532201258</v>
      </c>
      <c r="N70" s="25">
        <v>-7.8013540356164386</v>
      </c>
      <c r="O70" s="25">
        <v>10.948834130434784</v>
      </c>
      <c r="P70" s="26">
        <v>428.5</v>
      </c>
      <c r="Q70" s="28">
        <v>270.50599999999997</v>
      </c>
      <c r="R70" s="27">
        <v>1121.7020249999998</v>
      </c>
      <c r="S70" s="27">
        <v>1206.1518369999999</v>
      </c>
      <c r="T70" s="10">
        <v>131</v>
      </c>
      <c r="U70" s="10">
        <v>161</v>
      </c>
      <c r="W70" s="11"/>
      <c r="X70" s="11"/>
      <c r="Y70" s="12"/>
    </row>
    <row r="71" spans="1:29" x14ac:dyDescent="0.2">
      <c r="A71" s="9">
        <f t="shared" si="9"/>
        <v>1998</v>
      </c>
      <c r="B71" s="8">
        <v>36001</v>
      </c>
      <c r="C71" s="10" t="s">
        <v>41</v>
      </c>
      <c r="D71" s="10" t="s">
        <v>12</v>
      </c>
      <c r="E71" s="19">
        <v>176.79210526315791</v>
      </c>
      <c r="F71" s="19">
        <v>175.09342105263156</v>
      </c>
      <c r="G71" s="19">
        <f t="shared" si="7"/>
        <v>351.88552631578943</v>
      </c>
      <c r="H71" s="19">
        <v>170.11578947368423</v>
      </c>
      <c r="I71" s="19">
        <f t="shared" si="8"/>
        <v>522.00131578947367</v>
      </c>
      <c r="J71" s="19">
        <v>8.8739546279885406</v>
      </c>
      <c r="K71" s="19">
        <f t="shared" si="10"/>
        <v>28.91968421052632</v>
      </c>
      <c r="L71" s="19">
        <f t="shared" si="11"/>
        <v>214.58574410167279</v>
      </c>
      <c r="M71" s="19">
        <f t="shared" si="12"/>
        <v>185.66605989114646</v>
      </c>
      <c r="N71" s="25">
        <v>-6.984</v>
      </c>
      <c r="O71" s="25">
        <v>10.415499999999994</v>
      </c>
      <c r="P71" s="26">
        <v>265.10000000000002</v>
      </c>
      <c r="Q71" s="28">
        <v>172.40799999999999</v>
      </c>
      <c r="R71" s="10">
        <v>1035</v>
      </c>
      <c r="S71" s="10">
        <v>1165</v>
      </c>
      <c r="T71" s="10">
        <v>133</v>
      </c>
      <c r="U71" s="10">
        <v>170</v>
      </c>
      <c r="W71" s="11"/>
      <c r="X71" s="11"/>
      <c r="Y71" s="12"/>
    </row>
    <row r="72" spans="1:29" x14ac:dyDescent="0.2">
      <c r="A72" s="9">
        <f t="shared" si="9"/>
        <v>1998</v>
      </c>
      <c r="B72" s="8">
        <v>36001</v>
      </c>
      <c r="C72" s="10" t="s">
        <v>27</v>
      </c>
      <c r="D72" s="10" t="s">
        <v>12</v>
      </c>
      <c r="E72" s="19">
        <v>176.79210526315791</v>
      </c>
      <c r="F72" s="19">
        <v>175.09342105263158</v>
      </c>
      <c r="G72" s="19">
        <f t="shared" si="7"/>
        <v>351.88552631578949</v>
      </c>
      <c r="H72" s="19">
        <v>170.11578947368423</v>
      </c>
      <c r="I72" s="19">
        <f t="shared" si="8"/>
        <v>522.00131578947367</v>
      </c>
      <c r="J72" s="19">
        <v>8.8739546279885406</v>
      </c>
      <c r="K72" s="19">
        <f t="shared" si="10"/>
        <v>28.91968421052632</v>
      </c>
      <c r="L72" s="19">
        <f t="shared" si="11"/>
        <v>214.58574410167279</v>
      </c>
      <c r="M72" s="19">
        <f t="shared" si="12"/>
        <v>185.66605989114646</v>
      </c>
      <c r="N72" s="25">
        <v>-6.984</v>
      </c>
      <c r="O72" s="25">
        <v>10.415499999999994</v>
      </c>
      <c r="P72" s="26">
        <v>265.10000000000002</v>
      </c>
      <c r="Q72" s="28">
        <v>172.40799999999999</v>
      </c>
      <c r="R72" s="10">
        <v>1035</v>
      </c>
      <c r="S72" s="10">
        <v>1165</v>
      </c>
      <c r="T72" s="10">
        <v>133</v>
      </c>
      <c r="U72" s="10">
        <v>170</v>
      </c>
      <c r="W72" s="11"/>
      <c r="X72" s="11"/>
      <c r="Y72" s="12"/>
    </row>
    <row r="73" spans="1:29" x14ac:dyDescent="0.2">
      <c r="A73" s="9">
        <f t="shared" si="9"/>
        <v>1999</v>
      </c>
      <c r="B73" s="8">
        <v>36372</v>
      </c>
      <c r="C73" s="10" t="s">
        <v>34</v>
      </c>
      <c r="D73" s="10" t="s">
        <v>42</v>
      </c>
      <c r="E73" s="19">
        <v>259.255</v>
      </c>
      <c r="F73" s="19">
        <v>196.97750000000002</v>
      </c>
      <c r="G73" s="19">
        <f t="shared" si="7"/>
        <v>456.23250000000002</v>
      </c>
      <c r="H73" s="19">
        <v>202.44374999999997</v>
      </c>
      <c r="I73" s="19">
        <f t="shared" si="8"/>
        <v>658.67624999999998</v>
      </c>
      <c r="J73" s="19">
        <v>7.9341371834748058</v>
      </c>
      <c r="K73" s="19">
        <f t="shared" si="10"/>
        <v>34.415437499999996</v>
      </c>
      <c r="L73" s="19">
        <f t="shared" si="11"/>
        <v>301.60457468347482</v>
      </c>
      <c r="M73" s="19">
        <f t="shared" si="12"/>
        <v>267.18913718347483</v>
      </c>
      <c r="N73" s="25">
        <v>-10.56</v>
      </c>
      <c r="O73" s="25">
        <v>9.6989347826086938</v>
      </c>
      <c r="P73" s="26">
        <v>360.9</v>
      </c>
      <c r="Q73" s="28">
        <v>233.15799999999999</v>
      </c>
      <c r="R73" s="10">
        <v>977</v>
      </c>
      <c r="S73" s="10">
        <v>1061</v>
      </c>
      <c r="T73" s="10">
        <v>131</v>
      </c>
      <c r="U73" s="10">
        <v>150</v>
      </c>
      <c r="W73" s="11"/>
      <c r="X73" s="11"/>
      <c r="Y73" s="12"/>
    </row>
    <row r="74" spans="1:29" x14ac:dyDescent="0.2">
      <c r="A74" s="9">
        <f t="shared" si="9"/>
        <v>1999</v>
      </c>
      <c r="B74" s="8">
        <v>36372</v>
      </c>
      <c r="C74" s="10" t="s">
        <v>34</v>
      </c>
      <c r="D74" s="10" t="s">
        <v>43</v>
      </c>
      <c r="E74" s="19">
        <v>167.78825000000001</v>
      </c>
      <c r="F74" s="19">
        <v>191.61125000000001</v>
      </c>
      <c r="G74" s="19">
        <f t="shared" si="7"/>
        <v>359.39949999999999</v>
      </c>
      <c r="H74" s="19">
        <v>243.14125000000001</v>
      </c>
      <c r="I74" s="19">
        <f t="shared" si="8"/>
        <v>602.54075</v>
      </c>
      <c r="J74" s="19">
        <v>7.6999356652487707</v>
      </c>
      <c r="K74" s="19">
        <f t="shared" si="10"/>
        <v>41.334012500000007</v>
      </c>
      <c r="L74" s="19">
        <f t="shared" si="11"/>
        <v>216.82219816524878</v>
      </c>
      <c r="M74" s="19">
        <f t="shared" si="12"/>
        <v>175.48818566524878</v>
      </c>
      <c r="N74" s="25">
        <v>-10.56</v>
      </c>
      <c r="O74" s="25">
        <v>9.6989347826086938</v>
      </c>
      <c r="P74" s="26">
        <v>360.9</v>
      </c>
      <c r="Q74" s="28">
        <v>233.15799999999999</v>
      </c>
      <c r="R74" s="10">
        <v>977</v>
      </c>
      <c r="S74" s="10">
        <v>1061</v>
      </c>
      <c r="T74" s="10">
        <v>131</v>
      </c>
      <c r="U74" s="10">
        <v>150</v>
      </c>
      <c r="W74" s="11"/>
      <c r="X74" s="11"/>
      <c r="Y74" s="12"/>
    </row>
    <row r="75" spans="1:29" x14ac:dyDescent="0.2">
      <c r="A75" s="9">
        <f t="shared" si="9"/>
        <v>1999</v>
      </c>
      <c r="B75" s="8">
        <v>36372</v>
      </c>
      <c r="C75" s="10" t="s">
        <v>34</v>
      </c>
      <c r="D75" s="10" t="s">
        <v>44</v>
      </c>
      <c r="E75" s="19">
        <v>295.21937500000001</v>
      </c>
      <c r="F75" s="19">
        <v>248.54125000000002</v>
      </c>
      <c r="G75" s="19">
        <f t="shared" si="7"/>
        <v>543.760625</v>
      </c>
      <c r="H75" s="19">
        <v>71.013750000000002</v>
      </c>
      <c r="I75" s="19">
        <f t="shared" si="8"/>
        <v>614.77437499999996</v>
      </c>
      <c r="J75" s="19">
        <v>8.0227254796959286</v>
      </c>
      <c r="K75" s="19">
        <f t="shared" si="10"/>
        <v>12.072337500000001</v>
      </c>
      <c r="L75" s="19">
        <f t="shared" si="11"/>
        <v>315.31443797969592</v>
      </c>
      <c r="M75" s="19">
        <f t="shared" si="12"/>
        <v>303.24210047969592</v>
      </c>
      <c r="N75" s="25">
        <v>-10.56</v>
      </c>
      <c r="O75" s="25">
        <v>9.6989347826086938</v>
      </c>
      <c r="P75" s="26">
        <v>360.9</v>
      </c>
      <c r="Q75" s="28">
        <v>233.15799999999999</v>
      </c>
      <c r="R75" s="10">
        <v>977</v>
      </c>
      <c r="S75" s="10">
        <v>1061</v>
      </c>
      <c r="T75" s="10">
        <v>131</v>
      </c>
      <c r="U75" s="10">
        <v>150</v>
      </c>
      <c r="W75" s="11"/>
      <c r="X75" s="11"/>
      <c r="Y75" s="12"/>
    </row>
    <row r="76" spans="1:29" x14ac:dyDescent="0.2">
      <c r="A76" s="9">
        <f t="shared" si="9"/>
        <v>1999</v>
      </c>
      <c r="B76" s="8">
        <v>36372</v>
      </c>
      <c r="C76" s="10" t="s">
        <v>34</v>
      </c>
      <c r="D76" s="10" t="s">
        <v>45</v>
      </c>
      <c r="E76" s="19">
        <v>282.54124999999999</v>
      </c>
      <c r="F76" s="19">
        <v>241.67375000000004</v>
      </c>
      <c r="G76" s="19">
        <f t="shared" si="7"/>
        <v>524.21500000000003</v>
      </c>
      <c r="H76" s="19">
        <v>74.473749999999995</v>
      </c>
      <c r="I76" s="19">
        <f t="shared" si="8"/>
        <v>598.68875000000003</v>
      </c>
      <c r="J76" s="19">
        <v>8.9263304672443287</v>
      </c>
      <c r="K76" s="19">
        <f t="shared" si="10"/>
        <v>12.6605375</v>
      </c>
      <c r="L76" s="19">
        <f t="shared" si="11"/>
        <v>304.12811796724429</v>
      </c>
      <c r="M76" s="19">
        <f t="shared" si="12"/>
        <v>291.46758046724432</v>
      </c>
      <c r="N76" s="25">
        <v>-10.56</v>
      </c>
      <c r="O76" s="25">
        <v>9.6989347826086938</v>
      </c>
      <c r="P76" s="26">
        <v>360.9</v>
      </c>
      <c r="Q76" s="28">
        <v>233.15799999999999</v>
      </c>
      <c r="R76" s="10">
        <v>977</v>
      </c>
      <c r="S76" s="10">
        <v>1061</v>
      </c>
      <c r="T76" s="10">
        <v>131</v>
      </c>
      <c r="U76" s="10">
        <v>150</v>
      </c>
      <c r="W76" s="11"/>
      <c r="X76" s="11"/>
      <c r="Y76" s="12"/>
    </row>
    <row r="77" spans="1:29" x14ac:dyDescent="0.2">
      <c r="A77" s="9">
        <f t="shared" si="9"/>
        <v>1999</v>
      </c>
      <c r="B77" s="8">
        <v>36372</v>
      </c>
      <c r="C77" s="10" t="s">
        <v>35</v>
      </c>
      <c r="D77" s="10" t="s">
        <v>12</v>
      </c>
      <c r="E77" s="19">
        <v>142.96333333333334</v>
      </c>
      <c r="F77" s="19">
        <v>91.456666666666649</v>
      </c>
      <c r="G77" s="19">
        <f t="shared" si="7"/>
        <v>234.42</v>
      </c>
      <c r="H77" s="19">
        <v>247.07999999999998</v>
      </c>
      <c r="I77" s="19">
        <f t="shared" si="8"/>
        <v>481.5</v>
      </c>
      <c r="J77" s="19">
        <v>0.99864634027284616</v>
      </c>
      <c r="K77" s="19">
        <f t="shared" si="10"/>
        <v>42.003599999999999</v>
      </c>
      <c r="L77" s="19">
        <f t="shared" si="11"/>
        <v>185.96557967360619</v>
      </c>
      <c r="M77" s="19">
        <f t="shared" si="12"/>
        <v>143.96197967360618</v>
      </c>
      <c r="N77" s="25">
        <v>-10.56</v>
      </c>
      <c r="O77" s="25">
        <v>9.6989347826086938</v>
      </c>
      <c r="P77" s="26">
        <v>360.9</v>
      </c>
      <c r="Q77" s="28">
        <v>233.15799999999999</v>
      </c>
      <c r="R77" s="10">
        <v>977</v>
      </c>
      <c r="S77" s="10">
        <v>1061</v>
      </c>
      <c r="T77" s="10">
        <v>131</v>
      </c>
      <c r="U77" s="10">
        <v>150</v>
      </c>
      <c r="W77" s="11"/>
      <c r="X77" s="11"/>
      <c r="Y77" s="12"/>
    </row>
    <row r="78" spans="1:29" x14ac:dyDescent="0.2">
      <c r="A78" s="9">
        <f t="shared" si="9"/>
        <v>2000</v>
      </c>
      <c r="B78" s="8">
        <v>36731</v>
      </c>
      <c r="C78" s="10" t="s">
        <v>34</v>
      </c>
      <c r="D78" s="10" t="s">
        <v>43</v>
      </c>
      <c r="E78" s="19">
        <v>149.984375</v>
      </c>
      <c r="F78" s="19">
        <v>191.27703124999999</v>
      </c>
      <c r="G78" s="19">
        <f t="shared" si="7"/>
        <v>341.26140624999999</v>
      </c>
      <c r="H78" s="19">
        <v>183.8359375</v>
      </c>
      <c r="I78" s="19">
        <f t="shared" si="8"/>
        <v>525.09734374999994</v>
      </c>
      <c r="J78" s="19">
        <v>9.2699676560544617</v>
      </c>
      <c r="K78" s="19">
        <f t="shared" si="10"/>
        <v>31.252109375000003</v>
      </c>
      <c r="L78" s="19">
        <f t="shared" si="11"/>
        <v>190.50645203105447</v>
      </c>
      <c r="M78" s="19">
        <f t="shared" si="12"/>
        <v>159.25434265605446</v>
      </c>
      <c r="N78" s="25">
        <v>-8.968</v>
      </c>
      <c r="O78" s="25">
        <v>7.8790434782608729</v>
      </c>
      <c r="P78" s="26">
        <v>329.4</v>
      </c>
      <c r="Q78" s="28">
        <v>188.97200000000009</v>
      </c>
      <c r="R78" s="10">
        <v>785</v>
      </c>
      <c r="S78" s="10">
        <v>792</v>
      </c>
      <c r="T78" s="10">
        <v>96</v>
      </c>
      <c r="U78" s="10">
        <v>125</v>
      </c>
      <c r="W78" s="11"/>
      <c r="X78" s="11"/>
      <c r="Y78" s="12"/>
      <c r="AA78" s="11"/>
      <c r="AB78" s="11"/>
      <c r="AC78" s="12"/>
    </row>
    <row r="79" spans="1:29" x14ac:dyDescent="0.2">
      <c r="A79" s="9">
        <f t="shared" si="9"/>
        <v>2000</v>
      </c>
      <c r="B79" s="8">
        <v>36731</v>
      </c>
      <c r="C79" s="10" t="s">
        <v>34</v>
      </c>
      <c r="D79" s="10" t="s">
        <v>45</v>
      </c>
      <c r="E79" s="19">
        <v>220.62328124999996</v>
      </c>
      <c r="F79" s="19">
        <v>302.61562500000002</v>
      </c>
      <c r="G79" s="19">
        <f t="shared" si="7"/>
        <v>523.23890625000001</v>
      </c>
      <c r="H79" s="19">
        <v>56.871874999999996</v>
      </c>
      <c r="I79" s="19">
        <f t="shared" si="8"/>
        <v>580.11078125000006</v>
      </c>
      <c r="J79" s="19">
        <v>9.4921448428715856</v>
      </c>
      <c r="K79" s="19">
        <f t="shared" si="10"/>
        <v>9.6682187499999994</v>
      </c>
      <c r="L79" s="19">
        <f t="shared" si="11"/>
        <v>239.78364484287155</v>
      </c>
      <c r="M79" s="19">
        <f t="shared" si="12"/>
        <v>230.11542609287156</v>
      </c>
      <c r="N79" s="25">
        <v>-8.968</v>
      </c>
      <c r="O79" s="25">
        <v>7.8790434782608729</v>
      </c>
      <c r="P79" s="26">
        <v>329.4</v>
      </c>
      <c r="Q79" s="28">
        <v>188.97200000000009</v>
      </c>
      <c r="R79" s="10">
        <v>785</v>
      </c>
      <c r="S79" s="10">
        <v>792</v>
      </c>
      <c r="T79" s="10">
        <v>96</v>
      </c>
      <c r="U79" s="10">
        <v>125</v>
      </c>
      <c r="W79" s="11"/>
      <c r="X79" s="11"/>
      <c r="Y79" s="12"/>
      <c r="AA79" s="11"/>
      <c r="AB79" s="11"/>
      <c r="AC79" s="12"/>
    </row>
    <row r="80" spans="1:29" x14ac:dyDescent="0.2">
      <c r="A80" s="9">
        <f t="shared" si="9"/>
        <v>2000</v>
      </c>
      <c r="B80" s="8">
        <v>36731</v>
      </c>
      <c r="C80" s="10" t="s">
        <v>35</v>
      </c>
      <c r="D80" s="10" t="s">
        <v>12</v>
      </c>
      <c r="E80" s="19">
        <v>123.21250000000001</v>
      </c>
      <c r="F80" s="19">
        <v>70.981250000000003</v>
      </c>
      <c r="G80" s="19">
        <f t="shared" si="7"/>
        <v>194.19375000000002</v>
      </c>
      <c r="H80" s="19">
        <v>217.82499999999999</v>
      </c>
      <c r="I80" s="19">
        <f t="shared" si="8"/>
        <v>412.01875000000001</v>
      </c>
      <c r="J80" s="19">
        <v>0.24433065261378517</v>
      </c>
      <c r="K80" s="19">
        <f t="shared" si="10"/>
        <v>37.030250000000002</v>
      </c>
      <c r="L80" s="19">
        <f t="shared" si="11"/>
        <v>160.4870806526138</v>
      </c>
      <c r="M80" s="19">
        <f t="shared" si="12"/>
        <v>123.45683065261379</v>
      </c>
      <c r="N80" s="25">
        <v>-8.968</v>
      </c>
      <c r="O80" s="25">
        <v>7.8790434782608729</v>
      </c>
      <c r="P80" s="26">
        <v>329.4</v>
      </c>
      <c r="Q80" s="28">
        <v>188.97200000000009</v>
      </c>
      <c r="R80" s="10">
        <v>785</v>
      </c>
      <c r="S80" s="10">
        <v>792</v>
      </c>
      <c r="T80" s="10">
        <v>96</v>
      </c>
      <c r="U80" s="10">
        <v>125</v>
      </c>
      <c r="W80" s="11"/>
      <c r="X80" s="11"/>
      <c r="Y80" s="12"/>
      <c r="AA80" s="11"/>
      <c r="AB80" s="11"/>
      <c r="AC80" s="12"/>
    </row>
    <row r="81" spans="1:29" x14ac:dyDescent="0.2">
      <c r="A81" s="9">
        <f t="shared" si="9"/>
        <v>2000</v>
      </c>
      <c r="B81" s="8">
        <v>36731</v>
      </c>
      <c r="C81" s="10" t="s">
        <v>35</v>
      </c>
      <c r="D81" s="10" t="s">
        <v>16</v>
      </c>
      <c r="E81" s="19">
        <v>140.71875</v>
      </c>
      <c r="F81" s="19">
        <v>45.787499999999994</v>
      </c>
      <c r="G81" s="19">
        <f t="shared" si="7"/>
        <v>186.50624999999999</v>
      </c>
      <c r="H81" s="19">
        <v>148.61250000000001</v>
      </c>
      <c r="I81" s="19">
        <f t="shared" si="8"/>
        <v>335.11874999999998</v>
      </c>
      <c r="J81" s="19">
        <v>0.17152326839826842</v>
      </c>
      <c r="K81" s="19">
        <f t="shared" si="10"/>
        <v>25.264125000000003</v>
      </c>
      <c r="L81" s="19">
        <f t="shared" si="11"/>
        <v>166.15439826839827</v>
      </c>
      <c r="M81" s="19">
        <f t="shared" si="12"/>
        <v>140.89027326839826</v>
      </c>
      <c r="N81" s="25" t="s">
        <v>17</v>
      </c>
      <c r="O81" s="25" t="s">
        <v>17</v>
      </c>
      <c r="P81" s="26" t="s">
        <v>17</v>
      </c>
      <c r="Q81" s="28" t="s">
        <v>17</v>
      </c>
      <c r="R81" s="10" t="s">
        <v>17</v>
      </c>
      <c r="S81" s="10" t="s">
        <v>17</v>
      </c>
      <c r="T81" s="10" t="s">
        <v>17</v>
      </c>
      <c r="U81" s="10" t="s">
        <v>17</v>
      </c>
      <c r="W81" s="11"/>
      <c r="X81" s="11"/>
      <c r="Y81" s="12"/>
    </row>
    <row r="82" spans="1:29" x14ac:dyDescent="0.2">
      <c r="A82" s="9">
        <f t="shared" si="9"/>
        <v>2000</v>
      </c>
      <c r="B82" s="8">
        <v>36731</v>
      </c>
      <c r="C82" s="10" t="s">
        <v>35</v>
      </c>
      <c r="D82" s="10" t="s">
        <v>18</v>
      </c>
      <c r="E82" s="19">
        <v>169.44687500000001</v>
      </c>
      <c r="F82" s="19">
        <v>26.896875000000001</v>
      </c>
      <c r="G82" s="19">
        <f t="shared" si="7"/>
        <v>196.34375</v>
      </c>
      <c r="H82" s="19">
        <v>25.665624999999999</v>
      </c>
      <c r="I82" s="19">
        <f t="shared" si="8"/>
        <v>222.00937500000001</v>
      </c>
      <c r="J82" s="19">
        <v>1.1180465367965369</v>
      </c>
      <c r="K82" s="19">
        <f t="shared" si="10"/>
        <v>4.3631562500000003</v>
      </c>
      <c r="L82" s="19">
        <f t="shared" si="11"/>
        <v>174.92807778679654</v>
      </c>
      <c r="M82" s="19">
        <f t="shared" si="12"/>
        <v>170.56492153679653</v>
      </c>
      <c r="N82" s="25" t="s">
        <v>17</v>
      </c>
      <c r="O82" s="25" t="s">
        <v>17</v>
      </c>
      <c r="P82" s="26" t="s">
        <v>17</v>
      </c>
      <c r="Q82" s="28" t="s">
        <v>17</v>
      </c>
      <c r="R82" s="10" t="s">
        <v>17</v>
      </c>
      <c r="S82" s="10" t="s">
        <v>17</v>
      </c>
      <c r="T82" s="10" t="s">
        <v>17</v>
      </c>
      <c r="U82" s="10" t="s">
        <v>17</v>
      </c>
      <c r="W82" s="11"/>
      <c r="X82" s="11"/>
      <c r="Y82" s="12"/>
    </row>
    <row r="83" spans="1:29" x14ac:dyDescent="0.2">
      <c r="A83" s="9">
        <f t="shared" si="9"/>
        <v>2000</v>
      </c>
      <c r="B83" s="8">
        <v>36731</v>
      </c>
      <c r="C83" s="10" t="s">
        <v>35</v>
      </c>
      <c r="D83" s="10" t="s">
        <v>29</v>
      </c>
      <c r="E83" s="19">
        <v>143.69583333333333</v>
      </c>
      <c r="F83" s="19">
        <v>58.968750000000014</v>
      </c>
      <c r="G83" s="19">
        <f t="shared" si="7"/>
        <v>202.66458333333333</v>
      </c>
      <c r="H83" s="19">
        <v>174</v>
      </c>
      <c r="I83" s="19">
        <f t="shared" si="8"/>
        <v>376.66458333333333</v>
      </c>
      <c r="J83" s="19">
        <v>1.4328712285037588</v>
      </c>
      <c r="K83" s="19">
        <f t="shared" si="10"/>
        <v>29.580000000000002</v>
      </c>
      <c r="L83" s="19">
        <f t="shared" si="11"/>
        <v>174.7087045618371</v>
      </c>
      <c r="M83" s="19">
        <f t="shared" si="12"/>
        <v>145.12870456183708</v>
      </c>
      <c r="N83" s="25">
        <v>-8.968</v>
      </c>
      <c r="O83" s="25">
        <v>7.8790434782608729</v>
      </c>
      <c r="P83" s="26">
        <v>329.4</v>
      </c>
      <c r="Q83" s="28">
        <v>188.97200000000009</v>
      </c>
      <c r="R83" s="10">
        <v>785</v>
      </c>
      <c r="S83" s="10">
        <v>792</v>
      </c>
      <c r="T83" s="10">
        <v>96</v>
      </c>
      <c r="U83" s="10">
        <v>125</v>
      </c>
      <c r="W83" s="11"/>
      <c r="X83" s="11"/>
      <c r="Y83" s="12"/>
    </row>
    <row r="84" spans="1:29" x14ac:dyDescent="0.2">
      <c r="A84" s="9">
        <f t="shared" si="9"/>
        <v>2000</v>
      </c>
      <c r="B84" s="8">
        <v>36731</v>
      </c>
      <c r="C84" s="10" t="s">
        <v>35</v>
      </c>
      <c r="D84" s="10" t="s">
        <v>19</v>
      </c>
      <c r="E84" s="19">
        <v>257.63229166666662</v>
      </c>
      <c r="F84" s="19">
        <v>95.139583333333334</v>
      </c>
      <c r="G84" s="19">
        <f t="shared" si="7"/>
        <v>352.77187499999997</v>
      </c>
      <c r="H84" s="19">
        <v>122.66875</v>
      </c>
      <c r="I84" s="19">
        <f t="shared" si="8"/>
        <v>475.44062499999995</v>
      </c>
      <c r="J84" s="19">
        <v>0.88767135642135642</v>
      </c>
      <c r="K84" s="19">
        <f t="shared" si="10"/>
        <v>20.853687500000003</v>
      </c>
      <c r="L84" s="19">
        <f t="shared" si="11"/>
        <v>279.37365052308797</v>
      </c>
      <c r="M84" s="19">
        <f t="shared" si="12"/>
        <v>258.519963023088</v>
      </c>
      <c r="N84" s="25">
        <v>-8.968</v>
      </c>
      <c r="O84" s="25">
        <v>7.8790434782608729</v>
      </c>
      <c r="P84" s="26">
        <v>329.4</v>
      </c>
      <c r="Q84" s="28">
        <v>188.97200000000009</v>
      </c>
      <c r="R84" s="10">
        <v>785</v>
      </c>
      <c r="S84" s="10">
        <v>792</v>
      </c>
      <c r="T84" s="10">
        <v>96</v>
      </c>
      <c r="U84" s="10">
        <v>125</v>
      </c>
      <c r="W84" s="11"/>
      <c r="X84" s="11"/>
      <c r="Y84" s="12"/>
    </row>
    <row r="85" spans="1:29" x14ac:dyDescent="0.2">
      <c r="A85" s="9">
        <f t="shared" si="9"/>
        <v>2000</v>
      </c>
      <c r="B85" s="8">
        <v>36731</v>
      </c>
      <c r="C85" s="10" t="s">
        <v>35</v>
      </c>
      <c r="D85" s="10" t="s">
        <v>30</v>
      </c>
      <c r="E85" s="19">
        <v>117.76520833333332</v>
      </c>
      <c r="F85" s="19">
        <v>61.722916666666677</v>
      </c>
      <c r="G85" s="19">
        <f t="shared" si="7"/>
        <v>179.488125</v>
      </c>
      <c r="H85" s="19">
        <v>180.39375000000001</v>
      </c>
      <c r="I85" s="19">
        <f t="shared" si="8"/>
        <v>359.88187500000004</v>
      </c>
      <c r="J85" s="19">
        <v>1.1148961898208889</v>
      </c>
      <c r="K85" s="19">
        <f t="shared" si="10"/>
        <v>30.666937500000003</v>
      </c>
      <c r="L85" s="19">
        <f t="shared" si="11"/>
        <v>149.54704202315421</v>
      </c>
      <c r="M85" s="19">
        <f t="shared" si="12"/>
        <v>118.8801045231542</v>
      </c>
      <c r="N85" s="25">
        <v>-8.968</v>
      </c>
      <c r="O85" s="25">
        <v>7.8790434782608729</v>
      </c>
      <c r="P85" s="26">
        <v>329.4</v>
      </c>
      <c r="Q85" s="28">
        <v>188.97200000000009</v>
      </c>
      <c r="R85" s="10">
        <v>785</v>
      </c>
      <c r="S85" s="10">
        <v>792</v>
      </c>
      <c r="T85" s="10">
        <v>96</v>
      </c>
      <c r="U85" s="10">
        <v>125</v>
      </c>
      <c r="W85" s="11"/>
      <c r="X85" s="11"/>
      <c r="Y85" s="12"/>
    </row>
    <row r="86" spans="1:29" x14ac:dyDescent="0.2">
      <c r="A86" s="9">
        <f t="shared" si="9"/>
        <v>2000</v>
      </c>
      <c r="B86" s="8">
        <v>36737</v>
      </c>
      <c r="C86" s="10" t="s">
        <v>13</v>
      </c>
      <c r="D86" s="10" t="s">
        <v>12</v>
      </c>
      <c r="E86" s="19">
        <v>209.59012500000006</v>
      </c>
      <c r="F86" s="19">
        <v>261.49250000000006</v>
      </c>
      <c r="G86" s="19">
        <f t="shared" si="7"/>
        <v>471.08262500000012</v>
      </c>
      <c r="H86" s="19">
        <v>201.78</v>
      </c>
      <c r="I86" s="19">
        <f t="shared" si="8"/>
        <v>672.86262500000009</v>
      </c>
      <c r="J86" s="19">
        <v>10.614552904747104</v>
      </c>
      <c r="K86" s="19">
        <f t="shared" si="10"/>
        <v>34.302600000000005</v>
      </c>
      <c r="L86" s="19">
        <f t="shared" si="11"/>
        <v>254.50727790474718</v>
      </c>
      <c r="M86" s="19">
        <f t="shared" si="12"/>
        <v>220.20467790474717</v>
      </c>
      <c r="N86" s="25">
        <v>-8.968</v>
      </c>
      <c r="O86" s="25">
        <v>7.8790434782608729</v>
      </c>
      <c r="P86" s="26">
        <v>329.4</v>
      </c>
      <c r="Q86" s="28">
        <v>188.97200000000009</v>
      </c>
      <c r="R86" s="10">
        <v>785</v>
      </c>
      <c r="S86" s="10">
        <v>792</v>
      </c>
      <c r="T86" s="10">
        <v>96</v>
      </c>
      <c r="U86" s="10">
        <v>125</v>
      </c>
      <c r="W86" s="11"/>
      <c r="X86" s="11"/>
      <c r="Y86" s="12"/>
    </row>
    <row r="87" spans="1:29" x14ac:dyDescent="0.2">
      <c r="A87" s="9">
        <f t="shared" si="9"/>
        <v>2000</v>
      </c>
      <c r="B87" s="8">
        <v>36737</v>
      </c>
      <c r="C87" s="10" t="s">
        <v>13</v>
      </c>
      <c r="D87" s="10" t="s">
        <v>19</v>
      </c>
      <c r="E87" s="19">
        <v>224.62035714285716</v>
      </c>
      <c r="F87" s="19">
        <v>604.4436607142859</v>
      </c>
      <c r="G87" s="19">
        <f t="shared" si="7"/>
        <v>829.06401785714309</v>
      </c>
      <c r="H87" s="19">
        <v>3.5267857142857149</v>
      </c>
      <c r="I87" s="19">
        <f t="shared" si="8"/>
        <v>832.59080357142875</v>
      </c>
      <c r="J87" s="19">
        <v>9.0077036665496966</v>
      </c>
      <c r="K87" s="19">
        <f t="shared" si="10"/>
        <v>0.59955357142857157</v>
      </c>
      <c r="L87" s="19">
        <f t="shared" si="11"/>
        <v>234.22761438083543</v>
      </c>
      <c r="M87" s="19">
        <f t="shared" si="12"/>
        <v>233.62806080940686</v>
      </c>
      <c r="N87" s="25">
        <v>-8.968</v>
      </c>
      <c r="O87" s="25">
        <v>7.8790434782608729</v>
      </c>
      <c r="P87" s="26">
        <v>329.4</v>
      </c>
      <c r="Q87" s="28">
        <v>188.97200000000009</v>
      </c>
      <c r="R87" s="10">
        <v>785</v>
      </c>
      <c r="S87" s="10">
        <v>792</v>
      </c>
      <c r="T87" s="10">
        <v>96</v>
      </c>
      <c r="U87" s="10">
        <v>125</v>
      </c>
      <c r="W87" s="11"/>
      <c r="X87" s="11"/>
      <c r="Y87" s="12"/>
    </row>
    <row r="88" spans="1:29" x14ac:dyDescent="0.2">
      <c r="A88" s="9">
        <f t="shared" si="9"/>
        <v>2001</v>
      </c>
      <c r="B88" s="8">
        <v>37095</v>
      </c>
      <c r="C88" s="10" t="s">
        <v>34</v>
      </c>
      <c r="D88" s="10" t="s">
        <v>43</v>
      </c>
      <c r="E88" s="19">
        <v>97.288687500000009</v>
      </c>
      <c r="F88" s="19">
        <v>178.37543749999998</v>
      </c>
      <c r="G88" s="19">
        <f t="shared" si="7"/>
        <v>275.66412500000001</v>
      </c>
      <c r="H88" s="19">
        <v>182.3775</v>
      </c>
      <c r="I88" s="19">
        <f t="shared" si="8"/>
        <v>458.04162500000001</v>
      </c>
      <c r="J88" s="19">
        <v>8.6678681079862869</v>
      </c>
      <c r="K88" s="19">
        <f t="shared" si="10"/>
        <v>31.004175000000004</v>
      </c>
      <c r="L88" s="19">
        <f t="shared" si="11"/>
        <v>136.96073060798631</v>
      </c>
      <c r="M88" s="19">
        <f t="shared" si="12"/>
        <v>105.9565556079863</v>
      </c>
      <c r="N88" s="25">
        <v>-9.8070000000000004</v>
      </c>
      <c r="O88" s="25">
        <v>8.1189553543824733</v>
      </c>
      <c r="P88" s="26">
        <v>246.9</v>
      </c>
      <c r="Q88" s="20">
        <v>193.81199999999995</v>
      </c>
      <c r="R88" s="10">
        <v>848</v>
      </c>
      <c r="S88" s="10">
        <v>859</v>
      </c>
      <c r="T88" s="10">
        <v>116</v>
      </c>
      <c r="U88" s="10">
        <v>132</v>
      </c>
      <c r="AA88" s="11"/>
      <c r="AB88" s="11"/>
      <c r="AC88" s="12"/>
    </row>
    <row r="89" spans="1:29" x14ac:dyDescent="0.2">
      <c r="A89" s="9">
        <f t="shared" si="9"/>
        <v>2001</v>
      </c>
      <c r="B89" s="8">
        <v>37095</v>
      </c>
      <c r="C89" s="10" t="s">
        <v>34</v>
      </c>
      <c r="D89" s="10" t="s">
        <v>45</v>
      </c>
      <c r="E89" s="19">
        <v>165.948125</v>
      </c>
      <c r="F89" s="19">
        <v>261.01375000000002</v>
      </c>
      <c r="G89" s="19">
        <f t="shared" si="7"/>
        <v>426.96187500000002</v>
      </c>
      <c r="H89" s="19">
        <v>29.243749999999999</v>
      </c>
      <c r="I89" s="19">
        <f t="shared" si="8"/>
        <v>456.205625</v>
      </c>
      <c r="J89" s="19">
        <v>8.4668663467225223</v>
      </c>
      <c r="K89" s="19">
        <f t="shared" si="10"/>
        <v>4.9714375000000004</v>
      </c>
      <c r="L89" s="19">
        <f t="shared" si="11"/>
        <v>179.38642884672254</v>
      </c>
      <c r="M89" s="19">
        <f t="shared" si="12"/>
        <v>174.41499134672253</v>
      </c>
      <c r="N89" s="25">
        <v>-9.8070000000000004</v>
      </c>
      <c r="O89" s="25">
        <v>8.1189553543824733</v>
      </c>
      <c r="P89" s="26">
        <v>246.9</v>
      </c>
      <c r="Q89" s="20">
        <v>193.81199999999995</v>
      </c>
      <c r="R89" s="10">
        <v>848</v>
      </c>
      <c r="S89" s="10">
        <v>859</v>
      </c>
      <c r="T89" s="10">
        <v>116</v>
      </c>
      <c r="U89" s="10">
        <v>132</v>
      </c>
      <c r="AA89" s="11"/>
      <c r="AB89" s="11"/>
      <c r="AC89" s="12"/>
    </row>
    <row r="90" spans="1:29" x14ac:dyDescent="0.2">
      <c r="A90" s="9">
        <f t="shared" si="9"/>
        <v>2001</v>
      </c>
      <c r="B90" s="8">
        <v>37095</v>
      </c>
      <c r="C90" s="10" t="s">
        <v>35</v>
      </c>
      <c r="D90" s="10" t="s">
        <v>12</v>
      </c>
      <c r="E90" s="19">
        <v>128.85666666666668</v>
      </c>
      <c r="F90" s="19">
        <v>65.555833333333339</v>
      </c>
      <c r="G90" s="19">
        <f t="shared" si="7"/>
        <v>194.41250000000002</v>
      </c>
      <c r="H90" s="19">
        <v>144.54791666666665</v>
      </c>
      <c r="I90" s="19">
        <f t="shared" si="8"/>
        <v>338.96041666666667</v>
      </c>
      <c r="J90" s="19">
        <v>0.79037698412698409</v>
      </c>
      <c r="K90" s="19">
        <f t="shared" si="10"/>
        <v>24.573145833333331</v>
      </c>
      <c r="L90" s="19">
        <f t="shared" si="11"/>
        <v>154.22018948412702</v>
      </c>
      <c r="M90" s="19">
        <f t="shared" si="12"/>
        <v>129.64704365079368</v>
      </c>
      <c r="N90" s="25">
        <v>-9.8070000000000004</v>
      </c>
      <c r="O90" s="25">
        <v>8.1189553543824733</v>
      </c>
      <c r="P90" s="26">
        <v>246.9</v>
      </c>
      <c r="Q90" s="20">
        <v>193.81199999999995</v>
      </c>
      <c r="R90" s="10">
        <v>848</v>
      </c>
      <c r="S90" s="10">
        <v>859</v>
      </c>
      <c r="T90" s="10">
        <v>116</v>
      </c>
      <c r="U90" s="10">
        <v>132</v>
      </c>
      <c r="AA90" s="11"/>
      <c r="AB90" s="11"/>
      <c r="AC90" s="12"/>
    </row>
    <row r="91" spans="1:29" x14ac:dyDescent="0.2">
      <c r="A91" s="9">
        <f t="shared" si="9"/>
        <v>2001</v>
      </c>
      <c r="B91" s="8">
        <v>37095</v>
      </c>
      <c r="C91" s="10" t="s">
        <v>35</v>
      </c>
      <c r="D91" s="10" t="s">
        <v>19</v>
      </c>
      <c r="E91" s="19">
        <v>211.78549999999998</v>
      </c>
      <c r="F91" s="19">
        <v>28.687083333333334</v>
      </c>
      <c r="G91" s="19">
        <f t="shared" si="7"/>
        <v>240.47258333333332</v>
      </c>
      <c r="H91" s="19">
        <v>97.32683333333334</v>
      </c>
      <c r="I91" s="19">
        <f t="shared" si="8"/>
        <v>337.79941666666667</v>
      </c>
      <c r="J91" s="19">
        <v>0.67630772005772011</v>
      </c>
      <c r="K91" s="19">
        <f t="shared" si="10"/>
        <v>16.545561666666668</v>
      </c>
      <c r="L91" s="19">
        <f t="shared" si="11"/>
        <v>229.00736938672435</v>
      </c>
      <c r="M91" s="19">
        <f t="shared" si="12"/>
        <v>212.46180772005769</v>
      </c>
      <c r="N91" s="25">
        <v>-9.8070000000000004</v>
      </c>
      <c r="O91" s="25">
        <v>8.1189553543824733</v>
      </c>
      <c r="P91" s="26">
        <v>246.9</v>
      </c>
      <c r="Q91" s="20">
        <v>193.81199999999995</v>
      </c>
      <c r="R91" s="10">
        <v>848</v>
      </c>
      <c r="S91" s="10">
        <v>859</v>
      </c>
      <c r="T91" s="10">
        <v>116</v>
      </c>
      <c r="U91" s="10">
        <v>132</v>
      </c>
      <c r="AA91" s="11"/>
      <c r="AB91" s="11"/>
      <c r="AC91" s="12"/>
    </row>
    <row r="92" spans="1:29" x14ac:dyDescent="0.2">
      <c r="A92" s="9">
        <f t="shared" si="9"/>
        <v>2001</v>
      </c>
      <c r="B92" s="8">
        <v>37099</v>
      </c>
      <c r="C92" s="10" t="s">
        <v>28</v>
      </c>
      <c r="D92" s="10" t="s">
        <v>12</v>
      </c>
      <c r="E92" s="19">
        <v>99.038333333333341</v>
      </c>
      <c r="F92" s="19">
        <v>1.4066666666666665</v>
      </c>
      <c r="G92" s="19">
        <f t="shared" si="7"/>
        <v>100.44500000000001</v>
      </c>
      <c r="H92" s="19">
        <v>4.3683333333333332</v>
      </c>
      <c r="I92" s="19">
        <f t="shared" si="8"/>
        <v>104.81333333333335</v>
      </c>
      <c r="J92" s="19">
        <v>0</v>
      </c>
      <c r="K92" s="19">
        <f t="shared" si="10"/>
        <v>0.7426166666666667</v>
      </c>
      <c r="L92" s="19">
        <f t="shared" si="11"/>
        <v>99.780950000000004</v>
      </c>
      <c r="M92" s="19">
        <f t="shared" si="12"/>
        <v>99.038333333333341</v>
      </c>
      <c r="N92" s="25">
        <v>-9.8070000000000004</v>
      </c>
      <c r="O92" s="25">
        <v>8.1189553543824733</v>
      </c>
      <c r="P92" s="26">
        <v>246.9</v>
      </c>
      <c r="Q92" s="20">
        <v>193.81199999999995</v>
      </c>
      <c r="R92" s="10">
        <v>848</v>
      </c>
      <c r="S92" s="10">
        <v>859</v>
      </c>
      <c r="T92" s="10">
        <v>116</v>
      </c>
      <c r="U92" s="10">
        <v>132</v>
      </c>
      <c r="W92" s="11"/>
      <c r="X92" s="11"/>
      <c r="Y92" s="12"/>
    </row>
    <row r="93" spans="1:29" s="16" customFormat="1" x14ac:dyDescent="0.2">
      <c r="A93" s="9">
        <f t="shared" si="9"/>
        <v>2001</v>
      </c>
      <c r="B93" s="8">
        <v>37099</v>
      </c>
      <c r="C93" s="10" t="s">
        <v>28</v>
      </c>
      <c r="D93" s="10" t="s">
        <v>16</v>
      </c>
      <c r="E93" s="19">
        <v>98.234999999999999</v>
      </c>
      <c r="F93" s="19">
        <v>4.0724999999999989</v>
      </c>
      <c r="G93" s="19">
        <f t="shared" si="7"/>
        <v>102.3075</v>
      </c>
      <c r="H93" s="19">
        <v>18.12</v>
      </c>
      <c r="I93" s="19">
        <f t="shared" si="8"/>
        <v>120.42750000000001</v>
      </c>
      <c r="J93" s="19">
        <v>0</v>
      </c>
      <c r="K93" s="19">
        <f t="shared" si="10"/>
        <v>3.0804000000000005</v>
      </c>
      <c r="L93" s="19">
        <f t="shared" si="11"/>
        <v>101.3154</v>
      </c>
      <c r="M93" s="19">
        <f t="shared" si="12"/>
        <v>98.234999999999999</v>
      </c>
      <c r="N93" s="25" t="s">
        <v>17</v>
      </c>
      <c r="O93" s="25" t="s">
        <v>17</v>
      </c>
      <c r="P93" s="26" t="s">
        <v>17</v>
      </c>
      <c r="Q93" s="28" t="s">
        <v>17</v>
      </c>
      <c r="R93" s="10" t="s">
        <v>17</v>
      </c>
      <c r="S93" s="10" t="s">
        <v>17</v>
      </c>
      <c r="T93" s="10" t="s">
        <v>17</v>
      </c>
      <c r="U93" s="10" t="s">
        <v>17</v>
      </c>
      <c r="V93" s="15"/>
      <c r="W93" s="11"/>
      <c r="X93" s="11"/>
      <c r="Y93" s="12"/>
      <c r="Z93" s="13"/>
      <c r="AA93" s="15"/>
      <c r="AB93" s="15"/>
      <c r="AC93" s="15"/>
    </row>
    <row r="94" spans="1:29" x14ac:dyDescent="0.2">
      <c r="A94" s="9">
        <f t="shared" si="9"/>
        <v>2001</v>
      </c>
      <c r="B94" s="8">
        <v>37099</v>
      </c>
      <c r="C94" s="10" t="s">
        <v>28</v>
      </c>
      <c r="D94" s="10" t="s">
        <v>18</v>
      </c>
      <c r="E94" s="19">
        <v>236.05749999999998</v>
      </c>
      <c r="F94" s="19">
        <v>0</v>
      </c>
      <c r="G94" s="19">
        <f t="shared" si="7"/>
        <v>236.05749999999998</v>
      </c>
      <c r="H94" s="19">
        <v>1.3074999999999999</v>
      </c>
      <c r="I94" s="19">
        <f t="shared" si="8"/>
        <v>237.36499999999998</v>
      </c>
      <c r="J94" s="19">
        <v>0</v>
      </c>
      <c r="K94" s="19">
        <f t="shared" si="10"/>
        <v>0.222275</v>
      </c>
      <c r="L94" s="19">
        <f t="shared" si="11"/>
        <v>236.27977499999997</v>
      </c>
      <c r="M94" s="19">
        <f t="shared" si="12"/>
        <v>236.05749999999998</v>
      </c>
      <c r="N94" s="25" t="s">
        <v>17</v>
      </c>
      <c r="O94" s="25" t="s">
        <v>17</v>
      </c>
      <c r="P94" s="26" t="s">
        <v>17</v>
      </c>
      <c r="Q94" s="28" t="s">
        <v>17</v>
      </c>
      <c r="R94" s="10" t="s">
        <v>17</v>
      </c>
      <c r="S94" s="10" t="s">
        <v>17</v>
      </c>
      <c r="T94" s="10" t="s">
        <v>17</v>
      </c>
      <c r="U94" s="10" t="s">
        <v>17</v>
      </c>
      <c r="W94" s="11"/>
      <c r="X94" s="11"/>
      <c r="Y94" s="12"/>
    </row>
    <row r="95" spans="1:29" s="16" customFormat="1" x14ac:dyDescent="0.2">
      <c r="A95" s="9">
        <f t="shared" si="9"/>
        <v>2001</v>
      </c>
      <c r="B95" s="8">
        <v>37099</v>
      </c>
      <c r="C95" s="10" t="s">
        <v>28</v>
      </c>
      <c r="D95" s="10" t="s">
        <v>19</v>
      </c>
      <c r="E95" s="19">
        <v>145.55500000000001</v>
      </c>
      <c r="F95" s="19">
        <v>1.9450000000000001</v>
      </c>
      <c r="G95" s="19">
        <f t="shared" si="7"/>
        <v>147.5</v>
      </c>
      <c r="H95" s="19">
        <v>51.163333333333341</v>
      </c>
      <c r="I95" s="19">
        <f t="shared" si="8"/>
        <v>198.66333333333336</v>
      </c>
      <c r="J95" s="19">
        <v>1.5599884858952216E-2</v>
      </c>
      <c r="K95" s="19">
        <f t="shared" si="10"/>
        <v>8.6977666666666682</v>
      </c>
      <c r="L95" s="19">
        <f t="shared" si="11"/>
        <v>154.26836655152562</v>
      </c>
      <c r="M95" s="19">
        <f t="shared" si="12"/>
        <v>145.57059988485895</v>
      </c>
      <c r="N95" s="25">
        <v>-9.8070000000000004</v>
      </c>
      <c r="O95" s="25">
        <v>8.1189553543824733</v>
      </c>
      <c r="P95" s="26">
        <v>246.9</v>
      </c>
      <c r="Q95" s="20">
        <v>193.81199999999995</v>
      </c>
      <c r="R95" s="10">
        <v>848</v>
      </c>
      <c r="S95" s="10">
        <v>859</v>
      </c>
      <c r="T95" s="10">
        <v>116</v>
      </c>
      <c r="U95" s="10">
        <v>132</v>
      </c>
      <c r="V95" s="15"/>
      <c r="W95" s="11"/>
      <c r="X95" s="11"/>
      <c r="Y95" s="12"/>
      <c r="Z95" s="13"/>
      <c r="AA95" s="15"/>
      <c r="AB95" s="15"/>
      <c r="AC95" s="15"/>
    </row>
    <row r="96" spans="1:29" x14ac:dyDescent="0.2">
      <c r="A96" s="9">
        <f t="shared" si="9"/>
        <v>2001</v>
      </c>
      <c r="B96" s="8">
        <v>37099</v>
      </c>
      <c r="C96" s="10" t="s">
        <v>28</v>
      </c>
      <c r="D96" s="10" t="s">
        <v>20</v>
      </c>
      <c r="E96" s="19">
        <v>44.269999999999996</v>
      </c>
      <c r="F96" s="19">
        <v>1.6775</v>
      </c>
      <c r="G96" s="19">
        <f t="shared" si="7"/>
        <v>45.947499999999998</v>
      </c>
      <c r="H96" s="19">
        <v>25.619999999999997</v>
      </c>
      <c r="I96" s="19">
        <f t="shared" si="8"/>
        <v>71.567499999999995</v>
      </c>
      <c r="J96" s="19">
        <v>0</v>
      </c>
      <c r="K96" s="19">
        <f t="shared" si="10"/>
        <v>4.3553999999999995</v>
      </c>
      <c r="L96" s="19">
        <f t="shared" si="11"/>
        <v>48.625399999999999</v>
      </c>
      <c r="M96" s="19">
        <f t="shared" si="12"/>
        <v>44.269999999999996</v>
      </c>
      <c r="N96" s="25" t="s">
        <v>17</v>
      </c>
      <c r="O96" s="25" t="s">
        <v>17</v>
      </c>
      <c r="P96" s="26" t="s">
        <v>17</v>
      </c>
      <c r="Q96" s="28" t="s">
        <v>17</v>
      </c>
      <c r="R96" s="10" t="s">
        <v>17</v>
      </c>
      <c r="S96" s="10" t="s">
        <v>17</v>
      </c>
      <c r="T96" s="10" t="s">
        <v>17</v>
      </c>
      <c r="U96" s="10" t="s">
        <v>17</v>
      </c>
      <c r="W96" s="11"/>
      <c r="X96" s="11"/>
      <c r="Y96" s="12"/>
    </row>
    <row r="97" spans="1:29" x14ac:dyDescent="0.2">
      <c r="A97" s="9">
        <f t="shared" si="9"/>
        <v>2001</v>
      </c>
      <c r="B97" s="8">
        <v>37099</v>
      </c>
      <c r="C97" s="10" t="s">
        <v>25</v>
      </c>
      <c r="D97" s="10" t="s">
        <v>12</v>
      </c>
      <c r="E97" s="19">
        <v>59.868750000000006</v>
      </c>
      <c r="F97" s="19">
        <v>2.2062499999999998</v>
      </c>
      <c r="G97" s="19">
        <f t="shared" si="7"/>
        <v>62.075000000000003</v>
      </c>
      <c r="H97" s="19">
        <v>35.443750000000001</v>
      </c>
      <c r="I97" s="19">
        <f t="shared" si="8"/>
        <v>97.518750000000011</v>
      </c>
      <c r="J97" s="19">
        <v>0</v>
      </c>
      <c r="K97" s="19">
        <f t="shared" si="10"/>
        <v>6.0254375000000007</v>
      </c>
      <c r="L97" s="19">
        <f t="shared" si="11"/>
        <v>65.894187500000001</v>
      </c>
      <c r="M97" s="19">
        <f t="shared" si="12"/>
        <v>59.868750000000006</v>
      </c>
      <c r="N97" s="25">
        <v>-7.8428382978723548</v>
      </c>
      <c r="O97" s="25">
        <v>9.0947619047619046</v>
      </c>
      <c r="P97" s="26">
        <v>246.9</v>
      </c>
      <c r="Q97" s="20">
        <v>193.81199999999995</v>
      </c>
      <c r="R97" s="10">
        <v>848</v>
      </c>
      <c r="S97" s="10">
        <v>859</v>
      </c>
      <c r="T97" s="10">
        <v>116</v>
      </c>
      <c r="U97" s="10">
        <v>132</v>
      </c>
      <c r="W97" s="11"/>
      <c r="X97" s="11"/>
      <c r="Y97" s="12"/>
    </row>
    <row r="98" spans="1:29" x14ac:dyDescent="0.2">
      <c r="A98" s="9">
        <f t="shared" ref="A98:A116" si="13">YEAR(B98)</f>
        <v>2001</v>
      </c>
      <c r="B98" s="8">
        <v>37099</v>
      </c>
      <c r="C98" s="10" t="s">
        <v>25</v>
      </c>
      <c r="D98" s="10" t="s">
        <v>19</v>
      </c>
      <c r="E98" s="19">
        <v>233.29374999999999</v>
      </c>
      <c r="F98" s="19">
        <v>0.13750000000000001</v>
      </c>
      <c r="G98" s="19">
        <f t="shared" ref="G98:G116" si="14">SUM(E98:F98)</f>
        <v>233.43124999999998</v>
      </c>
      <c r="H98" s="19">
        <v>12.706249999999999</v>
      </c>
      <c r="I98" s="19">
        <f t="shared" ref="I98:I116" si="15">SUM(G98:H98)</f>
        <v>246.13749999999999</v>
      </c>
      <c r="J98" s="19">
        <v>0</v>
      </c>
      <c r="K98" s="19">
        <f t="shared" si="10"/>
        <v>2.1600625</v>
      </c>
      <c r="L98" s="19">
        <f t="shared" si="11"/>
        <v>235.4538125</v>
      </c>
      <c r="M98" s="19">
        <f t="shared" si="12"/>
        <v>233.29374999999999</v>
      </c>
      <c r="N98" s="25">
        <v>-7.8428382978723548</v>
      </c>
      <c r="O98" s="25">
        <v>9.0947619047619046</v>
      </c>
      <c r="P98" s="26">
        <v>246.9</v>
      </c>
      <c r="Q98" s="20">
        <v>193.81199999999995</v>
      </c>
      <c r="R98" s="10">
        <v>848</v>
      </c>
      <c r="S98" s="10">
        <v>859</v>
      </c>
      <c r="T98" s="10">
        <v>116</v>
      </c>
      <c r="U98" s="10">
        <v>132</v>
      </c>
      <c r="W98" s="11"/>
      <c r="X98" s="11"/>
      <c r="Y98" s="12"/>
    </row>
    <row r="99" spans="1:29" x14ac:dyDescent="0.2">
      <c r="A99" s="9">
        <f t="shared" si="13"/>
        <v>2002</v>
      </c>
      <c r="B99" s="8">
        <v>37463</v>
      </c>
      <c r="C99" s="10" t="s">
        <v>34</v>
      </c>
      <c r="D99" s="10" t="s">
        <v>42</v>
      </c>
      <c r="E99" s="19">
        <v>159.19312499999998</v>
      </c>
      <c r="F99" s="19">
        <v>190.72812500000003</v>
      </c>
      <c r="G99" s="19">
        <f t="shared" si="14"/>
        <v>349.92124999999999</v>
      </c>
      <c r="H99" s="19">
        <v>226.3984375</v>
      </c>
      <c r="I99" s="19">
        <f t="shared" si="15"/>
        <v>576.31968749999999</v>
      </c>
      <c r="J99" s="19">
        <v>8.8628188933149747</v>
      </c>
      <c r="K99" s="19">
        <f t="shared" si="10"/>
        <v>38.487734375000002</v>
      </c>
      <c r="L99" s="19">
        <f t="shared" si="11"/>
        <v>206.54367826831495</v>
      </c>
      <c r="M99" s="19">
        <f t="shared" si="12"/>
        <v>168.05594389331495</v>
      </c>
      <c r="N99" s="25">
        <v>-6.8090000000000002</v>
      </c>
      <c r="O99" s="25">
        <v>7.2813186813186794</v>
      </c>
      <c r="P99" s="26">
        <v>384.6</v>
      </c>
      <c r="Q99" s="28">
        <v>244.85800000000009</v>
      </c>
      <c r="R99" s="10">
        <v>768</v>
      </c>
      <c r="S99" s="10">
        <v>856</v>
      </c>
      <c r="T99" s="10">
        <v>137</v>
      </c>
      <c r="U99" s="10">
        <v>162</v>
      </c>
      <c r="W99" s="11"/>
      <c r="X99" s="11"/>
      <c r="Y99" s="12"/>
    </row>
    <row r="100" spans="1:29" s="16" customFormat="1" x14ac:dyDescent="0.2">
      <c r="A100" s="9">
        <f t="shared" si="13"/>
        <v>2002</v>
      </c>
      <c r="B100" s="8">
        <v>37463</v>
      </c>
      <c r="C100" s="10" t="s">
        <v>34</v>
      </c>
      <c r="D100" s="10" t="s">
        <v>16</v>
      </c>
      <c r="E100" s="19">
        <v>257.62941176470588</v>
      </c>
      <c r="F100" s="19">
        <v>419.69117647058818</v>
      </c>
      <c r="G100" s="19">
        <f t="shared" si="14"/>
        <v>677.32058823529405</v>
      </c>
      <c r="H100" s="19">
        <v>26.923529411764704</v>
      </c>
      <c r="I100" s="19">
        <f t="shared" si="15"/>
        <v>704.24411764705872</v>
      </c>
      <c r="J100" s="19">
        <v>19.269188090609685</v>
      </c>
      <c r="K100" s="19">
        <f t="shared" si="10"/>
        <v>4.577</v>
      </c>
      <c r="L100" s="19">
        <f t="shared" si="11"/>
        <v>281.47559985531558</v>
      </c>
      <c r="M100" s="19">
        <f t="shared" si="12"/>
        <v>276.89859985531558</v>
      </c>
      <c r="N100" s="25" t="s">
        <v>17</v>
      </c>
      <c r="O100" s="25">
        <v>12.005837862318836</v>
      </c>
      <c r="P100" s="26" t="s">
        <v>17</v>
      </c>
      <c r="Q100" s="28" t="s">
        <v>17</v>
      </c>
      <c r="R100" s="10" t="s">
        <v>17</v>
      </c>
      <c r="S100" s="10" t="s">
        <v>17</v>
      </c>
      <c r="T100" s="10" t="s">
        <v>17</v>
      </c>
      <c r="U100" s="10" t="s">
        <v>17</v>
      </c>
      <c r="V100" s="15"/>
      <c r="W100" s="11"/>
      <c r="X100" s="11"/>
      <c r="Y100" s="12"/>
      <c r="Z100" s="15"/>
      <c r="AA100" s="15"/>
      <c r="AB100" s="15"/>
      <c r="AC100" s="15"/>
    </row>
    <row r="101" spans="1:29" x14ac:dyDescent="0.2">
      <c r="A101" s="9">
        <f t="shared" si="13"/>
        <v>2002</v>
      </c>
      <c r="B101" s="8">
        <v>37463</v>
      </c>
      <c r="C101" s="10" t="s">
        <v>34</v>
      </c>
      <c r="D101" s="10" t="s">
        <v>18</v>
      </c>
      <c r="E101" s="19">
        <v>240.20147058823531</v>
      </c>
      <c r="F101" s="19">
        <v>1190.419117647059</v>
      </c>
      <c r="G101" s="19">
        <f t="shared" si="14"/>
        <v>1430.6205882352942</v>
      </c>
      <c r="H101" s="19">
        <v>0.17205882352941176</v>
      </c>
      <c r="I101" s="19">
        <f t="shared" si="15"/>
        <v>1430.7926470588236</v>
      </c>
      <c r="J101" s="19">
        <v>20.568256336310412</v>
      </c>
      <c r="K101" s="19">
        <f t="shared" si="10"/>
        <v>2.9250000000000002E-2</v>
      </c>
      <c r="L101" s="19">
        <f t="shared" si="11"/>
        <v>260.79897692454568</v>
      </c>
      <c r="M101" s="19">
        <f t="shared" si="12"/>
        <v>260.76972692454569</v>
      </c>
      <c r="N101" s="25" t="s">
        <v>17</v>
      </c>
      <c r="O101" s="25">
        <v>12.005837862318836</v>
      </c>
      <c r="P101" s="26" t="s">
        <v>17</v>
      </c>
      <c r="Q101" s="28" t="s">
        <v>17</v>
      </c>
      <c r="R101" s="10" t="s">
        <v>17</v>
      </c>
      <c r="S101" s="10" t="s">
        <v>17</v>
      </c>
      <c r="T101" s="10" t="s">
        <v>17</v>
      </c>
      <c r="U101" s="10" t="s">
        <v>17</v>
      </c>
      <c r="W101" s="11"/>
      <c r="X101" s="11"/>
      <c r="Y101" s="12"/>
    </row>
    <row r="102" spans="1:29" x14ac:dyDescent="0.2">
      <c r="A102" s="9">
        <f t="shared" si="13"/>
        <v>2002</v>
      </c>
      <c r="B102" s="8">
        <v>37463</v>
      </c>
      <c r="C102" s="10" t="s">
        <v>34</v>
      </c>
      <c r="D102" s="10" t="s">
        <v>19</v>
      </c>
      <c r="E102" s="19">
        <v>219.12941176470585</v>
      </c>
      <c r="F102" s="19">
        <v>582.32647058823522</v>
      </c>
      <c r="G102" s="19">
        <f t="shared" si="14"/>
        <v>801.4558823529411</v>
      </c>
      <c r="H102" s="19">
        <v>8.5897058823529413</v>
      </c>
      <c r="I102" s="19">
        <f t="shared" si="15"/>
        <v>810.04558823529408</v>
      </c>
      <c r="J102" s="19">
        <v>9.5863841048274328</v>
      </c>
      <c r="K102" s="19">
        <f t="shared" si="10"/>
        <v>1.46025</v>
      </c>
      <c r="L102" s="19">
        <f t="shared" si="11"/>
        <v>230.17604586953328</v>
      </c>
      <c r="M102" s="19">
        <f t="shared" si="12"/>
        <v>228.71579586953328</v>
      </c>
      <c r="N102" s="25">
        <v>-6.8090000000000002</v>
      </c>
      <c r="O102" s="25">
        <v>7.2813186813186794</v>
      </c>
      <c r="P102" s="26">
        <v>384.6</v>
      </c>
      <c r="Q102" s="28">
        <v>244.85800000000009</v>
      </c>
      <c r="R102" s="10">
        <v>768</v>
      </c>
      <c r="S102" s="10">
        <v>856</v>
      </c>
      <c r="T102" s="10">
        <v>137</v>
      </c>
      <c r="U102" s="10">
        <v>162</v>
      </c>
      <c r="W102" s="11"/>
      <c r="X102" s="11"/>
      <c r="Y102" s="12"/>
    </row>
    <row r="103" spans="1:29" x14ac:dyDescent="0.2">
      <c r="A103" s="9">
        <f t="shared" si="13"/>
        <v>2002</v>
      </c>
      <c r="B103" s="8">
        <v>37463</v>
      </c>
      <c r="C103" s="10" t="s">
        <v>34</v>
      </c>
      <c r="D103" s="10" t="s">
        <v>44</v>
      </c>
      <c r="E103" s="19">
        <v>206.16515625</v>
      </c>
      <c r="F103" s="19">
        <v>297.3984375</v>
      </c>
      <c r="G103" s="19">
        <f t="shared" si="14"/>
        <v>503.56359375</v>
      </c>
      <c r="H103" s="19">
        <v>10.504687499999999</v>
      </c>
      <c r="I103" s="19">
        <f t="shared" si="15"/>
        <v>514.06828125000004</v>
      </c>
      <c r="J103" s="19">
        <v>10.557362123045609</v>
      </c>
      <c r="K103" s="19">
        <f t="shared" si="10"/>
        <v>1.785796875</v>
      </c>
      <c r="L103" s="19">
        <f t="shared" si="11"/>
        <v>218.50831524804559</v>
      </c>
      <c r="M103" s="19">
        <f t="shared" si="12"/>
        <v>216.7225183730456</v>
      </c>
      <c r="N103" s="25">
        <v>-6.8090000000000002</v>
      </c>
      <c r="O103" s="25">
        <v>7.2813186813186794</v>
      </c>
      <c r="P103" s="26">
        <v>384.6</v>
      </c>
      <c r="Q103" s="28">
        <v>244.85800000000009</v>
      </c>
      <c r="R103" s="10">
        <v>768</v>
      </c>
      <c r="S103" s="10">
        <v>856</v>
      </c>
      <c r="T103" s="10">
        <v>137</v>
      </c>
      <c r="U103" s="10">
        <v>162</v>
      </c>
      <c r="W103" s="11"/>
      <c r="X103" s="11"/>
      <c r="Y103" s="12"/>
      <c r="AA103" s="11"/>
      <c r="AB103" s="11"/>
      <c r="AC103" s="12"/>
    </row>
    <row r="104" spans="1:29" x14ac:dyDescent="0.2">
      <c r="A104" s="9">
        <f t="shared" si="13"/>
        <v>2002</v>
      </c>
      <c r="B104" s="8">
        <v>37463</v>
      </c>
      <c r="C104" s="10" t="s">
        <v>34</v>
      </c>
      <c r="D104" s="10" t="s">
        <v>46</v>
      </c>
      <c r="E104" s="19">
        <v>219.92794117647057</v>
      </c>
      <c r="F104" s="19">
        <v>319.16617647058825</v>
      </c>
      <c r="G104" s="19">
        <f t="shared" si="14"/>
        <v>539.09411764705885</v>
      </c>
      <c r="H104" s="19">
        <v>53.488235294117651</v>
      </c>
      <c r="I104" s="19">
        <f t="shared" si="15"/>
        <v>592.58235294117651</v>
      </c>
      <c r="J104" s="19">
        <v>9.3549535092384311</v>
      </c>
      <c r="K104" s="19">
        <f t="shared" si="10"/>
        <v>9.0930000000000017</v>
      </c>
      <c r="L104" s="19">
        <f t="shared" si="11"/>
        <v>238.375894685709</v>
      </c>
      <c r="M104" s="19">
        <f t="shared" si="12"/>
        <v>229.28289468570901</v>
      </c>
      <c r="N104" s="25">
        <v>-6.8090000000000002</v>
      </c>
      <c r="O104" s="25">
        <v>7.2813186813186794</v>
      </c>
      <c r="P104" s="26">
        <v>384.6</v>
      </c>
      <c r="Q104" s="28">
        <v>244.85800000000009</v>
      </c>
      <c r="R104" s="10">
        <v>768</v>
      </c>
      <c r="S104" s="10">
        <v>856</v>
      </c>
      <c r="T104" s="10">
        <v>137</v>
      </c>
      <c r="U104" s="10">
        <v>162</v>
      </c>
      <c r="W104" s="11"/>
      <c r="X104" s="11"/>
      <c r="Y104" s="12"/>
    </row>
    <row r="105" spans="1:29" x14ac:dyDescent="0.2">
      <c r="A105" s="9">
        <f t="shared" si="13"/>
        <v>2002</v>
      </c>
      <c r="B105" s="8">
        <v>37463</v>
      </c>
      <c r="C105" s="10" t="s">
        <v>34</v>
      </c>
      <c r="D105" s="10" t="s">
        <v>12</v>
      </c>
      <c r="E105" s="19">
        <v>207.51764705882351</v>
      </c>
      <c r="F105" s="19">
        <v>165.51470588235293</v>
      </c>
      <c r="G105" s="19">
        <f t="shared" si="14"/>
        <v>373.03235294117644</v>
      </c>
      <c r="H105" s="19">
        <v>106.86617647058823</v>
      </c>
      <c r="I105" s="19">
        <f t="shared" si="15"/>
        <v>479.89852941176468</v>
      </c>
      <c r="J105" s="19">
        <v>7.3061443780346877</v>
      </c>
      <c r="K105" s="19">
        <f t="shared" si="10"/>
        <v>18.167249999999999</v>
      </c>
      <c r="L105" s="19">
        <f t="shared" si="11"/>
        <v>232.99104143685818</v>
      </c>
      <c r="M105" s="19">
        <f t="shared" si="12"/>
        <v>214.82379143685819</v>
      </c>
      <c r="N105" s="25">
        <v>-6.8090000000000002</v>
      </c>
      <c r="O105" s="25">
        <v>7.2813186813186794</v>
      </c>
      <c r="P105" s="26">
        <v>384.6</v>
      </c>
      <c r="Q105" s="28">
        <v>244.85800000000009</v>
      </c>
      <c r="R105" s="10">
        <v>768</v>
      </c>
      <c r="S105" s="10">
        <v>856</v>
      </c>
      <c r="T105" s="10">
        <v>137</v>
      </c>
      <c r="U105" s="10">
        <v>162</v>
      </c>
      <c r="AA105" s="11"/>
      <c r="AB105" s="11"/>
      <c r="AC105" s="12"/>
    </row>
    <row r="106" spans="1:29" x14ac:dyDescent="0.2">
      <c r="A106" s="9">
        <f t="shared" si="13"/>
        <v>2006</v>
      </c>
      <c r="B106" s="8">
        <v>38922</v>
      </c>
      <c r="C106" s="10" t="s">
        <v>31</v>
      </c>
      <c r="D106" s="10" t="s">
        <v>47</v>
      </c>
      <c r="E106" s="19">
        <v>50.868750000000006</v>
      </c>
      <c r="F106" s="19">
        <v>91.08750000000002</v>
      </c>
      <c r="G106" s="19">
        <f t="shared" si="14"/>
        <v>141.95625000000001</v>
      </c>
      <c r="H106" s="19">
        <v>199.91874999999999</v>
      </c>
      <c r="I106" s="19">
        <f t="shared" si="15"/>
        <v>341.875</v>
      </c>
      <c r="J106" s="19">
        <v>6.0313739835822595</v>
      </c>
      <c r="K106" s="19">
        <f t="shared" si="10"/>
        <v>33.9861875</v>
      </c>
      <c r="L106" s="19">
        <f t="shared" si="11"/>
        <v>90.886311483582261</v>
      </c>
      <c r="M106" s="19">
        <f t="shared" si="12"/>
        <v>56.900123983582262</v>
      </c>
      <c r="N106" s="25">
        <v>-8.359</v>
      </c>
      <c r="O106" s="25">
        <v>7.7500312311776351</v>
      </c>
      <c r="P106" s="26">
        <v>388.1</v>
      </c>
      <c r="Q106" s="28">
        <v>210.10199999999998</v>
      </c>
      <c r="R106" s="10">
        <v>873</v>
      </c>
      <c r="S106" s="10">
        <v>942</v>
      </c>
      <c r="T106" s="10">
        <v>131</v>
      </c>
      <c r="U106" s="10">
        <v>163</v>
      </c>
      <c r="W106" s="11"/>
      <c r="X106" s="11"/>
      <c r="Y106" s="12"/>
    </row>
    <row r="107" spans="1:29" x14ac:dyDescent="0.2">
      <c r="A107" s="9">
        <f t="shared" si="13"/>
        <v>2006</v>
      </c>
      <c r="B107" s="8">
        <v>38922</v>
      </c>
      <c r="C107" s="10" t="s">
        <v>31</v>
      </c>
      <c r="D107" s="10" t="s">
        <v>43</v>
      </c>
      <c r="E107" s="19">
        <v>36.329166666666666</v>
      </c>
      <c r="F107" s="19">
        <v>72.337500000000006</v>
      </c>
      <c r="G107" s="19">
        <f t="shared" si="14"/>
        <v>108.66666666666667</v>
      </c>
      <c r="H107" s="19">
        <v>160.71458333333337</v>
      </c>
      <c r="I107" s="19">
        <f t="shared" si="15"/>
        <v>269.38125000000002</v>
      </c>
      <c r="J107" s="19">
        <v>4.1913006050053463</v>
      </c>
      <c r="K107" s="19">
        <f t="shared" si="10"/>
        <v>27.321479166666673</v>
      </c>
      <c r="L107" s="19">
        <f t="shared" si="11"/>
        <v>67.841946438338681</v>
      </c>
      <c r="M107" s="19">
        <f t="shared" si="12"/>
        <v>40.520467271672011</v>
      </c>
      <c r="N107" s="25">
        <v>-8.359</v>
      </c>
      <c r="O107" s="25">
        <v>7.7500312311776351</v>
      </c>
      <c r="P107" s="26">
        <v>388.1</v>
      </c>
      <c r="Q107" s="28">
        <v>210.10199999999998</v>
      </c>
      <c r="R107" s="10">
        <v>873</v>
      </c>
      <c r="S107" s="10">
        <v>942</v>
      </c>
      <c r="T107" s="10">
        <v>131</v>
      </c>
      <c r="U107" s="10">
        <v>163</v>
      </c>
      <c r="W107" s="11"/>
      <c r="X107" s="11"/>
      <c r="Y107" s="12"/>
    </row>
    <row r="108" spans="1:29" s="16" customFormat="1" x14ac:dyDescent="0.2">
      <c r="A108" s="9">
        <f t="shared" si="13"/>
        <v>2006</v>
      </c>
      <c r="B108" s="8">
        <v>38922</v>
      </c>
      <c r="C108" s="10" t="s">
        <v>31</v>
      </c>
      <c r="D108" s="10" t="s">
        <v>48</v>
      </c>
      <c r="E108" s="19">
        <v>76.077083333333334</v>
      </c>
      <c r="F108" s="19">
        <v>208.33749999999998</v>
      </c>
      <c r="G108" s="19">
        <f t="shared" si="14"/>
        <v>284.41458333333333</v>
      </c>
      <c r="H108" s="19">
        <v>53.177083333333329</v>
      </c>
      <c r="I108" s="19">
        <f t="shared" si="15"/>
        <v>337.59166666666664</v>
      </c>
      <c r="J108" s="19">
        <v>7.6592443550642022</v>
      </c>
      <c r="K108" s="19">
        <f t="shared" si="10"/>
        <v>9.0401041666666657</v>
      </c>
      <c r="L108" s="19">
        <f t="shared" si="11"/>
        <v>92.776431855064203</v>
      </c>
      <c r="M108" s="19">
        <f t="shared" si="12"/>
        <v>83.736327688397537</v>
      </c>
      <c r="N108" s="25">
        <v>-8.359</v>
      </c>
      <c r="O108" s="25">
        <v>7.7500312311776351</v>
      </c>
      <c r="P108" s="26">
        <v>388.1</v>
      </c>
      <c r="Q108" s="28">
        <v>210.10199999999998</v>
      </c>
      <c r="R108" s="10">
        <v>873</v>
      </c>
      <c r="S108" s="10">
        <v>942</v>
      </c>
      <c r="T108" s="10">
        <v>131</v>
      </c>
      <c r="U108" s="10">
        <v>163</v>
      </c>
      <c r="V108" s="15"/>
      <c r="W108" s="11"/>
      <c r="X108" s="11"/>
      <c r="Y108" s="12"/>
      <c r="Z108" s="13"/>
      <c r="AA108" s="15"/>
      <c r="AB108" s="15"/>
      <c r="AC108" s="15"/>
    </row>
    <row r="109" spans="1:29" x14ac:dyDescent="0.2">
      <c r="A109" s="9">
        <f t="shared" si="13"/>
        <v>2006</v>
      </c>
      <c r="B109" s="8">
        <v>38922</v>
      </c>
      <c r="C109" s="10" t="s">
        <v>31</v>
      </c>
      <c r="D109" s="10" t="s">
        <v>45</v>
      </c>
      <c r="E109" s="19">
        <v>78.23333333333332</v>
      </c>
      <c r="F109" s="19">
        <v>68.777083333333337</v>
      </c>
      <c r="G109" s="19">
        <f t="shared" si="14"/>
        <v>147.01041666666666</v>
      </c>
      <c r="H109" s="19">
        <v>35.154166666666669</v>
      </c>
      <c r="I109" s="19">
        <f t="shared" si="15"/>
        <v>182.16458333333333</v>
      </c>
      <c r="J109" s="19">
        <v>2.5583875110443168</v>
      </c>
      <c r="K109" s="19">
        <f t="shared" si="10"/>
        <v>5.976208333333334</v>
      </c>
      <c r="L109" s="19">
        <f t="shared" si="11"/>
        <v>86.767929177710968</v>
      </c>
      <c r="M109" s="19">
        <f t="shared" si="12"/>
        <v>80.791720844377636</v>
      </c>
      <c r="N109" s="25">
        <v>-8.359</v>
      </c>
      <c r="O109" s="25">
        <v>7.7500312311776351</v>
      </c>
      <c r="P109" s="26">
        <v>388.1</v>
      </c>
      <c r="Q109" s="28">
        <v>210.10199999999998</v>
      </c>
      <c r="R109" s="10">
        <v>873</v>
      </c>
      <c r="S109" s="10">
        <v>942</v>
      </c>
      <c r="T109" s="10">
        <v>131</v>
      </c>
      <c r="U109" s="10">
        <v>163</v>
      </c>
      <c r="W109" s="11"/>
      <c r="X109" s="11"/>
      <c r="Y109" s="12"/>
    </row>
    <row r="110" spans="1:29" x14ac:dyDescent="0.2">
      <c r="A110" s="9">
        <f t="shared" si="13"/>
        <v>2006</v>
      </c>
      <c r="B110" s="8">
        <v>38922</v>
      </c>
      <c r="C110" s="10" t="s">
        <v>34</v>
      </c>
      <c r="D110" s="10" t="s">
        <v>42</v>
      </c>
      <c r="E110" s="19">
        <v>94.543750000000003</v>
      </c>
      <c r="F110" s="19">
        <v>118.05208333333331</v>
      </c>
      <c r="G110" s="19">
        <f t="shared" si="14"/>
        <v>212.5958333333333</v>
      </c>
      <c r="H110" s="19">
        <v>203.87291666666664</v>
      </c>
      <c r="I110" s="19">
        <f t="shared" si="15"/>
        <v>416.46874999999994</v>
      </c>
      <c r="J110" s="19">
        <v>6.5226681682343699</v>
      </c>
      <c r="K110" s="19">
        <f t="shared" si="10"/>
        <v>34.65839583333333</v>
      </c>
      <c r="L110" s="19">
        <f t="shared" si="11"/>
        <v>135.72481400156772</v>
      </c>
      <c r="M110" s="19">
        <f t="shared" si="12"/>
        <v>101.06641816823438</v>
      </c>
      <c r="N110" s="25">
        <v>-8.359</v>
      </c>
      <c r="O110" s="25">
        <v>7.7500312311776351</v>
      </c>
      <c r="P110" s="26">
        <v>388.1</v>
      </c>
      <c r="Q110" s="28">
        <v>210.10199999999998</v>
      </c>
      <c r="R110" s="10">
        <v>873</v>
      </c>
      <c r="S110" s="10">
        <v>942</v>
      </c>
      <c r="T110" s="10">
        <v>131</v>
      </c>
      <c r="U110" s="10">
        <v>163</v>
      </c>
      <c r="W110" s="11"/>
      <c r="X110" s="11"/>
      <c r="Y110" s="12"/>
    </row>
    <row r="111" spans="1:29" x14ac:dyDescent="0.2">
      <c r="A111" s="9">
        <f t="shared" si="13"/>
        <v>2006</v>
      </c>
      <c r="B111" s="8">
        <v>38922</v>
      </c>
      <c r="C111" s="10" t="s">
        <v>34</v>
      </c>
      <c r="D111" s="10" t="s">
        <v>43</v>
      </c>
      <c r="E111" s="19">
        <v>126.65208333333334</v>
      </c>
      <c r="F111" s="19">
        <v>190.9979166666667</v>
      </c>
      <c r="G111" s="19">
        <f t="shared" si="14"/>
        <v>317.65000000000003</v>
      </c>
      <c r="H111" s="19">
        <v>169.39999999999998</v>
      </c>
      <c r="I111" s="19">
        <f t="shared" si="15"/>
        <v>487.05</v>
      </c>
      <c r="J111" s="19">
        <v>7.6653796823923308</v>
      </c>
      <c r="K111" s="19">
        <f t="shared" si="10"/>
        <v>28.797999999999998</v>
      </c>
      <c r="L111" s="19">
        <f t="shared" si="11"/>
        <v>163.11546301572568</v>
      </c>
      <c r="M111" s="19">
        <f t="shared" si="12"/>
        <v>134.31746301572568</v>
      </c>
      <c r="N111" s="25">
        <v>-8.359</v>
      </c>
      <c r="O111" s="25">
        <v>7.7500312311776351</v>
      </c>
      <c r="P111" s="26">
        <v>388.1</v>
      </c>
      <c r="Q111" s="28">
        <v>210.10199999999998</v>
      </c>
      <c r="R111" s="10">
        <v>873</v>
      </c>
      <c r="S111" s="10">
        <v>942</v>
      </c>
      <c r="T111" s="10">
        <v>131</v>
      </c>
      <c r="U111" s="10">
        <v>163</v>
      </c>
      <c r="AA111" s="11"/>
      <c r="AB111" s="11"/>
      <c r="AC111" s="12"/>
    </row>
    <row r="112" spans="1:29" x14ac:dyDescent="0.2">
      <c r="A112" s="9">
        <f t="shared" si="13"/>
        <v>2006</v>
      </c>
      <c r="B112" s="8">
        <v>38922</v>
      </c>
      <c r="C112" s="10" t="s">
        <v>34</v>
      </c>
      <c r="D112" s="10" t="s">
        <v>44</v>
      </c>
      <c r="E112" s="19">
        <v>216.40624999999997</v>
      </c>
      <c r="F112" s="19">
        <v>241.48125000000002</v>
      </c>
      <c r="G112" s="19">
        <f t="shared" si="14"/>
        <v>457.88749999999999</v>
      </c>
      <c r="H112" s="19">
        <v>1.8499999999999999</v>
      </c>
      <c r="I112" s="19">
        <f t="shared" si="15"/>
        <v>459.73750000000001</v>
      </c>
      <c r="J112" s="19">
        <v>8.057406998932219</v>
      </c>
      <c r="K112" s="19">
        <f t="shared" si="10"/>
        <v>0.3145</v>
      </c>
      <c r="L112" s="19">
        <f t="shared" si="11"/>
        <v>224.77815699893219</v>
      </c>
      <c r="M112" s="19">
        <f t="shared" si="12"/>
        <v>224.46365699893218</v>
      </c>
      <c r="N112" s="25">
        <v>-8.359</v>
      </c>
      <c r="O112" s="25">
        <v>7.7500312311776351</v>
      </c>
      <c r="P112" s="26">
        <v>388.1</v>
      </c>
      <c r="Q112" s="28">
        <v>210.10199999999998</v>
      </c>
      <c r="R112" s="10">
        <v>873</v>
      </c>
      <c r="S112" s="10">
        <v>942</v>
      </c>
      <c r="T112" s="10">
        <v>131</v>
      </c>
      <c r="U112" s="10">
        <v>163</v>
      </c>
      <c r="AA112" s="11"/>
      <c r="AB112" s="11"/>
      <c r="AC112" s="12"/>
    </row>
    <row r="113" spans="1:29" x14ac:dyDescent="0.2">
      <c r="A113" s="9">
        <f t="shared" si="13"/>
        <v>2006</v>
      </c>
      <c r="B113" s="8">
        <v>38922</v>
      </c>
      <c r="C113" s="10" t="s">
        <v>34</v>
      </c>
      <c r="D113" s="10" t="s">
        <v>45</v>
      </c>
      <c r="E113" s="19">
        <v>320.75</v>
      </c>
      <c r="F113" s="19">
        <v>351.82708333333335</v>
      </c>
      <c r="G113" s="19">
        <f t="shared" si="14"/>
        <v>672.57708333333335</v>
      </c>
      <c r="H113" s="19">
        <v>6.8166666666666664</v>
      </c>
      <c r="I113" s="19">
        <f t="shared" si="15"/>
        <v>679.39375000000007</v>
      </c>
      <c r="J113" s="19">
        <v>10.437884190377323</v>
      </c>
      <c r="K113" s="19">
        <f t="shared" si="10"/>
        <v>1.1588333333333334</v>
      </c>
      <c r="L113" s="19">
        <f t="shared" si="11"/>
        <v>332.34671752371065</v>
      </c>
      <c r="M113" s="19">
        <f t="shared" si="12"/>
        <v>331.1878841903773</v>
      </c>
      <c r="N113" s="25">
        <v>-8.359</v>
      </c>
      <c r="O113" s="25">
        <v>7.7500312311776351</v>
      </c>
      <c r="P113" s="26">
        <v>388.1</v>
      </c>
      <c r="Q113" s="28">
        <v>210.10199999999998</v>
      </c>
      <c r="R113" s="10">
        <v>873</v>
      </c>
      <c r="S113" s="10">
        <v>942</v>
      </c>
      <c r="T113" s="10">
        <v>131</v>
      </c>
      <c r="U113" s="10">
        <v>163</v>
      </c>
      <c r="AA113" s="11"/>
      <c r="AB113" s="11"/>
      <c r="AC113" s="12"/>
    </row>
    <row r="114" spans="1:29" x14ac:dyDescent="0.2">
      <c r="A114" s="9">
        <f t="shared" si="13"/>
        <v>2011</v>
      </c>
      <c r="B114" s="8">
        <v>40749</v>
      </c>
      <c r="C114" s="10" t="s">
        <v>49</v>
      </c>
      <c r="D114" s="10" t="s">
        <v>50</v>
      </c>
      <c r="E114" s="19">
        <v>254.91828750000002</v>
      </c>
      <c r="F114" s="19">
        <v>35.877112499999996</v>
      </c>
      <c r="G114" s="19">
        <f t="shared" si="14"/>
        <v>290.79540000000003</v>
      </c>
      <c r="H114" s="19">
        <v>12.2695804812577</v>
      </c>
      <c r="I114" s="19">
        <f t="shared" si="15"/>
        <v>303.06498048125775</v>
      </c>
      <c r="J114" s="19">
        <v>2.3287609692791755</v>
      </c>
      <c r="K114" s="19">
        <f t="shared" si="10"/>
        <v>2.0858286818138092</v>
      </c>
      <c r="L114" s="19">
        <f t="shared" si="11"/>
        <v>259.33287715109304</v>
      </c>
      <c r="M114" s="19">
        <f t="shared" si="12"/>
        <v>257.24704846927921</v>
      </c>
      <c r="N114" s="25" t="s">
        <v>17</v>
      </c>
      <c r="O114" s="25"/>
      <c r="P114" s="25"/>
      <c r="Q114" s="21"/>
      <c r="W114" s="11"/>
      <c r="X114" s="11"/>
      <c r="Y114" s="12"/>
    </row>
    <row r="115" spans="1:29" x14ac:dyDescent="0.2">
      <c r="A115" s="9">
        <f t="shared" si="13"/>
        <v>2011</v>
      </c>
      <c r="B115" s="8">
        <v>40749</v>
      </c>
      <c r="C115" s="10" t="s">
        <v>49</v>
      </c>
      <c r="D115" s="10" t="s">
        <v>51</v>
      </c>
      <c r="E115" s="19">
        <v>163.1885375</v>
      </c>
      <c r="F115" s="19">
        <v>17.081975</v>
      </c>
      <c r="G115" s="19">
        <f t="shared" si="14"/>
        <v>180.2705125</v>
      </c>
      <c r="H115" s="19">
        <v>101.2346185948043</v>
      </c>
      <c r="I115" s="19">
        <f t="shared" si="15"/>
        <v>281.50513109480431</v>
      </c>
      <c r="J115" s="19">
        <v>0.97932263930172669</v>
      </c>
      <c r="K115" s="19">
        <f t="shared" si="10"/>
        <v>17.209885161116734</v>
      </c>
      <c r="L115" s="19">
        <f t="shared" si="11"/>
        <v>181.37774530041847</v>
      </c>
      <c r="M115" s="19">
        <f t="shared" si="12"/>
        <v>164.16786013930172</v>
      </c>
      <c r="N115" s="25" t="s">
        <v>17</v>
      </c>
      <c r="O115" s="25"/>
      <c r="P115" s="25"/>
      <c r="Q115" s="21"/>
      <c r="W115" s="11"/>
      <c r="X115" s="11"/>
      <c r="Y115" s="12"/>
    </row>
    <row r="116" spans="1:29" x14ac:dyDescent="0.2">
      <c r="A116" s="9">
        <f t="shared" si="13"/>
        <v>2011</v>
      </c>
      <c r="B116" s="8">
        <v>40749</v>
      </c>
      <c r="C116" s="10" t="s">
        <v>49</v>
      </c>
      <c r="D116" s="10" t="s">
        <v>52</v>
      </c>
      <c r="E116" s="19">
        <v>191.95572916666669</v>
      </c>
      <c r="F116" s="19">
        <v>121.26352500000002</v>
      </c>
      <c r="G116" s="19">
        <f t="shared" si="14"/>
        <v>313.2192541666667</v>
      </c>
      <c r="H116" s="19">
        <v>243.99666864473056</v>
      </c>
      <c r="I116" s="19">
        <f t="shared" si="15"/>
        <v>557.21592281139726</v>
      </c>
      <c r="J116" s="19">
        <v>7.3887227203425825</v>
      </c>
      <c r="K116" s="19">
        <f t="shared" si="10"/>
        <v>41.479433669604198</v>
      </c>
      <c r="L116" s="19">
        <f t="shared" si="11"/>
        <v>240.82388555661345</v>
      </c>
      <c r="M116" s="19">
        <f t="shared" si="12"/>
        <v>199.34445188700926</v>
      </c>
      <c r="N116" s="25" t="s">
        <v>17</v>
      </c>
      <c r="O116" s="25"/>
      <c r="P116" s="25"/>
      <c r="Q116" s="21"/>
      <c r="W116" s="11"/>
      <c r="X116" s="11"/>
      <c r="Y116" s="12"/>
    </row>
    <row r="121" spans="1:29" x14ac:dyDescent="0.2">
      <c r="P121" s="25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ANPP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Drysdale</dc:creator>
  <cp:lastModifiedBy>gshaver</cp:lastModifiedBy>
  <dcterms:created xsi:type="dcterms:W3CDTF">2014-05-08T12:48:57Z</dcterms:created>
  <dcterms:modified xsi:type="dcterms:W3CDTF">2014-05-08T13:58:23Z</dcterms:modified>
</cp:coreProperties>
</file>