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nationalresearchcorp-my.sharepoint.com/personal/mpierce_nrchealth_com/Documents/Documents/WORK_DRL/XL2_AdvancedExcel/0032 - 05_Solver/"/>
    </mc:Choice>
  </mc:AlternateContent>
  <xr:revisionPtr revIDLastSave="11223" documentId="11_F25DC773A252ABDACC1048B381DD52E05BDE58E8" xr6:coauthVersionLast="46" xr6:coauthVersionMax="46" xr10:uidLastSave="{3A5D7CCE-1088-4ED4-91E4-AAE4D3722F43}"/>
  <bookViews>
    <workbookView xWindow="-108" yWindow="-108" windowWidth="23256" windowHeight="12720" firstSheet="1" activeTab="3" xr2:uid="{00000000-000D-0000-FFFF-FFFF00000000}"/>
  </bookViews>
  <sheets>
    <sheet name="Slide 2-13" sheetId="5" r:id="rId1"/>
    <sheet name="Slide 16" sheetId="17" r:id="rId2"/>
    <sheet name="Slide 2-13 (2)" sheetId="19" r:id="rId3"/>
    <sheet name="Example#1" sheetId="20" r:id="rId4"/>
    <sheet name="Example#2" sheetId="21" r:id="rId5"/>
    <sheet name="Example#3" sheetId="22" r:id="rId6"/>
  </sheets>
  <definedNames>
    <definedName name="Distance">#REF!</definedName>
    <definedName name="Rate">#REF!</definedName>
    <definedName name="solver_adj" localSheetId="3" hidden="1">'Example#1'!$E$4,'Example#1'!$E$5,'Example#1'!$E$9</definedName>
    <definedName name="solver_adj" localSheetId="4" hidden="1">'Example#2'!$J$4,'Example#2'!$K$4</definedName>
    <definedName name="solver_adj" localSheetId="5" hidden="1">'Example#3'!$L$6:$L$10</definedName>
    <definedName name="solver_adj" localSheetId="0" hidden="1">'Slide 2-13'!$E$4:$E$5,'Slide 2-13'!$E$9</definedName>
    <definedName name="solver_adj" localSheetId="2" hidden="1">'Slide 2-13 (2)'!$E$4:$E$5,'Slide 2-13 (2)'!$E$9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0" hidden="1">1</definedName>
    <definedName name="solver_drv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2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itr" localSheetId="2" hidden="1">2147483647</definedName>
    <definedName name="solver_lhs1" localSheetId="3" hidden="1">'Example#1'!$E$4</definedName>
    <definedName name="solver_lhs1" localSheetId="5" hidden="1">'Example#3'!$L$10</definedName>
    <definedName name="solver_lhs1" localSheetId="0" hidden="1">'Slide 2-13'!$E$4</definedName>
    <definedName name="solver_lhs1" localSheetId="2" hidden="1">'Slide 2-13 (2)'!$E$4</definedName>
    <definedName name="solver_lhs2" localSheetId="3" hidden="1">'Example#1'!$E$4</definedName>
    <definedName name="solver_lhs2" localSheetId="5" hidden="1">'Example#3'!$L$6</definedName>
    <definedName name="solver_lhs2" localSheetId="0" hidden="1">'Slide 2-13'!$E$4</definedName>
    <definedName name="solver_lhs2" localSheetId="2" hidden="1">'Slide 2-13 (2)'!$E$4</definedName>
    <definedName name="solver_lhs3" localSheetId="3" hidden="1">'Example#1'!$E$5</definedName>
    <definedName name="solver_lhs3" localSheetId="5" hidden="1">'Example#3'!$L$7</definedName>
    <definedName name="solver_lhs3" localSheetId="0" hidden="1">'Slide 2-13'!$E$5</definedName>
    <definedName name="solver_lhs3" localSheetId="2" hidden="1">'Slide 2-13 (2)'!$E$5</definedName>
    <definedName name="solver_lhs4" localSheetId="3" hidden="1">'Example#1'!$E$5</definedName>
    <definedName name="solver_lhs4" localSheetId="5" hidden="1">'Example#3'!$L$8</definedName>
    <definedName name="solver_lhs4" localSheetId="0" hidden="1">'Slide 2-13'!$E$5</definedName>
    <definedName name="solver_lhs4" localSheetId="2" hidden="1">'Slide 2-13 (2)'!$E$5</definedName>
    <definedName name="solver_lhs5" localSheetId="3" hidden="1">'Example#1'!$E$9</definedName>
    <definedName name="solver_lhs5" localSheetId="5" hidden="1">'Example#3'!$L$9</definedName>
    <definedName name="solver_lhs5" localSheetId="0" hidden="1">'Slide 2-13'!$E$9</definedName>
    <definedName name="solver_lhs5" localSheetId="2" hidden="1">'Slide 2-13 (2)'!$E$9</definedName>
    <definedName name="solver_lhs6" localSheetId="3" hidden="1">'Example#1'!$E$9</definedName>
    <definedName name="solver_lhs6" localSheetId="0" hidden="1">'Slide 2-13'!$E$9</definedName>
    <definedName name="solver_lhs6" localSheetId="2" hidden="1">'Slide 2-13 (2)'!$E$9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od" localSheetId="2" hidden="1">2147483647</definedName>
    <definedName name="solver_num" localSheetId="3" hidden="1">6</definedName>
    <definedName name="solver_num" localSheetId="4" hidden="1">0</definedName>
    <definedName name="solver_num" localSheetId="5" hidden="1">5</definedName>
    <definedName name="solver_num" localSheetId="1" hidden="1">0</definedName>
    <definedName name="solver_num" localSheetId="0" hidden="1">6</definedName>
    <definedName name="solver_num" localSheetId="2" hidden="1">6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2" hidden="1">1</definedName>
    <definedName name="solver_opt" localSheetId="3" hidden="1">'Example#1'!$E$16</definedName>
    <definedName name="solver_opt" localSheetId="4" hidden="1">'Example#2'!$N$5</definedName>
    <definedName name="solver_opt" localSheetId="5" hidden="1">'Example#3'!$L$20</definedName>
    <definedName name="solver_opt" localSheetId="1" hidden="1">'Slide 16'!$E$29</definedName>
    <definedName name="solver_opt" localSheetId="0" hidden="1">'Slide 2-13'!$E$16</definedName>
    <definedName name="solver_opt" localSheetId="2" hidden="1">'Slide 2-13 (2)'!$E$16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0" hidden="1">0.001</definedName>
    <definedName name="solver_pre" localSheetId="2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0" hidden="1">1</definedName>
    <definedName name="solver_rbv" localSheetId="2" hidden="1">1</definedName>
    <definedName name="solver_rel1" localSheetId="3" hidden="1">1</definedName>
    <definedName name="solver_rel1" localSheetId="5" hidden="1">3</definedName>
    <definedName name="solver_rel1" localSheetId="0" hidden="1">1</definedName>
    <definedName name="solver_rel1" localSheetId="2" hidden="1">1</definedName>
    <definedName name="solver_rel2" localSheetId="3" hidden="1">3</definedName>
    <definedName name="solver_rel2" localSheetId="5" hidden="1">3</definedName>
    <definedName name="solver_rel2" localSheetId="0" hidden="1">3</definedName>
    <definedName name="solver_rel2" localSheetId="2" hidden="1">3</definedName>
    <definedName name="solver_rel3" localSheetId="3" hidden="1">1</definedName>
    <definedName name="solver_rel3" localSheetId="5" hidden="1">3</definedName>
    <definedName name="solver_rel3" localSheetId="0" hidden="1">1</definedName>
    <definedName name="solver_rel3" localSheetId="2" hidden="1">1</definedName>
    <definedName name="solver_rel4" localSheetId="3" hidden="1">3</definedName>
    <definedName name="solver_rel4" localSheetId="5" hidden="1">3</definedName>
    <definedName name="solver_rel4" localSheetId="0" hidden="1">3</definedName>
    <definedName name="solver_rel4" localSheetId="2" hidden="1">3</definedName>
    <definedName name="solver_rel5" localSheetId="3" hidden="1">1</definedName>
    <definedName name="solver_rel5" localSheetId="5" hidden="1">3</definedName>
    <definedName name="solver_rel5" localSheetId="0" hidden="1">1</definedName>
    <definedName name="solver_rel5" localSheetId="2" hidden="1">1</definedName>
    <definedName name="solver_rel6" localSheetId="3" hidden="1">3</definedName>
    <definedName name="solver_rel6" localSheetId="0" hidden="1">3</definedName>
    <definedName name="solver_rel6" localSheetId="2" hidden="1">3</definedName>
    <definedName name="solver_rhs1" localSheetId="3" hidden="1">13</definedName>
    <definedName name="solver_rhs1" localSheetId="5" hidden="1">'Example#3'!$M$10</definedName>
    <definedName name="solver_rhs1" localSheetId="0" hidden="1">13</definedName>
    <definedName name="solver_rhs1" localSheetId="2" hidden="1">13</definedName>
    <definedName name="solver_rhs2" localSheetId="3" hidden="1">'Example#1'!$E$9</definedName>
    <definedName name="solver_rhs2" localSheetId="5" hidden="1">'Example#3'!$M$6</definedName>
    <definedName name="solver_rhs2" localSheetId="0" hidden="1">'Slide 2-13'!$E$9</definedName>
    <definedName name="solver_rhs2" localSheetId="2" hidden="1">'Slide 2-13 (2)'!$E$9</definedName>
    <definedName name="solver_rhs3" localSheetId="3" hidden="1">10000</definedName>
    <definedName name="solver_rhs3" localSheetId="5" hidden="1">'Example#3'!$M$7</definedName>
    <definedName name="solver_rhs3" localSheetId="0" hidden="1">100000</definedName>
    <definedName name="solver_rhs3" localSheetId="2" hidden="1">100000</definedName>
    <definedName name="solver_rhs4" localSheetId="3" hidden="1">100</definedName>
    <definedName name="solver_rhs4" localSheetId="5" hidden="1">'Example#3'!$M$8</definedName>
    <definedName name="solver_rhs4" localSheetId="0" hidden="1">100</definedName>
    <definedName name="solver_rhs4" localSheetId="2" hidden="1">100</definedName>
    <definedName name="solver_rhs5" localSheetId="3" hidden="1">8</definedName>
    <definedName name="solver_rhs5" localSheetId="5" hidden="1">'Example#3'!$M$9</definedName>
    <definedName name="solver_rhs5" localSheetId="0" hidden="1">8</definedName>
    <definedName name="solver_rhs5" localSheetId="2" hidden="1">8</definedName>
    <definedName name="solver_rhs6" localSheetId="3" hidden="1">3</definedName>
    <definedName name="solver_rhs6" localSheetId="0" hidden="1">3</definedName>
    <definedName name="solver_rhs6" localSheetId="2" hidden="1">3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d" localSheetId="2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0" hidden="1">1</definedName>
    <definedName name="solver_scl" localSheetId="2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0" hidden="1">5</definedName>
    <definedName name="solver_tim" localSheetId="2" hidden="1">5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ol" localSheetId="2" hidden="1">0.01</definedName>
    <definedName name="solver_typ" localSheetId="3" hidden="1">1</definedName>
    <definedName name="solver_typ" localSheetId="4" hidden="1">2</definedName>
    <definedName name="solver_typ" localSheetId="5" hidden="1">3</definedName>
    <definedName name="solver_typ" localSheetId="1" hidden="1">1</definedName>
    <definedName name="solver_typ" localSheetId="0" hidden="1">1</definedName>
    <definedName name="solver_typ" localSheetId="2" hidden="1">1</definedName>
    <definedName name="solver_val" localSheetId="3" hidden="1">0</definedName>
    <definedName name="solver_val" localSheetId="4" hidden="1">0</definedName>
    <definedName name="solver_val" localSheetId="5" hidden="1">9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1" hidden="1">3</definedName>
    <definedName name="solver_ver" localSheetId="0" hidden="1">3</definedName>
    <definedName name="solver_ver" localSheetId="2" hidden="1">3</definedName>
    <definedName name="Time">#REF!</definedName>
  </definedNames>
  <calcPr calcId="191029" iterateDelta="9.9999999999999992E-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5" i="21" l="1"/>
  <c r="M305" i="21" s="1"/>
  <c r="L304" i="21"/>
  <c r="M304" i="21" s="1"/>
  <c r="L303" i="21"/>
  <c r="M303" i="21" s="1"/>
  <c r="L302" i="21"/>
  <c r="M302" i="21" s="1"/>
  <c r="L301" i="21"/>
  <c r="M301" i="21" s="1"/>
  <c r="L300" i="21"/>
  <c r="M300" i="21" s="1"/>
  <c r="L299" i="21"/>
  <c r="M299" i="21" s="1"/>
  <c r="L298" i="21"/>
  <c r="M298" i="21" s="1"/>
  <c r="L297" i="21"/>
  <c r="M297" i="21" s="1"/>
  <c r="L296" i="21"/>
  <c r="M296" i="21" s="1"/>
  <c r="L295" i="21"/>
  <c r="M295" i="21" s="1"/>
  <c r="L294" i="21"/>
  <c r="M294" i="21" s="1"/>
  <c r="L293" i="21"/>
  <c r="M293" i="21" s="1"/>
  <c r="L292" i="21"/>
  <c r="M292" i="21" s="1"/>
  <c r="L291" i="21"/>
  <c r="M291" i="21" s="1"/>
  <c r="L290" i="21"/>
  <c r="M290" i="21" s="1"/>
  <c r="L289" i="21"/>
  <c r="M289" i="21" s="1"/>
  <c r="L288" i="21"/>
  <c r="M288" i="21" s="1"/>
  <c r="L287" i="21"/>
  <c r="M287" i="21" s="1"/>
  <c r="L286" i="21"/>
  <c r="M286" i="21" s="1"/>
  <c r="L285" i="21"/>
  <c r="M285" i="21" s="1"/>
  <c r="L284" i="21"/>
  <c r="M284" i="21" s="1"/>
  <c r="L283" i="21"/>
  <c r="M283" i="21" s="1"/>
  <c r="L282" i="21"/>
  <c r="M282" i="21" s="1"/>
  <c r="L281" i="21"/>
  <c r="M281" i="21" s="1"/>
  <c r="L280" i="21"/>
  <c r="M280" i="21" s="1"/>
  <c r="L279" i="21"/>
  <c r="M279" i="21" s="1"/>
  <c r="L278" i="21"/>
  <c r="M278" i="21" s="1"/>
  <c r="L277" i="21"/>
  <c r="M277" i="21" s="1"/>
  <c r="L276" i="21"/>
  <c r="M276" i="21" s="1"/>
  <c r="L275" i="21"/>
  <c r="M275" i="21" s="1"/>
  <c r="L274" i="21"/>
  <c r="M274" i="21" s="1"/>
  <c r="L273" i="21"/>
  <c r="M273" i="21" s="1"/>
  <c r="L272" i="21"/>
  <c r="M272" i="21" s="1"/>
  <c r="L271" i="21"/>
  <c r="M271" i="21" s="1"/>
  <c r="L270" i="21"/>
  <c r="M270" i="21" s="1"/>
  <c r="L269" i="21"/>
  <c r="M269" i="21" s="1"/>
  <c r="L268" i="21"/>
  <c r="M268" i="21" s="1"/>
  <c r="L267" i="21"/>
  <c r="M267" i="21" s="1"/>
  <c r="L266" i="21"/>
  <c r="M266" i="21" s="1"/>
  <c r="L265" i="21"/>
  <c r="M265" i="21" s="1"/>
  <c r="L264" i="21"/>
  <c r="M264" i="21" s="1"/>
  <c r="L263" i="21"/>
  <c r="M263" i="21" s="1"/>
  <c r="L262" i="21"/>
  <c r="M262" i="21" s="1"/>
  <c r="L261" i="21"/>
  <c r="M261" i="21" s="1"/>
  <c r="L260" i="21"/>
  <c r="M260" i="21" s="1"/>
  <c r="L259" i="21"/>
  <c r="M259" i="21" s="1"/>
  <c r="L258" i="21"/>
  <c r="M258" i="21" s="1"/>
  <c r="L257" i="21"/>
  <c r="M257" i="21" s="1"/>
  <c r="L256" i="21"/>
  <c r="M256" i="21" s="1"/>
  <c r="L255" i="21"/>
  <c r="M255" i="21" s="1"/>
  <c r="L254" i="21"/>
  <c r="M254" i="21" s="1"/>
  <c r="L253" i="21"/>
  <c r="M253" i="21" s="1"/>
  <c r="L252" i="21"/>
  <c r="M252" i="21" s="1"/>
  <c r="L251" i="21"/>
  <c r="M251" i="21" s="1"/>
  <c r="L250" i="21"/>
  <c r="M250" i="21" s="1"/>
  <c r="L249" i="21"/>
  <c r="M249" i="21" s="1"/>
  <c r="L248" i="21"/>
  <c r="M248" i="21" s="1"/>
  <c r="L247" i="21"/>
  <c r="M247" i="21" s="1"/>
  <c r="L246" i="21"/>
  <c r="M246" i="21" s="1"/>
  <c r="L245" i="21"/>
  <c r="M245" i="21" s="1"/>
  <c r="L244" i="21"/>
  <c r="M244" i="21" s="1"/>
  <c r="L243" i="21"/>
  <c r="M243" i="21" s="1"/>
  <c r="L242" i="21"/>
  <c r="M242" i="21" s="1"/>
  <c r="L241" i="21"/>
  <c r="M241" i="21" s="1"/>
  <c r="L240" i="21"/>
  <c r="M240" i="21" s="1"/>
  <c r="L239" i="21"/>
  <c r="M239" i="21" s="1"/>
  <c r="L238" i="21"/>
  <c r="M238" i="21" s="1"/>
  <c r="L237" i="21"/>
  <c r="M237" i="21" s="1"/>
  <c r="L236" i="21"/>
  <c r="M236" i="21" s="1"/>
  <c r="L235" i="21"/>
  <c r="M235" i="21" s="1"/>
  <c r="L234" i="21"/>
  <c r="M234" i="21" s="1"/>
  <c r="L233" i="21"/>
  <c r="M233" i="21" s="1"/>
  <c r="L232" i="21"/>
  <c r="M232" i="21" s="1"/>
  <c r="L231" i="21"/>
  <c r="M231" i="21" s="1"/>
  <c r="L230" i="21"/>
  <c r="M230" i="21" s="1"/>
  <c r="L229" i="21"/>
  <c r="M229" i="21" s="1"/>
  <c r="L228" i="21"/>
  <c r="M228" i="21" s="1"/>
  <c r="L227" i="21"/>
  <c r="M227" i="21" s="1"/>
  <c r="L226" i="21"/>
  <c r="M226" i="21" s="1"/>
  <c r="L225" i="21"/>
  <c r="M225" i="21" s="1"/>
  <c r="L224" i="21"/>
  <c r="M224" i="21" s="1"/>
  <c r="L223" i="21"/>
  <c r="M223" i="21" s="1"/>
  <c r="L222" i="21"/>
  <c r="M222" i="21" s="1"/>
  <c r="L221" i="21"/>
  <c r="M221" i="21" s="1"/>
  <c r="L220" i="21"/>
  <c r="M220" i="21" s="1"/>
  <c r="L219" i="21"/>
  <c r="M219" i="21" s="1"/>
  <c r="L218" i="21"/>
  <c r="M218" i="21" s="1"/>
  <c r="L217" i="21"/>
  <c r="M217" i="21" s="1"/>
  <c r="L216" i="21"/>
  <c r="M216" i="21" s="1"/>
  <c r="L215" i="21"/>
  <c r="M215" i="21" s="1"/>
  <c r="L214" i="21"/>
  <c r="M214" i="21" s="1"/>
  <c r="L213" i="21"/>
  <c r="M213" i="21" s="1"/>
  <c r="L212" i="21"/>
  <c r="M212" i="21" s="1"/>
  <c r="L211" i="21"/>
  <c r="M211" i="21" s="1"/>
  <c r="L210" i="21"/>
  <c r="M210" i="21" s="1"/>
  <c r="L209" i="21"/>
  <c r="M209" i="21" s="1"/>
  <c r="L208" i="21"/>
  <c r="M208" i="21" s="1"/>
  <c r="L207" i="21"/>
  <c r="M207" i="21" s="1"/>
  <c r="L206" i="21"/>
  <c r="M206" i="21" s="1"/>
  <c r="L205" i="21"/>
  <c r="M205" i="21" s="1"/>
  <c r="L204" i="21"/>
  <c r="M204" i="21" s="1"/>
  <c r="L203" i="21"/>
  <c r="M203" i="21" s="1"/>
  <c r="L202" i="21"/>
  <c r="M202" i="21" s="1"/>
  <c r="L201" i="21"/>
  <c r="M201" i="21" s="1"/>
  <c r="L200" i="21"/>
  <c r="M200" i="21" s="1"/>
  <c r="L199" i="21"/>
  <c r="M199" i="21" s="1"/>
  <c r="L198" i="21"/>
  <c r="M198" i="21" s="1"/>
  <c r="L197" i="21"/>
  <c r="M197" i="21" s="1"/>
  <c r="L196" i="21"/>
  <c r="M196" i="21" s="1"/>
  <c r="L195" i="21"/>
  <c r="M195" i="21" s="1"/>
  <c r="L194" i="21"/>
  <c r="M194" i="21" s="1"/>
  <c r="L193" i="21"/>
  <c r="M193" i="21" s="1"/>
  <c r="L192" i="21"/>
  <c r="M192" i="21" s="1"/>
  <c r="L191" i="21"/>
  <c r="M191" i="21" s="1"/>
  <c r="L190" i="21"/>
  <c r="M190" i="21" s="1"/>
  <c r="L189" i="21"/>
  <c r="M189" i="21" s="1"/>
  <c r="L188" i="21"/>
  <c r="M188" i="21" s="1"/>
  <c r="L187" i="21"/>
  <c r="M187" i="21" s="1"/>
  <c r="L186" i="21"/>
  <c r="M186" i="21" s="1"/>
  <c r="L185" i="21"/>
  <c r="M185" i="21" s="1"/>
  <c r="L184" i="21"/>
  <c r="M184" i="21" s="1"/>
  <c r="L183" i="21"/>
  <c r="M183" i="21" s="1"/>
  <c r="L182" i="21"/>
  <c r="M182" i="21" s="1"/>
  <c r="L181" i="21"/>
  <c r="M181" i="21" s="1"/>
  <c r="L180" i="21"/>
  <c r="M180" i="21" s="1"/>
  <c r="L179" i="21"/>
  <c r="M179" i="21" s="1"/>
  <c r="L178" i="21"/>
  <c r="M178" i="21" s="1"/>
  <c r="L177" i="21"/>
  <c r="M177" i="21" s="1"/>
  <c r="L176" i="21"/>
  <c r="M176" i="21" s="1"/>
  <c r="L175" i="21"/>
  <c r="M175" i="21" s="1"/>
  <c r="L174" i="21"/>
  <c r="M174" i="21" s="1"/>
  <c r="L173" i="21"/>
  <c r="M173" i="21" s="1"/>
  <c r="L172" i="21"/>
  <c r="M172" i="21" s="1"/>
  <c r="L171" i="21"/>
  <c r="M171" i="21" s="1"/>
  <c r="L170" i="21"/>
  <c r="M170" i="21" s="1"/>
  <c r="L169" i="21"/>
  <c r="M169" i="21" s="1"/>
  <c r="L168" i="21"/>
  <c r="M168" i="21" s="1"/>
  <c r="L167" i="21"/>
  <c r="M167" i="21" s="1"/>
  <c r="L166" i="21"/>
  <c r="M166" i="21" s="1"/>
  <c r="L165" i="21"/>
  <c r="M165" i="21" s="1"/>
  <c r="L164" i="21"/>
  <c r="M164" i="21" s="1"/>
  <c r="L163" i="21"/>
  <c r="M163" i="21" s="1"/>
  <c r="L162" i="21"/>
  <c r="M162" i="21" s="1"/>
  <c r="L161" i="21"/>
  <c r="M161" i="21" s="1"/>
  <c r="L160" i="21"/>
  <c r="M160" i="21" s="1"/>
  <c r="L159" i="21"/>
  <c r="M159" i="21" s="1"/>
  <c r="L158" i="21"/>
  <c r="M158" i="21" s="1"/>
  <c r="L157" i="21"/>
  <c r="M157" i="21" s="1"/>
  <c r="L156" i="21"/>
  <c r="M156" i="21" s="1"/>
  <c r="L155" i="21"/>
  <c r="M155" i="21" s="1"/>
  <c r="L154" i="21"/>
  <c r="M154" i="21" s="1"/>
  <c r="L153" i="21"/>
  <c r="M153" i="21" s="1"/>
  <c r="L152" i="21"/>
  <c r="M152" i="21" s="1"/>
  <c r="L151" i="21"/>
  <c r="M151" i="21" s="1"/>
  <c r="L150" i="21"/>
  <c r="M150" i="21" s="1"/>
  <c r="L149" i="21"/>
  <c r="M149" i="21" s="1"/>
  <c r="L148" i="21"/>
  <c r="M148" i="21" s="1"/>
  <c r="L147" i="21"/>
  <c r="M147" i="21" s="1"/>
  <c r="L146" i="21"/>
  <c r="M146" i="21" s="1"/>
  <c r="L145" i="21"/>
  <c r="M145" i="21" s="1"/>
  <c r="L144" i="21"/>
  <c r="M144" i="21" s="1"/>
  <c r="L143" i="21"/>
  <c r="M143" i="21" s="1"/>
  <c r="L142" i="21"/>
  <c r="M142" i="21" s="1"/>
  <c r="L141" i="21"/>
  <c r="M141" i="21" s="1"/>
  <c r="L140" i="21"/>
  <c r="M140" i="21" s="1"/>
  <c r="L139" i="21"/>
  <c r="M139" i="21" s="1"/>
  <c r="L138" i="21"/>
  <c r="M138" i="21" s="1"/>
  <c r="L137" i="21"/>
  <c r="M137" i="21" s="1"/>
  <c r="L136" i="21"/>
  <c r="M136" i="21" s="1"/>
  <c r="L135" i="21"/>
  <c r="M135" i="21" s="1"/>
  <c r="L134" i="21"/>
  <c r="M134" i="21" s="1"/>
  <c r="L133" i="21"/>
  <c r="M133" i="21" s="1"/>
  <c r="L132" i="21"/>
  <c r="M132" i="21" s="1"/>
  <c r="L131" i="21"/>
  <c r="M131" i="21" s="1"/>
  <c r="L130" i="21"/>
  <c r="M130" i="21" s="1"/>
  <c r="L129" i="21"/>
  <c r="M129" i="21" s="1"/>
  <c r="L128" i="21"/>
  <c r="M128" i="21" s="1"/>
  <c r="L127" i="21"/>
  <c r="M127" i="21" s="1"/>
  <c r="L126" i="21"/>
  <c r="M126" i="21" s="1"/>
  <c r="L125" i="21"/>
  <c r="M125" i="21" s="1"/>
  <c r="L124" i="21"/>
  <c r="M124" i="21" s="1"/>
  <c r="L123" i="21"/>
  <c r="M123" i="21" s="1"/>
  <c r="L122" i="21"/>
  <c r="M122" i="21" s="1"/>
  <c r="L121" i="21"/>
  <c r="M121" i="21" s="1"/>
  <c r="L120" i="21"/>
  <c r="M120" i="21" s="1"/>
  <c r="L119" i="21"/>
  <c r="M119" i="21" s="1"/>
  <c r="L118" i="21"/>
  <c r="M118" i="21" s="1"/>
  <c r="L117" i="21"/>
  <c r="M117" i="21" s="1"/>
  <c r="L116" i="21"/>
  <c r="M116" i="21" s="1"/>
  <c r="L115" i="21"/>
  <c r="M115" i="21" s="1"/>
  <c r="L114" i="21"/>
  <c r="M114" i="21" s="1"/>
  <c r="L113" i="21"/>
  <c r="M113" i="21" s="1"/>
  <c r="L112" i="21"/>
  <c r="M112" i="21" s="1"/>
  <c r="L111" i="21"/>
  <c r="M111" i="21" s="1"/>
  <c r="L110" i="21"/>
  <c r="M110" i="21" s="1"/>
  <c r="L109" i="21"/>
  <c r="M109" i="21" s="1"/>
  <c r="L108" i="21"/>
  <c r="M108" i="21" s="1"/>
  <c r="L107" i="21"/>
  <c r="M107" i="21" s="1"/>
  <c r="L106" i="21"/>
  <c r="M106" i="21" s="1"/>
  <c r="L105" i="21"/>
  <c r="M105" i="21" s="1"/>
  <c r="L104" i="21"/>
  <c r="M104" i="21" s="1"/>
  <c r="L103" i="21"/>
  <c r="M103" i="21" s="1"/>
  <c r="L102" i="21"/>
  <c r="M102" i="21" s="1"/>
  <c r="L101" i="21"/>
  <c r="M101" i="21" s="1"/>
  <c r="L100" i="21"/>
  <c r="M100" i="21" s="1"/>
  <c r="L99" i="21"/>
  <c r="M99" i="21" s="1"/>
  <c r="L98" i="21"/>
  <c r="M98" i="21" s="1"/>
  <c r="L97" i="21"/>
  <c r="M97" i="21" s="1"/>
  <c r="L96" i="21"/>
  <c r="M96" i="21" s="1"/>
  <c r="L95" i="21"/>
  <c r="M95" i="21" s="1"/>
  <c r="L94" i="21"/>
  <c r="M94" i="21" s="1"/>
  <c r="L93" i="21"/>
  <c r="M93" i="21" s="1"/>
  <c r="L92" i="21"/>
  <c r="M92" i="21" s="1"/>
  <c r="L91" i="21"/>
  <c r="M91" i="21" s="1"/>
  <c r="L90" i="21"/>
  <c r="M90" i="21" s="1"/>
  <c r="L89" i="21"/>
  <c r="M89" i="21" s="1"/>
  <c r="L88" i="21"/>
  <c r="M88" i="21" s="1"/>
  <c r="L87" i="21"/>
  <c r="M87" i="21" s="1"/>
  <c r="L86" i="21"/>
  <c r="M86" i="21" s="1"/>
  <c r="L85" i="21"/>
  <c r="M85" i="21" s="1"/>
  <c r="L84" i="21"/>
  <c r="M84" i="21" s="1"/>
  <c r="L83" i="21"/>
  <c r="M83" i="21" s="1"/>
  <c r="L82" i="21"/>
  <c r="M82" i="21" s="1"/>
  <c r="L81" i="21"/>
  <c r="M81" i="21" s="1"/>
  <c r="L80" i="21"/>
  <c r="M80" i="21" s="1"/>
  <c r="L79" i="21"/>
  <c r="M79" i="21" s="1"/>
  <c r="L78" i="21"/>
  <c r="M78" i="21" s="1"/>
  <c r="L77" i="21"/>
  <c r="M77" i="21" s="1"/>
  <c r="L76" i="21"/>
  <c r="M76" i="21" s="1"/>
  <c r="L75" i="21"/>
  <c r="M75" i="21" s="1"/>
  <c r="L74" i="21"/>
  <c r="M74" i="21" s="1"/>
  <c r="L73" i="21"/>
  <c r="M73" i="21" s="1"/>
  <c r="L72" i="21"/>
  <c r="M72" i="21" s="1"/>
  <c r="L71" i="21"/>
  <c r="M71" i="21" s="1"/>
  <c r="L70" i="21"/>
  <c r="M70" i="21" s="1"/>
  <c r="L69" i="21"/>
  <c r="M69" i="21" s="1"/>
  <c r="L68" i="21"/>
  <c r="M68" i="21" s="1"/>
  <c r="L67" i="21"/>
  <c r="M67" i="21" s="1"/>
  <c r="L66" i="21"/>
  <c r="M66" i="21" s="1"/>
  <c r="L65" i="21"/>
  <c r="M65" i="21" s="1"/>
  <c r="L64" i="21"/>
  <c r="M64" i="21" s="1"/>
  <c r="L63" i="21"/>
  <c r="M63" i="21" s="1"/>
  <c r="L62" i="21"/>
  <c r="M62" i="21" s="1"/>
  <c r="L61" i="21"/>
  <c r="M61" i="21" s="1"/>
  <c r="L60" i="21"/>
  <c r="M60" i="21" s="1"/>
  <c r="L59" i="21"/>
  <c r="M59" i="21" s="1"/>
  <c r="L58" i="21"/>
  <c r="M58" i="21" s="1"/>
  <c r="L57" i="21"/>
  <c r="M57" i="21" s="1"/>
  <c r="L56" i="21"/>
  <c r="M56" i="21" s="1"/>
  <c r="L55" i="21"/>
  <c r="M55" i="21" s="1"/>
  <c r="L54" i="21"/>
  <c r="M54" i="21" s="1"/>
  <c r="L53" i="21"/>
  <c r="M53" i="21" s="1"/>
  <c r="L52" i="21"/>
  <c r="M52" i="21" s="1"/>
  <c r="L51" i="21"/>
  <c r="M51" i="21" s="1"/>
  <c r="L50" i="21"/>
  <c r="M50" i="21" s="1"/>
  <c r="L49" i="21"/>
  <c r="M49" i="21" s="1"/>
  <c r="L48" i="21"/>
  <c r="M48" i="21" s="1"/>
  <c r="L47" i="21"/>
  <c r="M47" i="21" s="1"/>
  <c r="L46" i="21"/>
  <c r="M46" i="21" s="1"/>
  <c r="L45" i="21"/>
  <c r="M45" i="21" s="1"/>
  <c r="L44" i="21"/>
  <c r="M44" i="21" s="1"/>
  <c r="L43" i="21"/>
  <c r="M43" i="21" s="1"/>
  <c r="L42" i="21"/>
  <c r="M42" i="21" s="1"/>
  <c r="L41" i="21"/>
  <c r="M41" i="21" s="1"/>
  <c r="L40" i="21"/>
  <c r="M40" i="21" s="1"/>
  <c r="L39" i="21"/>
  <c r="M39" i="21" s="1"/>
  <c r="L38" i="21"/>
  <c r="M38" i="21" s="1"/>
  <c r="L37" i="21"/>
  <c r="M37" i="21" s="1"/>
  <c r="L36" i="21"/>
  <c r="M36" i="21" s="1"/>
  <c r="L35" i="21"/>
  <c r="M35" i="21" s="1"/>
  <c r="L34" i="21"/>
  <c r="M34" i="21" s="1"/>
  <c r="L33" i="21"/>
  <c r="M33" i="21" s="1"/>
  <c r="L32" i="21"/>
  <c r="M32" i="21" s="1"/>
  <c r="L31" i="21"/>
  <c r="M31" i="21" s="1"/>
  <c r="L30" i="21"/>
  <c r="M30" i="21" s="1"/>
  <c r="L29" i="21"/>
  <c r="M29" i="21" s="1"/>
  <c r="L28" i="21"/>
  <c r="M28" i="21" s="1"/>
  <c r="L27" i="21"/>
  <c r="M27" i="21" s="1"/>
  <c r="L26" i="21"/>
  <c r="M26" i="21" s="1"/>
  <c r="L25" i="21"/>
  <c r="M25" i="21" s="1"/>
  <c r="L24" i="21"/>
  <c r="M24" i="21" s="1"/>
  <c r="L23" i="21"/>
  <c r="M23" i="21" s="1"/>
  <c r="L22" i="21"/>
  <c r="M22" i="21" s="1"/>
  <c r="L21" i="21"/>
  <c r="M21" i="21" s="1"/>
  <c r="L20" i="21"/>
  <c r="M20" i="21" s="1"/>
  <c r="L19" i="21"/>
  <c r="M19" i="21" s="1"/>
  <c r="L18" i="21"/>
  <c r="M18" i="21" s="1"/>
  <c r="L17" i="21"/>
  <c r="M17" i="21" s="1"/>
  <c r="L16" i="21"/>
  <c r="M16" i="21" s="1"/>
  <c r="L15" i="21"/>
  <c r="M15" i="21" s="1"/>
  <c r="L14" i="21"/>
  <c r="M14" i="21" s="1"/>
  <c r="L13" i="21"/>
  <c r="M13" i="21" s="1"/>
  <c r="L12" i="21"/>
  <c r="M12" i="21" s="1"/>
  <c r="L11" i="21"/>
  <c r="M11" i="21" s="1"/>
  <c r="L10" i="21"/>
  <c r="M10" i="21" s="1"/>
  <c r="K10" i="21"/>
  <c r="K12" i="21" s="1"/>
  <c r="J10" i="21"/>
  <c r="J12" i="21" s="1"/>
  <c r="L9" i="21"/>
  <c r="M9" i="21" s="1"/>
  <c r="L8" i="21"/>
  <c r="M8" i="21" s="1"/>
  <c r="L7" i="21"/>
  <c r="M7" i="21" s="1"/>
  <c r="L6" i="21"/>
  <c r="M6" i="21" s="1"/>
  <c r="L5" i="21"/>
  <c r="M5" i="21" s="1"/>
  <c r="N5" i="21" l="1"/>
  <c r="P16" i="22" l="1"/>
  <c r="P15" i="22"/>
  <c r="P14" i="22"/>
  <c r="E10" i="20"/>
  <c r="E11" i="20" s="1"/>
  <c r="E15" i="20" s="1"/>
  <c r="E6" i="20"/>
  <c r="E14" i="20" s="1"/>
  <c r="E10" i="19"/>
  <c r="E11" i="19" s="1"/>
  <c r="E15" i="19" s="1"/>
  <c r="E6" i="19"/>
  <c r="E14" i="19" s="1"/>
  <c r="E14" i="17"/>
  <c r="E16" i="17" s="1"/>
  <c r="E11" i="17"/>
  <c r="E15" i="17" s="1"/>
  <c r="N10" i="17"/>
  <c r="N11" i="17" s="1"/>
  <c r="N15" i="17" s="1"/>
  <c r="E10" i="17"/>
  <c r="N6" i="17"/>
  <c r="N14" i="17" s="1"/>
  <c r="N16" i="17" s="1"/>
  <c r="E6" i="17"/>
  <c r="E10" i="5"/>
  <c r="E11" i="5" s="1"/>
  <c r="E15" i="5" s="1"/>
  <c r="E6" i="5"/>
  <c r="E14" i="5" s="1"/>
  <c r="L20" i="22" l="1"/>
  <c r="E16" i="20"/>
  <c r="E16" i="19"/>
  <c r="E16" i="5"/>
</calcChain>
</file>

<file path=xl/sharedStrings.xml><?xml version="1.0" encoding="utf-8"?>
<sst xmlns="http://schemas.openxmlformats.org/spreadsheetml/2006/main" count="204" uniqueCount="81">
  <si>
    <t>Solver Example</t>
  </si>
  <si>
    <t>Widget Unit Price</t>
  </si>
  <si>
    <t>x</t>
  </si>
  <si>
    <t>=</t>
  </si>
  <si>
    <t>Number Widgets Sold</t>
  </si>
  <si>
    <t>Total Revenue</t>
  </si>
  <si>
    <t>Cost per Widget</t>
  </si>
  <si>
    <t>copied from E5 above</t>
  </si>
  <si>
    <t>Total Costs</t>
  </si>
  <si>
    <t>=E4*E5</t>
  </si>
  <si>
    <t>=E9*E10</t>
  </si>
  <si>
    <t>Net Income</t>
  </si>
  <si>
    <t>-</t>
  </si>
  <si>
    <t>copied from E6 above</t>
  </si>
  <si>
    <t>copied from E11 above</t>
  </si>
  <si>
    <t>Goal Seek Example</t>
  </si>
  <si>
    <t>static input</t>
  </si>
  <si>
    <t>dynamic input</t>
  </si>
  <si>
    <r>
      <t xml:space="preserve">=E14-*E15  </t>
    </r>
    <r>
      <rPr>
        <b/>
        <sz val="11"/>
        <color rgb="FF00B050"/>
        <rFont val="Calibri"/>
        <family val="2"/>
        <scheme val="minor"/>
      </rPr>
      <t>output</t>
    </r>
  </si>
  <si>
    <t>=N4*N5</t>
  </si>
  <si>
    <t>=N9*N10</t>
  </si>
  <si>
    <r>
      <t xml:space="preserve">=N14-*N15  </t>
    </r>
    <r>
      <rPr>
        <b/>
        <sz val="11"/>
        <color rgb="FF00B050"/>
        <rFont val="Calibri"/>
        <family val="2"/>
        <scheme val="minor"/>
      </rPr>
      <t>output</t>
    </r>
  </si>
  <si>
    <t>secondary input</t>
  </si>
  <si>
    <t>Goal Seek &amp; Solver Dialog Generator</t>
  </si>
  <si>
    <t>Total  Revenue</t>
  </si>
  <si>
    <r>
      <t xml:space="preserve">Example #1 - Business </t>
    </r>
    <r>
      <rPr>
        <sz val="14"/>
        <color theme="1"/>
        <rFont val="Calibri"/>
        <family val="2"/>
        <scheme val="minor"/>
      </rPr>
      <t>- Simple Revenue/Cost/Income Model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</si>
  <si>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</si>
  <si>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</si>
  <si>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</si>
  <si>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</si>
  <si>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</si>
  <si>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</si>
  <si>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=</t>
    </r>
  </si>
  <si>
    <r>
      <t>V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</si>
  <si>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(V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 / (R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</si>
  <si>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(V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 / R</t>
    </r>
    <r>
      <rPr>
        <vertAlign val="subscript"/>
        <sz val="11"/>
        <color theme="1"/>
        <rFont val="Calibri"/>
        <family val="2"/>
        <scheme val="minor"/>
      </rPr>
      <t>3</t>
    </r>
  </si>
  <si>
    <r>
      <t>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/ (R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R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)</t>
    </r>
  </si>
  <si>
    <r>
      <t>Given</t>
    </r>
    <r>
      <rPr>
        <b/>
        <sz val="11"/>
        <color theme="1"/>
        <rFont val="Calibri"/>
        <family val="2"/>
        <scheme val="minor"/>
      </rPr>
      <t>:</t>
    </r>
  </si>
  <si>
    <t>Min:</t>
  </si>
  <si>
    <t>Formula from Diagram:</t>
  </si>
  <si>
    <r>
      <t xml:space="preserve">      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3</t>
    </r>
  </si>
  <si>
    <t>Kirchhoff Circuit Theory Example</t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</si>
  <si>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I</t>
    </r>
    <r>
      <rPr>
        <vertAlign val="subscript"/>
        <sz val="11"/>
        <color theme="1"/>
        <rFont val="Calibri"/>
        <family val="2"/>
        <scheme val="minor"/>
      </rPr>
      <t>3</t>
    </r>
  </si>
  <si>
    <r>
      <t>Original</t>
    </r>
    <r>
      <rPr>
        <sz val="11"/>
        <color theme="1"/>
        <rFont val="Calibri"/>
        <family val="2"/>
        <scheme val="minor"/>
      </rPr>
      <t>:</t>
    </r>
  </si>
  <si>
    <t>Pure spectrum for first chemical</t>
  </si>
  <si>
    <t>Pure spectrum for second chemical</t>
  </si>
  <si>
    <t>Observed spectrum of mix of both chemicals</t>
  </si>
  <si>
    <t>Beer Lambert Law equation</t>
  </si>
  <si>
    <t>Solution of 2E-4 M Cr2O7^-2(aq)</t>
  </si>
  <si>
    <t>Solution of 4E-5 M MnO4-(aq)</t>
  </si>
  <si>
    <t>Mixture of permanganate and dichromate</t>
  </si>
  <si>
    <t>aka "Solution of dichromate"</t>
  </si>
  <si>
    <t>aka "Solution of permanganate"</t>
  </si>
  <si>
    <t>Secretly we know that before dilution, the concentrations are [KMnO4]= 3.00x10^-5 M and [K2Cr2O7] 1.00x10^-4 M.  But let's see what Solver predicts.</t>
  </si>
  <si>
    <t>Guess coeff dichromate</t>
  </si>
  <si>
    <t>Guess coeff permanganate</t>
  </si>
  <si>
    <t>Calculated mix spectrum</t>
  </si>
  <si>
    <t>(calc spec minus obs spec)^2</t>
  </si>
  <si>
    <t>sum of squared differences</t>
  </si>
  <si>
    <t>Wavelength (nm)</t>
  </si>
  <si>
    <t>Absorbance (AU)</t>
  </si>
  <si>
    <t>Conc (M)</t>
  </si>
  <si>
    <t>Predicted concentrations in mix (M)</t>
  </si>
  <si>
    <t>dichromate</t>
  </si>
  <si>
    <t>permanganate</t>
  </si>
  <si>
    <t>rel error</t>
  </si>
  <si>
    <t>then to run solver, I highlighted N5,</t>
  </si>
  <si>
    <t>then chose to minimize $J$4:$K$4.</t>
  </si>
  <si>
    <t>The result was 0.49287 for dichromate</t>
  </si>
  <si>
    <t>and 0.93338 for permanganate.</t>
  </si>
  <si>
    <t>Next take these values and multiply them by the</t>
  </si>
  <si>
    <t xml:space="preserve">standard concentrations (C5 and F5) to discover the </t>
  </si>
  <si>
    <t>concentration of both chemicals in the mixture</t>
  </si>
  <si>
    <t>(shown in cells J10 and K10)</t>
  </si>
  <si>
    <t xml:space="preserve">permanganate, but oh well.  At least this is an </t>
  </si>
  <si>
    <t>example with real data that was simply</t>
  </si>
  <si>
    <t xml:space="preserve">Initially guessed 1 in cells J4 and L4, </t>
  </si>
  <si>
    <t xml:space="preserve">That is a bad percent error for the </t>
  </si>
  <si>
    <t>collected in a lab with my own reagents, so okay</t>
  </si>
  <si>
    <t>to post as creative commons license for educational</t>
  </si>
  <si>
    <t>purposes.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</si>
</sst>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"/>
    <numFmt numFmtId="165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1" fillId="2" borderId="0" xfId="0" applyFont="1" applyFill="1"/>
    <xf numFmtId="0" fontId="2" fillId="2" borderId="0" xfId="0" applyFont="1" applyFill="1"/>
    <xf numFmtId="14" fontId="0" fillId="2" borderId="0" xfId="0" quotePrefix="1" applyNumberFormat="1" applyFill="1" applyAlignment="1">
      <alignment horizontal="right"/>
    </xf>
    <xf numFmtId="14" fontId="0" fillId="2" borderId="1" xfId="0" applyNumberFormat="1" applyFill="1" applyBorder="1" applyAlignment="1">
      <alignment horizontal="right"/>
    </xf>
    <xf numFmtId="164" fontId="0" fillId="2" borderId="1" xfId="0" applyNumberFormat="1" applyFill="1" applyBorder="1"/>
    <xf numFmtId="0" fontId="3" fillId="2" borderId="0" xfId="0" applyFont="1" applyFill="1"/>
    <xf numFmtId="164" fontId="0" fillId="2" borderId="0" xfId="0" applyNumberFormat="1" applyFont="1" applyFill="1"/>
    <xf numFmtId="14" fontId="1" fillId="2" borderId="0" xfId="0" applyNumberFormat="1" applyFont="1" applyFill="1"/>
    <xf numFmtId="8" fontId="1" fillId="4" borderId="0" xfId="0" applyNumberFormat="1" applyFont="1" applyFill="1"/>
    <xf numFmtId="0" fontId="4" fillId="2" borderId="0" xfId="0" applyFont="1" applyFill="1"/>
    <xf numFmtId="0" fontId="0" fillId="4" borderId="1" xfId="0" applyFill="1" applyBorder="1"/>
    <xf numFmtId="14" fontId="0" fillId="2" borderId="1" xfId="0" quotePrefix="1" applyNumberFormat="1" applyFill="1" applyBorder="1" applyAlignment="1">
      <alignment horizontal="right"/>
    </xf>
    <xf numFmtId="8" fontId="0" fillId="6" borderId="0" xfId="0" applyNumberFormat="1" applyFill="1"/>
    <xf numFmtId="8" fontId="0" fillId="6" borderId="1" xfId="0" applyNumberFormat="1" applyFill="1" applyBorder="1"/>
    <xf numFmtId="8" fontId="6" fillId="3" borderId="0" xfId="0" applyNumberFormat="1" applyFont="1" applyFill="1"/>
    <xf numFmtId="0" fontId="6" fillId="3" borderId="1" xfId="0" applyFont="1" applyFill="1" applyBorder="1"/>
    <xf numFmtId="8" fontId="5" fillId="5" borderId="0" xfId="0" applyNumberFormat="1" applyFont="1" applyFill="1"/>
    <xf numFmtId="8" fontId="6" fillId="6" borderId="0" xfId="0" applyNumberFormat="1" applyFont="1" applyFill="1"/>
    <xf numFmtId="0" fontId="7" fillId="2" borderId="0" xfId="0" applyFont="1" applyFill="1"/>
    <xf numFmtId="0" fontId="4" fillId="2" borderId="0" xfId="0" quotePrefix="1" applyFont="1" applyFill="1"/>
    <xf numFmtId="0" fontId="8" fillId="2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2" fillId="2" borderId="0" xfId="0" applyFont="1" applyFill="1" applyAlignment="1"/>
    <xf numFmtId="0" fontId="11" fillId="2" borderId="0" xfId="0" applyFont="1" applyFill="1"/>
    <xf numFmtId="0" fontId="12" fillId="2" borderId="0" xfId="0" applyFont="1" applyFill="1"/>
    <xf numFmtId="0" fontId="1" fillId="8" borderId="2" xfId="0" quotePrefix="1" applyFont="1" applyFill="1" applyBorder="1"/>
    <xf numFmtId="0" fontId="0" fillId="8" borderId="2" xfId="0" applyFill="1" applyBorder="1"/>
    <xf numFmtId="0" fontId="0" fillId="8" borderId="0" xfId="0" applyFill="1"/>
    <xf numFmtId="0" fontId="0" fillId="8" borderId="0" xfId="0" quotePrefix="1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0" fontId="0" fillId="8" borderId="0" xfId="0" quotePrefix="1" applyFill="1" applyAlignment="1"/>
    <xf numFmtId="0" fontId="0" fillId="9" borderId="3" xfId="0" applyFill="1" applyBorder="1"/>
    <xf numFmtId="0" fontId="4" fillId="8" borderId="0" xfId="0" applyFont="1" applyFill="1"/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14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4" xfId="0" applyNumberFormat="1" applyFill="1" applyBorder="1"/>
    <xf numFmtId="0" fontId="1" fillId="2" borderId="0" xfId="0" applyFont="1" applyFill="1" applyAlignment="1">
      <alignment horizontal="center"/>
    </xf>
    <xf numFmtId="11" fontId="1" fillId="2" borderId="0" xfId="0" applyNumberFormat="1" applyFont="1" applyFill="1" applyAlignment="1">
      <alignment horizontal="center"/>
    </xf>
    <xf numFmtId="165" fontId="4" fillId="2" borderId="0" xfId="1" applyNumberFormat="1" applyFont="1" applyFill="1"/>
    <xf numFmtId="0" fontId="0" fillId="10" borderId="4" xfId="0" applyFill="1" applyBorder="1" applyAlignment="1">
      <alignment horizontal="center"/>
    </xf>
    <xf numFmtId="0" fontId="0" fillId="5" borderId="4" xfId="0" applyFill="1" applyBorder="1"/>
    <xf numFmtId="0" fontId="16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17" fillId="11" borderId="0" xfId="0" applyFont="1" applyFill="1"/>
    <xf numFmtId="0" fontId="18" fillId="12" borderId="5" xfId="0" applyFont="1" applyFill="1" applyBorder="1" applyAlignment="1">
      <alignment horizontal="center" vertical="center"/>
    </xf>
    <xf numFmtId="0" fontId="18" fillId="13" borderId="5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4" fillId="2" borderId="0" xfId="0" applyFont="1" applyFill="1" applyAlignment="1">
      <alignment horizontal="center" wrapText="1"/>
    </xf>
    <xf numFmtId="0" fontId="14" fillId="2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9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07/relationships/hdphoto" Target="../media/hdphoto6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microsoft.com/office/2007/relationships/hdphoto" Target="../media/hdphoto5.wdp"/><Relationship Id="rId4" Type="http://schemas.microsoft.com/office/2007/relationships/hdphoto" Target="../media/hdphoto2.wdp"/><Relationship Id="rId9" Type="http://schemas.openxmlformats.org/officeDocument/2006/relationships/image" Target="../media/image5.png"/><Relationship Id="rId14" Type="http://schemas.microsoft.com/office/2007/relationships/hdphoto" Target="../media/hdphoto7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46521</xdr:colOff>
      <xdr:row>2</xdr:row>
      <xdr:rowOff>4242</xdr:rowOff>
    </xdr:from>
    <xdr:to>
      <xdr:col>3</xdr:col>
      <xdr:colOff>192691</xdr:colOff>
      <xdr:row>13</xdr:row>
      <xdr:rowOff>139616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022AB5-709F-427F-B2D1-23D07F14C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6521" y="370002"/>
          <a:ext cx="1974970" cy="2253734"/>
        </a:xfrm>
        <a:prstGeom prst="rect">
          <a:avLst/>
        </a:prstGeom>
      </xdr:spPr>
    </xdr:pic>
    <xdr:clientData/>
  </xdr:twoCellAnchor>
  <xdr:twoCellAnchor editAs="oneCell">
    <xdr:from>
      <xdr:col>5</xdr:col>
      <xdr:colOff>336081</xdr:colOff>
      <xdr:row>2</xdr:row>
      <xdr:rowOff>164262</xdr:rowOff>
    </xdr:from>
    <xdr:to>
      <xdr:col>6</xdr:col>
      <xdr:colOff>581672</xdr:colOff>
      <xdr:row>4</xdr:row>
      <xdr:rowOff>165971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C38E8B-0739-4BEB-8E13-3C92E2DD5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4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384081" y="530022"/>
          <a:ext cx="855191" cy="382709"/>
        </a:xfrm>
        <a:prstGeom prst="rect">
          <a:avLst/>
        </a:prstGeom>
      </xdr:spPr>
    </xdr:pic>
    <xdr:clientData/>
  </xdr:twoCellAnchor>
  <xdr:twoCellAnchor editAs="oneCell">
    <xdr:from>
      <xdr:col>3</xdr:col>
      <xdr:colOff>397040</xdr:colOff>
      <xdr:row>4</xdr:row>
      <xdr:rowOff>171882</xdr:rowOff>
    </xdr:from>
    <xdr:to>
      <xdr:col>8</xdr:col>
      <xdr:colOff>434340</xdr:colOff>
      <xdr:row>11</xdr:row>
      <xdr:rowOff>127954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899F73-E9B2-4BC1-BDF0-4BDB40322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rightnessContrast bright="4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225840" y="918642"/>
          <a:ext cx="3085300" cy="1327672"/>
        </a:xfrm>
        <a:prstGeom prst="rect">
          <a:avLst/>
        </a:prstGeom>
      </xdr:spPr>
    </xdr:pic>
    <xdr:clientData/>
  </xdr:twoCellAnchor>
  <xdr:twoCellAnchor editAs="oneCell">
    <xdr:from>
      <xdr:col>3</xdr:col>
      <xdr:colOff>397041</xdr:colOff>
      <xdr:row>13</xdr:row>
      <xdr:rowOff>4242</xdr:rowOff>
    </xdr:from>
    <xdr:to>
      <xdr:col>5</xdr:col>
      <xdr:colOff>136977</xdr:colOff>
      <xdr:row>21</xdr:row>
      <xdr:rowOff>12609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9947E7-38D7-4127-84A4-2492E3DD9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rightnessContrast bright="40000"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225841" y="2488362"/>
          <a:ext cx="959136" cy="1578087"/>
        </a:xfrm>
        <a:prstGeom prst="rect">
          <a:avLst/>
        </a:prstGeom>
      </xdr:spPr>
    </xdr:pic>
    <xdr:clientData/>
  </xdr:twoCellAnchor>
  <xdr:twoCellAnchor editAs="oneCell">
    <xdr:from>
      <xdr:col>3</xdr:col>
      <xdr:colOff>473241</xdr:colOff>
      <xdr:row>21</xdr:row>
      <xdr:rowOff>103303</xdr:rowOff>
    </xdr:from>
    <xdr:to>
      <xdr:col>5</xdr:col>
      <xdr:colOff>47809</xdr:colOff>
      <xdr:row>22</xdr:row>
      <xdr:rowOff>147214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7A2B7D-A1D9-412A-B9FA-AB37167ED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bright="40000"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302041" y="4141903"/>
          <a:ext cx="793768" cy="226791"/>
        </a:xfrm>
        <a:prstGeom prst="rect">
          <a:avLst/>
        </a:prstGeom>
      </xdr:spPr>
    </xdr:pic>
    <xdr:clientData/>
  </xdr:twoCellAnchor>
  <xdr:twoCellAnchor editAs="oneCell">
    <xdr:from>
      <xdr:col>3</xdr:col>
      <xdr:colOff>412281</xdr:colOff>
      <xdr:row>22</xdr:row>
      <xdr:rowOff>149022</xdr:rowOff>
    </xdr:from>
    <xdr:to>
      <xdr:col>5</xdr:col>
      <xdr:colOff>104969</xdr:colOff>
      <xdr:row>24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AFB931-D908-4BD7-A501-1E47E8EB7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rightnessContrast bright="40000"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241081" y="4370502"/>
          <a:ext cx="911888" cy="292938"/>
        </a:xfrm>
        <a:prstGeom prst="rect">
          <a:avLst/>
        </a:prstGeom>
      </xdr:spPr>
    </xdr:pic>
    <xdr:clientData/>
  </xdr:twoCellAnchor>
  <xdr:twoCellAnchor editAs="oneCell">
    <xdr:from>
      <xdr:col>5</xdr:col>
      <xdr:colOff>397041</xdr:colOff>
      <xdr:row>13</xdr:row>
      <xdr:rowOff>4242</xdr:rowOff>
    </xdr:from>
    <xdr:to>
      <xdr:col>8</xdr:col>
      <xdr:colOff>84905</xdr:colOff>
      <xdr:row>17</xdr:row>
      <xdr:rowOff>68018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9953E4D-FCF4-44A8-840A-B18D049CA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rightnessContrast bright="4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45041" y="2488362"/>
          <a:ext cx="1516664" cy="841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4177-BDDE-44D1-A21D-17ECC054A8A8}">
  <dimension ref="A1:F35"/>
  <sheetViews>
    <sheetView workbookViewId="0">
      <selection activeCell="B3" sqref="B3"/>
    </sheetView>
  </sheetViews>
  <sheetFormatPr defaultRowHeight="14.4" x14ac:dyDescent="0.3"/>
  <cols>
    <col min="1" max="2" width="2.77734375" style="1" customWidth="1"/>
    <col min="3" max="3" width="18.6640625" style="1" customWidth="1"/>
    <col min="4" max="4" width="2.33203125" style="1" customWidth="1"/>
    <col min="5" max="5" width="13.5546875" style="1" customWidth="1"/>
    <col min="6" max="6" width="20" style="1" customWidth="1"/>
    <col min="7" max="9" width="8.88671875" style="1" customWidth="1"/>
    <col min="10" max="16384" width="8.88671875" style="1"/>
  </cols>
  <sheetData>
    <row r="1" spans="1:6" ht="18" x14ac:dyDescent="0.35">
      <c r="A1" s="9" t="s">
        <v>23</v>
      </c>
    </row>
    <row r="2" spans="1:6" ht="7.2" customHeight="1" x14ac:dyDescent="0.3">
      <c r="B2" s="5"/>
    </row>
    <row r="3" spans="1:6" x14ac:dyDescent="0.3">
      <c r="B3" s="4" t="s">
        <v>24</v>
      </c>
    </row>
    <row r="4" spans="1:6" x14ac:dyDescent="0.3">
      <c r="B4" s="2"/>
      <c r="C4" s="3" t="s">
        <v>1</v>
      </c>
      <c r="E4" s="18">
        <v>5.99</v>
      </c>
      <c r="F4" s="24" t="s">
        <v>22</v>
      </c>
    </row>
    <row r="5" spans="1:6" x14ac:dyDescent="0.3">
      <c r="B5" s="7" t="s">
        <v>2</v>
      </c>
      <c r="C5" s="8" t="s">
        <v>4</v>
      </c>
      <c r="E5" s="19">
        <v>341</v>
      </c>
      <c r="F5" s="22" t="s">
        <v>17</v>
      </c>
    </row>
    <row r="6" spans="1:6" x14ac:dyDescent="0.3">
      <c r="B6" s="6" t="s">
        <v>3</v>
      </c>
      <c r="C6" s="10" t="s">
        <v>5</v>
      </c>
      <c r="E6" s="12">
        <f>E4*E5</f>
        <v>2042.5900000000001</v>
      </c>
      <c r="F6" s="13" t="s">
        <v>9</v>
      </c>
    </row>
    <row r="7" spans="1:6" x14ac:dyDescent="0.3">
      <c r="B7" s="2"/>
      <c r="C7" s="3"/>
    </row>
    <row r="8" spans="1:6" x14ac:dyDescent="0.3">
      <c r="B8" s="11" t="s">
        <v>8</v>
      </c>
      <c r="C8" s="3"/>
    </row>
    <row r="9" spans="1:6" x14ac:dyDescent="0.3">
      <c r="B9" s="2"/>
      <c r="C9" s="3" t="s">
        <v>6</v>
      </c>
      <c r="E9" s="18">
        <v>4.29</v>
      </c>
      <c r="F9" s="24" t="s">
        <v>22</v>
      </c>
    </row>
    <row r="10" spans="1:6" x14ac:dyDescent="0.3">
      <c r="B10" s="7" t="s">
        <v>2</v>
      </c>
      <c r="C10" s="8" t="s">
        <v>4</v>
      </c>
      <c r="E10" s="14">
        <f>E5</f>
        <v>341</v>
      </c>
      <c r="F10" s="13" t="s">
        <v>7</v>
      </c>
    </row>
    <row r="11" spans="1:6" x14ac:dyDescent="0.3">
      <c r="B11" s="6" t="s">
        <v>3</v>
      </c>
      <c r="C11" s="10" t="s">
        <v>8</v>
      </c>
      <c r="E11" s="12">
        <f>E9*E10</f>
        <v>1462.89</v>
      </c>
      <c r="F11" s="13" t="s">
        <v>10</v>
      </c>
    </row>
    <row r="12" spans="1:6" x14ac:dyDescent="0.3">
      <c r="B12" s="2"/>
      <c r="C12" s="3"/>
    </row>
    <row r="13" spans="1:6" x14ac:dyDescent="0.3">
      <c r="B13" s="11" t="s">
        <v>11</v>
      </c>
      <c r="C13" s="3"/>
    </row>
    <row r="14" spans="1:6" x14ac:dyDescent="0.3">
      <c r="B14" s="2"/>
      <c r="C14" s="3" t="s">
        <v>5</v>
      </c>
      <c r="E14" s="16">
        <f>E6</f>
        <v>2042.5900000000001</v>
      </c>
      <c r="F14" s="13" t="s">
        <v>13</v>
      </c>
    </row>
    <row r="15" spans="1:6" x14ac:dyDescent="0.3">
      <c r="B15" s="15" t="s">
        <v>12</v>
      </c>
      <c r="C15" s="8" t="s">
        <v>8</v>
      </c>
      <c r="E15" s="17">
        <f>E11</f>
        <v>1462.89</v>
      </c>
      <c r="F15" s="13" t="s">
        <v>14</v>
      </c>
    </row>
    <row r="16" spans="1:6" x14ac:dyDescent="0.3">
      <c r="B16" s="6" t="s">
        <v>3</v>
      </c>
      <c r="C16" s="10" t="s">
        <v>11</v>
      </c>
      <c r="E16" s="20">
        <f>E14-E15</f>
        <v>579.70000000000005</v>
      </c>
      <c r="F16" s="23" t="s">
        <v>18</v>
      </c>
    </row>
    <row r="17" spans="2:3" x14ac:dyDescent="0.3">
      <c r="B17" s="2"/>
      <c r="C17" s="3"/>
    </row>
    <row r="18" spans="2:3" x14ac:dyDescent="0.3">
      <c r="B18" s="2"/>
      <c r="C18" s="3"/>
    </row>
    <row r="19" spans="2:3" x14ac:dyDescent="0.3">
      <c r="B19" s="2"/>
      <c r="C19" s="3"/>
    </row>
    <row r="20" spans="2:3" x14ac:dyDescent="0.3">
      <c r="B20" s="2"/>
      <c r="C20" s="3"/>
    </row>
    <row r="21" spans="2:3" x14ac:dyDescent="0.3">
      <c r="B21" s="2"/>
      <c r="C21" s="3"/>
    </row>
    <row r="22" spans="2:3" x14ac:dyDescent="0.3">
      <c r="B22" s="2"/>
      <c r="C22" s="3"/>
    </row>
    <row r="23" spans="2:3" x14ac:dyDescent="0.3">
      <c r="B23" s="2"/>
      <c r="C23" s="3"/>
    </row>
    <row r="24" spans="2:3" x14ac:dyDescent="0.3">
      <c r="B24" s="2"/>
      <c r="C24" s="3"/>
    </row>
    <row r="25" spans="2:3" x14ac:dyDescent="0.3">
      <c r="B25" s="2"/>
      <c r="C25" s="3"/>
    </row>
    <row r="26" spans="2:3" x14ac:dyDescent="0.3">
      <c r="B26" s="2"/>
      <c r="C26" s="3"/>
    </row>
    <row r="27" spans="2:3" x14ac:dyDescent="0.3">
      <c r="B27" s="2"/>
      <c r="C27" s="3"/>
    </row>
    <row r="28" spans="2:3" x14ac:dyDescent="0.3">
      <c r="B28" s="2"/>
      <c r="C28" s="3"/>
    </row>
    <row r="29" spans="2:3" x14ac:dyDescent="0.3">
      <c r="B29" s="2"/>
      <c r="C29" s="3"/>
    </row>
    <row r="30" spans="2:3" x14ac:dyDescent="0.3">
      <c r="B30" s="2"/>
      <c r="C30" s="3"/>
    </row>
    <row r="31" spans="2:3" x14ac:dyDescent="0.3">
      <c r="B31" s="2"/>
      <c r="C31" s="3"/>
    </row>
    <row r="32" spans="2:3" x14ac:dyDescent="0.3">
      <c r="B32" s="2"/>
      <c r="C32" s="3"/>
    </row>
    <row r="33" spans="2:3" x14ac:dyDescent="0.3">
      <c r="B33" s="2"/>
      <c r="C33" s="3"/>
    </row>
    <row r="34" spans="2:3" x14ac:dyDescent="0.3">
      <c r="B34" s="2"/>
      <c r="C34" s="3"/>
    </row>
    <row r="35" spans="2:3" x14ac:dyDescent="0.3">
      <c r="B35" s="2"/>
      <c r="C3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6E8D-4C37-4C6D-9CD1-182A69AC6398}">
  <dimension ref="A1:O35"/>
  <sheetViews>
    <sheetView workbookViewId="0">
      <selection activeCell="C26" sqref="C26"/>
    </sheetView>
  </sheetViews>
  <sheetFormatPr defaultRowHeight="14.4" x14ac:dyDescent="0.3"/>
  <cols>
    <col min="1" max="2" width="2.77734375" style="1" customWidth="1"/>
    <col min="3" max="3" width="18.6640625" style="1" customWidth="1"/>
    <col min="4" max="4" width="2.33203125" style="1" customWidth="1"/>
    <col min="5" max="5" width="9.5546875" style="1" customWidth="1"/>
    <col min="6" max="6" width="20" style="1" customWidth="1"/>
    <col min="7" max="9" width="8.88671875" style="1" customWidth="1"/>
    <col min="10" max="11" width="2.77734375" style="1" customWidth="1"/>
    <col min="12" max="12" width="18.6640625" style="1" bestFit="1" customWidth="1"/>
    <col min="13" max="13" width="2.33203125" style="1" customWidth="1"/>
    <col min="14" max="14" width="9.5546875" style="1" bestFit="1" customWidth="1"/>
    <col min="15" max="15" width="20" style="1" bestFit="1" customWidth="1"/>
    <col min="16" max="16384" width="8.88671875" style="1"/>
  </cols>
  <sheetData>
    <row r="1" spans="1:15" ht="18" x14ac:dyDescent="0.35">
      <c r="A1" s="9" t="s">
        <v>15</v>
      </c>
      <c r="J1" s="9" t="s">
        <v>0</v>
      </c>
    </row>
    <row r="2" spans="1:15" ht="7.2" customHeight="1" x14ac:dyDescent="0.3">
      <c r="B2" s="5"/>
      <c r="K2" s="5"/>
    </row>
    <row r="3" spans="1:15" x14ac:dyDescent="0.3">
      <c r="B3" s="4" t="s">
        <v>24</v>
      </c>
      <c r="K3" s="4" t="s">
        <v>24</v>
      </c>
    </row>
    <row r="4" spans="1:15" x14ac:dyDescent="0.3">
      <c r="B4" s="2"/>
      <c r="C4" s="3" t="s">
        <v>1</v>
      </c>
      <c r="E4" s="21">
        <v>5.99</v>
      </c>
      <c r="F4" s="13" t="s">
        <v>16</v>
      </c>
      <c r="K4" s="2"/>
      <c r="L4" s="3" t="s">
        <v>1</v>
      </c>
      <c r="N4" s="18">
        <v>5.99</v>
      </c>
      <c r="O4" s="22" t="s">
        <v>17</v>
      </c>
    </row>
    <row r="5" spans="1:15" x14ac:dyDescent="0.3">
      <c r="B5" s="7" t="s">
        <v>2</v>
      </c>
      <c r="C5" s="8" t="s">
        <v>4</v>
      </c>
      <c r="E5" s="19">
        <v>341</v>
      </c>
      <c r="F5" s="22" t="s">
        <v>17</v>
      </c>
      <c r="K5" s="7" t="s">
        <v>2</v>
      </c>
      <c r="L5" s="8" t="s">
        <v>4</v>
      </c>
      <c r="N5" s="19">
        <v>341</v>
      </c>
      <c r="O5" s="22" t="s">
        <v>17</v>
      </c>
    </row>
    <row r="6" spans="1:15" x14ac:dyDescent="0.3">
      <c r="B6" s="6" t="s">
        <v>3</v>
      </c>
      <c r="C6" s="10" t="s">
        <v>5</v>
      </c>
      <c r="E6" s="12">
        <f>E4*E5</f>
        <v>2042.5900000000001</v>
      </c>
      <c r="F6" s="13" t="s">
        <v>9</v>
      </c>
      <c r="K6" s="6" t="s">
        <v>3</v>
      </c>
      <c r="L6" s="10" t="s">
        <v>5</v>
      </c>
      <c r="N6" s="12">
        <f>N4*N5</f>
        <v>2042.5900000000001</v>
      </c>
      <c r="O6" s="23" t="s">
        <v>19</v>
      </c>
    </row>
    <row r="7" spans="1:15" x14ac:dyDescent="0.3">
      <c r="B7" s="2"/>
      <c r="C7" s="3"/>
      <c r="K7" s="2"/>
      <c r="L7" s="3"/>
    </row>
    <row r="8" spans="1:15" x14ac:dyDescent="0.3">
      <c r="B8" s="11" t="s">
        <v>8</v>
      </c>
      <c r="C8" s="3"/>
      <c r="K8" s="11" t="s">
        <v>8</v>
      </c>
      <c r="L8" s="3"/>
    </row>
    <row r="9" spans="1:15" x14ac:dyDescent="0.3">
      <c r="B9" s="2"/>
      <c r="C9" s="3" t="s">
        <v>6</v>
      </c>
      <c r="E9" s="21">
        <v>4.29</v>
      </c>
      <c r="F9" s="13" t="s">
        <v>16</v>
      </c>
      <c r="K9" s="2"/>
      <c r="L9" s="3" t="s">
        <v>6</v>
      </c>
      <c r="N9" s="18">
        <v>4.29</v>
      </c>
      <c r="O9" s="22" t="s">
        <v>17</v>
      </c>
    </row>
    <row r="10" spans="1:15" x14ac:dyDescent="0.3">
      <c r="B10" s="7" t="s">
        <v>2</v>
      </c>
      <c r="C10" s="8" t="s">
        <v>4</v>
      </c>
      <c r="E10" s="14">
        <f>E5</f>
        <v>341</v>
      </c>
      <c r="F10" s="13" t="s">
        <v>7</v>
      </c>
      <c r="K10" s="7" t="s">
        <v>2</v>
      </c>
      <c r="L10" s="8" t="s">
        <v>4</v>
      </c>
      <c r="N10" s="14">
        <f>N5</f>
        <v>341</v>
      </c>
      <c r="O10" s="13" t="s">
        <v>7</v>
      </c>
    </row>
    <row r="11" spans="1:15" x14ac:dyDescent="0.3">
      <c r="B11" s="6" t="s">
        <v>3</v>
      </c>
      <c r="C11" s="10" t="s">
        <v>8</v>
      </c>
      <c r="E11" s="12">
        <f>E9*E10</f>
        <v>1462.89</v>
      </c>
      <c r="F11" s="13" t="s">
        <v>10</v>
      </c>
      <c r="K11" s="6" t="s">
        <v>3</v>
      </c>
      <c r="L11" s="10" t="s">
        <v>8</v>
      </c>
      <c r="N11" s="12">
        <f>N9*N10</f>
        <v>1462.89</v>
      </c>
      <c r="O11" s="23" t="s">
        <v>20</v>
      </c>
    </row>
    <row r="12" spans="1:15" x14ac:dyDescent="0.3">
      <c r="B12" s="2"/>
      <c r="C12" s="3"/>
      <c r="K12" s="2"/>
      <c r="L12" s="3"/>
    </row>
    <row r="13" spans="1:15" x14ac:dyDescent="0.3">
      <c r="B13" s="11" t="s">
        <v>11</v>
      </c>
      <c r="C13" s="3"/>
      <c r="K13" s="11" t="s">
        <v>11</v>
      </c>
      <c r="L13" s="3"/>
    </row>
    <row r="14" spans="1:15" x14ac:dyDescent="0.3">
      <c r="B14" s="2"/>
      <c r="C14" s="3" t="s">
        <v>5</v>
      </c>
      <c r="E14" s="16">
        <f>E6</f>
        <v>2042.5900000000001</v>
      </c>
      <c r="F14" s="13" t="s">
        <v>13</v>
      </c>
      <c r="K14" s="2"/>
      <c r="L14" s="3" t="s">
        <v>5</v>
      </c>
      <c r="N14" s="16">
        <f>N6</f>
        <v>2042.5900000000001</v>
      </c>
      <c r="O14" s="13" t="s">
        <v>13</v>
      </c>
    </row>
    <row r="15" spans="1:15" x14ac:dyDescent="0.3">
      <c r="B15" s="15" t="s">
        <v>12</v>
      </c>
      <c r="C15" s="8" t="s">
        <v>8</v>
      </c>
      <c r="E15" s="17">
        <f>E11</f>
        <v>1462.89</v>
      </c>
      <c r="F15" s="13" t="s">
        <v>14</v>
      </c>
      <c r="K15" s="15" t="s">
        <v>12</v>
      </c>
      <c r="L15" s="8" t="s">
        <v>8</v>
      </c>
      <c r="N15" s="17">
        <f>N11</f>
        <v>1462.89</v>
      </c>
      <c r="O15" s="13" t="s">
        <v>14</v>
      </c>
    </row>
    <row r="16" spans="1:15" x14ac:dyDescent="0.3">
      <c r="B16" s="6" t="s">
        <v>3</v>
      </c>
      <c r="C16" s="10" t="s">
        <v>11</v>
      </c>
      <c r="E16" s="20">
        <f>E14-E15</f>
        <v>579.70000000000005</v>
      </c>
      <c r="F16" s="23" t="s">
        <v>18</v>
      </c>
      <c r="K16" s="6" t="s">
        <v>3</v>
      </c>
      <c r="L16" s="10" t="s">
        <v>11</v>
      </c>
      <c r="N16" s="20">
        <f>N14-N15</f>
        <v>579.70000000000005</v>
      </c>
      <c r="O16" s="23" t="s">
        <v>21</v>
      </c>
    </row>
    <row r="17" spans="2:12" x14ac:dyDescent="0.3">
      <c r="B17" s="2"/>
      <c r="C17" s="3"/>
      <c r="K17" s="2"/>
      <c r="L17" s="3"/>
    </row>
    <row r="18" spans="2:12" x14ac:dyDescent="0.3">
      <c r="B18" s="2"/>
      <c r="C18" s="3"/>
      <c r="K18" s="2"/>
      <c r="L18" s="3"/>
    </row>
    <row r="19" spans="2:12" x14ac:dyDescent="0.3">
      <c r="B19" s="2"/>
      <c r="C19" s="3"/>
      <c r="K19" s="2"/>
      <c r="L19" s="3"/>
    </row>
    <row r="20" spans="2:12" x14ac:dyDescent="0.3">
      <c r="B20" s="2"/>
      <c r="C20" s="3"/>
      <c r="K20" s="2"/>
      <c r="L20" s="3"/>
    </row>
    <row r="21" spans="2:12" x14ac:dyDescent="0.3">
      <c r="B21" s="2"/>
      <c r="C21" s="3"/>
      <c r="K21" s="2"/>
      <c r="L21" s="3"/>
    </row>
    <row r="22" spans="2:12" x14ac:dyDescent="0.3">
      <c r="B22" s="2"/>
      <c r="C22" s="3"/>
      <c r="K22" s="2"/>
      <c r="L22" s="3"/>
    </row>
    <row r="23" spans="2:12" x14ac:dyDescent="0.3">
      <c r="B23" s="2"/>
      <c r="C23" s="3"/>
      <c r="K23" s="2"/>
      <c r="L23" s="3"/>
    </row>
    <row r="24" spans="2:12" x14ac:dyDescent="0.3">
      <c r="B24" s="2"/>
      <c r="C24" s="3"/>
      <c r="K24" s="2"/>
      <c r="L24" s="3"/>
    </row>
    <row r="25" spans="2:12" x14ac:dyDescent="0.3">
      <c r="B25" s="2"/>
      <c r="C25" s="3"/>
      <c r="K25" s="2"/>
      <c r="L25" s="3"/>
    </row>
    <row r="26" spans="2:12" x14ac:dyDescent="0.3">
      <c r="B26" s="2"/>
      <c r="C26" s="3"/>
      <c r="K26" s="2"/>
      <c r="L26" s="3"/>
    </row>
    <row r="27" spans="2:12" x14ac:dyDescent="0.3">
      <c r="B27" s="2"/>
      <c r="C27" s="3"/>
      <c r="K27" s="2"/>
      <c r="L27" s="3"/>
    </row>
    <row r="28" spans="2:12" x14ac:dyDescent="0.3">
      <c r="B28" s="2"/>
      <c r="C28" s="3"/>
      <c r="K28" s="2"/>
      <c r="L28" s="3"/>
    </row>
    <row r="29" spans="2:12" x14ac:dyDescent="0.3">
      <c r="B29" s="2"/>
      <c r="C29" s="3"/>
      <c r="K29" s="2"/>
      <c r="L29" s="3"/>
    </row>
    <row r="30" spans="2:12" x14ac:dyDescent="0.3">
      <c r="B30" s="2"/>
      <c r="C30" s="3"/>
      <c r="K30" s="2"/>
      <c r="L30" s="3"/>
    </row>
    <row r="31" spans="2:12" x14ac:dyDescent="0.3">
      <c r="B31" s="2"/>
      <c r="C31" s="3"/>
      <c r="K31" s="2"/>
      <c r="L31" s="3"/>
    </row>
    <row r="32" spans="2:12" x14ac:dyDescent="0.3">
      <c r="B32" s="2"/>
      <c r="C32" s="3"/>
      <c r="K32" s="2"/>
      <c r="L32" s="3"/>
    </row>
    <row r="33" spans="2:12" x14ac:dyDescent="0.3">
      <c r="B33" s="2"/>
      <c r="C33" s="3"/>
      <c r="K33" s="2"/>
      <c r="L33" s="3"/>
    </row>
    <row r="34" spans="2:12" x14ac:dyDescent="0.3">
      <c r="B34" s="2"/>
      <c r="C34" s="3"/>
      <c r="K34" s="2"/>
      <c r="L34" s="3"/>
    </row>
    <row r="35" spans="2:12" x14ac:dyDescent="0.3">
      <c r="B35" s="2"/>
      <c r="C35" s="3"/>
      <c r="K35" s="2"/>
      <c r="L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E57F-7CB2-445A-A957-45D8D4AB68CC}">
  <dimension ref="A1:F35"/>
  <sheetViews>
    <sheetView workbookViewId="0">
      <selection activeCell="I23" sqref="I23"/>
    </sheetView>
  </sheetViews>
  <sheetFormatPr defaultRowHeight="14.4" x14ac:dyDescent="0.3"/>
  <cols>
    <col min="1" max="2" width="2.77734375" style="1" customWidth="1"/>
    <col min="3" max="3" width="18.6640625" style="1" customWidth="1"/>
    <col min="4" max="4" width="2.33203125" style="1" customWidth="1"/>
    <col min="5" max="5" width="13.5546875" style="1" customWidth="1"/>
    <col min="6" max="6" width="20" style="1" customWidth="1"/>
    <col min="7" max="9" width="8.88671875" style="1" customWidth="1"/>
    <col min="10" max="16384" width="8.88671875" style="1"/>
  </cols>
  <sheetData>
    <row r="1" spans="1:6" ht="18" x14ac:dyDescent="0.35">
      <c r="A1" s="9" t="s">
        <v>23</v>
      </c>
    </row>
    <row r="2" spans="1:6" ht="7.2" customHeight="1" x14ac:dyDescent="0.3">
      <c r="B2" s="5"/>
    </row>
    <row r="3" spans="1:6" x14ac:dyDescent="0.3">
      <c r="B3" s="4" t="s">
        <v>24</v>
      </c>
    </row>
    <row r="4" spans="1:6" x14ac:dyDescent="0.3">
      <c r="B4" s="2"/>
      <c r="C4" s="3" t="s">
        <v>1</v>
      </c>
      <c r="E4" s="18">
        <v>5.99</v>
      </c>
      <c r="F4" s="24" t="s">
        <v>22</v>
      </c>
    </row>
    <row r="5" spans="1:6" x14ac:dyDescent="0.3">
      <c r="B5" s="7" t="s">
        <v>2</v>
      </c>
      <c r="C5" s="8" t="s">
        <v>4</v>
      </c>
      <c r="E5" s="19">
        <v>341</v>
      </c>
      <c r="F5" s="22" t="s">
        <v>17</v>
      </c>
    </row>
    <row r="6" spans="1:6" x14ac:dyDescent="0.3">
      <c r="B6" s="6" t="s">
        <v>3</v>
      </c>
      <c r="C6" s="10" t="s">
        <v>5</v>
      </c>
      <c r="E6" s="12">
        <f>E4*E5</f>
        <v>2042.5900000000001</v>
      </c>
      <c r="F6" s="13" t="s">
        <v>9</v>
      </c>
    </row>
    <row r="7" spans="1:6" x14ac:dyDescent="0.3">
      <c r="B7" s="2"/>
      <c r="C7" s="3"/>
    </row>
    <row r="8" spans="1:6" x14ac:dyDescent="0.3">
      <c r="B8" s="11" t="s">
        <v>8</v>
      </c>
      <c r="C8" s="3"/>
    </row>
    <row r="9" spans="1:6" x14ac:dyDescent="0.3">
      <c r="B9" s="2"/>
      <c r="C9" s="3" t="s">
        <v>6</v>
      </c>
      <c r="E9" s="18">
        <v>4.29</v>
      </c>
      <c r="F9" s="24" t="s">
        <v>22</v>
      </c>
    </row>
    <row r="10" spans="1:6" x14ac:dyDescent="0.3">
      <c r="B10" s="7" t="s">
        <v>2</v>
      </c>
      <c r="C10" s="8" t="s">
        <v>4</v>
      </c>
      <c r="E10" s="14">
        <f>E5</f>
        <v>341</v>
      </c>
      <c r="F10" s="13" t="s">
        <v>7</v>
      </c>
    </row>
    <row r="11" spans="1:6" x14ac:dyDescent="0.3">
      <c r="B11" s="6" t="s">
        <v>3</v>
      </c>
      <c r="C11" s="10" t="s">
        <v>8</v>
      </c>
      <c r="E11" s="12">
        <f>E9*E10</f>
        <v>1462.89</v>
      </c>
      <c r="F11" s="13" t="s">
        <v>10</v>
      </c>
    </row>
    <row r="12" spans="1:6" x14ac:dyDescent="0.3">
      <c r="B12" s="2"/>
      <c r="C12" s="3"/>
    </row>
    <row r="13" spans="1:6" x14ac:dyDescent="0.3">
      <c r="B13" s="11" t="s">
        <v>11</v>
      </c>
      <c r="C13" s="3"/>
    </row>
    <row r="14" spans="1:6" x14ac:dyDescent="0.3">
      <c r="B14" s="2"/>
      <c r="C14" s="3" t="s">
        <v>5</v>
      </c>
      <c r="E14" s="16">
        <f>E6</f>
        <v>2042.5900000000001</v>
      </c>
      <c r="F14" s="13" t="s">
        <v>13</v>
      </c>
    </row>
    <row r="15" spans="1:6" x14ac:dyDescent="0.3">
      <c r="B15" s="15" t="s">
        <v>12</v>
      </c>
      <c r="C15" s="8" t="s">
        <v>8</v>
      </c>
      <c r="E15" s="17">
        <f>E11</f>
        <v>1462.89</v>
      </c>
      <c r="F15" s="13" t="s">
        <v>14</v>
      </c>
    </row>
    <row r="16" spans="1:6" x14ac:dyDescent="0.3">
      <c r="B16" s="6" t="s">
        <v>3</v>
      </c>
      <c r="C16" s="10" t="s">
        <v>11</v>
      </c>
      <c r="E16" s="20">
        <f>E14-E15</f>
        <v>579.70000000000005</v>
      </c>
      <c r="F16" s="23" t="s">
        <v>18</v>
      </c>
    </row>
    <row r="17" spans="2:3" x14ac:dyDescent="0.3">
      <c r="B17" s="2"/>
      <c r="C17" s="3"/>
    </row>
    <row r="18" spans="2:3" x14ac:dyDescent="0.3">
      <c r="B18" s="2"/>
      <c r="C18" s="3"/>
    </row>
    <row r="19" spans="2:3" x14ac:dyDescent="0.3">
      <c r="B19" s="2"/>
      <c r="C19" s="3"/>
    </row>
    <row r="20" spans="2:3" x14ac:dyDescent="0.3">
      <c r="B20" s="2"/>
      <c r="C20" s="3"/>
    </row>
    <row r="21" spans="2:3" x14ac:dyDescent="0.3">
      <c r="B21" s="2"/>
      <c r="C21" s="3"/>
    </row>
    <row r="22" spans="2:3" x14ac:dyDescent="0.3">
      <c r="B22" s="2"/>
      <c r="C22" s="3"/>
    </row>
    <row r="23" spans="2:3" x14ac:dyDescent="0.3">
      <c r="B23" s="2"/>
      <c r="C23" s="3"/>
    </row>
    <row r="24" spans="2:3" x14ac:dyDescent="0.3">
      <c r="B24" s="2"/>
      <c r="C24" s="3"/>
    </row>
    <row r="25" spans="2:3" x14ac:dyDescent="0.3">
      <c r="B25" s="2"/>
      <c r="C25" s="3"/>
    </row>
    <row r="26" spans="2:3" x14ac:dyDescent="0.3">
      <c r="B26" s="2"/>
      <c r="C26" s="3"/>
    </row>
    <row r="27" spans="2:3" x14ac:dyDescent="0.3">
      <c r="B27" s="2"/>
      <c r="C27" s="3"/>
    </row>
    <row r="28" spans="2:3" x14ac:dyDescent="0.3">
      <c r="B28" s="2"/>
      <c r="C28" s="3"/>
    </row>
    <row r="29" spans="2:3" x14ac:dyDescent="0.3">
      <c r="B29" s="2"/>
      <c r="C29" s="3"/>
    </row>
    <row r="30" spans="2:3" x14ac:dyDescent="0.3">
      <c r="B30" s="2"/>
      <c r="C30" s="3"/>
    </row>
    <row r="31" spans="2:3" x14ac:dyDescent="0.3">
      <c r="B31" s="2"/>
      <c r="C31" s="3"/>
    </row>
    <row r="32" spans="2:3" x14ac:dyDescent="0.3">
      <c r="B32" s="2"/>
      <c r="C32" s="3"/>
    </row>
    <row r="33" spans="2:3" x14ac:dyDescent="0.3">
      <c r="B33" s="2"/>
      <c r="C33" s="3"/>
    </row>
    <row r="34" spans="2:3" x14ac:dyDescent="0.3">
      <c r="B34" s="2"/>
      <c r="C34" s="3"/>
    </row>
    <row r="35" spans="2:3" x14ac:dyDescent="0.3">
      <c r="B35" s="2"/>
      <c r="C3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54E4-D54F-49F1-8352-BC1D61E2E479}">
  <dimension ref="A1:F35"/>
  <sheetViews>
    <sheetView tabSelected="1" workbookViewId="0">
      <selection activeCell="J13" sqref="J13"/>
    </sheetView>
  </sheetViews>
  <sheetFormatPr defaultRowHeight="14.4" x14ac:dyDescent="0.3"/>
  <cols>
    <col min="1" max="2" width="2.77734375" style="1" customWidth="1"/>
    <col min="3" max="3" width="18.6640625" style="1" customWidth="1"/>
    <col min="4" max="4" width="2.33203125" style="1" customWidth="1"/>
    <col min="5" max="5" width="13.5546875" style="1" customWidth="1"/>
    <col min="6" max="6" width="20" style="1" customWidth="1"/>
    <col min="7" max="9" width="8.88671875" style="1" customWidth="1"/>
    <col min="10" max="16384" width="8.88671875" style="1"/>
  </cols>
  <sheetData>
    <row r="1" spans="1:6" ht="18" x14ac:dyDescent="0.35">
      <c r="A1" s="9" t="s">
        <v>25</v>
      </c>
    </row>
    <row r="2" spans="1:6" ht="7.2" customHeight="1" x14ac:dyDescent="0.3">
      <c r="B2" s="5"/>
    </row>
    <row r="3" spans="1:6" x14ac:dyDescent="0.3">
      <c r="B3" s="4" t="s">
        <v>24</v>
      </c>
    </row>
    <row r="4" spans="1:6" x14ac:dyDescent="0.3">
      <c r="B4" s="2"/>
      <c r="C4" s="3" t="s">
        <v>1</v>
      </c>
      <c r="E4" s="18">
        <v>5.99</v>
      </c>
      <c r="F4" s="24" t="s">
        <v>22</v>
      </c>
    </row>
    <row r="5" spans="1:6" x14ac:dyDescent="0.3">
      <c r="B5" s="7" t="s">
        <v>2</v>
      </c>
      <c r="C5" s="8" t="s">
        <v>4</v>
      </c>
      <c r="E5" s="19">
        <v>341</v>
      </c>
      <c r="F5" s="22" t="s">
        <v>17</v>
      </c>
    </row>
    <row r="6" spans="1:6" x14ac:dyDescent="0.3">
      <c r="B6" s="6" t="s">
        <v>3</v>
      </c>
      <c r="C6" s="10" t="s">
        <v>5</v>
      </c>
      <c r="E6" s="12">
        <f>E4*E5</f>
        <v>2042.5900000000001</v>
      </c>
      <c r="F6" s="13" t="s">
        <v>9</v>
      </c>
    </row>
    <row r="7" spans="1:6" x14ac:dyDescent="0.3">
      <c r="B7" s="2"/>
      <c r="C7" s="3"/>
    </row>
    <row r="8" spans="1:6" x14ac:dyDescent="0.3">
      <c r="B8" s="11" t="s">
        <v>8</v>
      </c>
      <c r="C8" s="3"/>
    </row>
    <row r="9" spans="1:6" x14ac:dyDescent="0.3">
      <c r="B9" s="2"/>
      <c r="C9" s="3" t="s">
        <v>6</v>
      </c>
      <c r="E9" s="18">
        <v>4.29</v>
      </c>
      <c r="F9" s="24" t="s">
        <v>22</v>
      </c>
    </row>
    <row r="10" spans="1:6" x14ac:dyDescent="0.3">
      <c r="B10" s="7" t="s">
        <v>2</v>
      </c>
      <c r="C10" s="8" t="s">
        <v>4</v>
      </c>
      <c r="E10" s="14">
        <f>E5</f>
        <v>341</v>
      </c>
      <c r="F10" s="13" t="s">
        <v>7</v>
      </c>
    </row>
    <row r="11" spans="1:6" x14ac:dyDescent="0.3">
      <c r="B11" s="6" t="s">
        <v>3</v>
      </c>
      <c r="C11" s="10" t="s">
        <v>8</v>
      </c>
      <c r="E11" s="12">
        <f>E9*E10</f>
        <v>1462.89</v>
      </c>
      <c r="F11" s="13" t="s">
        <v>10</v>
      </c>
    </row>
    <row r="12" spans="1:6" x14ac:dyDescent="0.3">
      <c r="B12" s="2"/>
      <c r="C12" s="3"/>
    </row>
    <row r="13" spans="1:6" x14ac:dyDescent="0.3">
      <c r="B13" s="11" t="s">
        <v>11</v>
      </c>
      <c r="C13" s="3"/>
    </row>
    <row r="14" spans="1:6" x14ac:dyDescent="0.3">
      <c r="B14" s="2"/>
      <c r="C14" s="3" t="s">
        <v>5</v>
      </c>
      <c r="E14" s="16">
        <f>E6</f>
        <v>2042.5900000000001</v>
      </c>
      <c r="F14" s="13" t="s">
        <v>13</v>
      </c>
    </row>
    <row r="15" spans="1:6" x14ac:dyDescent="0.3">
      <c r="B15" s="15" t="s">
        <v>12</v>
      </c>
      <c r="C15" s="8" t="s">
        <v>8</v>
      </c>
      <c r="E15" s="17">
        <f>E11</f>
        <v>1462.89</v>
      </c>
      <c r="F15" s="13" t="s">
        <v>14</v>
      </c>
    </row>
    <row r="16" spans="1:6" x14ac:dyDescent="0.3">
      <c r="B16" s="6" t="s">
        <v>3</v>
      </c>
      <c r="C16" s="10" t="s">
        <v>11</v>
      </c>
      <c r="E16" s="20">
        <f>E14-E15</f>
        <v>579.70000000000005</v>
      </c>
      <c r="F16" s="23" t="s">
        <v>18</v>
      </c>
    </row>
    <row r="17" spans="2:3" x14ac:dyDescent="0.3">
      <c r="B17" s="2"/>
      <c r="C17" s="3"/>
    </row>
    <row r="18" spans="2:3" x14ac:dyDescent="0.3">
      <c r="B18" s="2"/>
      <c r="C18" s="3"/>
    </row>
    <row r="19" spans="2:3" x14ac:dyDescent="0.3">
      <c r="B19" s="2"/>
      <c r="C19" s="3"/>
    </row>
    <row r="20" spans="2:3" x14ac:dyDescent="0.3">
      <c r="B20" s="2"/>
      <c r="C20" s="3"/>
    </row>
    <row r="21" spans="2:3" x14ac:dyDescent="0.3">
      <c r="B21" s="2"/>
      <c r="C21" s="3"/>
    </row>
    <row r="22" spans="2:3" x14ac:dyDescent="0.3">
      <c r="B22" s="2"/>
      <c r="C22" s="3"/>
    </row>
    <row r="23" spans="2:3" x14ac:dyDescent="0.3">
      <c r="B23" s="2"/>
      <c r="C23" s="3"/>
    </row>
    <row r="24" spans="2:3" x14ac:dyDescent="0.3">
      <c r="B24" s="2"/>
      <c r="C24" s="3"/>
    </row>
    <row r="25" spans="2:3" x14ac:dyDescent="0.3">
      <c r="B25" s="2"/>
      <c r="C25" s="3"/>
    </row>
    <row r="26" spans="2:3" x14ac:dyDescent="0.3">
      <c r="B26" s="2"/>
      <c r="C26" s="3"/>
    </row>
    <row r="27" spans="2:3" x14ac:dyDescent="0.3">
      <c r="B27" s="2"/>
      <c r="C27" s="3"/>
    </row>
    <row r="28" spans="2:3" x14ac:dyDescent="0.3">
      <c r="B28" s="2"/>
      <c r="C28" s="3"/>
    </row>
    <row r="29" spans="2:3" x14ac:dyDescent="0.3">
      <c r="B29" s="2"/>
      <c r="C29" s="3"/>
    </row>
    <row r="30" spans="2:3" x14ac:dyDescent="0.3">
      <c r="B30" s="2"/>
      <c r="C30" s="3"/>
    </row>
    <row r="31" spans="2:3" x14ac:dyDescent="0.3">
      <c r="B31" s="2"/>
      <c r="C31" s="3"/>
    </row>
    <row r="32" spans="2:3" x14ac:dyDescent="0.3">
      <c r="B32" s="2"/>
      <c r="C32" s="3"/>
    </row>
    <row r="33" spans="2:3" x14ac:dyDescent="0.3">
      <c r="B33" s="2"/>
      <c r="C33" s="3"/>
    </row>
    <row r="34" spans="2:3" x14ac:dyDescent="0.3">
      <c r="B34" s="2"/>
      <c r="C34" s="3"/>
    </row>
    <row r="35" spans="2:3" x14ac:dyDescent="0.3">
      <c r="B35" s="2"/>
      <c r="C3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053F-D814-4728-B5D3-4579EED333F6}">
  <dimension ref="A1:N305"/>
  <sheetViews>
    <sheetView workbookViewId="0">
      <selection sqref="A1:B1"/>
    </sheetView>
  </sheetViews>
  <sheetFormatPr defaultRowHeight="14.4" x14ac:dyDescent="0.3"/>
  <cols>
    <col min="1" max="1" width="14.5546875" style="46" customWidth="1"/>
    <col min="2" max="2" width="15.88671875" style="46" customWidth="1"/>
    <col min="3" max="3" width="11.44140625" style="40" customWidth="1"/>
    <col min="4" max="4" width="16.6640625" style="1" customWidth="1"/>
    <col min="5" max="5" width="16.44140625" style="1" customWidth="1"/>
    <col min="6" max="6" width="8.88671875" style="41"/>
    <col min="7" max="7" width="15.88671875" style="1" customWidth="1"/>
    <col min="8" max="8" width="27.88671875" style="41" customWidth="1"/>
    <col min="9" max="9" width="8.5546875" style="1" customWidth="1"/>
    <col min="10" max="10" width="11.88671875" style="1" customWidth="1"/>
    <col min="11" max="11" width="22.33203125" style="1" customWidth="1"/>
    <col min="12" max="12" width="12.6640625" style="1" customWidth="1"/>
    <col min="13" max="13" width="16.33203125" style="1" customWidth="1"/>
    <col min="14" max="14" width="15.44140625" style="1" customWidth="1"/>
    <col min="15" max="16384" width="8.88671875" style="1"/>
  </cols>
  <sheetData>
    <row r="1" spans="1:14" x14ac:dyDescent="0.3">
      <c r="A1" s="59" t="s">
        <v>44</v>
      </c>
      <c r="B1" s="59"/>
      <c r="C1" s="52"/>
      <c r="D1" s="60" t="s">
        <v>45</v>
      </c>
      <c r="E1" s="60"/>
      <c r="F1" s="53"/>
      <c r="G1" s="63" t="s">
        <v>46</v>
      </c>
      <c r="H1" s="64"/>
      <c r="L1" s="4" t="s">
        <v>47</v>
      </c>
      <c r="M1" s="4"/>
    </row>
    <row r="2" spans="1:14" x14ac:dyDescent="0.3">
      <c r="A2" s="59" t="s">
        <v>48</v>
      </c>
      <c r="B2" s="59"/>
      <c r="C2" s="52"/>
      <c r="D2" s="60" t="s">
        <v>49</v>
      </c>
      <c r="E2" s="60"/>
      <c r="F2" s="53"/>
      <c r="G2" s="63" t="s">
        <v>50</v>
      </c>
      <c r="H2" s="64"/>
    </row>
    <row r="3" spans="1:14" ht="39.75" customHeight="1" x14ac:dyDescent="0.3">
      <c r="A3" s="59" t="s">
        <v>51</v>
      </c>
      <c r="B3" s="59"/>
      <c r="C3" s="52"/>
      <c r="D3" s="60" t="s">
        <v>52</v>
      </c>
      <c r="E3" s="60"/>
      <c r="F3" s="53"/>
      <c r="G3" s="61" t="s">
        <v>53</v>
      </c>
      <c r="H3" s="62"/>
      <c r="I3" s="42"/>
      <c r="J3" s="43" t="s">
        <v>54</v>
      </c>
      <c r="K3" s="43" t="s">
        <v>55</v>
      </c>
      <c r="L3" s="55" t="s">
        <v>56</v>
      </c>
      <c r="M3" s="55" t="s">
        <v>57</v>
      </c>
      <c r="N3" s="55" t="s">
        <v>58</v>
      </c>
    </row>
    <row r="4" spans="1:14" s="44" customFormat="1" ht="13.8" x14ac:dyDescent="0.3">
      <c r="A4" s="45" t="s">
        <v>59</v>
      </c>
      <c r="B4" s="45" t="s">
        <v>60</v>
      </c>
      <c r="C4" s="54" t="s">
        <v>61</v>
      </c>
      <c r="D4" s="45" t="s">
        <v>59</v>
      </c>
      <c r="E4" s="45" t="s">
        <v>60</v>
      </c>
      <c r="F4" s="54" t="s">
        <v>61</v>
      </c>
      <c r="G4" s="45" t="s">
        <v>59</v>
      </c>
      <c r="H4" s="54" t="s">
        <v>60</v>
      </c>
      <c r="J4" s="57">
        <v>1</v>
      </c>
      <c r="K4" s="58">
        <v>1</v>
      </c>
    </row>
    <row r="5" spans="1:14" x14ac:dyDescent="0.3">
      <c r="A5" s="46">
        <v>300</v>
      </c>
      <c r="B5" s="46">
        <v>0.35479307174682601</v>
      </c>
      <c r="C5" s="47">
        <v>2.0000000000000001E-4</v>
      </c>
      <c r="D5" s="1">
        <v>300</v>
      </c>
      <c r="E5" s="1">
        <v>4.3291091918945299E-2</v>
      </c>
      <c r="F5" s="48">
        <v>4.0000000000000003E-5</v>
      </c>
      <c r="G5" s="1">
        <v>300</v>
      </c>
      <c r="H5" s="41">
        <v>0.20371007919311501</v>
      </c>
      <c r="L5" s="1">
        <f t="shared" ref="L5:L68" si="0">$J$4*B5+$K$4*E5</f>
        <v>0.39808416366577132</v>
      </c>
      <c r="M5" s="1">
        <f t="shared" ref="M5:M68" si="1">(L5-H5)^2</f>
        <v>3.7781284714583328E-2</v>
      </c>
      <c r="N5" s="56">
        <f>SUM(M5:M305)</f>
        <v>3.223415155545355</v>
      </c>
    </row>
    <row r="6" spans="1:14" x14ac:dyDescent="0.3">
      <c r="A6" s="46">
        <v>301</v>
      </c>
      <c r="B6" s="46">
        <v>0.33705043792724598</v>
      </c>
      <c r="D6" s="1">
        <v>301</v>
      </c>
      <c r="E6" s="1">
        <v>4.50940132141113E-2</v>
      </c>
      <c r="G6" s="1">
        <v>301</v>
      </c>
      <c r="H6" s="41">
        <v>0.196726799011231</v>
      </c>
      <c r="L6" s="1">
        <f t="shared" si="0"/>
        <v>0.38214445114135731</v>
      </c>
      <c r="M6" s="1">
        <f t="shared" si="1"/>
        <v>3.4379705721448536E-2</v>
      </c>
    </row>
    <row r="7" spans="1:14" x14ac:dyDescent="0.3">
      <c r="A7" s="46">
        <v>302</v>
      </c>
      <c r="B7" s="46">
        <v>0.32105255126953097</v>
      </c>
      <c r="D7" s="1">
        <v>302</v>
      </c>
      <c r="E7" s="1">
        <v>4.6929836273193401E-2</v>
      </c>
      <c r="G7" s="1">
        <v>302</v>
      </c>
      <c r="H7" s="41">
        <v>0.190591335296631</v>
      </c>
      <c r="L7" s="1">
        <f t="shared" si="0"/>
        <v>0.36798238754272439</v>
      </c>
      <c r="M7" s="1">
        <f t="shared" si="1"/>
        <v>3.1467585416976238E-2</v>
      </c>
    </row>
    <row r="8" spans="1:14" x14ac:dyDescent="0.3">
      <c r="A8" s="46">
        <v>303</v>
      </c>
      <c r="B8" s="46">
        <v>0.30591964721679699</v>
      </c>
      <c r="D8" s="1">
        <v>303</v>
      </c>
      <c r="E8" s="1">
        <v>4.82439994812012E-2</v>
      </c>
      <c r="G8" s="1">
        <v>303</v>
      </c>
      <c r="H8" s="41">
        <v>0.18490839004516599</v>
      </c>
      <c r="J8" s="4" t="s">
        <v>62</v>
      </c>
      <c r="K8" s="4"/>
      <c r="L8" s="1">
        <f t="shared" si="0"/>
        <v>0.35416364669799816</v>
      </c>
      <c r="M8" s="1">
        <f t="shared" si="1"/>
        <v>2.864734190461609E-2</v>
      </c>
    </row>
    <row r="9" spans="1:14" x14ac:dyDescent="0.3">
      <c r="A9" s="46">
        <v>304</v>
      </c>
      <c r="B9" s="46">
        <v>0.292222499847412</v>
      </c>
      <c r="D9" s="1">
        <v>304</v>
      </c>
      <c r="E9" s="1">
        <v>4.9074649810791002E-2</v>
      </c>
      <c r="G9" s="1">
        <v>304</v>
      </c>
      <c r="H9" s="41">
        <v>0.17980289459228499</v>
      </c>
      <c r="J9" s="49" t="s">
        <v>63</v>
      </c>
      <c r="K9" s="49" t="s">
        <v>64</v>
      </c>
      <c r="L9" s="1">
        <f t="shared" si="0"/>
        <v>0.34129714965820301</v>
      </c>
      <c r="M9" s="1">
        <f t="shared" si="1"/>
        <v>2.6080394419295789E-2</v>
      </c>
    </row>
    <row r="10" spans="1:14" x14ac:dyDescent="0.3">
      <c r="A10" s="46">
        <v>305</v>
      </c>
      <c r="B10" s="46">
        <v>0.28017711639404302</v>
      </c>
      <c r="D10" s="1">
        <v>305</v>
      </c>
      <c r="E10" s="1">
        <v>4.9220085144043003E-2</v>
      </c>
      <c r="G10" s="1">
        <v>305</v>
      </c>
      <c r="H10" s="41">
        <v>0.17433357238769601</v>
      </c>
      <c r="J10" s="50">
        <f>J4*C5</f>
        <v>2.0000000000000001E-4</v>
      </c>
      <c r="K10" s="50">
        <f>K4*F5</f>
        <v>4.0000000000000003E-5</v>
      </c>
      <c r="L10" s="1">
        <f t="shared" si="0"/>
        <v>0.32939720153808605</v>
      </c>
      <c r="M10" s="1">
        <f t="shared" si="1"/>
        <v>2.4044729085289693E-2</v>
      </c>
    </row>
    <row r="11" spans="1:14" x14ac:dyDescent="0.3">
      <c r="A11" s="46">
        <v>306</v>
      </c>
      <c r="B11" s="46">
        <v>0.26888227462768599</v>
      </c>
      <c r="D11" s="1">
        <v>306</v>
      </c>
      <c r="E11" s="1">
        <v>4.9321174621582101E-2</v>
      </c>
      <c r="G11" s="1">
        <v>306</v>
      </c>
      <c r="H11" s="41">
        <v>0.16907596588134799</v>
      </c>
      <c r="L11" s="1">
        <f t="shared" si="0"/>
        <v>0.31820344924926808</v>
      </c>
      <c r="M11" s="1">
        <f t="shared" si="1"/>
        <v>2.2239006295649281E-2</v>
      </c>
    </row>
    <row r="12" spans="1:14" x14ac:dyDescent="0.3">
      <c r="A12" s="46">
        <v>307</v>
      </c>
      <c r="B12" s="46">
        <v>0.25908660888671903</v>
      </c>
      <c r="D12" s="1">
        <v>307</v>
      </c>
      <c r="E12" s="1">
        <v>4.95662689208985E-2</v>
      </c>
      <c r="G12" s="1">
        <v>307</v>
      </c>
      <c r="H12" s="41">
        <v>0.16460371017456099</v>
      </c>
      <c r="I12" s="13" t="s">
        <v>65</v>
      </c>
      <c r="J12" s="51">
        <f>ABS(J10-0.0001)/0.0001</f>
        <v>1</v>
      </c>
      <c r="K12" s="51">
        <f>ABS(K10-0.00003)/0.00003</f>
        <v>0.33333333333333343</v>
      </c>
      <c r="L12" s="1">
        <f t="shared" si="0"/>
        <v>0.30865287780761752</v>
      </c>
      <c r="M12" s="1">
        <f t="shared" si="1"/>
        <v>2.0750162695776422E-2</v>
      </c>
    </row>
    <row r="13" spans="1:14" x14ac:dyDescent="0.3">
      <c r="A13" s="46">
        <v>308</v>
      </c>
      <c r="B13" s="46">
        <v>0.25096559524536199</v>
      </c>
      <c r="D13" s="1">
        <v>308</v>
      </c>
      <c r="E13" s="1">
        <v>5.0118446350097698E-2</v>
      </c>
      <c r="G13" s="1">
        <v>308</v>
      </c>
      <c r="H13" s="41">
        <v>0.16178178787231501</v>
      </c>
      <c r="I13" s="13"/>
      <c r="J13" s="13"/>
      <c r="K13" s="13"/>
      <c r="L13" s="1">
        <f t="shared" si="0"/>
        <v>0.30108404159545971</v>
      </c>
      <c r="M13" s="1">
        <f t="shared" si="1"/>
        <v>1.940511789234738E-2</v>
      </c>
    </row>
    <row r="14" spans="1:14" x14ac:dyDescent="0.3">
      <c r="A14" s="46">
        <v>309</v>
      </c>
      <c r="B14" s="46">
        <v>0.244131565093994</v>
      </c>
      <c r="D14" s="1">
        <v>309</v>
      </c>
      <c r="E14" s="1">
        <v>5.14168739318848E-2</v>
      </c>
      <c r="G14" s="1">
        <v>309</v>
      </c>
      <c r="H14" s="41">
        <v>0.15928316116332999</v>
      </c>
      <c r="I14" s="66" t="s">
        <v>76</v>
      </c>
      <c r="J14" s="13"/>
      <c r="K14" s="13"/>
      <c r="L14" s="1">
        <f t="shared" si="0"/>
        <v>0.2955484390258788</v>
      </c>
      <c r="M14" s="1">
        <f t="shared" si="1"/>
        <v>1.8568225950957633E-2</v>
      </c>
    </row>
    <row r="15" spans="1:14" x14ac:dyDescent="0.3">
      <c r="A15" s="46">
        <v>310</v>
      </c>
      <c r="B15" s="46">
        <v>0.23821926116943401</v>
      </c>
      <c r="D15" s="1">
        <v>310</v>
      </c>
      <c r="E15" s="1">
        <v>5.2188396453857498E-2</v>
      </c>
      <c r="G15" s="1">
        <v>310</v>
      </c>
      <c r="H15" s="41">
        <v>0.15738105773925801</v>
      </c>
      <c r="I15" s="66" t="s">
        <v>66</v>
      </c>
      <c r="J15" s="13"/>
      <c r="K15" s="13"/>
      <c r="L15" s="1">
        <f t="shared" si="0"/>
        <v>0.29040765762329152</v>
      </c>
      <c r="M15" s="1">
        <f t="shared" si="1"/>
        <v>1.7696076276706742E-2</v>
      </c>
    </row>
    <row r="16" spans="1:14" x14ac:dyDescent="0.3">
      <c r="A16" s="46">
        <v>311</v>
      </c>
      <c r="B16" s="46">
        <v>0.23460006713867201</v>
      </c>
      <c r="D16" s="1">
        <v>311</v>
      </c>
      <c r="E16" s="1">
        <v>5.2150726318359403E-2</v>
      </c>
      <c r="G16" s="1">
        <v>311</v>
      </c>
      <c r="H16" s="41">
        <v>0.15554094314575201</v>
      </c>
      <c r="I16" s="66" t="s">
        <v>67</v>
      </c>
      <c r="J16" s="13"/>
      <c r="K16" s="13"/>
      <c r="L16" s="1">
        <f t="shared" si="0"/>
        <v>0.28675079345703142</v>
      </c>
      <c r="M16" s="1">
        <f t="shared" si="1"/>
        <v>1.7216024818708348E-2</v>
      </c>
    </row>
    <row r="17" spans="1:13" x14ac:dyDescent="0.3">
      <c r="A17" s="46">
        <v>312</v>
      </c>
      <c r="B17" s="46">
        <v>0.23173189163207999</v>
      </c>
      <c r="D17" s="1">
        <v>312</v>
      </c>
      <c r="E17" s="1">
        <v>5.1225185394287102E-2</v>
      </c>
      <c r="G17" s="1">
        <v>312</v>
      </c>
      <c r="H17" s="41">
        <v>0.153886318206787</v>
      </c>
      <c r="I17" s="66" t="s">
        <v>68</v>
      </c>
      <c r="J17" s="13"/>
      <c r="K17" s="13"/>
      <c r="L17" s="1">
        <f t="shared" si="0"/>
        <v>0.28295707702636708</v>
      </c>
      <c r="M17" s="1">
        <f t="shared" si="1"/>
        <v>1.6659260782262209E-2</v>
      </c>
    </row>
    <row r="18" spans="1:13" x14ac:dyDescent="0.3">
      <c r="A18" s="46">
        <v>313</v>
      </c>
      <c r="B18" s="46">
        <v>0.230144023895264</v>
      </c>
      <c r="D18" s="1">
        <v>313</v>
      </c>
      <c r="E18" s="1">
        <v>4.9902439117431703E-2</v>
      </c>
      <c r="G18" s="1">
        <v>313</v>
      </c>
      <c r="H18" s="41">
        <v>0.152578830718994</v>
      </c>
      <c r="I18" s="66" t="s">
        <v>69</v>
      </c>
      <c r="J18" s="13"/>
      <c r="K18" s="13"/>
      <c r="L18" s="1">
        <f t="shared" si="0"/>
        <v>0.2800464630126957</v>
      </c>
      <c r="M18" s="1">
        <f t="shared" si="1"/>
        <v>1.6247997282562345E-2</v>
      </c>
    </row>
    <row r="19" spans="1:13" x14ac:dyDescent="0.3">
      <c r="A19" s="46">
        <v>314</v>
      </c>
      <c r="B19" s="46">
        <v>0.23034858703613301</v>
      </c>
      <c r="D19" s="1">
        <v>314</v>
      </c>
      <c r="E19" s="1">
        <v>4.9027442932128899E-2</v>
      </c>
      <c r="G19" s="1">
        <v>314</v>
      </c>
      <c r="H19" s="41">
        <v>0.15199851989746099</v>
      </c>
      <c r="I19" s="66" t="s">
        <v>70</v>
      </c>
      <c r="J19" s="13"/>
      <c r="K19" s="13"/>
      <c r="L19" s="1">
        <f t="shared" si="0"/>
        <v>0.27937602996826189</v>
      </c>
      <c r="M19" s="1">
        <f t="shared" si="1"/>
        <v>1.6225030071836982E-2</v>
      </c>
    </row>
    <row r="20" spans="1:13" x14ac:dyDescent="0.3">
      <c r="A20" s="46">
        <v>315</v>
      </c>
      <c r="B20" s="46">
        <v>0.231690883636475</v>
      </c>
      <c r="D20" s="1">
        <v>315</v>
      </c>
      <c r="E20" s="1">
        <v>4.8587322235107401E-2</v>
      </c>
      <c r="G20" s="1">
        <v>315</v>
      </c>
      <c r="H20" s="41">
        <v>0.15256547927856501</v>
      </c>
      <c r="I20" s="66" t="s">
        <v>71</v>
      </c>
      <c r="J20" s="13"/>
      <c r="K20" s="13"/>
      <c r="L20" s="1">
        <f t="shared" si="0"/>
        <v>0.28027820587158242</v>
      </c>
      <c r="M20" s="1">
        <f t="shared" si="1"/>
        <v>1.6310540533822818E-2</v>
      </c>
    </row>
    <row r="21" spans="1:13" x14ac:dyDescent="0.3">
      <c r="A21" s="46">
        <v>316</v>
      </c>
      <c r="B21" s="46">
        <v>0.23409366607665999</v>
      </c>
      <c r="D21" s="1">
        <v>316</v>
      </c>
      <c r="E21" s="1">
        <v>4.8820972442627002E-2</v>
      </c>
      <c r="G21" s="1">
        <v>316</v>
      </c>
      <c r="H21" s="41">
        <v>0.15405225753784199</v>
      </c>
      <c r="I21" s="66" t="s">
        <v>72</v>
      </c>
      <c r="J21" s="13"/>
      <c r="K21" s="13"/>
      <c r="L21" s="1">
        <f t="shared" si="0"/>
        <v>0.282914638519287</v>
      </c>
      <c r="M21" s="1">
        <f t="shared" si="1"/>
        <v>1.6605513232207079E-2</v>
      </c>
    </row>
    <row r="22" spans="1:13" x14ac:dyDescent="0.3">
      <c r="A22" s="46">
        <v>317</v>
      </c>
      <c r="B22" s="46">
        <v>0.237890720367432</v>
      </c>
      <c r="D22" s="1">
        <v>317</v>
      </c>
      <c r="E22" s="1">
        <v>4.90307807922363E-2</v>
      </c>
      <c r="G22" s="1">
        <v>317</v>
      </c>
      <c r="H22" s="41">
        <v>0.15601396560669001</v>
      </c>
      <c r="I22" s="66" t="s">
        <v>73</v>
      </c>
      <c r="J22" s="13"/>
      <c r="K22" s="13"/>
      <c r="L22" s="1">
        <f t="shared" si="0"/>
        <v>0.2869215011596683</v>
      </c>
      <c r="M22" s="1">
        <f t="shared" si="1"/>
        <v>1.7136782864554275E-2</v>
      </c>
    </row>
    <row r="23" spans="1:13" x14ac:dyDescent="0.3">
      <c r="A23" s="46">
        <v>318</v>
      </c>
      <c r="B23" s="46">
        <v>0.242550849914551</v>
      </c>
      <c r="D23" s="1">
        <v>318</v>
      </c>
      <c r="E23" s="1">
        <v>4.8852920532226597E-2</v>
      </c>
      <c r="G23" s="1">
        <v>318</v>
      </c>
      <c r="H23" s="41">
        <v>0.15824508666992201</v>
      </c>
      <c r="I23" s="66"/>
      <c r="J23" s="13"/>
      <c r="K23" s="13"/>
      <c r="L23" s="1">
        <f t="shared" si="0"/>
        <v>0.29140377044677762</v>
      </c>
      <c r="M23" s="1">
        <f t="shared" si="1"/>
        <v>1.773123506518463E-2</v>
      </c>
    </row>
    <row r="24" spans="1:13" x14ac:dyDescent="0.3">
      <c r="A24" s="46">
        <v>319</v>
      </c>
      <c r="B24" s="46">
        <v>0.24843168258667001</v>
      </c>
      <c r="D24" s="1">
        <v>319</v>
      </c>
      <c r="E24" s="1">
        <v>4.8098087310791002E-2</v>
      </c>
      <c r="G24" s="1">
        <v>319</v>
      </c>
      <c r="H24" s="41">
        <v>0.160441398620606</v>
      </c>
      <c r="I24" s="66" t="s">
        <v>77</v>
      </c>
      <c r="J24" s="13"/>
      <c r="K24" s="13"/>
      <c r="L24" s="1">
        <f t="shared" si="0"/>
        <v>0.29652976989746099</v>
      </c>
      <c r="M24" s="1">
        <f t="shared" si="1"/>
        <v>1.8520044796787132E-2</v>
      </c>
    </row>
    <row r="25" spans="1:13" x14ac:dyDescent="0.3">
      <c r="A25" s="46">
        <v>320</v>
      </c>
      <c r="B25" s="46">
        <v>0.25519657135009799</v>
      </c>
      <c r="D25" s="1">
        <v>320</v>
      </c>
      <c r="E25" s="1">
        <v>4.6553134918212898E-2</v>
      </c>
      <c r="G25" s="1">
        <v>320</v>
      </c>
      <c r="H25" s="41">
        <v>0.162603855133057</v>
      </c>
      <c r="I25" s="66" t="s">
        <v>74</v>
      </c>
      <c r="J25" s="13"/>
      <c r="K25" s="13"/>
      <c r="L25" s="1">
        <f t="shared" si="0"/>
        <v>0.30174970626831088</v>
      </c>
      <c r="M25" s="1">
        <f t="shared" si="1"/>
        <v>1.9361567888154234E-2</v>
      </c>
    </row>
    <row r="26" spans="1:13" x14ac:dyDescent="0.3">
      <c r="A26" s="46">
        <v>321</v>
      </c>
      <c r="B26" s="46">
        <v>0.262401103973389</v>
      </c>
      <c r="D26" s="1">
        <v>321</v>
      </c>
      <c r="E26" s="1">
        <v>4.4846534729003899E-2</v>
      </c>
      <c r="G26" s="1">
        <v>321</v>
      </c>
      <c r="H26" s="41">
        <v>0.16502285003662101</v>
      </c>
      <c r="I26" s="66" t="s">
        <v>75</v>
      </c>
      <c r="J26" s="13"/>
      <c r="K26" s="13"/>
      <c r="L26" s="1">
        <f t="shared" si="0"/>
        <v>0.30724763870239291</v>
      </c>
      <c r="M26" s="1">
        <f t="shared" si="1"/>
        <v>2.0227890511023479E-2</v>
      </c>
    </row>
    <row r="27" spans="1:13" x14ac:dyDescent="0.3">
      <c r="A27" s="46">
        <v>322</v>
      </c>
      <c r="B27" s="46">
        <v>0.27126646041870101</v>
      </c>
      <c r="D27" s="1">
        <v>322</v>
      </c>
      <c r="E27" s="1">
        <v>4.3585777282714899E-2</v>
      </c>
      <c r="G27" s="1">
        <v>322</v>
      </c>
      <c r="H27" s="41">
        <v>0.16851758956909199</v>
      </c>
      <c r="I27" s="66" t="s">
        <v>78</v>
      </c>
      <c r="L27" s="1">
        <f t="shared" si="0"/>
        <v>0.3148522377014159</v>
      </c>
      <c r="M27" s="1">
        <f t="shared" si="1"/>
        <v>2.141382924401105E-2</v>
      </c>
    </row>
    <row r="28" spans="1:13" x14ac:dyDescent="0.3">
      <c r="A28" s="46">
        <v>323</v>
      </c>
      <c r="B28" s="46">
        <v>0.280566215515137</v>
      </c>
      <c r="D28" s="1">
        <v>323</v>
      </c>
      <c r="E28" s="1">
        <v>4.3064117431640597E-2</v>
      </c>
      <c r="G28" s="1">
        <v>323</v>
      </c>
      <c r="H28" s="41">
        <v>0.172825813293457</v>
      </c>
      <c r="I28" s="66" t="s">
        <v>79</v>
      </c>
      <c r="L28" s="1">
        <f t="shared" si="0"/>
        <v>0.32363033294677757</v>
      </c>
      <c r="M28" s="1">
        <f t="shared" si="1"/>
        <v>2.2742003147868749E-2</v>
      </c>
    </row>
    <row r="29" spans="1:13" x14ac:dyDescent="0.3">
      <c r="A29" s="46">
        <v>324</v>
      </c>
      <c r="B29" s="46">
        <v>0.29098320007324202</v>
      </c>
      <c r="D29" s="1">
        <v>324</v>
      </c>
      <c r="E29" s="1">
        <v>4.27355766296387E-2</v>
      </c>
      <c r="G29" s="1">
        <v>324</v>
      </c>
      <c r="H29" s="41">
        <v>0.17742252349853499</v>
      </c>
      <c r="I29" s="66" t="s">
        <v>80</v>
      </c>
      <c r="L29" s="1">
        <f t="shared" si="0"/>
        <v>0.33371877670288075</v>
      </c>
      <c r="M29" s="1">
        <f t="shared" si="1"/>
        <v>2.4428518765716962E-2</v>
      </c>
    </row>
    <row r="30" spans="1:13" x14ac:dyDescent="0.3">
      <c r="A30" s="46">
        <v>325</v>
      </c>
      <c r="B30" s="46">
        <v>0.301745414733887</v>
      </c>
      <c r="D30" s="1">
        <v>325</v>
      </c>
      <c r="E30" s="1">
        <v>4.2677402496337898E-2</v>
      </c>
      <c r="G30" s="1">
        <v>325</v>
      </c>
      <c r="H30" s="41">
        <v>0.18243026733398501</v>
      </c>
      <c r="L30" s="1">
        <f t="shared" si="0"/>
        <v>0.34442281723022489</v>
      </c>
      <c r="M30" s="1">
        <f t="shared" si="1"/>
        <v>2.6241586221885764E-2</v>
      </c>
    </row>
    <row r="31" spans="1:13" x14ac:dyDescent="0.3">
      <c r="A31" s="46">
        <v>326</v>
      </c>
      <c r="B31" s="46">
        <v>0.31260204315185602</v>
      </c>
      <c r="D31" s="1">
        <v>326</v>
      </c>
      <c r="E31" s="1">
        <v>4.2238235473632799E-2</v>
      </c>
      <c r="G31" s="1">
        <v>326</v>
      </c>
      <c r="H31" s="41">
        <v>0.18720769882202201</v>
      </c>
      <c r="L31" s="1">
        <f t="shared" si="0"/>
        <v>0.35484027862548884</v>
      </c>
      <c r="M31" s="1">
        <f t="shared" si="1"/>
        <v>2.8100681811565675E-2</v>
      </c>
    </row>
    <row r="32" spans="1:13" x14ac:dyDescent="0.3">
      <c r="A32" s="46">
        <v>327</v>
      </c>
      <c r="B32" s="46">
        <v>0.323863506317139</v>
      </c>
      <c r="D32" s="1">
        <v>327</v>
      </c>
      <c r="E32" s="1">
        <v>4.1186332702636698E-2</v>
      </c>
      <c r="G32" s="1">
        <v>327</v>
      </c>
      <c r="H32" s="41">
        <v>0.19218206405639701</v>
      </c>
      <c r="L32" s="1">
        <f t="shared" si="0"/>
        <v>0.36504983901977572</v>
      </c>
      <c r="M32" s="1">
        <f t="shared" si="1"/>
        <v>2.9883267620789345E-2</v>
      </c>
    </row>
    <row r="33" spans="1:13" x14ac:dyDescent="0.3">
      <c r="A33" s="46">
        <v>328</v>
      </c>
      <c r="B33" s="46">
        <v>0.33510351181030301</v>
      </c>
      <c r="D33" s="1">
        <v>328</v>
      </c>
      <c r="E33" s="1">
        <v>3.9951324462890597E-2</v>
      </c>
      <c r="G33" s="1">
        <v>328</v>
      </c>
      <c r="H33" s="41">
        <v>0.19649934768676799</v>
      </c>
      <c r="L33" s="1">
        <f t="shared" si="0"/>
        <v>0.37505483627319358</v>
      </c>
      <c r="M33" s="1">
        <f t="shared" si="1"/>
        <v>3.1882062504337158E-2</v>
      </c>
    </row>
    <row r="34" spans="1:13" x14ac:dyDescent="0.3">
      <c r="A34" s="46">
        <v>329</v>
      </c>
      <c r="B34" s="46">
        <v>0.34662818908691401</v>
      </c>
      <c r="D34" s="1">
        <v>329</v>
      </c>
      <c r="E34" s="1">
        <v>3.8601875305175802E-2</v>
      </c>
      <c r="G34" s="1">
        <v>329</v>
      </c>
      <c r="H34" s="41">
        <v>0.20117378234863301</v>
      </c>
      <c r="L34" s="1">
        <f t="shared" si="0"/>
        <v>0.38523006439208979</v>
      </c>
      <c r="M34" s="1">
        <f t="shared" si="1"/>
        <v>3.3876714959660513E-2</v>
      </c>
    </row>
    <row r="35" spans="1:13" x14ac:dyDescent="0.3">
      <c r="A35" s="46">
        <v>330</v>
      </c>
      <c r="B35" s="46">
        <v>0.35886955261230502</v>
      </c>
      <c r="D35" s="1">
        <v>330</v>
      </c>
      <c r="E35" s="1">
        <v>3.7507534027099602E-2</v>
      </c>
      <c r="G35" s="1">
        <v>330</v>
      </c>
      <c r="H35" s="41">
        <v>0.206474304199219</v>
      </c>
      <c r="L35" s="1">
        <f t="shared" si="0"/>
        <v>0.39637708663940463</v>
      </c>
      <c r="M35" s="1">
        <f t="shared" si="1"/>
        <v>3.6063066778524479E-2</v>
      </c>
    </row>
    <row r="36" spans="1:13" x14ac:dyDescent="0.3">
      <c r="A36" s="46">
        <v>331</v>
      </c>
      <c r="B36" s="46">
        <v>0.37182235717773499</v>
      </c>
      <c r="D36" s="1">
        <v>331</v>
      </c>
      <c r="E36" s="1">
        <v>3.7064552307128899E-2</v>
      </c>
      <c r="G36" s="1">
        <v>331</v>
      </c>
      <c r="H36" s="41">
        <v>0.21213340759277399</v>
      </c>
      <c r="L36" s="1">
        <f t="shared" si="0"/>
        <v>0.40888690948486389</v>
      </c>
      <c r="M36" s="1">
        <f t="shared" si="1"/>
        <v>3.8711940506800623E-2</v>
      </c>
    </row>
    <row r="37" spans="1:13" x14ac:dyDescent="0.3">
      <c r="A37" s="46">
        <v>332</v>
      </c>
      <c r="B37" s="46">
        <v>0.38413953781128002</v>
      </c>
      <c r="D37" s="1">
        <v>332</v>
      </c>
      <c r="E37" s="1">
        <v>3.6617755889892599E-2</v>
      </c>
      <c r="G37" s="1">
        <v>332</v>
      </c>
      <c r="H37" s="41">
        <v>0.217541694641113</v>
      </c>
      <c r="L37" s="1">
        <f t="shared" si="0"/>
        <v>0.4207572937011726</v>
      </c>
      <c r="M37" s="1">
        <f t="shared" si="1"/>
        <v>4.1296579701338897E-2</v>
      </c>
    </row>
    <row r="38" spans="1:13" x14ac:dyDescent="0.3">
      <c r="A38" s="46">
        <v>333</v>
      </c>
      <c r="B38" s="46">
        <v>0.39656448364257801</v>
      </c>
      <c r="D38" s="1">
        <v>333</v>
      </c>
      <c r="E38" s="1">
        <v>3.6159992218017599E-2</v>
      </c>
      <c r="G38" s="1">
        <v>333</v>
      </c>
      <c r="H38" s="41">
        <v>0.22327327728271501</v>
      </c>
      <c r="L38" s="1">
        <f t="shared" si="0"/>
        <v>0.43272447586059559</v>
      </c>
      <c r="M38" s="1">
        <f t="shared" si="1"/>
        <v>4.3869804585710763E-2</v>
      </c>
    </row>
    <row r="39" spans="1:13" x14ac:dyDescent="0.3">
      <c r="A39" s="46">
        <v>334</v>
      </c>
      <c r="B39" s="46">
        <v>0.40757656097412098</v>
      </c>
      <c r="D39" s="1">
        <v>334</v>
      </c>
      <c r="E39" s="1">
        <v>3.5802364349365297E-2</v>
      </c>
      <c r="G39" s="1">
        <v>334</v>
      </c>
      <c r="H39" s="41">
        <v>0.22831678390502999</v>
      </c>
      <c r="L39" s="1">
        <f t="shared" si="0"/>
        <v>0.44337892532348627</v>
      </c>
      <c r="M39" s="1">
        <f t="shared" si="1"/>
        <v>4.6251724671492092E-2</v>
      </c>
    </row>
    <row r="40" spans="1:13" x14ac:dyDescent="0.3">
      <c r="A40" s="46">
        <v>335</v>
      </c>
      <c r="B40" s="46">
        <v>0.41849708557128901</v>
      </c>
      <c r="D40" s="1">
        <v>335</v>
      </c>
      <c r="E40" s="1">
        <v>3.5316467285156299E-2</v>
      </c>
      <c r="G40" s="1">
        <v>335</v>
      </c>
      <c r="H40" s="41">
        <v>0.23301744461059601</v>
      </c>
      <c r="L40" s="1">
        <f t="shared" si="0"/>
        <v>0.45381355285644531</v>
      </c>
      <c r="M40" s="1">
        <f t="shared" si="1"/>
        <v>4.8750921416512806E-2</v>
      </c>
    </row>
    <row r="41" spans="1:13" x14ac:dyDescent="0.3">
      <c r="A41" s="46">
        <v>336</v>
      </c>
      <c r="B41" s="46">
        <v>0.428526401519776</v>
      </c>
      <c r="D41" s="1">
        <v>336</v>
      </c>
      <c r="E41" s="1">
        <v>3.4760475158691399E-2</v>
      </c>
      <c r="G41" s="1">
        <v>336</v>
      </c>
      <c r="H41" s="41">
        <v>0.237626552581787</v>
      </c>
      <c r="L41" s="1">
        <f t="shared" si="0"/>
        <v>0.46328687667846741</v>
      </c>
      <c r="M41" s="1">
        <f t="shared" si="1"/>
        <v>5.0922581871418841E-2</v>
      </c>
    </row>
    <row r="42" spans="1:13" x14ac:dyDescent="0.3">
      <c r="A42" s="46">
        <v>337</v>
      </c>
      <c r="B42" s="46">
        <v>0.43870782852172902</v>
      </c>
      <c r="D42" s="1">
        <v>337</v>
      </c>
      <c r="E42" s="1">
        <v>3.4187793731689502E-2</v>
      </c>
      <c r="G42" s="1">
        <v>337</v>
      </c>
      <c r="H42" s="41">
        <v>0.24154615402221699</v>
      </c>
      <c r="L42" s="1">
        <f t="shared" si="0"/>
        <v>0.47289562225341852</v>
      </c>
      <c r="M42" s="1">
        <f t="shared" si="1"/>
        <v>5.3522576450859727E-2</v>
      </c>
    </row>
    <row r="43" spans="1:13" x14ac:dyDescent="0.3">
      <c r="A43" s="46">
        <v>338</v>
      </c>
      <c r="B43" s="46">
        <v>0.44776344299316401</v>
      </c>
      <c r="D43" s="1">
        <v>338</v>
      </c>
      <c r="E43" s="1">
        <v>3.3854484558105503E-2</v>
      </c>
      <c r="G43" s="1">
        <v>338</v>
      </c>
      <c r="H43" s="41">
        <v>0.24589204788207999</v>
      </c>
      <c r="L43" s="1">
        <f t="shared" si="0"/>
        <v>0.48161792755126953</v>
      </c>
      <c r="M43" s="1">
        <f t="shared" si="1"/>
        <v>5.5566690345813227E-2</v>
      </c>
    </row>
    <row r="44" spans="1:13" x14ac:dyDescent="0.3">
      <c r="A44" s="46">
        <v>339</v>
      </c>
      <c r="B44" s="46">
        <v>0.45697402954101601</v>
      </c>
      <c r="D44" s="1">
        <v>339</v>
      </c>
      <c r="E44" s="1">
        <v>3.3421993255615297E-2</v>
      </c>
      <c r="G44" s="1">
        <v>339</v>
      </c>
      <c r="H44" s="41">
        <v>0.25012445449829102</v>
      </c>
      <c r="L44" s="1">
        <f t="shared" si="0"/>
        <v>0.4903960227966313</v>
      </c>
      <c r="M44" s="1">
        <f t="shared" si="1"/>
        <v>5.7730426532544003E-2</v>
      </c>
    </row>
    <row r="45" spans="1:13" x14ac:dyDescent="0.3">
      <c r="A45" s="46">
        <v>340</v>
      </c>
      <c r="B45" s="46">
        <v>0.46727418899536199</v>
      </c>
      <c r="D45" s="1">
        <v>340</v>
      </c>
      <c r="E45" s="1">
        <v>3.28216552734375E-2</v>
      </c>
      <c r="G45" s="1">
        <v>340</v>
      </c>
      <c r="H45" s="41">
        <v>0.25427436828613298</v>
      </c>
      <c r="L45" s="1">
        <f t="shared" si="0"/>
        <v>0.50009584426879949</v>
      </c>
      <c r="M45" s="1">
        <f t="shared" si="1"/>
        <v>6.0428198054296688E-2</v>
      </c>
    </row>
    <row r="46" spans="1:13" x14ac:dyDescent="0.3">
      <c r="A46" s="46">
        <v>341</v>
      </c>
      <c r="B46" s="46">
        <v>0.47472763061523499</v>
      </c>
      <c r="D46" s="1">
        <v>341</v>
      </c>
      <c r="E46" s="1">
        <v>3.2279968261718799E-2</v>
      </c>
      <c r="G46" s="1">
        <v>341</v>
      </c>
      <c r="H46" s="41">
        <v>0.25820255279540999</v>
      </c>
      <c r="L46" s="1">
        <f t="shared" si="0"/>
        <v>0.50700759887695379</v>
      </c>
      <c r="M46" s="1">
        <f t="shared" si="1"/>
        <v>6.1903950955639137E-2</v>
      </c>
    </row>
    <row r="47" spans="1:13" x14ac:dyDescent="0.3">
      <c r="A47" s="46">
        <v>342</v>
      </c>
      <c r="B47" s="46">
        <v>0.48134326934814498</v>
      </c>
      <c r="D47" s="1">
        <v>342</v>
      </c>
      <c r="E47" s="1">
        <v>3.17578315734863E-2</v>
      </c>
      <c r="G47" s="1">
        <v>342</v>
      </c>
      <c r="H47" s="41">
        <v>0.26152563095092801</v>
      </c>
      <c r="L47" s="1">
        <f t="shared" si="0"/>
        <v>0.5131011009216313</v>
      </c>
      <c r="M47" s="1">
        <f t="shared" si="1"/>
        <v>6.3290217090980233E-2</v>
      </c>
    </row>
    <row r="48" spans="1:13" x14ac:dyDescent="0.3">
      <c r="A48" s="46">
        <v>343</v>
      </c>
      <c r="B48" s="46">
        <v>0.48763465881347701</v>
      </c>
      <c r="D48" s="1">
        <v>343</v>
      </c>
      <c r="E48" s="1">
        <v>3.2107830047607401E-2</v>
      </c>
      <c r="G48" s="1">
        <v>343</v>
      </c>
      <c r="H48" s="41">
        <v>0.263791084289551</v>
      </c>
      <c r="L48" s="1">
        <f t="shared" si="0"/>
        <v>0.51974248886108443</v>
      </c>
      <c r="M48" s="1">
        <f t="shared" si="1"/>
        <v>6.5511121502140779E-2</v>
      </c>
    </row>
    <row r="49" spans="1:13" x14ac:dyDescent="0.3">
      <c r="A49" s="46">
        <v>344</v>
      </c>
      <c r="B49" s="46">
        <v>0.49243688583374001</v>
      </c>
      <c r="D49" s="1">
        <v>344</v>
      </c>
      <c r="E49" s="1">
        <v>3.1801223754882799E-2</v>
      </c>
      <c r="G49" s="1">
        <v>344</v>
      </c>
      <c r="H49" s="41">
        <v>0.26554298400878901</v>
      </c>
      <c r="L49" s="1">
        <f t="shared" si="0"/>
        <v>0.52423810958862282</v>
      </c>
      <c r="M49" s="1">
        <f t="shared" si="1"/>
        <v>6.6923167998765992E-2</v>
      </c>
    </row>
    <row r="50" spans="1:13" x14ac:dyDescent="0.3">
      <c r="A50" s="46">
        <v>345</v>
      </c>
      <c r="B50" s="46">
        <v>0.49487972259521501</v>
      </c>
      <c r="D50" s="1">
        <v>345</v>
      </c>
      <c r="E50" s="1">
        <v>3.16009521484375E-2</v>
      </c>
      <c r="G50" s="1">
        <v>345</v>
      </c>
      <c r="H50" s="41">
        <v>0.266629219055176</v>
      </c>
      <c r="L50" s="1">
        <f t="shared" si="0"/>
        <v>0.52648067474365257</v>
      </c>
      <c r="M50" s="1">
        <f t="shared" si="1"/>
        <v>6.7522779023420298E-2</v>
      </c>
    </row>
    <row r="51" spans="1:13" x14ac:dyDescent="0.3">
      <c r="A51" s="46">
        <v>346</v>
      </c>
      <c r="B51" s="46">
        <v>0.49693918228149397</v>
      </c>
      <c r="D51" s="1">
        <v>346</v>
      </c>
      <c r="E51" s="1">
        <v>3.1136989593505901E-2</v>
      </c>
      <c r="G51" s="1">
        <v>346</v>
      </c>
      <c r="H51" s="41">
        <v>0.26781749725341802</v>
      </c>
      <c r="L51" s="1">
        <f t="shared" si="0"/>
        <v>0.52807617187499989</v>
      </c>
      <c r="M51" s="1">
        <f t="shared" si="1"/>
        <v>6.7734577715782424E-2</v>
      </c>
    </row>
    <row r="52" spans="1:13" x14ac:dyDescent="0.3">
      <c r="A52" s="46">
        <v>347</v>
      </c>
      <c r="B52" s="46">
        <v>0.49931812286376998</v>
      </c>
      <c r="D52" s="1">
        <v>347</v>
      </c>
      <c r="E52" s="1">
        <v>3.0572891235351601E-2</v>
      </c>
      <c r="G52" s="1">
        <v>347</v>
      </c>
      <c r="H52" s="41">
        <v>0.268476963043213</v>
      </c>
      <c r="L52" s="1">
        <f t="shared" si="0"/>
        <v>0.52989101409912154</v>
      </c>
      <c r="M52" s="1">
        <f t="shared" si="1"/>
        <v>6.8337306089461161E-2</v>
      </c>
    </row>
    <row r="53" spans="1:13" x14ac:dyDescent="0.3">
      <c r="A53" s="46">
        <v>348</v>
      </c>
      <c r="B53" s="46">
        <v>0.50058841705322299</v>
      </c>
      <c r="D53" s="1">
        <v>348</v>
      </c>
      <c r="E53" s="1">
        <v>3.0058383941650401E-2</v>
      </c>
      <c r="G53" s="1">
        <v>348</v>
      </c>
      <c r="H53" s="41">
        <v>0.26926088333129899</v>
      </c>
      <c r="L53" s="1">
        <f t="shared" si="0"/>
        <v>0.53064680099487338</v>
      </c>
      <c r="M53" s="1">
        <f t="shared" si="1"/>
        <v>6.8322597952828884E-2</v>
      </c>
    </row>
    <row r="54" spans="1:13" x14ac:dyDescent="0.3">
      <c r="A54" s="46">
        <v>349</v>
      </c>
      <c r="B54" s="46">
        <v>0.50210237503051802</v>
      </c>
      <c r="D54" s="1">
        <v>349</v>
      </c>
      <c r="E54" s="1">
        <v>2.9625415802002002E-2</v>
      </c>
      <c r="G54" s="1">
        <v>349</v>
      </c>
      <c r="H54" s="41">
        <v>0.26948738098144598</v>
      </c>
      <c r="L54" s="1">
        <f t="shared" si="0"/>
        <v>0.53172779083251998</v>
      </c>
      <c r="M54" s="1">
        <f t="shared" si="1"/>
        <v>6.8770032558859273E-2</v>
      </c>
    </row>
    <row r="55" spans="1:13" x14ac:dyDescent="0.3">
      <c r="A55" s="46">
        <v>350</v>
      </c>
      <c r="B55" s="46">
        <v>0.50254774093627996</v>
      </c>
      <c r="D55" s="1">
        <v>350</v>
      </c>
      <c r="E55" s="1">
        <v>2.8765678405761701E-2</v>
      </c>
      <c r="G55" s="1">
        <v>350</v>
      </c>
      <c r="H55" s="41">
        <v>0.26928377151489302</v>
      </c>
      <c r="L55" s="1">
        <f t="shared" si="0"/>
        <v>0.53131341934204168</v>
      </c>
      <c r="M55" s="1">
        <f t="shared" si="1"/>
        <v>6.8659536340419547E-2</v>
      </c>
    </row>
    <row r="56" spans="1:13" x14ac:dyDescent="0.3">
      <c r="A56" s="46">
        <v>351</v>
      </c>
      <c r="B56" s="46">
        <v>0.50217819213867199</v>
      </c>
      <c r="D56" s="1">
        <v>351</v>
      </c>
      <c r="E56" s="1">
        <v>2.8683185577392599E-2</v>
      </c>
      <c r="G56" s="1">
        <v>351</v>
      </c>
      <c r="H56" s="41">
        <v>0.26845407485961897</v>
      </c>
      <c r="L56" s="1">
        <f t="shared" si="0"/>
        <v>0.53086137771606456</v>
      </c>
      <c r="M56" s="1">
        <f t="shared" si="1"/>
        <v>6.8857592592394351E-2</v>
      </c>
    </row>
    <row r="57" spans="1:13" x14ac:dyDescent="0.3">
      <c r="A57" s="46">
        <v>352</v>
      </c>
      <c r="B57" s="46">
        <v>0.49913215637207098</v>
      </c>
      <c r="D57" s="1">
        <v>352</v>
      </c>
      <c r="E57" s="1">
        <v>2.8105735778808601E-2</v>
      </c>
      <c r="G57" s="1">
        <v>352</v>
      </c>
      <c r="H57" s="41">
        <v>0.26699924468994202</v>
      </c>
      <c r="L57" s="1">
        <f t="shared" si="0"/>
        <v>0.52723789215087957</v>
      </c>
      <c r="M57" s="1">
        <f t="shared" si="1"/>
        <v>6.772415363229814E-2</v>
      </c>
    </row>
    <row r="58" spans="1:13" x14ac:dyDescent="0.3">
      <c r="A58" s="46">
        <v>353</v>
      </c>
      <c r="B58" s="46">
        <v>0.494706630706787</v>
      </c>
      <c r="D58" s="1">
        <v>353</v>
      </c>
      <c r="E58" s="1">
        <v>2.7339935302734399E-2</v>
      </c>
      <c r="G58" s="1">
        <v>353</v>
      </c>
      <c r="H58" s="41">
        <v>0.264567852020264</v>
      </c>
      <c r="L58" s="1">
        <f t="shared" si="0"/>
        <v>0.52204656600952137</v>
      </c>
      <c r="M58" s="1">
        <f t="shared" si="1"/>
        <v>6.6295288157561805E-2</v>
      </c>
    </row>
    <row r="59" spans="1:13" x14ac:dyDescent="0.3">
      <c r="A59" s="46">
        <v>354</v>
      </c>
      <c r="B59" s="46">
        <v>0.48908948898315502</v>
      </c>
      <c r="D59" s="1">
        <v>354</v>
      </c>
      <c r="E59" s="1">
        <v>2.6472091674804701E-2</v>
      </c>
      <c r="G59" s="1">
        <v>354</v>
      </c>
      <c r="H59" s="41">
        <v>0.26156187057495101</v>
      </c>
      <c r="L59" s="1">
        <f t="shared" si="0"/>
        <v>0.51556158065795976</v>
      </c>
      <c r="M59" s="1">
        <f t="shared" si="1"/>
        <v>6.4515852722252506E-2</v>
      </c>
    </row>
    <row r="60" spans="1:13" x14ac:dyDescent="0.3">
      <c r="A60" s="46">
        <v>355</v>
      </c>
      <c r="B60" s="46">
        <v>0.48186588287353499</v>
      </c>
      <c r="D60" s="1">
        <v>355</v>
      </c>
      <c r="E60" s="1">
        <v>2.5400161743164101E-2</v>
      </c>
      <c r="G60" s="1">
        <v>355</v>
      </c>
      <c r="H60" s="41">
        <v>0.25773954391479498</v>
      </c>
      <c r="L60" s="1">
        <f t="shared" si="0"/>
        <v>0.50726604461669911</v>
      </c>
      <c r="M60" s="1">
        <f t="shared" si="1"/>
        <v>6.2263474552537362E-2</v>
      </c>
    </row>
    <row r="61" spans="1:13" x14ac:dyDescent="0.3">
      <c r="A61" s="46">
        <v>356</v>
      </c>
      <c r="B61" s="46">
        <v>0.47496747970581099</v>
      </c>
      <c r="D61" s="1">
        <v>356</v>
      </c>
      <c r="E61" s="1">
        <v>2.41146087646485E-2</v>
      </c>
      <c r="G61" s="1">
        <v>356</v>
      </c>
      <c r="H61" s="41">
        <v>0.25496959686279302</v>
      </c>
      <c r="L61" s="1">
        <f t="shared" si="0"/>
        <v>0.49908208847045948</v>
      </c>
      <c r="M61" s="1">
        <f t="shared" si="1"/>
        <v>5.9590908558903026E-2</v>
      </c>
    </row>
    <row r="62" spans="1:13" x14ac:dyDescent="0.3">
      <c r="A62" s="46">
        <v>357</v>
      </c>
      <c r="B62" s="46">
        <v>0.470046997070313</v>
      </c>
      <c r="D62" s="1">
        <v>357</v>
      </c>
      <c r="E62" s="1">
        <v>2.35896110534668E-2</v>
      </c>
      <c r="G62" s="1">
        <v>357</v>
      </c>
      <c r="H62" s="41">
        <v>0.25142431259155301</v>
      </c>
      <c r="L62" s="1">
        <f t="shared" si="0"/>
        <v>0.4936366081237798</v>
      </c>
      <c r="M62" s="1">
        <f t="shared" si="1"/>
        <v>5.8666796106990771E-2</v>
      </c>
    </row>
    <row r="63" spans="1:13" x14ac:dyDescent="0.3">
      <c r="A63" s="46">
        <v>358</v>
      </c>
      <c r="B63" s="46">
        <v>0.46505498886108398</v>
      </c>
      <c r="D63" s="1">
        <v>358</v>
      </c>
      <c r="E63" s="1">
        <v>2.30107307434082E-2</v>
      </c>
      <c r="G63" s="1">
        <v>358</v>
      </c>
      <c r="H63" s="41">
        <v>0.248059272766113</v>
      </c>
      <c r="L63" s="1">
        <f t="shared" si="0"/>
        <v>0.48806571960449219</v>
      </c>
      <c r="M63" s="1">
        <f t="shared" si="1"/>
        <v>5.7603094523983732E-2</v>
      </c>
    </row>
    <row r="64" spans="1:13" x14ac:dyDescent="0.3">
      <c r="A64" s="46">
        <v>359</v>
      </c>
      <c r="B64" s="46">
        <v>0.45923566818237299</v>
      </c>
      <c r="D64" s="1">
        <v>359</v>
      </c>
      <c r="E64" s="1">
        <v>2.23851203918457E-2</v>
      </c>
      <c r="G64" s="1">
        <v>359</v>
      </c>
      <c r="H64" s="41">
        <v>0.244431972503662</v>
      </c>
      <c r="L64" s="1">
        <f t="shared" si="0"/>
        <v>0.48162078857421869</v>
      </c>
      <c r="M64" s="1">
        <f t="shared" si="1"/>
        <v>5.6258534468952376E-2</v>
      </c>
    </row>
    <row r="65" spans="1:13" x14ac:dyDescent="0.3">
      <c r="A65" s="46">
        <v>360</v>
      </c>
      <c r="B65" s="46">
        <v>0.45297574996948298</v>
      </c>
      <c r="D65" s="1">
        <v>360</v>
      </c>
      <c r="E65" s="1">
        <v>2.1686077117919901E-2</v>
      </c>
      <c r="G65" s="1">
        <v>360</v>
      </c>
      <c r="H65" s="41">
        <v>0.241212368011475</v>
      </c>
      <c r="L65" s="1">
        <f t="shared" si="0"/>
        <v>0.4746618270874029</v>
      </c>
      <c r="M65" s="1">
        <f t="shared" si="1"/>
        <v>5.4498649942843334E-2</v>
      </c>
    </row>
    <row r="66" spans="1:13" x14ac:dyDescent="0.3">
      <c r="A66" s="46">
        <v>361</v>
      </c>
      <c r="B66" s="46">
        <v>0.44618463516235402</v>
      </c>
      <c r="D66" s="1">
        <v>361</v>
      </c>
      <c r="E66" s="1">
        <v>2.1633148193359399E-2</v>
      </c>
      <c r="G66" s="1">
        <v>361</v>
      </c>
      <c r="H66" s="41">
        <v>0.23679161071777399</v>
      </c>
      <c r="L66" s="1">
        <f t="shared" si="0"/>
        <v>0.46781778335571339</v>
      </c>
      <c r="M66" s="1">
        <f t="shared" si="1"/>
        <v>5.3373092443734976E-2</v>
      </c>
    </row>
    <row r="67" spans="1:13" x14ac:dyDescent="0.3">
      <c r="A67" s="46">
        <v>362</v>
      </c>
      <c r="B67" s="46">
        <v>0.43689727783203097</v>
      </c>
      <c r="D67" s="1">
        <v>362</v>
      </c>
      <c r="E67" s="1">
        <v>2.1277904510498099E-2</v>
      </c>
      <c r="G67" s="1">
        <v>362</v>
      </c>
      <c r="H67" s="41">
        <v>0.23204708099365301</v>
      </c>
      <c r="L67" s="1">
        <f t="shared" si="0"/>
        <v>0.45817518234252907</v>
      </c>
      <c r="M67" s="1">
        <f t="shared" si="1"/>
        <v>5.1133918219647564E-2</v>
      </c>
    </row>
    <row r="68" spans="1:13" x14ac:dyDescent="0.3">
      <c r="A68" s="46">
        <v>363</v>
      </c>
      <c r="B68" s="46">
        <v>0.42514801025390597</v>
      </c>
      <c r="D68" s="1">
        <v>363</v>
      </c>
      <c r="E68" s="1">
        <v>1.92980766296387E-2</v>
      </c>
      <c r="G68" s="1">
        <v>363</v>
      </c>
      <c r="H68" s="41">
        <v>0.225827217102051</v>
      </c>
      <c r="L68" s="1">
        <f t="shared" si="0"/>
        <v>0.4444460868835447</v>
      </c>
      <c r="M68" s="1">
        <f t="shared" si="1"/>
        <v>4.7794210224537698E-2</v>
      </c>
    </row>
    <row r="69" spans="1:13" x14ac:dyDescent="0.3">
      <c r="A69" s="46">
        <v>364</v>
      </c>
      <c r="B69" s="46">
        <v>0.412524223327637</v>
      </c>
      <c r="D69" s="1">
        <v>364</v>
      </c>
      <c r="E69" s="1">
        <v>1.7375946044921899E-2</v>
      </c>
      <c r="G69" s="1">
        <v>364</v>
      </c>
      <c r="H69" s="41">
        <v>0.220067024230957</v>
      </c>
      <c r="L69" s="1">
        <f t="shared" ref="L69:L132" si="2">$J$4*B69+$K$4*E69</f>
        <v>0.42990016937255887</v>
      </c>
      <c r="M69" s="1">
        <f t="shared" ref="M69:M132" si="3">(L69-H69)^2</f>
        <v>4.4029948800016552E-2</v>
      </c>
    </row>
    <row r="70" spans="1:13" x14ac:dyDescent="0.3">
      <c r="A70" s="46">
        <v>365</v>
      </c>
      <c r="B70" s="46">
        <v>0.39945888519287098</v>
      </c>
      <c r="D70" s="1">
        <v>365</v>
      </c>
      <c r="E70" s="1">
        <v>1.65867805480957E-2</v>
      </c>
      <c r="G70" s="1">
        <v>365</v>
      </c>
      <c r="H70" s="41">
        <v>0.212974548339844</v>
      </c>
      <c r="L70" s="1">
        <f t="shared" si="2"/>
        <v>0.41604566574096669</v>
      </c>
      <c r="M70" s="1">
        <f t="shared" si="3"/>
        <v>4.1237878722540554E-2</v>
      </c>
    </row>
    <row r="71" spans="1:13" x14ac:dyDescent="0.3">
      <c r="A71" s="46">
        <v>366</v>
      </c>
      <c r="B71" s="46">
        <v>0.38695192337036199</v>
      </c>
      <c r="D71" s="1">
        <v>366</v>
      </c>
      <c r="E71" s="1">
        <v>1.52850151062012E-2</v>
      </c>
      <c r="G71" s="1">
        <v>366</v>
      </c>
      <c r="H71" s="41">
        <v>0.20677518844604501</v>
      </c>
      <c r="L71" s="1">
        <f t="shared" si="2"/>
        <v>0.40223693847656317</v>
      </c>
      <c r="M71" s="1">
        <f t="shared" si="3"/>
        <v>3.8205295724992767E-2</v>
      </c>
    </row>
    <row r="72" spans="1:13" x14ac:dyDescent="0.3">
      <c r="A72" s="46">
        <v>367</v>
      </c>
      <c r="B72" s="46">
        <v>0.37518405914306702</v>
      </c>
      <c r="D72" s="1">
        <v>367</v>
      </c>
      <c r="E72" s="1">
        <v>1.33233070373535E-2</v>
      </c>
      <c r="G72" s="1">
        <v>367</v>
      </c>
      <c r="H72" s="41">
        <v>0.201002597808838</v>
      </c>
      <c r="L72" s="1">
        <f t="shared" si="2"/>
        <v>0.38850736618042053</v>
      </c>
      <c r="M72" s="1">
        <f t="shared" si="3"/>
        <v>3.5158038162080817E-2</v>
      </c>
    </row>
    <row r="73" spans="1:13" x14ac:dyDescent="0.3">
      <c r="A73" s="46">
        <v>368</v>
      </c>
      <c r="B73" s="46">
        <v>0.36493682861328097</v>
      </c>
      <c r="D73" s="1">
        <v>368</v>
      </c>
      <c r="E73" s="1">
        <v>1.17950439453125E-2</v>
      </c>
      <c r="G73" s="1">
        <v>368</v>
      </c>
      <c r="H73" s="41">
        <v>0.19611263275146501</v>
      </c>
      <c r="L73" s="1">
        <f t="shared" si="2"/>
        <v>0.37673187255859347</v>
      </c>
      <c r="M73" s="1">
        <f t="shared" si="3"/>
        <v>3.262330978850498E-2</v>
      </c>
    </row>
    <row r="74" spans="1:13" x14ac:dyDescent="0.3">
      <c r="A74" s="46">
        <v>369</v>
      </c>
      <c r="B74" s="46">
        <v>0.356278896331787</v>
      </c>
      <c r="D74" s="1">
        <v>369</v>
      </c>
      <c r="E74" s="1">
        <v>1.09314918518067E-2</v>
      </c>
      <c r="G74" s="1">
        <v>369</v>
      </c>
      <c r="H74" s="41">
        <v>0.19071722030639701</v>
      </c>
      <c r="L74" s="1">
        <f t="shared" si="2"/>
        <v>0.36721038818359369</v>
      </c>
      <c r="M74" s="1">
        <f t="shared" si="3"/>
        <v>3.1149838307328332E-2</v>
      </c>
    </row>
    <row r="75" spans="1:13" x14ac:dyDescent="0.3">
      <c r="A75" s="46">
        <v>370</v>
      </c>
      <c r="B75" s="46">
        <v>0.34740018844604498</v>
      </c>
      <c r="D75" s="1">
        <v>370</v>
      </c>
      <c r="E75" s="1">
        <v>1.00889205932617E-2</v>
      </c>
      <c r="G75" s="1">
        <v>370</v>
      </c>
      <c r="H75" s="41">
        <v>0.185255527496338</v>
      </c>
      <c r="L75" s="1">
        <f t="shared" si="2"/>
        <v>0.3574891090393067</v>
      </c>
      <c r="M75" s="1">
        <f t="shared" si="3"/>
        <v>2.9664406611118445E-2</v>
      </c>
    </row>
    <row r="76" spans="1:13" x14ac:dyDescent="0.3">
      <c r="A76" s="46">
        <v>371</v>
      </c>
      <c r="B76" s="46">
        <v>0.337771415710449</v>
      </c>
      <c r="D76" s="1">
        <v>371</v>
      </c>
      <c r="E76" s="1">
        <v>8.8782310485839896E-3</v>
      </c>
      <c r="G76" s="1">
        <v>371</v>
      </c>
      <c r="H76" s="41">
        <v>0.18028068542480499</v>
      </c>
      <c r="L76" s="1">
        <f t="shared" si="2"/>
        <v>0.34664964675903298</v>
      </c>
      <c r="M76" s="1">
        <f t="shared" si="3"/>
        <v>2.7678631295429846E-2</v>
      </c>
    </row>
    <row r="77" spans="1:13" x14ac:dyDescent="0.3">
      <c r="A77" s="46">
        <v>372</v>
      </c>
      <c r="B77" s="46">
        <v>0.32635498046875</v>
      </c>
      <c r="D77" s="1">
        <v>372</v>
      </c>
      <c r="E77" s="1">
        <v>7.7905654907226597E-3</v>
      </c>
      <c r="G77" s="1">
        <v>372</v>
      </c>
      <c r="H77" s="41">
        <v>0.174542427062988</v>
      </c>
      <c r="L77" s="1">
        <f t="shared" si="2"/>
        <v>0.33414554595947266</v>
      </c>
      <c r="M77" s="1">
        <f t="shared" si="3"/>
        <v>2.5473155561485418E-2</v>
      </c>
    </row>
    <row r="78" spans="1:13" x14ac:dyDescent="0.3">
      <c r="A78" s="46">
        <v>373</v>
      </c>
      <c r="B78" s="46">
        <v>0.314009189605713</v>
      </c>
      <c r="D78" s="1">
        <v>373</v>
      </c>
      <c r="E78" s="1">
        <v>6.9932937622070304E-3</v>
      </c>
      <c r="G78" s="1">
        <v>373</v>
      </c>
      <c r="H78" s="41">
        <v>0.16823148727417001</v>
      </c>
      <c r="L78" s="1">
        <f t="shared" si="2"/>
        <v>0.32100248336792003</v>
      </c>
      <c r="M78" s="1">
        <f t="shared" si="3"/>
        <v>2.3338977247476585E-2</v>
      </c>
    </row>
    <row r="79" spans="1:13" x14ac:dyDescent="0.3">
      <c r="A79" s="46">
        <v>374</v>
      </c>
      <c r="B79" s="46">
        <v>0.30132293701171903</v>
      </c>
      <c r="D79" s="1">
        <v>374</v>
      </c>
      <c r="E79" s="1">
        <v>5.6157112121582101E-3</v>
      </c>
      <c r="G79" s="1">
        <v>374</v>
      </c>
      <c r="H79" s="41">
        <v>0.16169357299804701</v>
      </c>
      <c r="L79" s="1">
        <f t="shared" si="2"/>
        <v>0.30693864822387723</v>
      </c>
      <c r="M79" s="1">
        <f t="shared" si="3"/>
        <v>2.109613187735708E-2</v>
      </c>
    </row>
    <row r="80" spans="1:13" x14ac:dyDescent="0.3">
      <c r="A80" s="46">
        <v>375</v>
      </c>
      <c r="B80" s="46">
        <v>0.28809022903442399</v>
      </c>
      <c r="D80" s="1">
        <v>375</v>
      </c>
      <c r="E80" s="1">
        <v>4.2099952697753898E-3</v>
      </c>
      <c r="G80" s="1">
        <v>375</v>
      </c>
      <c r="H80" s="41">
        <v>0.15424871444702201</v>
      </c>
      <c r="L80" s="1">
        <f t="shared" si="2"/>
        <v>0.29230022430419939</v>
      </c>
      <c r="M80" s="1">
        <f t="shared" si="3"/>
        <v>1.9058219373846341E-2</v>
      </c>
    </row>
    <row r="81" spans="1:13" x14ac:dyDescent="0.3">
      <c r="A81" s="46">
        <v>376</v>
      </c>
      <c r="B81" s="46">
        <v>0.275706768035889</v>
      </c>
      <c r="D81" s="1">
        <v>376</v>
      </c>
      <c r="E81" s="1">
        <v>3.41796875E-3</v>
      </c>
      <c r="G81" s="1">
        <v>376</v>
      </c>
      <c r="H81" s="41">
        <v>0.14767074584961001</v>
      </c>
      <c r="L81" s="1">
        <f t="shared" si="2"/>
        <v>0.279124736785889</v>
      </c>
      <c r="M81" s="1">
        <f t="shared" si="3"/>
        <v>1.728015173307532E-2</v>
      </c>
    </row>
    <row r="82" spans="1:13" x14ac:dyDescent="0.3">
      <c r="A82" s="46">
        <v>377</v>
      </c>
      <c r="B82" s="46">
        <v>0.26361036300659202</v>
      </c>
      <c r="D82" s="1">
        <v>377</v>
      </c>
      <c r="E82" s="1">
        <v>2.3899078369140599E-3</v>
      </c>
      <c r="G82" s="1">
        <v>377</v>
      </c>
      <c r="H82" s="41">
        <v>0.14111423492431699</v>
      </c>
      <c r="L82" s="1">
        <f t="shared" si="2"/>
        <v>0.26600027084350608</v>
      </c>
      <c r="M82" s="1">
        <f t="shared" si="3"/>
        <v>1.5596521967608988E-2</v>
      </c>
    </row>
    <row r="83" spans="1:13" x14ac:dyDescent="0.3">
      <c r="A83" s="46">
        <v>378</v>
      </c>
      <c r="B83" s="46">
        <v>0.25260400772094699</v>
      </c>
      <c r="D83" s="1">
        <v>378</v>
      </c>
      <c r="E83" s="1">
        <v>1.129150390625E-3</v>
      </c>
      <c r="G83" s="1">
        <v>378</v>
      </c>
      <c r="H83" s="41">
        <v>0.13557338714599601</v>
      </c>
      <c r="L83" s="1">
        <f t="shared" si="2"/>
        <v>0.25373315811157199</v>
      </c>
      <c r="M83" s="1">
        <f t="shared" si="3"/>
        <v>1.3961731474637373E-2</v>
      </c>
    </row>
    <row r="84" spans="1:13" x14ac:dyDescent="0.3">
      <c r="A84" s="46">
        <v>379</v>
      </c>
      <c r="B84" s="46">
        <v>0.24257707595825201</v>
      </c>
      <c r="D84" s="1">
        <v>379</v>
      </c>
      <c r="E84" s="1">
        <v>-4.8589706420898503E-4</v>
      </c>
      <c r="G84" s="1">
        <v>379</v>
      </c>
      <c r="H84" s="41">
        <v>0.13034009933471699</v>
      </c>
      <c r="L84" s="1">
        <f t="shared" si="2"/>
        <v>0.24209117889404302</v>
      </c>
      <c r="M84" s="1">
        <f t="shared" si="3"/>
        <v>1.2488303782674817E-2</v>
      </c>
    </row>
    <row r="85" spans="1:13" x14ac:dyDescent="0.3">
      <c r="A85" s="46">
        <v>380</v>
      </c>
      <c r="B85" s="46">
        <v>0.234495639801026</v>
      </c>
      <c r="D85" s="1">
        <v>380</v>
      </c>
      <c r="E85" s="1">
        <v>-6.9904327392578201E-4</v>
      </c>
      <c r="G85" s="1">
        <v>380</v>
      </c>
      <c r="H85" s="41">
        <v>0.12559461593627999</v>
      </c>
      <c r="L85" s="1">
        <f t="shared" si="2"/>
        <v>0.23379659652710022</v>
      </c>
      <c r="M85" s="1">
        <f t="shared" si="3"/>
        <v>1.1707668603776238E-2</v>
      </c>
    </row>
    <row r="86" spans="1:13" x14ac:dyDescent="0.3">
      <c r="A86" s="46">
        <v>381</v>
      </c>
      <c r="B86" s="46">
        <v>0.22607612609863301</v>
      </c>
      <c r="D86" s="1">
        <v>381</v>
      </c>
      <c r="E86" s="1">
        <v>-2.0503997802734401E-3</v>
      </c>
      <c r="G86" s="1">
        <v>381</v>
      </c>
      <c r="H86" s="41">
        <v>0.120877742767334</v>
      </c>
      <c r="L86" s="1">
        <f t="shared" si="2"/>
        <v>0.22402572631835957</v>
      </c>
      <c r="M86" s="1">
        <f t="shared" si="3"/>
        <v>1.0639506510642641E-2</v>
      </c>
    </row>
    <row r="87" spans="1:13" x14ac:dyDescent="0.3">
      <c r="A87" s="46">
        <v>382</v>
      </c>
      <c r="B87" s="46">
        <v>0.21741294860839899</v>
      </c>
      <c r="D87" s="1">
        <v>382</v>
      </c>
      <c r="E87" s="1">
        <v>-2.9478073120117201E-3</v>
      </c>
      <c r="G87" s="1">
        <v>382</v>
      </c>
      <c r="H87" s="41">
        <v>0.116256713867188</v>
      </c>
      <c r="L87" s="1">
        <f t="shared" si="2"/>
        <v>0.21446514129638727</v>
      </c>
      <c r="M87" s="1">
        <f t="shared" si="3"/>
        <v>9.6448952181162999E-3</v>
      </c>
    </row>
    <row r="88" spans="1:13" x14ac:dyDescent="0.3">
      <c r="A88" s="46">
        <v>383</v>
      </c>
      <c r="B88" s="46">
        <v>0.208352565765381</v>
      </c>
      <c r="D88" s="1">
        <v>383</v>
      </c>
      <c r="E88" s="1">
        <v>-4.1389465332031302E-3</v>
      </c>
      <c r="G88" s="1">
        <v>383</v>
      </c>
      <c r="H88" s="41">
        <v>0.11142635345459</v>
      </c>
      <c r="L88" s="1">
        <f t="shared" si="2"/>
        <v>0.20421361923217787</v>
      </c>
      <c r="M88" s="1">
        <f t="shared" si="3"/>
        <v>8.6094766904807312E-3</v>
      </c>
    </row>
    <row r="89" spans="1:13" x14ac:dyDescent="0.3">
      <c r="A89" s="46">
        <v>384</v>
      </c>
      <c r="B89" s="46">
        <v>0.19910812377929701</v>
      </c>
      <c r="D89" s="1">
        <v>384</v>
      </c>
      <c r="E89" s="1">
        <v>-4.5614242553710998E-3</v>
      </c>
      <c r="G89" s="1">
        <v>384</v>
      </c>
      <c r="H89" s="41">
        <v>0.106296539306641</v>
      </c>
      <c r="L89" s="1">
        <f t="shared" si="2"/>
        <v>0.19454669952392592</v>
      </c>
      <c r="M89" s="1">
        <f t="shared" si="3"/>
        <v>7.788090778376458E-3</v>
      </c>
    </row>
    <row r="90" spans="1:13" x14ac:dyDescent="0.3">
      <c r="A90" s="46">
        <v>385</v>
      </c>
      <c r="B90" s="46">
        <v>0.188613891601563</v>
      </c>
      <c r="D90" s="1">
        <v>385</v>
      </c>
      <c r="E90" s="1">
        <v>-5.6772232055664097E-3</v>
      </c>
      <c r="G90" s="1">
        <v>385</v>
      </c>
      <c r="H90" s="41">
        <v>0.100823402404785</v>
      </c>
      <c r="L90" s="1">
        <f t="shared" si="2"/>
        <v>0.18293666839599659</v>
      </c>
      <c r="M90" s="1">
        <f t="shared" si="3"/>
        <v>6.7425884517434654E-3</v>
      </c>
    </row>
    <row r="91" spans="1:13" x14ac:dyDescent="0.3">
      <c r="A91" s="46">
        <v>386</v>
      </c>
      <c r="B91" s="46">
        <v>0.17749977111816401</v>
      </c>
      <c r="D91" s="1">
        <v>386</v>
      </c>
      <c r="E91" s="1">
        <v>-6.2198638916015703E-3</v>
      </c>
      <c r="G91" s="1">
        <v>386</v>
      </c>
      <c r="H91" s="41">
        <v>9.5417976379394601E-2</v>
      </c>
      <c r="L91" s="1">
        <f t="shared" si="2"/>
        <v>0.17127990722656244</v>
      </c>
      <c r="M91" s="1">
        <f t="shared" si="3"/>
        <v>5.7550325518604759E-3</v>
      </c>
    </row>
    <row r="92" spans="1:13" x14ac:dyDescent="0.3">
      <c r="A92" s="46">
        <v>387</v>
      </c>
      <c r="B92" s="46">
        <v>0.16583013534545901</v>
      </c>
      <c r="D92" s="1">
        <v>387</v>
      </c>
      <c r="E92" s="1">
        <v>-7.4591636657714896E-3</v>
      </c>
      <c r="G92" s="1">
        <v>387</v>
      </c>
      <c r="H92" s="41">
        <v>8.9272975921630901E-2</v>
      </c>
      <c r="L92" s="1">
        <f t="shared" si="2"/>
        <v>0.15837097167968753</v>
      </c>
      <c r="M92" s="1">
        <f t="shared" si="3"/>
        <v>4.7745330177804118E-3</v>
      </c>
    </row>
    <row r="93" spans="1:13" x14ac:dyDescent="0.3">
      <c r="A93" s="46">
        <v>388</v>
      </c>
      <c r="B93" s="46">
        <v>0.155586242675781</v>
      </c>
      <c r="D93" s="1">
        <v>388</v>
      </c>
      <c r="E93" s="1">
        <v>-8.5062980651855503E-3</v>
      </c>
      <c r="G93" s="1">
        <v>388</v>
      </c>
      <c r="H93" s="41">
        <v>8.4263801574707101E-2</v>
      </c>
      <c r="L93" s="1">
        <f t="shared" si="2"/>
        <v>0.14707994461059545</v>
      </c>
      <c r="M93" s="1">
        <f t="shared" si="3"/>
        <v>3.945867825905185E-3</v>
      </c>
    </row>
    <row r="94" spans="1:13" x14ac:dyDescent="0.3">
      <c r="A94" s="46">
        <v>389</v>
      </c>
      <c r="B94" s="46">
        <v>0.14705085754394601</v>
      </c>
      <c r="D94" s="1">
        <v>389</v>
      </c>
      <c r="E94" s="1">
        <v>-8.7656974792480503E-3</v>
      </c>
      <c r="G94" s="1">
        <v>389</v>
      </c>
      <c r="H94" s="41">
        <v>7.9410552978515694E-2</v>
      </c>
      <c r="L94" s="1">
        <f t="shared" si="2"/>
        <v>0.13828516006469796</v>
      </c>
      <c r="M94" s="1">
        <f t="shared" si="3"/>
        <v>3.4662193595523432E-3</v>
      </c>
    </row>
    <row r="95" spans="1:13" x14ac:dyDescent="0.3">
      <c r="A95" s="46">
        <v>390</v>
      </c>
      <c r="B95" s="46">
        <v>0.138730049133301</v>
      </c>
      <c r="D95" s="1">
        <v>390</v>
      </c>
      <c r="E95" s="1">
        <v>-8.8047981262207101E-3</v>
      </c>
      <c r="G95" s="1">
        <v>390</v>
      </c>
      <c r="H95" s="41">
        <v>7.4849128723144601E-2</v>
      </c>
      <c r="L95" s="1">
        <f t="shared" si="2"/>
        <v>0.1299252510070803</v>
      </c>
      <c r="M95" s="1">
        <f t="shared" si="3"/>
        <v>3.0333792458350386E-3</v>
      </c>
    </row>
    <row r="96" spans="1:13" x14ac:dyDescent="0.3">
      <c r="A96" s="46">
        <v>391</v>
      </c>
      <c r="B96" s="46">
        <v>0.13047218322753901</v>
      </c>
      <c r="D96" s="1">
        <v>391</v>
      </c>
      <c r="E96" s="1">
        <v>-9.8567008972168003E-3</v>
      </c>
      <c r="G96" s="1">
        <v>391</v>
      </c>
      <c r="H96" s="41">
        <v>7.0630550384521498E-2</v>
      </c>
      <c r="L96" s="1">
        <f t="shared" si="2"/>
        <v>0.12061548233032221</v>
      </c>
      <c r="M96" s="1">
        <f t="shared" si="3"/>
        <v>2.4984934216263285E-3</v>
      </c>
    </row>
    <row r="97" spans="1:13" x14ac:dyDescent="0.3">
      <c r="A97" s="46">
        <v>392</v>
      </c>
      <c r="B97" s="46">
        <v>0.12333345413207999</v>
      </c>
      <c r="D97" s="1">
        <v>392</v>
      </c>
      <c r="E97" s="1">
        <v>-1.08966827392578E-2</v>
      </c>
      <c r="G97" s="1">
        <v>392</v>
      </c>
      <c r="H97" s="41">
        <v>6.6731452941894601E-2</v>
      </c>
      <c r="L97" s="1">
        <f t="shared" si="2"/>
        <v>0.1124367713928222</v>
      </c>
      <c r="M97" s="1">
        <f t="shared" si="3"/>
        <v>2.0889761347007026E-3</v>
      </c>
    </row>
    <row r="98" spans="1:13" x14ac:dyDescent="0.3">
      <c r="A98" s="46">
        <v>393</v>
      </c>
      <c r="B98" s="46">
        <v>0.11709403991699199</v>
      </c>
      <c r="D98" s="1">
        <v>393</v>
      </c>
      <c r="E98" s="1">
        <v>-1.17521286010742E-2</v>
      </c>
      <c r="G98" s="1">
        <v>393</v>
      </c>
      <c r="H98" s="41">
        <v>6.3787937164306696E-2</v>
      </c>
      <c r="L98" s="1">
        <f t="shared" si="2"/>
        <v>0.10534191131591779</v>
      </c>
      <c r="M98" s="1">
        <f t="shared" si="3"/>
        <v>1.7267327677927629E-3</v>
      </c>
    </row>
    <row r="99" spans="1:13" x14ac:dyDescent="0.3">
      <c r="A99" s="46">
        <v>394</v>
      </c>
      <c r="B99" s="46">
        <v>0.11177253723144601</v>
      </c>
      <c r="D99" s="1">
        <v>394</v>
      </c>
      <c r="E99" s="1">
        <v>-1.1775016784668E-2</v>
      </c>
      <c r="G99" s="1">
        <v>394</v>
      </c>
      <c r="H99" s="41">
        <v>6.1104297637939502E-2</v>
      </c>
      <c r="L99" s="1">
        <f t="shared" si="2"/>
        <v>9.999752044677801E-2</v>
      </c>
      <c r="M99" s="1">
        <f t="shared" si="3"/>
        <v>1.5126827804579561E-3</v>
      </c>
    </row>
    <row r="100" spans="1:13" x14ac:dyDescent="0.3">
      <c r="A100" s="46">
        <v>395</v>
      </c>
      <c r="B100" s="46">
        <v>0.10611772537231499</v>
      </c>
      <c r="D100" s="1">
        <v>395</v>
      </c>
      <c r="E100" s="1">
        <v>-1.1819362640380899E-2</v>
      </c>
      <c r="G100" s="1">
        <v>395</v>
      </c>
      <c r="H100" s="41">
        <v>5.7826995849609403E-2</v>
      </c>
      <c r="L100" s="1">
        <f t="shared" si="2"/>
        <v>9.4298362731934093E-2</v>
      </c>
      <c r="M100" s="1">
        <f t="shared" si="3"/>
        <v>1.3301606022651303E-3</v>
      </c>
    </row>
    <row r="101" spans="1:13" x14ac:dyDescent="0.3">
      <c r="A101" s="46">
        <v>396</v>
      </c>
      <c r="B101" s="46">
        <v>0.10027551651001</v>
      </c>
      <c r="D101" s="1">
        <v>396</v>
      </c>
      <c r="E101" s="1">
        <v>-1.2632846832275399E-2</v>
      </c>
      <c r="G101" s="1">
        <v>396</v>
      </c>
      <c r="H101" s="41">
        <v>5.4884910583496101E-2</v>
      </c>
      <c r="L101" s="1">
        <f t="shared" si="2"/>
        <v>8.7642669677734597E-2</v>
      </c>
      <c r="M101" s="1">
        <f t="shared" si="3"/>
        <v>1.0730707808761649E-3</v>
      </c>
    </row>
    <row r="102" spans="1:13" x14ac:dyDescent="0.3">
      <c r="A102" s="46">
        <v>397</v>
      </c>
      <c r="B102" s="46">
        <v>9.4244003295898507E-2</v>
      </c>
      <c r="D102" s="1">
        <v>397</v>
      </c>
      <c r="E102" s="1">
        <v>-1.3051033020019601E-2</v>
      </c>
      <c r="G102" s="1">
        <v>397</v>
      </c>
      <c r="H102" s="41">
        <v>5.1725864410400398E-2</v>
      </c>
      <c r="L102" s="1">
        <f t="shared" si="2"/>
        <v>8.1192970275878906E-2</v>
      </c>
      <c r="M102" s="1">
        <f t="shared" si="3"/>
        <v>8.6831032808731791E-4</v>
      </c>
    </row>
    <row r="103" spans="1:13" x14ac:dyDescent="0.3">
      <c r="A103" s="46">
        <v>398</v>
      </c>
      <c r="B103" s="46">
        <v>8.7593078613281306E-2</v>
      </c>
      <c r="D103" s="1">
        <v>398</v>
      </c>
      <c r="E103" s="1">
        <v>-1.44128799438477E-2</v>
      </c>
      <c r="G103" s="1">
        <v>398</v>
      </c>
      <c r="H103" s="41">
        <v>4.8701286315918003E-2</v>
      </c>
      <c r="L103" s="1">
        <f t="shared" si="2"/>
        <v>7.3180198669433608E-2</v>
      </c>
      <c r="M103" s="1">
        <f t="shared" si="3"/>
        <v>5.992171500110989E-4</v>
      </c>
    </row>
    <row r="104" spans="1:13" x14ac:dyDescent="0.3">
      <c r="A104" s="46">
        <v>399</v>
      </c>
      <c r="B104" s="46">
        <v>8.2797527313232394E-2</v>
      </c>
      <c r="D104" s="1">
        <v>399</v>
      </c>
      <c r="E104" s="1">
        <v>-1.4085292816162101E-2</v>
      </c>
      <c r="G104" s="1">
        <v>399</v>
      </c>
      <c r="H104" s="41">
        <v>4.63519096374512E-2</v>
      </c>
      <c r="L104" s="1">
        <f t="shared" si="2"/>
        <v>6.8712234497070299E-2</v>
      </c>
      <c r="M104" s="1">
        <f t="shared" si="3"/>
        <v>4.999841278276999E-4</v>
      </c>
    </row>
    <row r="105" spans="1:13" x14ac:dyDescent="0.3">
      <c r="A105" s="46">
        <v>400</v>
      </c>
      <c r="B105" s="46">
        <v>7.88378715515137E-2</v>
      </c>
      <c r="D105" s="1">
        <v>400</v>
      </c>
      <c r="E105" s="1">
        <v>-1.39942169189453E-2</v>
      </c>
      <c r="G105" s="1">
        <v>400</v>
      </c>
      <c r="H105" s="41">
        <v>4.3685436248779297E-2</v>
      </c>
      <c r="L105" s="1">
        <f t="shared" si="2"/>
        <v>6.4843654632568401E-2</v>
      </c>
      <c r="M105" s="1">
        <f t="shared" si="3"/>
        <v>4.4767020517611118E-4</v>
      </c>
    </row>
    <row r="106" spans="1:13" x14ac:dyDescent="0.3">
      <c r="A106" s="46">
        <v>401</v>
      </c>
      <c r="B106" s="46">
        <v>7.3307514190673898E-2</v>
      </c>
      <c r="D106" s="1">
        <v>401</v>
      </c>
      <c r="E106" s="1">
        <v>-1.46079063415528E-2</v>
      </c>
      <c r="G106" s="1">
        <v>401</v>
      </c>
      <c r="H106" s="41">
        <v>4.1148185729980503E-2</v>
      </c>
      <c r="L106" s="1">
        <f t="shared" si="2"/>
        <v>5.8699607849121094E-2</v>
      </c>
      <c r="M106" s="1">
        <f t="shared" si="3"/>
        <v>3.080524184042576E-4</v>
      </c>
    </row>
    <row r="107" spans="1:13" x14ac:dyDescent="0.3">
      <c r="A107" s="46">
        <v>402</v>
      </c>
      <c r="B107" s="46">
        <v>6.93163871765137E-2</v>
      </c>
      <c r="D107" s="1">
        <v>402</v>
      </c>
      <c r="E107" s="1">
        <v>-1.5169620513916E-2</v>
      </c>
      <c r="G107" s="1">
        <v>402</v>
      </c>
      <c r="H107" s="41">
        <v>3.9121150970458998E-2</v>
      </c>
      <c r="L107" s="1">
        <f t="shared" si="2"/>
        <v>5.4146766662597698E-2</v>
      </c>
      <c r="M107" s="1">
        <f t="shared" si="3"/>
        <v>2.2576912692784474E-4</v>
      </c>
    </row>
    <row r="108" spans="1:13" x14ac:dyDescent="0.3">
      <c r="A108" s="46">
        <v>403</v>
      </c>
      <c r="B108" s="46">
        <v>6.5785408020019601E-2</v>
      </c>
      <c r="D108" s="1">
        <v>403</v>
      </c>
      <c r="E108" s="1">
        <v>-1.54438018798828E-2</v>
      </c>
      <c r="G108" s="1">
        <v>403</v>
      </c>
      <c r="H108" s="41">
        <v>3.7060737609863302E-2</v>
      </c>
      <c r="L108" s="1">
        <f t="shared" si="2"/>
        <v>5.0341606140136802E-2</v>
      </c>
      <c r="M108" s="1">
        <f t="shared" si="3"/>
        <v>1.7638146891840899E-4</v>
      </c>
    </row>
    <row r="109" spans="1:13" x14ac:dyDescent="0.3">
      <c r="A109" s="46">
        <v>404</v>
      </c>
      <c r="B109" s="46">
        <v>6.21752738952637E-2</v>
      </c>
      <c r="D109" s="1">
        <v>404</v>
      </c>
      <c r="E109" s="1">
        <v>-1.5933990478515601E-2</v>
      </c>
      <c r="G109" s="1">
        <v>404</v>
      </c>
      <c r="H109" s="41">
        <v>3.5704135894775398E-2</v>
      </c>
      <c r="L109" s="1">
        <f t="shared" si="2"/>
        <v>4.6241283416748102E-2</v>
      </c>
      <c r="M109" s="1">
        <f t="shared" si="3"/>
        <v>1.1103147789981552E-4</v>
      </c>
    </row>
    <row r="110" spans="1:13" x14ac:dyDescent="0.3">
      <c r="A110" s="46">
        <v>405</v>
      </c>
      <c r="B110" s="46">
        <v>5.9266567230224602E-2</v>
      </c>
      <c r="D110" s="1">
        <v>405</v>
      </c>
      <c r="E110" s="1">
        <v>-1.6716003417968799E-2</v>
      </c>
      <c r="G110" s="1">
        <v>405</v>
      </c>
      <c r="H110" s="41">
        <v>3.4276008605957101E-2</v>
      </c>
      <c r="L110" s="1">
        <f t="shared" si="2"/>
        <v>4.2550563812255804E-2</v>
      </c>
      <c r="M110" s="1">
        <f t="shared" si="3"/>
        <v>6.8468263862084969E-5</v>
      </c>
    </row>
    <row r="111" spans="1:13" x14ac:dyDescent="0.3">
      <c r="A111" s="46">
        <v>406</v>
      </c>
      <c r="B111" s="46">
        <v>5.76891899108887E-2</v>
      </c>
      <c r="D111" s="1">
        <v>406</v>
      </c>
      <c r="E111" s="1">
        <v>-1.6604900360107401E-2</v>
      </c>
      <c r="G111" s="1">
        <v>406</v>
      </c>
      <c r="H111" s="41">
        <v>3.3455371856689502E-2</v>
      </c>
      <c r="L111" s="1">
        <f t="shared" si="2"/>
        <v>4.1084289550781299E-2</v>
      </c>
      <c r="M111" s="1">
        <f t="shared" si="3"/>
        <v>5.8200385183226899E-5</v>
      </c>
    </row>
    <row r="112" spans="1:13" x14ac:dyDescent="0.3">
      <c r="A112" s="46">
        <v>407</v>
      </c>
      <c r="B112" s="46">
        <v>5.7210445404052797E-2</v>
      </c>
      <c r="D112" s="1">
        <v>407</v>
      </c>
      <c r="E112" s="1">
        <v>-1.5820980072021502E-2</v>
      </c>
      <c r="G112" s="1">
        <v>407</v>
      </c>
      <c r="H112" s="41">
        <v>3.2762050628662102E-2</v>
      </c>
      <c r="L112" s="1">
        <f t="shared" si="2"/>
        <v>4.1389465332031292E-2</v>
      </c>
      <c r="M112" s="1">
        <f t="shared" si="3"/>
        <v>7.4432284463910877E-5</v>
      </c>
    </row>
    <row r="113" spans="1:13" x14ac:dyDescent="0.3">
      <c r="A113" s="46">
        <v>408</v>
      </c>
      <c r="B113" s="46">
        <v>5.5609226226806703E-2</v>
      </c>
      <c r="D113" s="1">
        <v>408</v>
      </c>
      <c r="E113" s="1">
        <v>-1.6303539276123099E-2</v>
      </c>
      <c r="G113" s="1">
        <v>408</v>
      </c>
      <c r="H113" s="41">
        <v>3.2041549682617201E-2</v>
      </c>
      <c r="L113" s="1">
        <f t="shared" si="2"/>
        <v>3.9305686950683608E-2</v>
      </c>
      <c r="M113" s="1">
        <f t="shared" si="3"/>
        <v>5.2767690249311272E-5</v>
      </c>
    </row>
    <row r="114" spans="1:13" x14ac:dyDescent="0.3">
      <c r="A114" s="46">
        <v>409</v>
      </c>
      <c r="B114" s="46">
        <v>5.3719997406005901E-2</v>
      </c>
      <c r="D114" s="1">
        <v>409</v>
      </c>
      <c r="E114" s="1">
        <v>-1.70245170593262E-2</v>
      </c>
      <c r="G114" s="1">
        <v>409</v>
      </c>
      <c r="H114" s="41">
        <v>3.1478404998779297E-2</v>
      </c>
      <c r="L114" s="1">
        <f t="shared" si="2"/>
        <v>3.6695480346679701E-2</v>
      </c>
      <c r="M114" s="1">
        <f t="shared" si="3"/>
        <v>2.7217875185670128E-5</v>
      </c>
    </row>
    <row r="115" spans="1:13" x14ac:dyDescent="0.3">
      <c r="A115" s="46">
        <v>410</v>
      </c>
      <c r="B115" s="46">
        <v>5.3206920623779297E-2</v>
      </c>
      <c r="D115" s="1">
        <v>410</v>
      </c>
      <c r="E115" s="1">
        <v>-1.70140266418457E-2</v>
      </c>
      <c r="G115" s="1">
        <v>410</v>
      </c>
      <c r="H115" s="41">
        <v>3.10406684875488E-2</v>
      </c>
      <c r="L115" s="1">
        <f t="shared" si="2"/>
        <v>3.6192893981933594E-2</v>
      </c>
      <c r="M115" s="1">
        <f t="shared" si="3"/>
        <v>2.6545427544988627E-5</v>
      </c>
    </row>
    <row r="116" spans="1:13" x14ac:dyDescent="0.3">
      <c r="A116" s="46">
        <v>411</v>
      </c>
      <c r="B116" s="46">
        <v>5.2873134613037102E-2</v>
      </c>
      <c r="D116" s="1">
        <v>411</v>
      </c>
      <c r="E116" s="1">
        <v>-1.67393684387207E-2</v>
      </c>
      <c r="G116" s="1">
        <v>411</v>
      </c>
      <c r="H116" s="41">
        <v>3.0810832977294901E-2</v>
      </c>
      <c r="L116" s="1">
        <f t="shared" si="2"/>
        <v>3.6133766174316406E-2</v>
      </c>
      <c r="M116" s="1">
        <f t="shared" si="3"/>
        <v>2.8333617819953581E-5</v>
      </c>
    </row>
    <row r="117" spans="1:13" x14ac:dyDescent="0.3">
      <c r="A117" s="46">
        <v>412</v>
      </c>
      <c r="B117" s="46">
        <v>5.1848411560058601E-2</v>
      </c>
      <c r="D117" s="1">
        <v>412</v>
      </c>
      <c r="E117" s="1">
        <v>-1.7635345458984399E-2</v>
      </c>
      <c r="G117" s="1">
        <v>412</v>
      </c>
      <c r="H117" s="41">
        <v>3.0594825744628899E-2</v>
      </c>
      <c r="L117" s="1">
        <f t="shared" si="2"/>
        <v>3.4213066101074205E-2</v>
      </c>
      <c r="M117" s="1">
        <f t="shared" si="3"/>
        <v>1.3091663277009451E-5</v>
      </c>
    </row>
    <row r="118" spans="1:13" x14ac:dyDescent="0.3">
      <c r="A118" s="46">
        <v>413</v>
      </c>
      <c r="B118" s="46">
        <v>5.1009654998779297E-2</v>
      </c>
      <c r="D118" s="1">
        <v>413</v>
      </c>
      <c r="E118" s="1">
        <v>-1.7933845520019601E-2</v>
      </c>
      <c r="G118" s="1">
        <v>413</v>
      </c>
      <c r="H118" s="41">
        <v>3.0272006988525401E-2</v>
      </c>
      <c r="L118" s="1">
        <f t="shared" si="2"/>
        <v>3.3075809478759696E-2</v>
      </c>
      <c r="M118" s="1">
        <f t="shared" si="3"/>
        <v>7.8613084042440353E-6</v>
      </c>
    </row>
    <row r="119" spans="1:13" x14ac:dyDescent="0.3">
      <c r="A119" s="46">
        <v>414</v>
      </c>
      <c r="B119" s="46">
        <v>5.21502494812012E-2</v>
      </c>
      <c r="D119" s="1">
        <v>414</v>
      </c>
      <c r="E119" s="1">
        <v>-1.7110824584961E-2</v>
      </c>
      <c r="G119" s="1">
        <v>414</v>
      </c>
      <c r="H119" s="41">
        <v>3.0379295349121101E-2</v>
      </c>
      <c r="L119" s="1">
        <f t="shared" si="2"/>
        <v>3.50394248962402E-2</v>
      </c>
      <c r="M119" s="1">
        <f t="shared" si="3"/>
        <v>2.1716807395932457E-5</v>
      </c>
    </row>
    <row r="120" spans="1:13" x14ac:dyDescent="0.3">
      <c r="A120" s="46">
        <v>415</v>
      </c>
      <c r="B120" s="46">
        <v>5.2304744720458998E-2</v>
      </c>
      <c r="D120" s="1">
        <v>415</v>
      </c>
      <c r="E120" s="1">
        <v>-1.72266960144043E-2</v>
      </c>
      <c r="G120" s="1">
        <v>415</v>
      </c>
      <c r="H120" s="41">
        <v>3.0320644378662099E-2</v>
      </c>
      <c r="L120" s="1">
        <f t="shared" si="2"/>
        <v>3.5078048706054701E-2</v>
      </c>
      <c r="M120" s="1">
        <f t="shared" si="3"/>
        <v>2.2632895934293859E-5</v>
      </c>
    </row>
    <row r="121" spans="1:13" x14ac:dyDescent="0.3">
      <c r="A121" s="46">
        <v>416</v>
      </c>
      <c r="B121" s="46">
        <v>5.2229404449462898E-2</v>
      </c>
      <c r="D121" s="1">
        <v>416</v>
      </c>
      <c r="E121" s="1">
        <v>-1.7403125762939502E-2</v>
      </c>
      <c r="G121" s="1">
        <v>416</v>
      </c>
      <c r="H121" s="41">
        <v>3.02338600158692E-2</v>
      </c>
      <c r="L121" s="1">
        <f t="shared" si="2"/>
        <v>3.4826278686523396E-2</v>
      </c>
      <c r="M121" s="1">
        <f t="shared" si="3"/>
        <v>2.1090309246573254E-5</v>
      </c>
    </row>
    <row r="122" spans="1:13" x14ac:dyDescent="0.3">
      <c r="A122" s="46">
        <v>417</v>
      </c>
      <c r="B122" s="46">
        <v>5.2300453186035198E-2</v>
      </c>
      <c r="D122" s="1">
        <v>417</v>
      </c>
      <c r="E122" s="1">
        <v>-1.7142295837402399E-2</v>
      </c>
      <c r="G122" s="1">
        <v>417</v>
      </c>
      <c r="H122" s="41">
        <v>3.0591964721679701E-2</v>
      </c>
      <c r="L122" s="1">
        <f t="shared" si="2"/>
        <v>3.5158157348632799E-2</v>
      </c>
      <c r="M122" s="1">
        <f t="shared" si="3"/>
        <v>2.0850115106440826E-5</v>
      </c>
    </row>
    <row r="123" spans="1:13" x14ac:dyDescent="0.3">
      <c r="A123" s="46">
        <v>418</v>
      </c>
      <c r="B123" s="46">
        <v>5.3047180175781299E-2</v>
      </c>
      <c r="D123" s="1">
        <v>418</v>
      </c>
      <c r="E123" s="1">
        <v>-1.7167091369628899E-2</v>
      </c>
      <c r="G123" s="1">
        <v>418</v>
      </c>
      <c r="H123" s="41">
        <v>3.07211875915528E-2</v>
      </c>
      <c r="L123" s="1">
        <f t="shared" si="2"/>
        <v>3.5880088806152399E-2</v>
      </c>
      <c r="M123" s="1">
        <f t="shared" si="3"/>
        <v>2.6614261741997216E-5</v>
      </c>
    </row>
    <row r="124" spans="1:13" x14ac:dyDescent="0.3">
      <c r="A124" s="46">
        <v>419</v>
      </c>
      <c r="B124" s="46">
        <v>5.3166866302490297E-2</v>
      </c>
      <c r="D124" s="1">
        <v>419</v>
      </c>
      <c r="E124" s="1">
        <v>-1.7286777496337901E-2</v>
      </c>
      <c r="G124" s="1">
        <v>419</v>
      </c>
      <c r="H124" s="41">
        <v>3.09910774230957E-2</v>
      </c>
      <c r="L124" s="1">
        <f t="shared" si="2"/>
        <v>3.5880088806152399E-2</v>
      </c>
      <c r="M124" s="1">
        <f t="shared" si="3"/>
        <v>2.3902432303657982E-5</v>
      </c>
    </row>
    <row r="125" spans="1:13" x14ac:dyDescent="0.3">
      <c r="A125" s="46">
        <v>420</v>
      </c>
      <c r="B125" s="46">
        <v>5.3580284118652399E-2</v>
      </c>
      <c r="D125" s="1">
        <v>420</v>
      </c>
      <c r="E125" s="1">
        <v>-1.71618461608887E-2</v>
      </c>
      <c r="G125" s="1">
        <v>420</v>
      </c>
      <c r="H125" s="41">
        <v>3.1606674194336E-2</v>
      </c>
      <c r="L125" s="1">
        <f t="shared" si="2"/>
        <v>3.64184379577637E-2</v>
      </c>
      <c r="M125" s="1">
        <f t="shared" si="3"/>
        <v>2.3153070515035898E-5</v>
      </c>
    </row>
    <row r="126" spans="1:13" x14ac:dyDescent="0.3">
      <c r="A126" s="46">
        <v>421</v>
      </c>
      <c r="B126" s="46">
        <v>5.3341388702392599E-2</v>
      </c>
      <c r="D126" s="1">
        <v>421</v>
      </c>
      <c r="E126" s="1">
        <v>-1.8228530883789101E-2</v>
      </c>
      <c r="G126" s="1">
        <v>421</v>
      </c>
      <c r="H126" s="41">
        <v>3.1442165374755901E-2</v>
      </c>
      <c r="L126" s="1">
        <f t="shared" si="2"/>
        <v>3.5112857818603502E-2</v>
      </c>
      <c r="M126" s="1">
        <f t="shared" si="3"/>
        <v>1.3473983017319871E-5</v>
      </c>
    </row>
    <row r="127" spans="1:13" x14ac:dyDescent="0.3">
      <c r="A127" s="46">
        <v>422</v>
      </c>
      <c r="B127" s="46">
        <v>5.3776741027832101E-2</v>
      </c>
      <c r="D127" s="1">
        <v>422</v>
      </c>
      <c r="E127" s="1">
        <v>-1.8098354339599599E-2</v>
      </c>
      <c r="G127" s="1">
        <v>422</v>
      </c>
      <c r="H127" s="41">
        <v>3.19781303405762E-2</v>
      </c>
      <c r="L127" s="1">
        <f t="shared" si="2"/>
        <v>3.5678386688232505E-2</v>
      </c>
      <c r="M127" s="1">
        <f t="shared" si="3"/>
        <v>1.3691897038370781E-5</v>
      </c>
    </row>
    <row r="128" spans="1:13" x14ac:dyDescent="0.3">
      <c r="A128" s="46">
        <v>423</v>
      </c>
      <c r="B128" s="46">
        <v>5.5194377899169998E-2</v>
      </c>
      <c r="D128" s="1">
        <v>423</v>
      </c>
      <c r="E128" s="1">
        <v>-1.7346382141113299E-2</v>
      </c>
      <c r="G128" s="1">
        <v>423</v>
      </c>
      <c r="H128" s="41">
        <v>3.2420158386230503E-2</v>
      </c>
      <c r="L128" s="1">
        <f t="shared" si="2"/>
        <v>3.7847995758056696E-2</v>
      </c>
      <c r="M128" s="1">
        <f t="shared" si="3"/>
        <v>2.9461418534993072E-5</v>
      </c>
    </row>
    <row r="129" spans="1:13" x14ac:dyDescent="0.3">
      <c r="A129" s="46">
        <v>424</v>
      </c>
      <c r="B129" s="46">
        <v>5.6388378143310602E-2</v>
      </c>
      <c r="D129" s="1">
        <v>424</v>
      </c>
      <c r="E129" s="1">
        <v>-1.67498588562012E-2</v>
      </c>
      <c r="G129" s="1">
        <v>424</v>
      </c>
      <c r="H129" s="41">
        <v>3.2607078552246101E-2</v>
      </c>
      <c r="L129" s="1">
        <f t="shared" si="2"/>
        <v>3.9638519287109403E-2</v>
      </c>
      <c r="M129" s="1">
        <f t="shared" si="3"/>
        <v>4.9441158807894972E-5</v>
      </c>
    </row>
    <row r="130" spans="1:13" x14ac:dyDescent="0.3">
      <c r="A130" s="46">
        <v>425</v>
      </c>
      <c r="B130" s="46">
        <v>5.7551383972168003E-2</v>
      </c>
      <c r="D130" s="1">
        <v>425</v>
      </c>
      <c r="E130" s="1">
        <v>-1.6172885894775401E-2</v>
      </c>
      <c r="G130" s="1">
        <v>425</v>
      </c>
      <c r="H130" s="41">
        <v>3.2934665679931703E-2</v>
      </c>
      <c r="L130" s="1">
        <f t="shared" si="2"/>
        <v>4.1378498077392606E-2</v>
      </c>
      <c r="M130" s="1">
        <f t="shared" si="3"/>
        <v>7.1298305556410341E-5</v>
      </c>
    </row>
    <row r="131" spans="1:13" x14ac:dyDescent="0.3">
      <c r="A131" s="46">
        <v>426</v>
      </c>
      <c r="B131" s="46">
        <v>5.8276653289794998E-2</v>
      </c>
      <c r="D131" s="1">
        <v>426</v>
      </c>
      <c r="E131" s="1">
        <v>-1.56664848327637E-2</v>
      </c>
      <c r="G131" s="1">
        <v>426</v>
      </c>
      <c r="H131" s="41">
        <v>3.3044815063476597E-2</v>
      </c>
      <c r="L131" s="1">
        <f t="shared" si="2"/>
        <v>4.2610168457031299E-2</v>
      </c>
      <c r="M131" s="1">
        <f t="shared" si="3"/>
        <v>9.1495985543588447E-5</v>
      </c>
    </row>
    <row r="132" spans="1:13" x14ac:dyDescent="0.3">
      <c r="A132" s="46">
        <v>427</v>
      </c>
      <c r="B132" s="46">
        <v>5.7416915893554701E-2</v>
      </c>
      <c r="D132" s="1">
        <v>427</v>
      </c>
      <c r="E132" s="1">
        <v>-1.6649246215820299E-2</v>
      </c>
      <c r="G132" s="1">
        <v>427</v>
      </c>
      <c r="H132" s="41">
        <v>3.3864498138427797E-2</v>
      </c>
      <c r="L132" s="1">
        <f t="shared" si="2"/>
        <v>4.0767669677734403E-2</v>
      </c>
      <c r="M132" s="1">
        <f t="shared" si="3"/>
        <v>4.7653777301092733E-5</v>
      </c>
    </row>
    <row r="133" spans="1:13" x14ac:dyDescent="0.3">
      <c r="A133" s="46">
        <v>428</v>
      </c>
      <c r="B133" s="46">
        <v>5.81512451171875E-2</v>
      </c>
      <c r="D133" s="1">
        <v>428</v>
      </c>
      <c r="E133" s="1">
        <v>-1.6667366027832101E-2</v>
      </c>
      <c r="G133" s="1">
        <v>428</v>
      </c>
      <c r="H133" s="41">
        <v>3.41854095458985E-2</v>
      </c>
      <c r="L133" s="1">
        <f t="shared" ref="L133:L196" si="4">$J$4*B133+$K$4*E133</f>
        <v>4.1483879089355399E-2</v>
      </c>
      <c r="M133" s="1">
        <f t="shared" ref="M133:M196" si="5">(L133-H133)^2</f>
        <v>5.3267657676767962E-5</v>
      </c>
    </row>
    <row r="134" spans="1:13" x14ac:dyDescent="0.3">
      <c r="A134" s="46">
        <v>429</v>
      </c>
      <c r="B134" s="46">
        <v>5.90157508850098E-2</v>
      </c>
      <c r="D134" s="1">
        <v>429</v>
      </c>
      <c r="E134" s="1">
        <v>-1.6615390777587901E-2</v>
      </c>
      <c r="G134" s="1">
        <v>429</v>
      </c>
      <c r="H134" s="41">
        <v>3.4329891204833998E-2</v>
      </c>
      <c r="L134" s="1">
        <f t="shared" si="4"/>
        <v>4.2400360107421903E-2</v>
      </c>
      <c r="M134" s="1">
        <f t="shared" si="5"/>
        <v>6.5132468307638422E-5</v>
      </c>
    </row>
    <row r="135" spans="1:13" x14ac:dyDescent="0.3">
      <c r="A135" s="46">
        <v>430</v>
      </c>
      <c r="B135" s="46">
        <v>5.8546066284179701E-2</v>
      </c>
      <c r="D135" s="1">
        <v>430</v>
      </c>
      <c r="E135" s="1">
        <v>-1.7438411712646502E-2</v>
      </c>
      <c r="G135" s="1">
        <v>430</v>
      </c>
      <c r="H135" s="41">
        <v>3.4477710723877002E-2</v>
      </c>
      <c r="L135" s="1">
        <f t="shared" si="4"/>
        <v>4.1107654571533203E-2</v>
      </c>
      <c r="M135" s="1">
        <f t="shared" si="5"/>
        <v>4.3956155423074317E-5</v>
      </c>
    </row>
    <row r="136" spans="1:13" x14ac:dyDescent="0.3">
      <c r="A136" s="46">
        <v>431</v>
      </c>
      <c r="B136" s="46">
        <v>6.0418605804443401E-2</v>
      </c>
      <c r="D136" s="1">
        <v>431</v>
      </c>
      <c r="E136" s="1">
        <v>-1.58085823059082E-2</v>
      </c>
      <c r="G136" s="1">
        <v>431</v>
      </c>
      <c r="H136" s="41">
        <v>3.5191535949707101E-2</v>
      </c>
      <c r="L136" s="1">
        <f t="shared" si="4"/>
        <v>4.4610023498535198E-2</v>
      </c>
      <c r="M136" s="1">
        <f t="shared" si="5"/>
        <v>8.8707907707429894E-5</v>
      </c>
    </row>
    <row r="137" spans="1:13" x14ac:dyDescent="0.3">
      <c r="A137" s="46">
        <v>432</v>
      </c>
      <c r="B137" s="46">
        <v>6.19301795959473E-2</v>
      </c>
      <c r="D137" s="1">
        <v>432</v>
      </c>
      <c r="E137" s="1">
        <v>-1.47175788879395E-2</v>
      </c>
      <c r="G137" s="1">
        <v>432</v>
      </c>
      <c r="H137" s="41">
        <v>3.5553455352783203E-2</v>
      </c>
      <c r="L137" s="1">
        <f t="shared" si="4"/>
        <v>4.7212600708007799E-2</v>
      </c>
      <c r="M137" s="1">
        <f t="shared" si="5"/>
        <v>1.3593567041425526E-4</v>
      </c>
    </row>
    <row r="138" spans="1:13" x14ac:dyDescent="0.3">
      <c r="A138" s="46">
        <v>433</v>
      </c>
      <c r="B138" s="46">
        <v>6.1421394348144601E-2</v>
      </c>
      <c r="D138" s="1">
        <v>433</v>
      </c>
      <c r="E138" s="1">
        <v>-1.5870094299316399E-2</v>
      </c>
      <c r="G138" s="1">
        <v>433</v>
      </c>
      <c r="H138" s="41">
        <v>3.5727024078369203E-2</v>
      </c>
      <c r="L138" s="1">
        <f t="shared" si="4"/>
        <v>4.5551300048828201E-2</v>
      </c>
      <c r="M138" s="1">
        <f t="shared" si="5"/>
        <v>9.651639834373809E-5</v>
      </c>
    </row>
    <row r="139" spans="1:13" x14ac:dyDescent="0.3">
      <c r="A139" s="46">
        <v>434</v>
      </c>
      <c r="B139" s="46">
        <v>6.1053752899169998E-2</v>
      </c>
      <c r="D139" s="1">
        <v>434</v>
      </c>
      <c r="E139" s="1">
        <v>-1.6362190246582101E-2</v>
      </c>
      <c r="G139" s="1">
        <v>434</v>
      </c>
      <c r="H139" s="41">
        <v>3.6302566528320299E-2</v>
      </c>
      <c r="L139" s="1">
        <f t="shared" si="4"/>
        <v>4.4691562652587898E-2</v>
      </c>
      <c r="M139" s="1">
        <f t="shared" si="5"/>
        <v>7.0375255972976799E-5</v>
      </c>
    </row>
    <row r="140" spans="1:13" x14ac:dyDescent="0.3">
      <c r="A140" s="46">
        <v>435</v>
      </c>
      <c r="B140" s="46">
        <v>6.2101840972900398E-2</v>
      </c>
      <c r="D140" s="1">
        <v>435</v>
      </c>
      <c r="E140" s="1">
        <v>-1.52111053466797E-2</v>
      </c>
      <c r="G140" s="1">
        <v>435</v>
      </c>
      <c r="H140" s="41">
        <v>3.6452293395996101E-2</v>
      </c>
      <c r="L140" s="1">
        <f t="shared" si="4"/>
        <v>4.6890735626220696E-2</v>
      </c>
      <c r="M140" s="1">
        <f t="shared" si="5"/>
        <v>1.0896107619373623E-4</v>
      </c>
    </row>
    <row r="141" spans="1:13" x14ac:dyDescent="0.3">
      <c r="A141" s="46">
        <v>436</v>
      </c>
      <c r="B141" s="46">
        <v>6.2786102294921903E-2</v>
      </c>
      <c r="D141" s="1">
        <v>436</v>
      </c>
      <c r="E141" s="1">
        <v>-1.52368545532227E-2</v>
      </c>
      <c r="G141" s="1">
        <v>436</v>
      </c>
      <c r="H141" s="41">
        <v>3.6662101745605503E-2</v>
      </c>
      <c r="L141" s="1">
        <f t="shared" si="4"/>
        <v>4.7549247741699205E-2</v>
      </c>
      <c r="M141" s="1">
        <f t="shared" si="5"/>
        <v>1.1852994794025911E-4</v>
      </c>
    </row>
    <row r="142" spans="1:13" x14ac:dyDescent="0.3">
      <c r="A142" s="46">
        <v>437</v>
      </c>
      <c r="B142" s="46">
        <v>6.2783241271972698E-2</v>
      </c>
      <c r="D142" s="1">
        <v>437</v>
      </c>
      <c r="E142" s="1">
        <v>-1.53436660766602E-2</v>
      </c>
      <c r="G142" s="1">
        <v>437</v>
      </c>
      <c r="H142" s="41">
        <v>3.7102699279785198E-2</v>
      </c>
      <c r="L142" s="1">
        <f t="shared" si="4"/>
        <v>4.74395751953125E-2</v>
      </c>
      <c r="M142" s="1">
        <f t="shared" si="5"/>
        <v>1.0685100369300839E-4</v>
      </c>
    </row>
    <row r="143" spans="1:13" x14ac:dyDescent="0.3">
      <c r="A143" s="46">
        <v>438</v>
      </c>
      <c r="B143" s="46">
        <v>6.2757015228271498E-2</v>
      </c>
      <c r="D143" s="1">
        <v>438</v>
      </c>
      <c r="E143" s="1">
        <v>-1.5145778656005899E-2</v>
      </c>
      <c r="G143" s="1">
        <v>438</v>
      </c>
      <c r="H143" s="41">
        <v>3.6936759948730503E-2</v>
      </c>
      <c r="L143" s="1">
        <f t="shared" si="4"/>
        <v>4.7611236572265597E-2</v>
      </c>
      <c r="M143" s="1">
        <f t="shared" si="5"/>
        <v>1.1394445118639718E-4</v>
      </c>
    </row>
    <row r="144" spans="1:13" x14ac:dyDescent="0.3">
      <c r="A144" s="46">
        <v>439</v>
      </c>
      <c r="B144" s="46">
        <v>6.3004493713378906E-2</v>
      </c>
      <c r="D144" s="1">
        <v>439</v>
      </c>
      <c r="E144" s="1">
        <v>-1.4913558959961E-2</v>
      </c>
      <c r="G144" s="1">
        <v>439</v>
      </c>
      <c r="H144" s="41">
        <v>3.7319660186767599E-2</v>
      </c>
      <c r="L144" s="1">
        <f t="shared" si="4"/>
        <v>4.8090934753417906E-2</v>
      </c>
      <c r="M144" s="1">
        <f t="shared" si="5"/>
        <v>1.1602035579016777E-4</v>
      </c>
    </row>
    <row r="145" spans="1:13" x14ac:dyDescent="0.3">
      <c r="A145" s="46">
        <v>440</v>
      </c>
      <c r="B145" s="46">
        <v>6.3501358032226604E-2</v>
      </c>
      <c r="D145" s="1">
        <v>440</v>
      </c>
      <c r="E145" s="1">
        <v>-1.42569541931153E-2</v>
      </c>
      <c r="G145" s="1">
        <v>440</v>
      </c>
      <c r="H145" s="41">
        <v>3.7775993347168003E-2</v>
      </c>
      <c r="L145" s="1">
        <f t="shared" si="4"/>
        <v>4.92444038391113E-2</v>
      </c>
      <c r="M145" s="1">
        <f t="shared" si="5"/>
        <v>1.3152443921171509E-4</v>
      </c>
    </row>
    <row r="146" spans="1:13" x14ac:dyDescent="0.3">
      <c r="A146" s="46">
        <v>441</v>
      </c>
      <c r="B146" s="46">
        <v>6.2455654144287102E-2</v>
      </c>
      <c r="D146" s="1">
        <v>441</v>
      </c>
      <c r="E146" s="1">
        <v>-1.53298377990723E-2</v>
      </c>
      <c r="G146" s="1">
        <v>441</v>
      </c>
      <c r="H146" s="41">
        <v>3.7828445434570299E-2</v>
      </c>
      <c r="L146" s="1">
        <f t="shared" si="4"/>
        <v>4.7125816345214802E-2</v>
      </c>
      <c r="M146" s="1">
        <f t="shared" si="5"/>
        <v>8.6441105850098605E-5</v>
      </c>
    </row>
    <row r="147" spans="1:13" x14ac:dyDescent="0.3">
      <c r="A147" s="46">
        <v>442</v>
      </c>
      <c r="B147" s="46">
        <v>6.2935352325439495E-2</v>
      </c>
      <c r="D147" s="1">
        <v>442</v>
      </c>
      <c r="E147" s="1">
        <v>-1.4660358428955101E-2</v>
      </c>
      <c r="G147" s="1">
        <v>442</v>
      </c>
      <c r="H147" s="41">
        <v>3.8063049316406299E-2</v>
      </c>
      <c r="L147" s="1">
        <f t="shared" si="4"/>
        <v>4.8274993896484396E-2</v>
      </c>
      <c r="M147" s="1">
        <f t="shared" si="5"/>
        <v>1.0428381210658642E-4</v>
      </c>
    </row>
    <row r="148" spans="1:13" x14ac:dyDescent="0.3">
      <c r="A148" s="46">
        <v>443</v>
      </c>
      <c r="B148" s="46">
        <v>6.3796043395996094E-2</v>
      </c>
      <c r="D148" s="1">
        <v>443</v>
      </c>
      <c r="E148" s="1">
        <v>-1.3554573059082101E-2</v>
      </c>
      <c r="G148" s="1">
        <v>443</v>
      </c>
      <c r="H148" s="41">
        <v>3.8017272949218799E-2</v>
      </c>
      <c r="L148" s="1">
        <f t="shared" si="4"/>
        <v>5.0241470336913993E-2</v>
      </c>
      <c r="M148" s="1">
        <f t="shared" si="5"/>
        <v>1.4943100177333403E-4</v>
      </c>
    </row>
    <row r="149" spans="1:13" x14ac:dyDescent="0.3">
      <c r="A149" s="46">
        <v>444</v>
      </c>
      <c r="B149" s="46">
        <v>6.3174247741699205E-2</v>
      </c>
      <c r="D149" s="1">
        <v>444</v>
      </c>
      <c r="E149" s="1">
        <v>-1.3945102691650399E-2</v>
      </c>
      <c r="G149" s="1">
        <v>444</v>
      </c>
      <c r="H149" s="41">
        <v>3.81526947021485E-2</v>
      </c>
      <c r="L149" s="1">
        <f t="shared" si="4"/>
        <v>4.9229145050048807E-2</v>
      </c>
      <c r="M149" s="1">
        <f t="shared" si="5"/>
        <v>1.2268775230950084E-4</v>
      </c>
    </row>
    <row r="150" spans="1:13" x14ac:dyDescent="0.3">
      <c r="A150" s="46">
        <v>445</v>
      </c>
      <c r="B150" s="46">
        <v>6.3257694244384793E-2</v>
      </c>
      <c r="D150" s="1">
        <v>445</v>
      </c>
      <c r="E150" s="1">
        <v>-1.3099193572998101E-2</v>
      </c>
      <c r="G150" s="1">
        <v>445</v>
      </c>
      <c r="H150" s="41">
        <v>3.8652896881103502E-2</v>
      </c>
      <c r="L150" s="1">
        <f t="shared" si="4"/>
        <v>5.0158500671386691E-2</v>
      </c>
      <c r="M150" s="1">
        <f t="shared" si="5"/>
        <v>1.3237891857897888E-4</v>
      </c>
    </row>
    <row r="151" spans="1:13" x14ac:dyDescent="0.3">
      <c r="A151" s="46">
        <v>446</v>
      </c>
      <c r="B151" s="46">
        <v>6.3153266906738295E-2</v>
      </c>
      <c r="D151" s="1">
        <v>446</v>
      </c>
      <c r="E151" s="1">
        <v>-1.28297805786133E-2</v>
      </c>
      <c r="G151" s="1">
        <v>446</v>
      </c>
      <c r="H151" s="41">
        <v>3.8705825805664097E-2</v>
      </c>
      <c r="L151" s="1">
        <f t="shared" si="4"/>
        <v>5.0323486328124993E-2</v>
      </c>
      <c r="M151" s="1">
        <f t="shared" si="5"/>
        <v>1.3497003601514637E-4</v>
      </c>
    </row>
    <row r="152" spans="1:13" x14ac:dyDescent="0.3">
      <c r="A152" s="46">
        <v>447</v>
      </c>
      <c r="B152" s="46">
        <v>6.2697887420654297E-2</v>
      </c>
      <c r="D152" s="1">
        <v>447</v>
      </c>
      <c r="E152" s="1">
        <v>-1.2540340423584E-2</v>
      </c>
      <c r="G152" s="1">
        <v>447</v>
      </c>
      <c r="H152" s="41">
        <v>3.9019584655761698E-2</v>
      </c>
      <c r="L152" s="1">
        <f t="shared" si="4"/>
        <v>5.0157546997070299E-2</v>
      </c>
      <c r="M152" s="1">
        <f t="shared" si="5"/>
        <v>1.2405420511640857E-4</v>
      </c>
    </row>
    <row r="153" spans="1:13" x14ac:dyDescent="0.3">
      <c r="A153" s="46">
        <v>448</v>
      </c>
      <c r="B153" s="46">
        <v>6.2730312347412095E-2</v>
      </c>
      <c r="D153" s="1">
        <v>448</v>
      </c>
      <c r="E153" s="1">
        <v>-1.21769905090332E-2</v>
      </c>
      <c r="G153" s="1">
        <v>448</v>
      </c>
      <c r="H153" s="41">
        <v>3.9046287536621101E-2</v>
      </c>
      <c r="L153" s="1">
        <f t="shared" si="4"/>
        <v>5.0553321838378892E-2</v>
      </c>
      <c r="M153" s="1">
        <f t="shared" si="5"/>
        <v>1.3241183842183042E-4</v>
      </c>
    </row>
    <row r="154" spans="1:13" x14ac:dyDescent="0.3">
      <c r="A154" s="46">
        <v>449</v>
      </c>
      <c r="B154" s="46">
        <v>6.1980247497558601E-2</v>
      </c>
      <c r="D154" s="1">
        <v>449</v>
      </c>
      <c r="E154" s="1">
        <v>-1.1634349822998101E-2</v>
      </c>
      <c r="G154" s="1">
        <v>449</v>
      </c>
      <c r="H154" s="41">
        <v>3.90582084655762E-2</v>
      </c>
      <c r="L154" s="1">
        <f t="shared" si="4"/>
        <v>5.0345897674560498E-2</v>
      </c>
      <c r="M154" s="1">
        <f t="shared" si="5"/>
        <v>1.2741192767862057E-4</v>
      </c>
    </row>
    <row r="155" spans="1:13" x14ac:dyDescent="0.3">
      <c r="A155" s="46">
        <v>450</v>
      </c>
      <c r="B155" s="46">
        <v>6.1240196228027399E-2</v>
      </c>
      <c r="D155" s="1">
        <v>450</v>
      </c>
      <c r="E155" s="1">
        <v>-1.1415004730224601E-2</v>
      </c>
      <c r="G155" s="1">
        <v>450</v>
      </c>
      <c r="H155" s="41">
        <v>3.9117813110351597E-2</v>
      </c>
      <c r="L155" s="1">
        <f t="shared" si="4"/>
        <v>4.9825191497802797E-2</v>
      </c>
      <c r="M155" s="1">
        <f t="shared" si="5"/>
        <v>1.1464795193205705E-4</v>
      </c>
    </row>
    <row r="156" spans="1:13" x14ac:dyDescent="0.3">
      <c r="A156" s="46">
        <v>451</v>
      </c>
      <c r="B156" s="46">
        <v>6.1414718627929701E-2</v>
      </c>
      <c r="D156" s="1">
        <v>451</v>
      </c>
      <c r="E156" s="1">
        <v>-1.06663703918457E-2</v>
      </c>
      <c r="G156" s="1">
        <v>451</v>
      </c>
      <c r="H156" s="41">
        <v>3.9425373077392599E-2</v>
      </c>
      <c r="L156" s="1">
        <f t="shared" si="4"/>
        <v>5.0748348236083998E-2</v>
      </c>
      <c r="M156" s="1">
        <f t="shared" si="5"/>
        <v>1.2820976644434251E-4</v>
      </c>
    </row>
    <row r="157" spans="1:13" x14ac:dyDescent="0.3">
      <c r="A157" s="46">
        <v>452</v>
      </c>
      <c r="B157" s="46">
        <v>6.0787200927734403E-2</v>
      </c>
      <c r="D157" s="1">
        <v>452</v>
      </c>
      <c r="E157" s="1">
        <v>-1.0591030120849601E-2</v>
      </c>
      <c r="G157" s="1">
        <v>452</v>
      </c>
      <c r="H157" s="41">
        <v>3.9570808410644601E-2</v>
      </c>
      <c r="L157" s="1">
        <f t="shared" si="4"/>
        <v>5.01961708068848E-2</v>
      </c>
      <c r="M157" s="1">
        <f t="shared" si="5"/>
        <v>1.1289832605143528E-4</v>
      </c>
    </row>
    <row r="158" spans="1:13" x14ac:dyDescent="0.3">
      <c r="A158" s="46">
        <v>453</v>
      </c>
      <c r="B158" s="46">
        <v>5.9808254241943401E-2</v>
      </c>
      <c r="D158" s="1">
        <v>453</v>
      </c>
      <c r="E158" s="1">
        <v>-1.00970268249512E-2</v>
      </c>
      <c r="G158" s="1">
        <v>453</v>
      </c>
      <c r="H158" s="41">
        <v>3.9630889892578097E-2</v>
      </c>
      <c r="L158" s="1">
        <f t="shared" si="4"/>
        <v>4.9711227416992201E-2</v>
      </c>
      <c r="M158" s="1">
        <f t="shared" si="5"/>
        <v>1.0161320460611107E-4</v>
      </c>
    </row>
    <row r="159" spans="1:13" x14ac:dyDescent="0.3">
      <c r="A159" s="46">
        <v>454</v>
      </c>
      <c r="B159" s="46">
        <v>5.8954238891601597E-2</v>
      </c>
      <c r="D159" s="1">
        <v>454</v>
      </c>
      <c r="E159" s="1">
        <v>-9.9220275878906302E-3</v>
      </c>
      <c r="G159" s="1">
        <v>454</v>
      </c>
      <c r="H159" s="41">
        <v>3.9790153503418003E-2</v>
      </c>
      <c r="L159" s="1">
        <f t="shared" si="4"/>
        <v>4.9032211303710965E-2</v>
      </c>
      <c r="M159" s="1">
        <f t="shared" si="5"/>
        <v>8.5415632383955986E-5</v>
      </c>
    </row>
    <row r="160" spans="1:13" x14ac:dyDescent="0.3">
      <c r="A160" s="46">
        <v>455</v>
      </c>
      <c r="B160" s="46">
        <v>5.7416439056396498E-2</v>
      </c>
      <c r="D160" s="1">
        <v>455</v>
      </c>
      <c r="E160" s="1">
        <v>-9.6106529235839896E-3</v>
      </c>
      <c r="G160" s="1">
        <v>455</v>
      </c>
      <c r="H160" s="41">
        <v>3.9371490478515597E-2</v>
      </c>
      <c r="L160" s="1">
        <f t="shared" si="4"/>
        <v>4.7805786132812507E-2</v>
      </c>
      <c r="M160" s="1">
        <f t="shared" si="5"/>
        <v>7.1137343184091734E-5</v>
      </c>
    </row>
    <row r="161" spans="1:13" x14ac:dyDescent="0.3">
      <c r="A161" s="46">
        <v>456</v>
      </c>
      <c r="B161" s="46">
        <v>5.7509899139404297E-2</v>
      </c>
      <c r="D161" s="1">
        <v>456</v>
      </c>
      <c r="E161" s="1">
        <v>-8.9750289916992205E-3</v>
      </c>
      <c r="G161" s="1">
        <v>456</v>
      </c>
      <c r="H161" s="41">
        <v>3.9587497711181703E-2</v>
      </c>
      <c r="L161" s="1">
        <f t="shared" si="4"/>
        <v>4.8534870147705078E-2</v>
      </c>
      <c r="M161" s="1">
        <f t="shared" si="5"/>
        <v>8.0055473517858243E-5</v>
      </c>
    </row>
    <row r="162" spans="1:13" x14ac:dyDescent="0.3">
      <c r="A162" s="46">
        <v>457</v>
      </c>
      <c r="B162" s="46">
        <v>5.6336402893066399E-2</v>
      </c>
      <c r="D162" s="1">
        <v>457</v>
      </c>
      <c r="E162" s="1">
        <v>-8.5973739624023507E-3</v>
      </c>
      <c r="G162" s="1">
        <v>457</v>
      </c>
      <c r="H162" s="41">
        <v>3.97229194641113E-2</v>
      </c>
      <c r="L162" s="1">
        <f t="shared" si="4"/>
        <v>4.7739028930664049E-2</v>
      </c>
      <c r="M162" s="1">
        <f t="shared" si="5"/>
        <v>6.4258010979756581E-5</v>
      </c>
    </row>
    <row r="163" spans="1:13" x14ac:dyDescent="0.3">
      <c r="A163" s="46">
        <v>458</v>
      </c>
      <c r="B163" s="46">
        <v>5.4661273956298898E-2</v>
      </c>
      <c r="D163" s="1">
        <v>458</v>
      </c>
      <c r="E163" s="1">
        <v>-8.9597702026367205E-3</v>
      </c>
      <c r="G163" s="1">
        <v>458</v>
      </c>
      <c r="H163" s="41">
        <v>3.9267063140869203E-2</v>
      </c>
      <c r="L163" s="1">
        <f t="shared" si="4"/>
        <v>4.5701503753662179E-2</v>
      </c>
      <c r="M163" s="1">
        <f t="shared" si="5"/>
        <v>4.1402025999559643E-5</v>
      </c>
    </row>
    <row r="164" spans="1:13" x14ac:dyDescent="0.3">
      <c r="A164" s="46">
        <v>459</v>
      </c>
      <c r="B164" s="46">
        <v>5.4505348205566399E-2</v>
      </c>
      <c r="D164" s="1">
        <v>459</v>
      </c>
      <c r="E164" s="1">
        <v>-8.2712173461914097E-3</v>
      </c>
      <c r="G164" s="1">
        <v>459</v>
      </c>
      <c r="H164" s="41">
        <v>3.8847446441650398E-2</v>
      </c>
      <c r="L164" s="1">
        <f t="shared" si="4"/>
        <v>4.6234130859374986E-2</v>
      </c>
      <c r="M164" s="1">
        <f t="shared" si="5"/>
        <v>5.4563106687055247E-5</v>
      </c>
    </row>
    <row r="165" spans="1:13" x14ac:dyDescent="0.3">
      <c r="A165" s="46">
        <v>460</v>
      </c>
      <c r="B165" s="46">
        <v>5.4135322570800802E-2</v>
      </c>
      <c r="D165" s="1">
        <v>460</v>
      </c>
      <c r="E165" s="1">
        <v>-6.9780349731445304E-3</v>
      </c>
      <c r="G165" s="1">
        <v>460</v>
      </c>
      <c r="H165" s="41">
        <v>3.9151668548583998E-2</v>
      </c>
      <c r="L165" s="1">
        <f t="shared" si="4"/>
        <v>4.7157287597656271E-2</v>
      </c>
      <c r="M165" s="1">
        <f t="shared" si="5"/>
        <v>6.4089936358868835E-5</v>
      </c>
    </row>
    <row r="166" spans="1:13" x14ac:dyDescent="0.3">
      <c r="A166" s="46">
        <v>461</v>
      </c>
      <c r="B166" s="46">
        <v>5.2826404571533203E-2</v>
      </c>
      <c r="D166" s="1">
        <v>461</v>
      </c>
      <c r="E166" s="1">
        <v>-6.3996315002441398E-3</v>
      </c>
      <c r="G166" s="1">
        <v>461</v>
      </c>
      <c r="H166" s="41">
        <v>3.8948059082031299E-2</v>
      </c>
      <c r="L166" s="1">
        <f t="shared" si="4"/>
        <v>4.6426773071289063E-2</v>
      </c>
      <c r="M166" s="1">
        <f t="shared" si="5"/>
        <v>5.5931162933119779E-5</v>
      </c>
    </row>
    <row r="167" spans="1:13" x14ac:dyDescent="0.3">
      <c r="A167" s="46">
        <v>462</v>
      </c>
      <c r="B167" s="46">
        <v>5.1924228668212898E-2</v>
      </c>
      <c r="D167" s="1">
        <v>462</v>
      </c>
      <c r="E167" s="1">
        <v>-6.27899169921875E-3</v>
      </c>
      <c r="G167" s="1">
        <v>462</v>
      </c>
      <c r="H167" s="41">
        <v>3.8837432861328097E-2</v>
      </c>
      <c r="L167" s="1">
        <f t="shared" si="4"/>
        <v>4.5645236968994148E-2</v>
      </c>
      <c r="M167" s="1">
        <f t="shared" si="5"/>
        <v>4.634619676835475E-5</v>
      </c>
    </row>
    <row r="168" spans="1:13" x14ac:dyDescent="0.3">
      <c r="A168" s="46">
        <v>463</v>
      </c>
      <c r="B168" s="46">
        <v>4.9973011016845703E-2</v>
      </c>
      <c r="D168" s="1">
        <v>463</v>
      </c>
      <c r="E168" s="1">
        <v>-6.0009956359863299E-3</v>
      </c>
      <c r="G168" s="1">
        <v>463</v>
      </c>
      <c r="H168" s="41">
        <v>3.9084434509277399E-2</v>
      </c>
      <c r="L168" s="1">
        <f t="shared" si="4"/>
        <v>4.3972015380859375E-2</v>
      </c>
      <c r="M168" s="1">
        <f t="shared" si="5"/>
        <v>2.3888446776254026E-5</v>
      </c>
    </row>
    <row r="169" spans="1:13" x14ac:dyDescent="0.3">
      <c r="A169" s="46">
        <v>464</v>
      </c>
      <c r="B169" s="46">
        <v>4.8100471496582101E-2</v>
      </c>
      <c r="D169" s="1">
        <v>464</v>
      </c>
      <c r="E169" s="1">
        <v>-5.7773590087890703E-3</v>
      </c>
      <c r="G169" s="1">
        <v>464</v>
      </c>
      <c r="H169" s="41">
        <v>3.9329051971435602E-2</v>
      </c>
      <c r="L169" s="1">
        <f t="shared" si="4"/>
        <v>4.2323112487793031E-2</v>
      </c>
      <c r="M169" s="1">
        <f t="shared" si="5"/>
        <v>8.9643983756105141E-6</v>
      </c>
    </row>
    <row r="170" spans="1:13" x14ac:dyDescent="0.3">
      <c r="A170" s="46">
        <v>465</v>
      </c>
      <c r="B170" s="46">
        <v>4.7778606414794901E-2</v>
      </c>
      <c r="D170" s="1">
        <v>465</v>
      </c>
      <c r="E170" s="1">
        <v>-3.9820671081543003E-3</v>
      </c>
      <c r="G170" s="1">
        <v>465</v>
      </c>
      <c r="H170" s="41">
        <v>3.94024848937988E-2</v>
      </c>
      <c r="L170" s="1">
        <f t="shared" si="4"/>
        <v>4.3796539306640597E-2</v>
      </c>
      <c r="M170" s="1">
        <f t="shared" si="5"/>
        <v>1.9307714183014468E-5</v>
      </c>
    </row>
    <row r="171" spans="1:13" x14ac:dyDescent="0.3">
      <c r="A171" s="46">
        <v>466</v>
      </c>
      <c r="B171" s="46">
        <v>4.7264099121093799E-2</v>
      </c>
      <c r="D171" s="1">
        <v>466</v>
      </c>
      <c r="E171" s="1">
        <v>-2.36749649047852E-3</v>
      </c>
      <c r="G171" s="1">
        <v>466</v>
      </c>
      <c r="H171" s="41">
        <v>3.9376258850097698E-2</v>
      </c>
      <c r="L171" s="1">
        <f t="shared" si="4"/>
        <v>4.4896602630615276E-2</v>
      </c>
      <c r="M171" s="1">
        <f t="shared" si="5"/>
        <v>3.0474195455099107E-5</v>
      </c>
    </row>
    <row r="172" spans="1:13" x14ac:dyDescent="0.3">
      <c r="A172" s="46">
        <v>467</v>
      </c>
      <c r="B172" s="46">
        <v>4.6400070190429701E-2</v>
      </c>
      <c r="D172" s="1">
        <v>467</v>
      </c>
      <c r="E172" s="1">
        <v>-9.0551376342773503E-4</v>
      </c>
      <c r="G172" s="1">
        <v>467</v>
      </c>
      <c r="H172" s="41">
        <v>4.0434837341308601E-2</v>
      </c>
      <c r="L172" s="1">
        <f t="shared" si="4"/>
        <v>4.5494556427001967E-2</v>
      </c>
      <c r="M172" s="1">
        <f t="shared" si="5"/>
        <v>2.5600757226129716E-5</v>
      </c>
    </row>
    <row r="173" spans="1:13" x14ac:dyDescent="0.3">
      <c r="A173" s="46">
        <v>468</v>
      </c>
      <c r="B173" s="46">
        <v>4.4202804565429701E-2</v>
      </c>
      <c r="D173" s="1">
        <v>468</v>
      </c>
      <c r="E173" s="1">
        <v>-1.13296508789063E-3</v>
      </c>
      <c r="G173" s="1">
        <v>468</v>
      </c>
      <c r="H173" s="41">
        <v>4.0086746215820299E-2</v>
      </c>
      <c r="L173" s="1">
        <f t="shared" si="4"/>
        <v>4.3069839477539069E-2</v>
      </c>
      <c r="M173" s="1">
        <f t="shared" si="5"/>
        <v>8.8988454081119344E-6</v>
      </c>
    </row>
    <row r="174" spans="1:13" x14ac:dyDescent="0.3">
      <c r="A174" s="46">
        <v>469</v>
      </c>
      <c r="B174" s="46">
        <v>4.4655799865722698E-2</v>
      </c>
      <c r="D174" s="1">
        <v>469</v>
      </c>
      <c r="E174" s="1">
        <v>7.7724456787109397E-4</v>
      </c>
      <c r="G174" s="1">
        <v>469</v>
      </c>
      <c r="H174" s="41">
        <v>3.9756298065185602E-2</v>
      </c>
      <c r="L174" s="1">
        <f t="shared" si="4"/>
        <v>4.5433044433593792E-2</v>
      </c>
      <c r="M174" s="1">
        <f t="shared" si="5"/>
        <v>3.2225449331235567E-5</v>
      </c>
    </row>
    <row r="175" spans="1:13" x14ac:dyDescent="0.3">
      <c r="A175" s="46">
        <v>470</v>
      </c>
      <c r="B175" s="46">
        <v>4.2776584625244203E-2</v>
      </c>
      <c r="D175" s="1">
        <v>470</v>
      </c>
      <c r="E175" s="1">
        <v>1.05428695678711E-3</v>
      </c>
      <c r="G175" s="1">
        <v>470</v>
      </c>
      <c r="H175" s="41">
        <v>4.0424346923828097E-2</v>
      </c>
      <c r="L175" s="1">
        <f t="shared" si="4"/>
        <v>4.3830871582031312E-2</v>
      </c>
      <c r="M175" s="1">
        <f t="shared" si="5"/>
        <v>1.1604410246946533E-5</v>
      </c>
    </row>
    <row r="176" spans="1:13" x14ac:dyDescent="0.3">
      <c r="A176" s="46">
        <v>471</v>
      </c>
      <c r="B176" s="46">
        <v>4.1048526763916002E-2</v>
      </c>
      <c r="D176" s="1">
        <v>471</v>
      </c>
      <c r="E176" s="1">
        <v>1.53493881225586E-3</v>
      </c>
      <c r="G176" s="1">
        <v>471</v>
      </c>
      <c r="H176" s="41">
        <v>4.0311813354492201E-2</v>
      </c>
      <c r="L176" s="1">
        <f t="shared" si="4"/>
        <v>4.2583465576171861E-2</v>
      </c>
      <c r="M176" s="1">
        <f t="shared" si="5"/>
        <v>5.1604038162621339E-6</v>
      </c>
    </row>
    <row r="177" spans="1:13" x14ac:dyDescent="0.3">
      <c r="A177" s="46">
        <v>472</v>
      </c>
      <c r="B177" s="46">
        <v>3.9074420928955099E-2</v>
      </c>
      <c r="D177" s="1">
        <v>472</v>
      </c>
      <c r="E177" s="1">
        <v>2.0284652709960998E-3</v>
      </c>
      <c r="G177" s="1">
        <v>472</v>
      </c>
      <c r="H177" s="41">
        <v>3.9971828460693401E-2</v>
      </c>
      <c r="L177" s="1">
        <f t="shared" si="4"/>
        <v>4.11028861999512E-2</v>
      </c>
      <c r="M177" s="1">
        <f t="shared" si="5"/>
        <v>1.2792916095349624E-6</v>
      </c>
    </row>
    <row r="178" spans="1:13" x14ac:dyDescent="0.3">
      <c r="A178" s="46">
        <v>473</v>
      </c>
      <c r="B178" s="46">
        <v>3.7506580352783203E-2</v>
      </c>
      <c r="D178" s="1">
        <v>473</v>
      </c>
      <c r="E178" s="1">
        <v>2.0961761474609401E-3</v>
      </c>
      <c r="G178" s="1">
        <v>473</v>
      </c>
      <c r="H178" s="41">
        <v>3.95870208740235E-2</v>
      </c>
      <c r="L178" s="1">
        <f t="shared" si="4"/>
        <v>3.9602756500244141E-2</v>
      </c>
      <c r="M178" s="1">
        <f t="shared" si="5"/>
        <v>2.4760993255571433E-10</v>
      </c>
    </row>
    <row r="179" spans="1:13" x14ac:dyDescent="0.3">
      <c r="A179" s="46">
        <v>474</v>
      </c>
      <c r="B179" s="46">
        <v>3.65700721740723E-2</v>
      </c>
      <c r="D179" s="1">
        <v>474</v>
      </c>
      <c r="E179" s="1">
        <v>3.1971931457519601E-3</v>
      </c>
      <c r="G179" s="1">
        <v>474</v>
      </c>
      <c r="H179" s="41">
        <v>3.9460659027099602E-2</v>
      </c>
      <c r="L179" s="1">
        <f t="shared" si="4"/>
        <v>3.976726531982426E-2</v>
      </c>
      <c r="M179" s="1">
        <f t="shared" si="5"/>
        <v>9.400741873835863E-8</v>
      </c>
    </row>
    <row r="180" spans="1:13" x14ac:dyDescent="0.3">
      <c r="A180" s="46">
        <v>475</v>
      </c>
      <c r="B180" s="46">
        <v>3.4662246704101597E-2</v>
      </c>
      <c r="D180" s="1">
        <v>475</v>
      </c>
      <c r="E180" s="1">
        <v>3.0927658081054701E-3</v>
      </c>
      <c r="G180" s="1">
        <v>475</v>
      </c>
      <c r="H180" s="41">
        <v>3.9457321166992201E-2</v>
      </c>
      <c r="L180" s="1">
        <f t="shared" si="4"/>
        <v>3.7755012512207066E-2</v>
      </c>
      <c r="M180" s="1">
        <f t="shared" si="5"/>
        <v>2.8978547561563775E-6</v>
      </c>
    </row>
    <row r="181" spans="1:13" x14ac:dyDescent="0.3">
      <c r="A181" s="46">
        <v>476</v>
      </c>
      <c r="B181" s="46">
        <v>3.3674240112304701E-2</v>
      </c>
      <c r="D181" s="1">
        <v>476</v>
      </c>
      <c r="E181" s="1">
        <v>3.9496421813964896E-3</v>
      </c>
      <c r="G181" s="1">
        <v>476</v>
      </c>
      <c r="H181" s="41">
        <v>3.8977622985839899E-2</v>
      </c>
      <c r="L181" s="1">
        <f t="shared" si="4"/>
        <v>3.7623882293701193E-2</v>
      </c>
      <c r="M181" s="1">
        <f t="shared" si="5"/>
        <v>1.8326138615521844E-6</v>
      </c>
    </row>
    <row r="182" spans="1:13" x14ac:dyDescent="0.3">
      <c r="A182" s="46">
        <v>477</v>
      </c>
      <c r="B182" s="46">
        <v>3.20696830749512E-2</v>
      </c>
      <c r="D182" s="1">
        <v>477</v>
      </c>
      <c r="E182" s="1">
        <v>4.9166679382324201E-3</v>
      </c>
      <c r="G182" s="1">
        <v>477</v>
      </c>
      <c r="H182" s="41">
        <v>3.91430854797363E-2</v>
      </c>
      <c r="L182" s="1">
        <f t="shared" si="4"/>
        <v>3.6986351013183622E-2</v>
      </c>
      <c r="M182" s="1">
        <f t="shared" si="5"/>
        <v>4.651503559216268E-6</v>
      </c>
    </row>
    <row r="183" spans="1:13" x14ac:dyDescent="0.3">
      <c r="A183" s="46">
        <v>478</v>
      </c>
      <c r="B183" s="46">
        <v>3.08127403259278E-2</v>
      </c>
      <c r="D183" s="1">
        <v>478</v>
      </c>
      <c r="E183" s="1">
        <v>6.1116218566894601E-3</v>
      </c>
      <c r="G183" s="1">
        <v>478</v>
      </c>
      <c r="H183" s="41">
        <v>3.9612770080566399E-2</v>
      </c>
      <c r="L183" s="1">
        <f t="shared" si="4"/>
        <v>3.6924362182617257E-2</v>
      </c>
      <c r="M183" s="1">
        <f t="shared" si="5"/>
        <v>7.2275370257553262E-6</v>
      </c>
    </row>
    <row r="184" spans="1:13" x14ac:dyDescent="0.3">
      <c r="A184" s="46">
        <v>479</v>
      </c>
      <c r="B184" s="46">
        <v>2.9781818389892599E-2</v>
      </c>
      <c r="D184" s="1">
        <v>479</v>
      </c>
      <c r="E184" s="1">
        <v>7.7972412109375E-3</v>
      </c>
      <c r="G184" s="1">
        <v>479</v>
      </c>
      <c r="H184" s="41">
        <v>3.9677619934082101E-2</v>
      </c>
      <c r="L184" s="1">
        <f t="shared" si="4"/>
        <v>3.7579059600830099E-2</v>
      </c>
      <c r="M184" s="1">
        <f t="shared" si="5"/>
        <v>4.4039554722987527E-6</v>
      </c>
    </row>
    <row r="185" spans="1:13" x14ac:dyDescent="0.3">
      <c r="A185" s="46">
        <v>480</v>
      </c>
      <c r="B185" s="46">
        <v>2.77142524719238E-2</v>
      </c>
      <c r="D185" s="1">
        <v>480</v>
      </c>
      <c r="E185" s="1">
        <v>8.3336830139160208E-3</v>
      </c>
      <c r="G185" s="1">
        <v>480</v>
      </c>
      <c r="H185" s="41">
        <v>4.0036678314208998E-2</v>
      </c>
      <c r="L185" s="1">
        <f t="shared" si="4"/>
        <v>3.6047935485839823E-2</v>
      </c>
      <c r="M185" s="1">
        <f t="shared" si="5"/>
        <v>1.5910069350866529E-5</v>
      </c>
    </row>
    <row r="186" spans="1:13" x14ac:dyDescent="0.3">
      <c r="A186" s="46">
        <v>481</v>
      </c>
      <c r="B186" s="46">
        <v>2.6567935943603498E-2</v>
      </c>
      <c r="D186" s="1">
        <v>481</v>
      </c>
      <c r="E186" s="1">
        <v>1.0746002197265601E-2</v>
      </c>
      <c r="G186" s="1">
        <v>481</v>
      </c>
      <c r="H186" s="41">
        <v>4.1027069091796903E-2</v>
      </c>
      <c r="L186" s="1">
        <f t="shared" si="4"/>
        <v>3.7313938140869099E-2</v>
      </c>
      <c r="M186" s="1">
        <f t="shared" si="5"/>
        <v>1.3787341458738016E-5</v>
      </c>
    </row>
    <row r="187" spans="1:13" x14ac:dyDescent="0.3">
      <c r="A187" s="46">
        <v>482</v>
      </c>
      <c r="B187" s="46">
        <v>2.5188922882080099E-2</v>
      </c>
      <c r="D187" s="1">
        <v>482</v>
      </c>
      <c r="E187" s="1">
        <v>1.2172698974609399E-2</v>
      </c>
      <c r="G187" s="1">
        <v>482</v>
      </c>
      <c r="H187" s="41">
        <v>4.1409015655517599E-2</v>
      </c>
      <c r="L187" s="1">
        <f t="shared" si="4"/>
        <v>3.7361621856689495E-2</v>
      </c>
      <c r="M187" s="1">
        <f t="shared" si="5"/>
        <v>1.6381396562792191E-5</v>
      </c>
    </row>
    <row r="188" spans="1:13" x14ac:dyDescent="0.3">
      <c r="A188" s="46">
        <v>483</v>
      </c>
      <c r="B188" s="46">
        <v>2.3883819580078101E-2</v>
      </c>
      <c r="D188" s="1">
        <v>483</v>
      </c>
      <c r="E188" s="1">
        <v>1.4217853546142601E-2</v>
      </c>
      <c r="G188" s="1">
        <v>483</v>
      </c>
      <c r="H188" s="41">
        <v>4.1982650756836E-2</v>
      </c>
      <c r="L188" s="1">
        <f t="shared" si="4"/>
        <v>3.8101673126220703E-2</v>
      </c>
      <c r="M188" s="1">
        <f t="shared" si="5"/>
        <v>1.5061987369336323E-5</v>
      </c>
    </row>
    <row r="189" spans="1:13" x14ac:dyDescent="0.3">
      <c r="A189" s="46">
        <v>484</v>
      </c>
      <c r="B189" s="46">
        <v>2.2839069366455099E-2</v>
      </c>
      <c r="D189" s="1">
        <v>484</v>
      </c>
      <c r="E189" s="1">
        <v>1.65295600891113E-2</v>
      </c>
      <c r="G189" s="1">
        <v>484</v>
      </c>
      <c r="H189" s="41">
        <v>4.2564868927002002E-2</v>
      </c>
      <c r="L189" s="1">
        <f t="shared" si="4"/>
        <v>3.9368629455566399E-2</v>
      </c>
      <c r="M189" s="1">
        <f t="shared" si="5"/>
        <v>1.0215946758762938E-5</v>
      </c>
    </row>
    <row r="190" spans="1:13" x14ac:dyDescent="0.3">
      <c r="A190" s="46">
        <v>485</v>
      </c>
      <c r="B190" s="46">
        <v>2.2004127502441399E-2</v>
      </c>
      <c r="D190" s="1">
        <v>485</v>
      </c>
      <c r="E190" s="1">
        <v>1.9074916839599599E-2</v>
      </c>
      <c r="G190" s="1">
        <v>485</v>
      </c>
      <c r="H190" s="41">
        <v>4.2844295501708998E-2</v>
      </c>
      <c r="L190" s="1">
        <f t="shared" si="4"/>
        <v>4.1079044342041002E-2</v>
      </c>
      <c r="M190" s="1">
        <f t="shared" si="5"/>
        <v>3.1161116567092063E-6</v>
      </c>
    </row>
    <row r="191" spans="1:13" x14ac:dyDescent="0.3">
      <c r="A191" s="46">
        <v>486</v>
      </c>
      <c r="B191" s="46">
        <v>1.4451503753662101E-2</v>
      </c>
      <c r="D191" s="1">
        <v>486</v>
      </c>
      <c r="E191" s="1">
        <v>1.28893852233887E-2</v>
      </c>
      <c r="G191" s="1">
        <v>486</v>
      </c>
      <c r="H191" s="41">
        <v>4.3053627014160198E-2</v>
      </c>
      <c r="L191" s="1">
        <f t="shared" si="4"/>
        <v>2.7340888977050802E-2</v>
      </c>
      <c r="M191" s="1">
        <f t="shared" si="5"/>
        <v>2.4689013662282443E-4</v>
      </c>
    </row>
    <row r="192" spans="1:13" x14ac:dyDescent="0.3">
      <c r="A192" s="46">
        <v>487</v>
      </c>
      <c r="B192" s="46">
        <v>2.4692058563232401E-2</v>
      </c>
      <c r="D192" s="1">
        <v>487</v>
      </c>
      <c r="E192" s="1">
        <v>2.4421691894531299E-2</v>
      </c>
      <c r="G192" s="1">
        <v>487</v>
      </c>
      <c r="H192" s="41">
        <v>4.3872356414794901E-2</v>
      </c>
      <c r="L192" s="1">
        <f t="shared" si="4"/>
        <v>4.91137504577637E-2</v>
      </c>
      <c r="M192" s="1">
        <f t="shared" si="5"/>
        <v>2.7472211513668807E-5</v>
      </c>
    </row>
    <row r="193" spans="1:13" x14ac:dyDescent="0.3">
      <c r="A193" s="46">
        <v>488</v>
      </c>
      <c r="B193" s="46">
        <v>2.21619606018067E-2</v>
      </c>
      <c r="D193" s="1">
        <v>488</v>
      </c>
      <c r="E193" s="1">
        <v>2.4685859680175799E-2</v>
      </c>
      <c r="G193" s="1">
        <v>488</v>
      </c>
      <c r="H193" s="41">
        <v>4.4017791748046903E-2</v>
      </c>
      <c r="L193" s="1">
        <f t="shared" si="4"/>
        <v>4.6847820281982498E-2</v>
      </c>
      <c r="M193" s="1">
        <f t="shared" si="5"/>
        <v>8.0090615028896552E-6</v>
      </c>
    </row>
    <row r="194" spans="1:13" x14ac:dyDescent="0.3">
      <c r="A194" s="46">
        <v>489</v>
      </c>
      <c r="B194" s="46">
        <v>1.71656608581543E-2</v>
      </c>
      <c r="D194" s="1">
        <v>489</v>
      </c>
      <c r="E194" s="1">
        <v>2.2416591644287099E-2</v>
      </c>
      <c r="G194" s="1">
        <v>489</v>
      </c>
      <c r="H194" s="41">
        <v>4.3973922729492201E-2</v>
      </c>
      <c r="L194" s="1">
        <f t="shared" si="4"/>
        <v>3.9582252502441399E-2</v>
      </c>
      <c r="M194" s="1">
        <f t="shared" si="5"/>
        <v>1.9286767383164443E-5</v>
      </c>
    </row>
    <row r="195" spans="1:13" x14ac:dyDescent="0.3">
      <c r="A195" s="46">
        <v>490</v>
      </c>
      <c r="B195" s="46">
        <v>1.5378475189209E-2</v>
      </c>
      <c r="D195" s="1">
        <v>490</v>
      </c>
      <c r="E195" s="1">
        <v>2.2610187530517599E-2</v>
      </c>
      <c r="G195" s="1">
        <v>490</v>
      </c>
      <c r="H195" s="41">
        <v>4.3709278106689502E-2</v>
      </c>
      <c r="L195" s="1">
        <f t="shared" si="4"/>
        <v>3.7988662719726597E-2</v>
      </c>
      <c r="M195" s="1">
        <f t="shared" si="5"/>
        <v>3.2725440405556739E-5</v>
      </c>
    </row>
    <row r="196" spans="1:13" x14ac:dyDescent="0.3">
      <c r="A196" s="46">
        <v>491</v>
      </c>
      <c r="B196" s="46">
        <v>1.46937370300293E-2</v>
      </c>
      <c r="D196" s="1">
        <v>491</v>
      </c>
      <c r="E196" s="1">
        <v>2.3637771606445299E-2</v>
      </c>
      <c r="G196" s="1">
        <v>491</v>
      </c>
      <c r="H196" s="41">
        <v>4.3580055236816399E-2</v>
      </c>
      <c r="L196" s="1">
        <f t="shared" si="4"/>
        <v>3.8331508636474595E-2</v>
      </c>
      <c r="M196" s="1">
        <f t="shared" si="5"/>
        <v>2.7547241415959505E-5</v>
      </c>
    </row>
    <row r="197" spans="1:13" x14ac:dyDescent="0.3">
      <c r="A197" s="46">
        <v>492</v>
      </c>
      <c r="B197" s="46">
        <v>1.35369300842285E-2</v>
      </c>
      <c r="D197" s="1">
        <v>492</v>
      </c>
      <c r="E197" s="1">
        <v>2.35705375671387E-2</v>
      </c>
      <c r="G197" s="1">
        <v>492</v>
      </c>
      <c r="H197" s="41">
        <v>4.3017864227294901E-2</v>
      </c>
      <c r="L197" s="1">
        <f t="shared" ref="L197:L260" si="6">$J$4*B197+$K$4*E197</f>
        <v>3.7107467651367201E-2</v>
      </c>
      <c r="M197" s="1">
        <f t="shared" ref="M197:M260" si="7">(L197-H197)^2</f>
        <v>3.4932787684737873E-5</v>
      </c>
    </row>
    <row r="198" spans="1:13" x14ac:dyDescent="0.3">
      <c r="A198" s="46">
        <v>493</v>
      </c>
      <c r="B198" s="46">
        <v>1.1713981628418E-2</v>
      </c>
      <c r="D198" s="1">
        <v>493</v>
      </c>
      <c r="E198" s="1">
        <v>2.3598194122314502E-2</v>
      </c>
      <c r="G198" s="1">
        <v>493</v>
      </c>
      <c r="H198" s="41">
        <v>4.3096065521240297E-2</v>
      </c>
      <c r="L198" s="1">
        <f t="shared" si="6"/>
        <v>3.5312175750732505E-2</v>
      </c>
      <c r="M198" s="1">
        <f t="shared" si="7"/>
        <v>6.0588939959415841E-5</v>
      </c>
    </row>
    <row r="199" spans="1:13" x14ac:dyDescent="0.3">
      <c r="A199" s="46">
        <v>494</v>
      </c>
      <c r="B199" s="46">
        <v>1.0476589202880899E-2</v>
      </c>
      <c r="D199" s="1">
        <v>494</v>
      </c>
      <c r="E199" s="1">
        <v>2.4807929992675799E-2</v>
      </c>
      <c r="G199" s="1">
        <v>494</v>
      </c>
      <c r="H199" s="41">
        <v>4.3336391448974602E-2</v>
      </c>
      <c r="L199" s="1">
        <f t="shared" si="6"/>
        <v>3.5284519195556696E-2</v>
      </c>
      <c r="M199" s="1">
        <f t="shared" si="7"/>
        <v>6.4832646785361155E-5</v>
      </c>
    </row>
    <row r="200" spans="1:13" x14ac:dyDescent="0.3">
      <c r="A200" s="46">
        <v>495</v>
      </c>
      <c r="B200" s="46">
        <v>1.06043815612793E-2</v>
      </c>
      <c r="D200" s="1">
        <v>495</v>
      </c>
      <c r="E200" s="1">
        <v>2.7494907379150401E-2</v>
      </c>
      <c r="G200" s="1">
        <v>495</v>
      </c>
      <c r="H200" s="41">
        <v>4.3663501739502002E-2</v>
      </c>
      <c r="L200" s="1">
        <f t="shared" si="6"/>
        <v>3.8099288940429701E-2</v>
      </c>
      <c r="M200" s="1">
        <f t="shared" si="7"/>
        <v>3.0960464073360003E-5</v>
      </c>
    </row>
    <row r="201" spans="1:13" x14ac:dyDescent="0.3">
      <c r="A201" s="46">
        <v>496</v>
      </c>
      <c r="B201" s="46">
        <v>7.8969001770019601E-3</v>
      </c>
      <c r="D201" s="1">
        <v>496</v>
      </c>
      <c r="E201" s="1">
        <v>2.7846336364746101E-2</v>
      </c>
      <c r="G201" s="1">
        <v>496</v>
      </c>
      <c r="H201" s="41">
        <v>4.4737339019775398E-2</v>
      </c>
      <c r="L201" s="1">
        <f t="shared" si="6"/>
        <v>3.5743236541748061E-2</v>
      </c>
      <c r="M201" s="1">
        <f t="shared" si="7"/>
        <v>8.0893879385257483E-5</v>
      </c>
    </row>
    <row r="202" spans="1:13" x14ac:dyDescent="0.3">
      <c r="A202" s="46">
        <v>497</v>
      </c>
      <c r="B202" s="46">
        <v>7.7066421508789097E-3</v>
      </c>
      <c r="D202" s="1">
        <v>497</v>
      </c>
      <c r="E202" s="1">
        <v>3.0072689056396502E-2</v>
      </c>
      <c r="G202" s="1">
        <v>497</v>
      </c>
      <c r="H202" s="41">
        <v>4.5281410217285198E-2</v>
      </c>
      <c r="L202" s="1">
        <f t="shared" si="6"/>
        <v>3.7779331207275411E-2</v>
      </c>
      <c r="M202" s="1">
        <f t="shared" si="7"/>
        <v>5.6281189472429417E-5</v>
      </c>
    </row>
    <row r="203" spans="1:13" x14ac:dyDescent="0.3">
      <c r="A203" s="46">
        <v>498</v>
      </c>
      <c r="B203" s="46">
        <v>6.2065124511718802E-3</v>
      </c>
      <c r="D203" s="1">
        <v>498</v>
      </c>
      <c r="E203" s="1">
        <v>3.2502651214599602E-2</v>
      </c>
      <c r="G203" s="1">
        <v>498</v>
      </c>
      <c r="H203" s="41">
        <v>4.62079048156738E-2</v>
      </c>
      <c r="L203" s="1">
        <f t="shared" si="6"/>
        <v>3.8709163665771484E-2</v>
      </c>
      <c r="M203" s="1">
        <f t="shared" si="7"/>
        <v>5.6231118833238311E-5</v>
      </c>
    </row>
    <row r="204" spans="1:13" x14ac:dyDescent="0.3">
      <c r="A204" s="46">
        <v>499</v>
      </c>
      <c r="B204" s="46">
        <v>4.3787956237793003E-3</v>
      </c>
      <c r="D204" s="1">
        <v>499</v>
      </c>
      <c r="E204" s="1">
        <v>3.4432888031005901E-2</v>
      </c>
      <c r="G204" s="1">
        <v>499</v>
      </c>
      <c r="H204" s="41">
        <v>4.7527790069580099E-2</v>
      </c>
      <c r="L204" s="1">
        <f t="shared" si="6"/>
        <v>3.8811683654785198E-2</v>
      </c>
      <c r="M204" s="1">
        <f t="shared" si="7"/>
        <v>7.5970511034028821E-5</v>
      </c>
    </row>
    <row r="205" spans="1:13" x14ac:dyDescent="0.3">
      <c r="A205" s="46">
        <v>500</v>
      </c>
      <c r="B205" s="46">
        <v>4.3010711669921901E-3</v>
      </c>
      <c r="D205" s="1">
        <v>500</v>
      </c>
      <c r="E205" s="1">
        <v>3.7634372711181703E-2</v>
      </c>
      <c r="G205" s="1">
        <v>500</v>
      </c>
      <c r="H205" s="41">
        <v>4.9185752868652399E-2</v>
      </c>
      <c r="L205" s="1">
        <f t="shared" si="6"/>
        <v>4.1935443878173891E-2</v>
      </c>
      <c r="M205" s="1">
        <f t="shared" si="7"/>
        <v>5.2566980457413491E-5</v>
      </c>
    </row>
    <row r="206" spans="1:13" x14ac:dyDescent="0.3">
      <c r="A206" s="46">
        <v>501</v>
      </c>
      <c r="B206" s="46">
        <v>3.42321395874024E-3</v>
      </c>
      <c r="D206" s="1">
        <v>501</v>
      </c>
      <c r="E206" s="1">
        <v>4.0875434875488302E-2</v>
      </c>
      <c r="G206" s="1">
        <v>501</v>
      </c>
      <c r="H206" s="41">
        <v>5.0657272338867201E-2</v>
      </c>
      <c r="L206" s="1">
        <f t="shared" si="6"/>
        <v>4.4298648834228543E-2</v>
      </c>
      <c r="M206" s="1">
        <f t="shared" si="7"/>
        <v>4.043209287374321E-5</v>
      </c>
    </row>
    <row r="207" spans="1:13" x14ac:dyDescent="0.3">
      <c r="A207" s="46">
        <v>502</v>
      </c>
      <c r="B207" s="46">
        <v>2.5739669799804701E-3</v>
      </c>
      <c r="D207" s="1">
        <v>502</v>
      </c>
      <c r="E207" s="1">
        <v>4.3477535247802797E-2</v>
      </c>
      <c r="G207" s="1">
        <v>502</v>
      </c>
      <c r="H207" s="41">
        <v>5.2246570587158203E-2</v>
      </c>
      <c r="L207" s="1">
        <f t="shared" si="6"/>
        <v>4.6051502227783266E-2</v>
      </c>
      <c r="M207" s="1">
        <f t="shared" si="7"/>
        <v>3.8378871977328482E-5</v>
      </c>
    </row>
    <row r="208" spans="1:13" x14ac:dyDescent="0.3">
      <c r="A208" s="46">
        <v>503</v>
      </c>
      <c r="B208" s="46">
        <v>1.3918876647949199E-3</v>
      </c>
      <c r="D208" s="1">
        <v>503</v>
      </c>
      <c r="E208" s="1">
        <v>4.5758247375488302E-2</v>
      </c>
      <c r="G208" s="1">
        <v>503</v>
      </c>
      <c r="H208" s="41">
        <v>5.3351879119873102E-2</v>
      </c>
      <c r="L208" s="1">
        <f t="shared" si="6"/>
        <v>4.7150135040283224E-2</v>
      </c>
      <c r="M208" s="1">
        <f t="shared" si="7"/>
        <v>3.8461629628728112E-5</v>
      </c>
    </row>
    <row r="209" spans="1:13" x14ac:dyDescent="0.3">
      <c r="A209" s="46">
        <v>504</v>
      </c>
      <c r="B209" s="46">
        <v>9.0456008911132802E-4</v>
      </c>
      <c r="D209" s="1">
        <v>504</v>
      </c>
      <c r="E209" s="1">
        <v>4.77046966552735E-2</v>
      </c>
      <c r="G209" s="1">
        <v>504</v>
      </c>
      <c r="H209" s="41">
        <v>5.3967952728271498E-2</v>
      </c>
      <c r="L209" s="1">
        <f t="shared" si="6"/>
        <v>4.8609256744384828E-2</v>
      </c>
      <c r="M209" s="1">
        <f t="shared" si="7"/>
        <v>2.8715622647723127E-5</v>
      </c>
    </row>
    <row r="210" spans="1:13" x14ac:dyDescent="0.3">
      <c r="A210" s="46">
        <v>505</v>
      </c>
      <c r="B210" s="46">
        <v>4.76837158203125E-5</v>
      </c>
      <c r="D210" s="1">
        <v>505</v>
      </c>
      <c r="E210" s="1">
        <v>4.90069389343262E-2</v>
      </c>
      <c r="G210" s="1">
        <v>505</v>
      </c>
      <c r="H210" s="41">
        <v>5.4127216339111398E-2</v>
      </c>
      <c r="L210" s="1">
        <f t="shared" si="6"/>
        <v>4.9054622650146512E-2</v>
      </c>
      <c r="M210" s="1">
        <f t="shared" si="7"/>
        <v>2.5731206733326385E-5</v>
      </c>
    </row>
    <row r="211" spans="1:13" x14ac:dyDescent="0.3">
      <c r="A211" s="46">
        <v>506</v>
      </c>
      <c r="B211" s="46">
        <v>-1.93929672241211E-3</v>
      </c>
      <c r="D211" s="1">
        <v>506</v>
      </c>
      <c r="E211" s="1">
        <v>4.9218177795410198E-2</v>
      </c>
      <c r="G211" s="1">
        <v>506</v>
      </c>
      <c r="H211" s="41">
        <v>5.4513931274414097E-2</v>
      </c>
      <c r="L211" s="1">
        <f t="shared" si="6"/>
        <v>4.7278881072998089E-2</v>
      </c>
      <c r="M211" s="1">
        <f t="shared" si="7"/>
        <v>5.2345951417009827E-5</v>
      </c>
    </row>
    <row r="212" spans="1:13" x14ac:dyDescent="0.3">
      <c r="A212" s="46">
        <v>507</v>
      </c>
      <c r="B212" s="46">
        <v>-1.8720626831054701E-3</v>
      </c>
      <c r="D212" s="1">
        <v>507</v>
      </c>
      <c r="E212" s="1">
        <v>4.9910545349121101E-2</v>
      </c>
      <c r="G212" s="1">
        <v>507</v>
      </c>
      <c r="H212" s="41">
        <v>5.46374320983887E-2</v>
      </c>
      <c r="L212" s="1">
        <f t="shared" si="6"/>
        <v>4.8038482666015632E-2</v>
      </c>
      <c r="M212" s="1">
        <f t="shared" si="7"/>
        <v>4.3546133611016835E-5</v>
      </c>
    </row>
    <row r="213" spans="1:13" x14ac:dyDescent="0.3">
      <c r="A213" s="46">
        <v>508</v>
      </c>
      <c r="B213" s="46">
        <v>-2.5677680969238299E-3</v>
      </c>
      <c r="D213" s="1">
        <v>508</v>
      </c>
      <c r="E213" s="1">
        <v>5.0056457519531299E-2</v>
      </c>
      <c r="G213" s="1">
        <v>508</v>
      </c>
      <c r="H213" s="41">
        <v>5.38439750671387E-2</v>
      </c>
      <c r="L213" s="1">
        <f t="shared" si="6"/>
        <v>4.748868942260747E-2</v>
      </c>
      <c r="M213" s="1">
        <f t="shared" si="7"/>
        <v>4.0389655623584721E-5</v>
      </c>
    </row>
    <row r="214" spans="1:13" x14ac:dyDescent="0.3">
      <c r="A214" s="46">
        <v>509</v>
      </c>
      <c r="B214" s="46">
        <v>-3.2930374145507799E-3</v>
      </c>
      <c r="D214" s="1">
        <v>509</v>
      </c>
      <c r="E214" s="1">
        <v>4.9396038055419901E-2</v>
      </c>
      <c r="G214" s="1">
        <v>509</v>
      </c>
      <c r="H214" s="41">
        <v>5.3176403045654297E-2</v>
      </c>
      <c r="L214" s="1">
        <f t="shared" si="6"/>
        <v>4.610300064086912E-2</v>
      </c>
      <c r="M214" s="1">
        <f t="shared" si="7"/>
        <v>5.0033021580020723E-5</v>
      </c>
    </row>
    <row r="215" spans="1:13" x14ac:dyDescent="0.3">
      <c r="A215" s="46">
        <v>510</v>
      </c>
      <c r="B215" s="46">
        <v>-4.6405792236328099E-3</v>
      </c>
      <c r="D215" s="1">
        <v>510</v>
      </c>
      <c r="E215" s="1">
        <v>4.8773765563964899E-2</v>
      </c>
      <c r="G215" s="1">
        <v>510</v>
      </c>
      <c r="H215" s="41">
        <v>5.2305698394775398E-2</v>
      </c>
      <c r="L215" s="1">
        <f t="shared" si="6"/>
        <v>4.4133186340332087E-2</v>
      </c>
      <c r="M215" s="1">
        <f t="shared" si="7"/>
        <v>6.6789953280021219E-5</v>
      </c>
    </row>
    <row r="216" spans="1:13" x14ac:dyDescent="0.3">
      <c r="A216" s="46">
        <v>511</v>
      </c>
      <c r="B216" s="46">
        <v>-5.89752197265625E-3</v>
      </c>
      <c r="D216" s="1">
        <v>511</v>
      </c>
      <c r="E216" s="1">
        <v>4.8116207122802797E-2</v>
      </c>
      <c r="G216" s="1">
        <v>511</v>
      </c>
      <c r="H216" s="41">
        <v>5.2001476287841797E-2</v>
      </c>
      <c r="L216" s="1">
        <f t="shared" si="6"/>
        <v>4.2218685150146547E-2</v>
      </c>
      <c r="M216" s="1">
        <f t="shared" si="7"/>
        <v>9.5703002443768727E-5</v>
      </c>
    </row>
    <row r="217" spans="1:13" x14ac:dyDescent="0.3">
      <c r="A217" s="46">
        <v>512</v>
      </c>
      <c r="B217" s="46">
        <v>-5.8417320251464896E-3</v>
      </c>
      <c r="D217" s="1">
        <v>512</v>
      </c>
      <c r="E217" s="1">
        <v>4.8270225524902399E-2</v>
      </c>
      <c r="G217" s="1">
        <v>512</v>
      </c>
      <c r="H217" s="41">
        <v>5.1544666290283203E-2</v>
      </c>
      <c r="L217" s="1">
        <f t="shared" si="6"/>
        <v>4.2428493499755908E-2</v>
      </c>
      <c r="M217" s="1">
        <f t="shared" si="7"/>
        <v>8.3104606346750217E-5</v>
      </c>
    </row>
    <row r="218" spans="1:13" x14ac:dyDescent="0.3">
      <c r="A218" s="46">
        <v>513</v>
      </c>
      <c r="B218" s="46">
        <v>-6.9255828857421901E-3</v>
      </c>
      <c r="D218" s="1">
        <v>513</v>
      </c>
      <c r="E218" s="1">
        <v>4.8589229583740297E-2</v>
      </c>
      <c r="G218" s="1">
        <v>513</v>
      </c>
      <c r="H218" s="41">
        <v>5.16719818115235E-2</v>
      </c>
      <c r="L218" s="1">
        <f t="shared" si="6"/>
        <v>4.1663646697998109E-2</v>
      </c>
      <c r="M218" s="1">
        <f t="shared" si="7"/>
        <v>1.0016677174462529E-4</v>
      </c>
    </row>
    <row r="219" spans="1:13" x14ac:dyDescent="0.3">
      <c r="A219" s="46">
        <v>514</v>
      </c>
      <c r="B219" s="46">
        <v>-7.7223777770996102E-3</v>
      </c>
      <c r="D219" s="1">
        <v>514</v>
      </c>
      <c r="E219" s="1">
        <v>4.9283027648925802E-2</v>
      </c>
      <c r="G219" s="1">
        <v>514</v>
      </c>
      <c r="H219" s="41">
        <v>5.1363468170166002E-2</v>
      </c>
      <c r="L219" s="1">
        <f t="shared" si="6"/>
        <v>4.1560649871826193E-2</v>
      </c>
      <c r="M219" s="1">
        <f t="shared" si="7"/>
        <v>9.6095246590265792E-5</v>
      </c>
    </row>
    <row r="220" spans="1:13" x14ac:dyDescent="0.3">
      <c r="A220" s="46">
        <v>515</v>
      </c>
      <c r="B220" s="46">
        <v>-8.1357955932617205E-3</v>
      </c>
      <c r="D220" s="1">
        <v>515</v>
      </c>
      <c r="E220" s="1">
        <v>5.0789833068847698E-2</v>
      </c>
      <c r="G220" s="1">
        <v>515</v>
      </c>
      <c r="H220" s="41">
        <v>5.2079677581787102E-2</v>
      </c>
      <c r="L220" s="1">
        <f t="shared" si="6"/>
        <v>4.2654037475585979E-2</v>
      </c>
      <c r="M220" s="1">
        <f t="shared" si="7"/>
        <v>8.8842691411627117E-5</v>
      </c>
    </row>
    <row r="221" spans="1:13" x14ac:dyDescent="0.3">
      <c r="A221" s="46">
        <v>516</v>
      </c>
      <c r="B221" s="46">
        <v>-9.4814300537109392E-3</v>
      </c>
      <c r="D221" s="1">
        <v>516</v>
      </c>
      <c r="E221" s="1">
        <v>5.2050590515136698E-2</v>
      </c>
      <c r="G221" s="1">
        <v>516</v>
      </c>
      <c r="H221" s="41">
        <v>5.3166866302490297E-2</v>
      </c>
      <c r="L221" s="1">
        <f t="shared" si="6"/>
        <v>4.256916046142576E-2</v>
      </c>
      <c r="M221" s="1">
        <f t="shared" si="7"/>
        <v>1.1231136909373339E-4</v>
      </c>
    </row>
    <row r="222" spans="1:13" x14ac:dyDescent="0.3">
      <c r="A222" s="46">
        <v>517</v>
      </c>
      <c r="B222" s="46">
        <v>-9.4232559204101597E-3</v>
      </c>
      <c r="D222" s="1">
        <v>517</v>
      </c>
      <c r="E222" s="1">
        <v>5.4909706115722698E-2</v>
      </c>
      <c r="G222" s="1">
        <v>517</v>
      </c>
      <c r="H222" s="41">
        <v>5.44838905334473E-2</v>
      </c>
      <c r="L222" s="1">
        <f t="shared" si="6"/>
        <v>4.5486450195312542E-2</v>
      </c>
      <c r="M222" s="1">
        <f t="shared" si="7"/>
        <v>8.0953932638294524E-5</v>
      </c>
    </row>
    <row r="223" spans="1:13" x14ac:dyDescent="0.3">
      <c r="A223" s="46">
        <v>518</v>
      </c>
      <c r="B223" s="46">
        <v>-1.0185718536377E-2</v>
      </c>
      <c r="D223" s="1">
        <v>518</v>
      </c>
      <c r="E223" s="1">
        <v>5.7420253753662102E-2</v>
      </c>
      <c r="G223" s="1">
        <v>518</v>
      </c>
      <c r="H223" s="41">
        <v>5.6262493133544998E-2</v>
      </c>
      <c r="L223" s="1">
        <f t="shared" si="6"/>
        <v>4.7234535217285101E-2</v>
      </c>
      <c r="M223" s="1">
        <f t="shared" si="7"/>
        <v>8.1504024137759755E-5</v>
      </c>
    </row>
    <row r="224" spans="1:13" x14ac:dyDescent="0.3">
      <c r="A224" s="46">
        <v>519</v>
      </c>
      <c r="B224" s="46">
        <v>-1.11899375915528E-2</v>
      </c>
      <c r="D224" s="1">
        <v>519</v>
      </c>
      <c r="E224" s="1">
        <v>6.0044288635253899E-2</v>
      </c>
      <c r="G224" s="1">
        <v>519</v>
      </c>
      <c r="H224" s="41">
        <v>5.8292388916015701E-2</v>
      </c>
      <c r="L224" s="1">
        <f t="shared" si="6"/>
        <v>4.8854351043701102E-2</v>
      </c>
      <c r="M224" s="1">
        <f t="shared" si="7"/>
        <v>8.9076558879244681E-5</v>
      </c>
    </row>
    <row r="225" spans="1:13" x14ac:dyDescent="0.3">
      <c r="A225" s="46">
        <v>520</v>
      </c>
      <c r="B225" s="46">
        <v>-1.14178657531738E-2</v>
      </c>
      <c r="D225" s="1">
        <v>520</v>
      </c>
      <c r="E225" s="1">
        <v>6.3566207885742201E-2</v>
      </c>
      <c r="G225" s="1">
        <v>520</v>
      </c>
      <c r="H225" s="41">
        <v>5.9865474700927797E-2</v>
      </c>
      <c r="L225" s="1">
        <f t="shared" si="6"/>
        <v>5.2148342132568401E-2</v>
      </c>
      <c r="M225" s="1">
        <f t="shared" si="7"/>
        <v>5.9554135077633282E-5</v>
      </c>
    </row>
    <row r="226" spans="1:13" x14ac:dyDescent="0.3">
      <c r="A226" s="46">
        <v>521</v>
      </c>
      <c r="B226" s="46">
        <v>-1.22675895690918E-2</v>
      </c>
      <c r="D226" s="1">
        <v>521</v>
      </c>
      <c r="E226" s="1">
        <v>6.5991878509521498E-2</v>
      </c>
      <c r="G226" s="1">
        <v>521</v>
      </c>
      <c r="H226" s="41">
        <v>6.1538219451904297E-2</v>
      </c>
      <c r="L226" s="1">
        <f t="shared" si="6"/>
        <v>5.3724288940429701E-2</v>
      </c>
      <c r="M226" s="1">
        <f t="shared" si="7"/>
        <v>6.1057510038153634E-5</v>
      </c>
    </row>
    <row r="227" spans="1:13" x14ac:dyDescent="0.3">
      <c r="A227" s="46">
        <v>522</v>
      </c>
      <c r="B227" s="46">
        <v>-1.22194290161133E-2</v>
      </c>
      <c r="D227" s="1">
        <v>522</v>
      </c>
      <c r="E227" s="1">
        <v>6.8986892700195299E-2</v>
      </c>
      <c r="G227" s="1">
        <v>522</v>
      </c>
      <c r="H227" s="41">
        <v>6.3067913055420005E-2</v>
      </c>
      <c r="L227" s="1">
        <f t="shared" si="6"/>
        <v>5.6767463684081997E-2</v>
      </c>
      <c r="M227" s="1">
        <f t="shared" si="7"/>
        <v>3.9695662280793505E-5</v>
      </c>
    </row>
    <row r="228" spans="1:13" x14ac:dyDescent="0.3">
      <c r="A228" s="46">
        <v>523</v>
      </c>
      <c r="B228" s="46">
        <v>-1.31921768188477E-2</v>
      </c>
      <c r="D228" s="1">
        <v>523</v>
      </c>
      <c r="E228" s="1">
        <v>7.0916175842285198E-2</v>
      </c>
      <c r="G228" s="1">
        <v>523</v>
      </c>
      <c r="H228" s="41">
        <v>6.46471977233887E-2</v>
      </c>
      <c r="L228" s="1">
        <f t="shared" si="6"/>
        <v>5.77239990234375E-2</v>
      </c>
      <c r="M228" s="1">
        <f t="shared" si="7"/>
        <v>4.7930680239005983E-5</v>
      </c>
    </row>
    <row r="229" spans="1:13" x14ac:dyDescent="0.3">
      <c r="A229" s="46">
        <v>524</v>
      </c>
      <c r="B229" s="46">
        <v>-1.3785839080810601E-2</v>
      </c>
      <c r="D229" s="1">
        <v>524</v>
      </c>
      <c r="E229" s="1">
        <v>7.1903705596923898E-2</v>
      </c>
      <c r="G229" s="1">
        <v>524</v>
      </c>
      <c r="H229" s="41">
        <v>6.5176486968994196E-2</v>
      </c>
      <c r="L229" s="1">
        <f t="shared" si="6"/>
        <v>5.8117866516113295E-2</v>
      </c>
      <c r="M229" s="1">
        <f t="shared" si="7"/>
        <v>4.9824122697828578E-5</v>
      </c>
    </row>
    <row r="230" spans="1:13" x14ac:dyDescent="0.3">
      <c r="A230" s="46">
        <v>525</v>
      </c>
      <c r="B230" s="46">
        <v>-1.3792514801025399E-2</v>
      </c>
      <c r="D230" s="1">
        <v>525</v>
      </c>
      <c r="E230" s="1">
        <v>7.2738170623779297E-2</v>
      </c>
      <c r="G230" s="1">
        <v>525</v>
      </c>
      <c r="H230" s="41">
        <v>6.5558433532714899E-2</v>
      </c>
      <c r="L230" s="1">
        <f t="shared" si="6"/>
        <v>5.8945655822753899E-2</v>
      </c>
      <c r="M230" s="1">
        <f t="shared" si="7"/>
        <v>4.3728829041357048E-5</v>
      </c>
    </row>
    <row r="231" spans="1:13" x14ac:dyDescent="0.3">
      <c r="A231" s="46">
        <v>526</v>
      </c>
      <c r="B231" s="46">
        <v>-1.46832466125488E-2</v>
      </c>
      <c r="D231" s="1">
        <v>526</v>
      </c>
      <c r="E231" s="1">
        <v>7.2401046752929701E-2</v>
      </c>
      <c r="G231" s="1">
        <v>526</v>
      </c>
      <c r="H231" s="41">
        <v>6.5057277679443401E-2</v>
      </c>
      <c r="L231" s="1">
        <f t="shared" si="6"/>
        <v>5.7717800140380901E-2</v>
      </c>
      <c r="M231" s="1">
        <f t="shared" si="7"/>
        <v>5.3867930546402931E-5</v>
      </c>
    </row>
    <row r="232" spans="1:13" x14ac:dyDescent="0.3">
      <c r="A232" s="46">
        <v>527</v>
      </c>
      <c r="B232" s="46">
        <v>-1.4899730682373101E-2</v>
      </c>
      <c r="D232" s="1">
        <v>527</v>
      </c>
      <c r="E232" s="1">
        <v>7.1359157562255901E-2</v>
      </c>
      <c r="G232" s="1">
        <v>527</v>
      </c>
      <c r="H232" s="41">
        <v>6.4238071441650405E-2</v>
      </c>
      <c r="L232" s="1">
        <f t="shared" si="6"/>
        <v>5.6459426879882799E-2</v>
      </c>
      <c r="M232" s="1">
        <f t="shared" si="7"/>
        <v>6.0507311218316751E-5</v>
      </c>
    </row>
    <row r="233" spans="1:13" x14ac:dyDescent="0.3">
      <c r="A233" s="46">
        <v>528</v>
      </c>
      <c r="B233" s="46">
        <v>-1.5303611755371101E-2</v>
      </c>
      <c r="D233" s="1">
        <v>528</v>
      </c>
      <c r="E233" s="1">
        <v>6.9659233093261705E-2</v>
      </c>
      <c r="G233" s="1">
        <v>528</v>
      </c>
      <c r="H233" s="41">
        <v>6.29119873046875E-2</v>
      </c>
      <c r="L233" s="1">
        <f t="shared" si="6"/>
        <v>5.4355621337890604E-2</v>
      </c>
      <c r="M233" s="1">
        <f t="shared" si="7"/>
        <v>7.3211398557760174E-5</v>
      </c>
    </row>
    <row r="234" spans="1:13" x14ac:dyDescent="0.3">
      <c r="A234" s="46">
        <v>529</v>
      </c>
      <c r="B234" s="46">
        <v>-1.5937328338623099E-2</v>
      </c>
      <c r="D234" s="1">
        <v>529</v>
      </c>
      <c r="E234" s="1">
        <v>6.7519664764404297E-2</v>
      </c>
      <c r="G234" s="1">
        <v>529</v>
      </c>
      <c r="H234" s="41">
        <v>6.1424255371093799E-2</v>
      </c>
      <c r="L234" s="1">
        <f t="shared" si="6"/>
        <v>5.1582336425781194E-2</v>
      </c>
      <c r="M234" s="1">
        <f t="shared" si="7"/>
        <v>9.6863368526103159E-5</v>
      </c>
    </row>
    <row r="235" spans="1:13" x14ac:dyDescent="0.3">
      <c r="A235" s="46">
        <v>530</v>
      </c>
      <c r="B235" s="46">
        <v>-1.5886783599853498E-2</v>
      </c>
      <c r="D235" s="1">
        <v>530</v>
      </c>
      <c r="E235" s="1">
        <v>6.5563678741455106E-2</v>
      </c>
      <c r="G235" s="1">
        <v>530</v>
      </c>
      <c r="H235" s="41">
        <v>5.9384822845458998E-2</v>
      </c>
      <c r="L235" s="1">
        <f t="shared" si="6"/>
        <v>4.9676895141601604E-2</v>
      </c>
      <c r="M235" s="1">
        <f t="shared" si="7"/>
        <v>9.4243860303321893E-5</v>
      </c>
    </row>
    <row r="236" spans="1:13" x14ac:dyDescent="0.3">
      <c r="A236" s="46">
        <v>531</v>
      </c>
      <c r="B236" s="46">
        <v>-1.6426563262939502E-2</v>
      </c>
      <c r="D236" s="1">
        <v>531</v>
      </c>
      <c r="E236" s="1">
        <v>6.2484264373779297E-2</v>
      </c>
      <c r="G236" s="1">
        <v>531</v>
      </c>
      <c r="H236" s="41">
        <v>5.7599544525146498E-2</v>
      </c>
      <c r="L236" s="1">
        <f t="shared" si="6"/>
        <v>4.6057701110839795E-2</v>
      </c>
      <c r="M236" s="1">
        <f t="shared" si="7"/>
        <v>1.3321414940037501E-4</v>
      </c>
    </row>
    <row r="237" spans="1:13" x14ac:dyDescent="0.3">
      <c r="A237" s="46">
        <v>532</v>
      </c>
      <c r="B237" s="46">
        <v>-1.6600608825683601E-2</v>
      </c>
      <c r="D237" s="1">
        <v>532</v>
      </c>
      <c r="E237" s="1">
        <v>6.0737609863281299E-2</v>
      </c>
      <c r="G237" s="1">
        <v>532</v>
      </c>
      <c r="H237" s="41">
        <v>5.6097984313964899E-2</v>
      </c>
      <c r="L237" s="1">
        <f t="shared" si="6"/>
        <v>4.4137001037597698E-2</v>
      </c>
      <c r="M237" s="1">
        <f t="shared" si="7"/>
        <v>1.4306512093753586E-4</v>
      </c>
    </row>
    <row r="238" spans="1:13" x14ac:dyDescent="0.3">
      <c r="A238" s="46">
        <v>533</v>
      </c>
      <c r="B238" s="46">
        <v>-1.7423152923584002E-2</v>
      </c>
      <c r="D238" s="1">
        <v>533</v>
      </c>
      <c r="E238" s="1">
        <v>5.8749675750732498E-2</v>
      </c>
      <c r="G238" s="1">
        <v>533</v>
      </c>
      <c r="H238" s="41">
        <v>5.4673194885253899E-2</v>
      </c>
      <c r="L238" s="1">
        <f t="shared" si="6"/>
        <v>4.1326522827148493E-2</v>
      </c>
      <c r="M238" s="1">
        <f t="shared" si="7"/>
        <v>1.7813365502661159E-4</v>
      </c>
    </row>
    <row r="239" spans="1:13" x14ac:dyDescent="0.3">
      <c r="A239" s="46">
        <v>534</v>
      </c>
      <c r="B239" s="46">
        <v>-1.73230171203613E-2</v>
      </c>
      <c r="D239" s="1">
        <v>534</v>
      </c>
      <c r="E239" s="1">
        <v>5.77044486999512E-2</v>
      </c>
      <c r="G239" s="1">
        <v>534</v>
      </c>
      <c r="H239" s="41">
        <v>5.3848743438720703E-2</v>
      </c>
      <c r="L239" s="1">
        <f t="shared" si="6"/>
        <v>4.0381431579589899E-2</v>
      </c>
      <c r="M239" s="1">
        <f t="shared" si="7"/>
        <v>1.8136848871108519E-4</v>
      </c>
    </row>
    <row r="240" spans="1:13" x14ac:dyDescent="0.3">
      <c r="A240" s="46">
        <v>535</v>
      </c>
      <c r="B240" s="46">
        <v>-1.7423152923584002E-2</v>
      </c>
      <c r="D240" s="1">
        <v>535</v>
      </c>
      <c r="E240" s="1">
        <v>5.7127952575683601E-2</v>
      </c>
      <c r="G240" s="1">
        <v>535</v>
      </c>
      <c r="H240" s="41">
        <v>5.3321361541748102E-2</v>
      </c>
      <c r="L240" s="1">
        <f t="shared" si="6"/>
        <v>3.9704799652099595E-2</v>
      </c>
      <c r="M240" s="1">
        <f t="shared" si="7"/>
        <v>1.8541075769462812E-4</v>
      </c>
    </row>
    <row r="241" spans="1:13" x14ac:dyDescent="0.3">
      <c r="A241" s="46">
        <v>536</v>
      </c>
      <c r="B241" s="46">
        <v>-1.7673492431640601E-2</v>
      </c>
      <c r="D241" s="1">
        <v>536</v>
      </c>
      <c r="E241" s="1">
        <v>5.7529926300048898E-2</v>
      </c>
      <c r="G241" s="1">
        <v>536</v>
      </c>
      <c r="H241" s="41">
        <v>5.3423881530761698E-2</v>
      </c>
      <c r="L241" s="1">
        <f t="shared" si="6"/>
        <v>3.98564338684083E-2</v>
      </c>
      <c r="M241" s="1">
        <f t="shared" si="7"/>
        <v>1.8407563607069868E-4</v>
      </c>
    </row>
    <row r="242" spans="1:13" x14ac:dyDescent="0.3">
      <c r="A242" s="46">
        <v>537</v>
      </c>
      <c r="B242" s="46">
        <v>-1.7803192138671899E-2</v>
      </c>
      <c r="D242" s="1">
        <v>537</v>
      </c>
      <c r="E242" s="1">
        <v>5.8007240295410198E-2</v>
      </c>
      <c r="G242" s="1">
        <v>537</v>
      </c>
      <c r="H242" s="41">
        <v>5.3548812866211E-2</v>
      </c>
      <c r="L242" s="1">
        <f t="shared" si="6"/>
        <v>4.0204048156738295E-2</v>
      </c>
      <c r="M242" s="1">
        <f t="shared" si="7"/>
        <v>1.7808274515118813E-4</v>
      </c>
    </row>
    <row r="243" spans="1:13" x14ac:dyDescent="0.3">
      <c r="A243" s="46">
        <v>538</v>
      </c>
      <c r="B243" s="46">
        <v>-1.8684387207031299E-2</v>
      </c>
      <c r="D243" s="1">
        <v>538</v>
      </c>
      <c r="E243" s="1">
        <v>5.89447021484375E-2</v>
      </c>
      <c r="G243" s="1">
        <v>538</v>
      </c>
      <c r="H243" s="41">
        <v>5.4288864135742201E-2</v>
      </c>
      <c r="L243" s="1">
        <f t="shared" si="6"/>
        <v>4.0260314941406201E-2</v>
      </c>
      <c r="M243" s="1">
        <f t="shared" si="7"/>
        <v>1.9680019249790524E-4</v>
      </c>
    </row>
    <row r="244" spans="1:13" x14ac:dyDescent="0.3">
      <c r="A244" s="46">
        <v>539</v>
      </c>
      <c r="B244" s="46">
        <v>-1.83367729187012E-2</v>
      </c>
      <c r="D244" s="1">
        <v>539</v>
      </c>
      <c r="E244" s="1">
        <v>6.0957431793212898E-2</v>
      </c>
      <c r="G244" s="1">
        <v>539</v>
      </c>
      <c r="H244" s="41">
        <v>5.5032253265380901E-2</v>
      </c>
      <c r="L244" s="1">
        <f t="shared" si="6"/>
        <v>4.2620658874511698E-2</v>
      </c>
      <c r="M244" s="1">
        <f t="shared" si="7"/>
        <v>1.5404767532345586E-4</v>
      </c>
    </row>
    <row r="245" spans="1:13" x14ac:dyDescent="0.3">
      <c r="A245" s="46">
        <v>540</v>
      </c>
      <c r="B245" s="46">
        <v>-1.8215656280517599E-2</v>
      </c>
      <c r="D245" s="1">
        <v>540</v>
      </c>
      <c r="E245" s="1">
        <v>6.2780857086181696E-2</v>
      </c>
      <c r="G245" s="1">
        <v>540</v>
      </c>
      <c r="H245" s="41">
        <v>5.6430816650390701E-2</v>
      </c>
      <c r="L245" s="1">
        <f t="shared" si="6"/>
        <v>4.4565200805664097E-2</v>
      </c>
      <c r="M245" s="1">
        <f t="shared" si="7"/>
        <v>1.4079283937462703E-4</v>
      </c>
    </row>
    <row r="246" spans="1:13" x14ac:dyDescent="0.3">
      <c r="A246" s="46">
        <v>541</v>
      </c>
      <c r="B246" s="46">
        <v>-1.8336296081543E-2</v>
      </c>
      <c r="D246" s="1">
        <v>541</v>
      </c>
      <c r="E246" s="1">
        <v>6.5076351165771498E-2</v>
      </c>
      <c r="G246" s="1">
        <v>541</v>
      </c>
      <c r="H246" s="41">
        <v>5.7772159576416002E-2</v>
      </c>
      <c r="L246" s="1">
        <f t="shared" si="6"/>
        <v>4.6740055084228502E-2</v>
      </c>
      <c r="M246" s="1">
        <f t="shared" si="7"/>
        <v>1.2170732952654362E-4</v>
      </c>
    </row>
    <row r="247" spans="1:13" x14ac:dyDescent="0.3">
      <c r="A247" s="46">
        <v>542</v>
      </c>
      <c r="B247" s="46">
        <v>-1.8663406372070299E-2</v>
      </c>
      <c r="D247" s="1">
        <v>542</v>
      </c>
      <c r="E247" s="1">
        <v>6.6463947296142606E-2</v>
      </c>
      <c r="G247" s="1">
        <v>542</v>
      </c>
      <c r="H247" s="41">
        <v>5.9010028839111398E-2</v>
      </c>
      <c r="L247" s="1">
        <f t="shared" si="6"/>
        <v>4.7800540924072307E-2</v>
      </c>
      <c r="M247" s="1">
        <f t="shared" si="7"/>
        <v>1.2565261931740741E-4</v>
      </c>
    </row>
    <row r="248" spans="1:13" x14ac:dyDescent="0.3">
      <c r="A248" s="46">
        <v>543</v>
      </c>
      <c r="B248" s="46">
        <v>-1.8973350524902399E-2</v>
      </c>
      <c r="D248" s="1">
        <v>543</v>
      </c>
      <c r="E248" s="1">
        <v>6.7766189575195299E-2</v>
      </c>
      <c r="G248" s="1">
        <v>543</v>
      </c>
      <c r="H248" s="41">
        <v>5.9703826904296903E-2</v>
      </c>
      <c r="L248" s="1">
        <f t="shared" si="6"/>
        <v>4.8792839050292899E-2</v>
      </c>
      <c r="M248" s="1">
        <f t="shared" si="7"/>
        <v>1.1904965595022288E-4</v>
      </c>
    </row>
    <row r="249" spans="1:13" x14ac:dyDescent="0.3">
      <c r="A249" s="46">
        <v>544</v>
      </c>
      <c r="B249" s="46">
        <v>-1.8898487091064502E-2</v>
      </c>
      <c r="D249" s="1">
        <v>544</v>
      </c>
      <c r="E249" s="1">
        <v>6.9261074066162095E-2</v>
      </c>
      <c r="G249" s="1">
        <v>544</v>
      </c>
      <c r="H249" s="41">
        <v>6.0451507568359403E-2</v>
      </c>
      <c r="L249" s="1">
        <f t="shared" si="6"/>
        <v>5.0362586975097594E-2</v>
      </c>
      <c r="M249" s="1">
        <f t="shared" si="7"/>
        <v>1.0178631873714221E-4</v>
      </c>
    </row>
    <row r="250" spans="1:13" x14ac:dyDescent="0.3">
      <c r="A250" s="46">
        <v>545</v>
      </c>
      <c r="B250" s="46">
        <v>-1.88088417053223E-2</v>
      </c>
      <c r="D250" s="1">
        <v>545</v>
      </c>
      <c r="E250" s="1">
        <v>6.9827079772949205E-2</v>
      </c>
      <c r="G250" s="1">
        <v>545</v>
      </c>
      <c r="H250" s="41">
        <v>6.1043262481689502E-2</v>
      </c>
      <c r="L250" s="1">
        <f t="shared" si="6"/>
        <v>5.1018238067626905E-2</v>
      </c>
      <c r="M250" s="1">
        <f t="shared" si="7"/>
        <v>1.0050111450255112E-4</v>
      </c>
    </row>
    <row r="251" spans="1:13" x14ac:dyDescent="0.3">
      <c r="A251" s="46">
        <v>546</v>
      </c>
      <c r="B251" s="46">
        <v>-1.87983512878418E-2</v>
      </c>
      <c r="D251" s="1">
        <v>546</v>
      </c>
      <c r="E251" s="1">
        <v>6.9661140441894601E-2</v>
      </c>
      <c r="G251" s="1">
        <v>546</v>
      </c>
      <c r="H251" s="41">
        <v>6.0669422149658203E-2</v>
      </c>
      <c r="L251" s="1">
        <f t="shared" si="6"/>
        <v>5.0862789154052804E-2</v>
      </c>
      <c r="M251" s="1">
        <f t="shared" si="7"/>
        <v>9.6170050710496534E-5</v>
      </c>
    </row>
    <row r="252" spans="1:13" x14ac:dyDescent="0.3">
      <c r="A252" s="46">
        <v>547</v>
      </c>
      <c r="B252" s="46">
        <v>-1.93696022033692E-2</v>
      </c>
      <c r="D252" s="1">
        <v>547</v>
      </c>
      <c r="E252" s="1">
        <v>6.8552017211914104E-2</v>
      </c>
      <c r="G252" s="1">
        <v>547</v>
      </c>
      <c r="H252" s="41">
        <v>5.98702430725098E-2</v>
      </c>
      <c r="L252" s="1">
        <f t="shared" si="6"/>
        <v>4.9182415008544908E-2</v>
      </c>
      <c r="M252" s="1">
        <f t="shared" si="7"/>
        <v>1.1422966872487554E-4</v>
      </c>
    </row>
    <row r="253" spans="1:13" x14ac:dyDescent="0.3">
      <c r="A253" s="46">
        <v>548</v>
      </c>
      <c r="B253" s="46">
        <v>-1.99952125549317E-2</v>
      </c>
      <c r="D253" s="1">
        <v>548</v>
      </c>
      <c r="E253" s="1">
        <v>6.6318511962890694E-2</v>
      </c>
      <c r="G253" s="1">
        <v>548</v>
      </c>
      <c r="H253" s="41">
        <v>5.8591842651367201E-2</v>
      </c>
      <c r="L253" s="1">
        <f t="shared" si="6"/>
        <v>4.6323299407958998E-2</v>
      </c>
      <c r="M253" s="1">
        <f t="shared" si="7"/>
        <v>1.5051715331537707E-4</v>
      </c>
    </row>
    <row r="254" spans="1:13" x14ac:dyDescent="0.3">
      <c r="A254" s="46">
        <v>549</v>
      </c>
      <c r="B254" s="46">
        <v>-1.88956260681153E-2</v>
      </c>
      <c r="D254" s="1">
        <v>549</v>
      </c>
      <c r="E254" s="1">
        <v>6.4713954925537095E-2</v>
      </c>
      <c r="G254" s="1">
        <v>549</v>
      </c>
      <c r="H254" s="41">
        <v>5.6792259216308601E-2</v>
      </c>
      <c r="L254" s="1">
        <f t="shared" si="6"/>
        <v>4.5818328857421792E-2</v>
      </c>
      <c r="M254" s="1">
        <f t="shared" si="7"/>
        <v>1.2042714752169757E-4</v>
      </c>
    </row>
    <row r="255" spans="1:13" x14ac:dyDescent="0.3">
      <c r="A255" s="46">
        <v>550</v>
      </c>
      <c r="B255" s="46">
        <v>-1.9279003143310599E-2</v>
      </c>
      <c r="D255" s="1">
        <v>550</v>
      </c>
      <c r="E255" s="1">
        <v>6.1323165893554701E-2</v>
      </c>
      <c r="G255" s="1">
        <v>550</v>
      </c>
      <c r="H255" s="41">
        <v>5.4643630981445299E-2</v>
      </c>
      <c r="L255" s="1">
        <f t="shared" si="6"/>
        <v>4.2044162750244099E-2</v>
      </c>
      <c r="M255" s="1">
        <f t="shared" si="7"/>
        <v>1.5874659970904829E-4</v>
      </c>
    </row>
    <row r="256" spans="1:13" x14ac:dyDescent="0.3">
      <c r="A256" s="46">
        <v>551</v>
      </c>
      <c r="B256" s="46">
        <v>-1.9423484802246101E-2</v>
      </c>
      <c r="D256" s="1">
        <v>551</v>
      </c>
      <c r="E256" s="1">
        <v>5.7524204254150398E-2</v>
      </c>
      <c r="G256" s="1">
        <v>551</v>
      </c>
      <c r="H256" s="41">
        <v>5.1934719085693401E-2</v>
      </c>
      <c r="L256" s="1">
        <f t="shared" si="6"/>
        <v>3.8100719451904297E-2</v>
      </c>
      <c r="M256" s="1">
        <f t="shared" si="7"/>
        <v>1.9137954586767705E-4</v>
      </c>
    </row>
    <row r="257" spans="1:13" x14ac:dyDescent="0.3">
      <c r="A257" s="46">
        <v>552</v>
      </c>
      <c r="B257" s="46">
        <v>-1.9815444946289101E-2</v>
      </c>
      <c r="D257" s="1">
        <v>552</v>
      </c>
      <c r="E257" s="1">
        <v>5.3169727325439502E-2</v>
      </c>
      <c r="G257" s="1">
        <v>552</v>
      </c>
      <c r="H257" s="41">
        <v>4.9038887023925802E-2</v>
      </c>
      <c r="L257" s="1">
        <f t="shared" si="6"/>
        <v>3.3354282379150405E-2</v>
      </c>
      <c r="M257" s="1">
        <f t="shared" si="7"/>
        <v>2.4600682286290997E-4</v>
      </c>
    </row>
    <row r="258" spans="1:13" x14ac:dyDescent="0.3">
      <c r="A258" s="46">
        <v>553</v>
      </c>
      <c r="B258" s="46">
        <v>-1.98569297790528E-2</v>
      </c>
      <c r="D258" s="1">
        <v>553</v>
      </c>
      <c r="E258" s="1">
        <v>4.9591541290283203E-2</v>
      </c>
      <c r="G258" s="1">
        <v>553</v>
      </c>
      <c r="H258" s="41">
        <v>4.6459674835205099E-2</v>
      </c>
      <c r="L258" s="1">
        <f t="shared" si="6"/>
        <v>2.9734611511230403E-2</v>
      </c>
      <c r="M258" s="1">
        <f t="shared" si="7"/>
        <v>2.7972774319096354E-4</v>
      </c>
    </row>
    <row r="259" spans="1:13" x14ac:dyDescent="0.3">
      <c r="A259" s="46">
        <v>554</v>
      </c>
      <c r="B259" s="46">
        <v>-1.9355297088623099E-2</v>
      </c>
      <c r="D259" s="1">
        <v>554</v>
      </c>
      <c r="E259" s="1">
        <v>4.6296119689941399E-2</v>
      </c>
      <c r="G259" s="1">
        <v>554</v>
      </c>
      <c r="H259" s="41">
        <v>4.3947219848632799E-2</v>
      </c>
      <c r="L259" s="1">
        <f t="shared" si="6"/>
        <v>2.69408226013183E-2</v>
      </c>
      <c r="M259" s="1">
        <f t="shared" si="7"/>
        <v>2.8921754733346613E-4</v>
      </c>
    </row>
    <row r="260" spans="1:13" x14ac:dyDescent="0.3">
      <c r="A260" s="46">
        <v>555</v>
      </c>
      <c r="B260" s="46">
        <v>-1.9413948059082101E-2</v>
      </c>
      <c r="D260" s="1">
        <v>555</v>
      </c>
      <c r="E260" s="1">
        <v>4.2681217193603502E-2</v>
      </c>
      <c r="G260" s="1">
        <v>555</v>
      </c>
      <c r="H260" s="41">
        <v>4.1405677795410198E-2</v>
      </c>
      <c r="L260" s="1">
        <f t="shared" si="6"/>
        <v>2.3267269134521401E-2</v>
      </c>
      <c r="M260" s="1">
        <f t="shared" si="7"/>
        <v>3.2900186874940574E-4</v>
      </c>
    </row>
    <row r="261" spans="1:13" x14ac:dyDescent="0.3">
      <c r="A261" s="46">
        <v>556</v>
      </c>
      <c r="B261" s="46">
        <v>-1.9804000854492201E-2</v>
      </c>
      <c r="D261" s="1">
        <v>556</v>
      </c>
      <c r="E261" s="1">
        <v>3.91278266906738E-2</v>
      </c>
      <c r="G261" s="1">
        <v>556</v>
      </c>
      <c r="H261" s="41">
        <v>3.9261817932128899E-2</v>
      </c>
      <c r="L261" s="1">
        <f t="shared" ref="L261:L305" si="8">$J$4*B261+$K$4*E261</f>
        <v>1.9323825836181599E-2</v>
      </c>
      <c r="M261" s="1">
        <f t="shared" ref="M261:M324" si="9">(L261-H261)^2</f>
        <v>3.9752352881805705E-4</v>
      </c>
    </row>
    <row r="262" spans="1:13" x14ac:dyDescent="0.3">
      <c r="A262" s="46">
        <v>557</v>
      </c>
      <c r="B262" s="46">
        <v>-1.92971229553223E-2</v>
      </c>
      <c r="D262" s="1">
        <v>557</v>
      </c>
      <c r="E262" s="1">
        <v>3.7109375E-2</v>
      </c>
      <c r="G262" s="1">
        <v>557</v>
      </c>
      <c r="H262" s="41">
        <v>3.74202728271485E-2</v>
      </c>
      <c r="L262" s="1">
        <f t="shared" si="8"/>
        <v>1.78122520446777E-2</v>
      </c>
      <c r="M262" s="1">
        <f t="shared" si="9"/>
        <v>3.844744790058068E-4</v>
      </c>
    </row>
    <row r="263" spans="1:13" x14ac:dyDescent="0.3">
      <c r="A263" s="46">
        <v>558</v>
      </c>
      <c r="B263" s="46">
        <v>-1.9655227661132799E-2</v>
      </c>
      <c r="D263" s="1">
        <v>558</v>
      </c>
      <c r="E263" s="1">
        <v>3.47390174865723E-2</v>
      </c>
      <c r="G263" s="1">
        <v>558</v>
      </c>
      <c r="H263" s="41">
        <v>3.6147117614746101E-2</v>
      </c>
      <c r="L263" s="1">
        <f t="shared" si="8"/>
        <v>1.5083789825439502E-2</v>
      </c>
      <c r="M263" s="1">
        <f t="shared" si="9"/>
        <v>4.4366377755977564E-4</v>
      </c>
    </row>
    <row r="264" spans="1:13" x14ac:dyDescent="0.3">
      <c r="A264" s="46">
        <v>559</v>
      </c>
      <c r="B264" s="46">
        <v>-1.9508361816406299E-2</v>
      </c>
      <c r="D264" s="1">
        <v>559</v>
      </c>
      <c r="E264" s="1">
        <v>3.3302783966064502E-2</v>
      </c>
      <c r="G264" s="1">
        <v>559</v>
      </c>
      <c r="H264" s="41">
        <v>3.4911155700683601E-2</v>
      </c>
      <c r="L264" s="1">
        <f t="shared" si="8"/>
        <v>1.3794422149658203E-2</v>
      </c>
      <c r="M264" s="1">
        <f t="shared" si="9"/>
        <v>4.4591643586500167E-4</v>
      </c>
    </row>
    <row r="265" spans="1:13" x14ac:dyDescent="0.3">
      <c r="A265" s="46">
        <v>560</v>
      </c>
      <c r="B265" s="46">
        <v>-2.0119190216064502E-2</v>
      </c>
      <c r="D265" s="1">
        <v>560</v>
      </c>
      <c r="E265" s="1">
        <v>3.1548976898193401E-2</v>
      </c>
      <c r="G265" s="1">
        <v>560</v>
      </c>
      <c r="H265" s="41">
        <v>3.4116744995117201E-2</v>
      </c>
      <c r="L265" s="1">
        <f t="shared" si="8"/>
        <v>1.1429786682128899E-2</v>
      </c>
      <c r="M265" s="1">
        <f t="shared" si="9"/>
        <v>5.1469807749526906E-4</v>
      </c>
    </row>
    <row r="266" spans="1:13" x14ac:dyDescent="0.3">
      <c r="A266" s="46">
        <v>561</v>
      </c>
      <c r="B266" s="46">
        <v>-1.9773483276367201E-2</v>
      </c>
      <c r="D266" s="1">
        <v>561</v>
      </c>
      <c r="E266" s="1">
        <v>3.12256813049317E-2</v>
      </c>
      <c r="G266" s="1">
        <v>561</v>
      </c>
      <c r="H266" s="41">
        <v>3.3486843109130901E-2</v>
      </c>
      <c r="L266" s="1">
        <f t="shared" si="8"/>
        <v>1.1452198028564498E-2</v>
      </c>
      <c r="M266" s="1">
        <f t="shared" si="9"/>
        <v>4.8552558382652917E-4</v>
      </c>
    </row>
    <row r="267" spans="1:13" x14ac:dyDescent="0.3">
      <c r="A267" s="46">
        <v>562</v>
      </c>
      <c r="B267" s="46">
        <v>-1.9401550292968799E-2</v>
      </c>
      <c r="D267" s="1">
        <v>562</v>
      </c>
      <c r="E267" s="1">
        <v>3.1583786010742201E-2</v>
      </c>
      <c r="G267" s="1">
        <v>562</v>
      </c>
      <c r="H267" s="41">
        <v>3.35235595703125E-2</v>
      </c>
      <c r="L267" s="1">
        <f t="shared" si="8"/>
        <v>1.2182235717773403E-2</v>
      </c>
      <c r="M267" s="1">
        <f t="shared" si="9"/>
        <v>4.554521037789542E-4</v>
      </c>
    </row>
    <row r="268" spans="1:13" x14ac:dyDescent="0.3">
      <c r="A268" s="46">
        <v>563</v>
      </c>
      <c r="B268" s="46">
        <v>-1.9256591796875E-2</v>
      </c>
      <c r="D268" s="1">
        <v>563</v>
      </c>
      <c r="E268" s="1">
        <v>3.1689643859863302E-2</v>
      </c>
      <c r="G268" s="1">
        <v>563</v>
      </c>
      <c r="H268" s="41">
        <v>3.3339500427246101E-2</v>
      </c>
      <c r="L268" s="1">
        <f t="shared" si="8"/>
        <v>1.2433052062988302E-2</v>
      </c>
      <c r="M268" s="1">
        <f t="shared" si="9"/>
        <v>4.3707958320737757E-4</v>
      </c>
    </row>
    <row r="269" spans="1:13" x14ac:dyDescent="0.3">
      <c r="A269" s="46">
        <v>564</v>
      </c>
      <c r="B269" s="46">
        <v>-1.9859790802002002E-2</v>
      </c>
      <c r="D269" s="1">
        <v>564</v>
      </c>
      <c r="E269" s="1">
        <v>3.10511589050293E-2</v>
      </c>
      <c r="G269" s="1">
        <v>564</v>
      </c>
      <c r="H269" s="41">
        <v>3.3342838287353502E-2</v>
      </c>
      <c r="L269" s="1">
        <f t="shared" si="8"/>
        <v>1.1191368103027299E-2</v>
      </c>
      <c r="M269" s="1">
        <f t="shared" si="9"/>
        <v>4.9068763132709278E-4</v>
      </c>
    </row>
    <row r="270" spans="1:13" x14ac:dyDescent="0.3">
      <c r="A270" s="46">
        <v>565</v>
      </c>
      <c r="B270" s="46">
        <v>-1.99084281921387E-2</v>
      </c>
      <c r="D270" s="1">
        <v>565</v>
      </c>
      <c r="E270" s="1">
        <v>3.12247276306153E-2</v>
      </c>
      <c r="G270" s="1">
        <v>565</v>
      </c>
      <c r="H270" s="41">
        <v>3.3495903015136698E-2</v>
      </c>
      <c r="L270" s="1">
        <f t="shared" si="8"/>
        <v>1.1316299438476601E-2</v>
      </c>
      <c r="M270" s="1">
        <f t="shared" si="9"/>
        <v>4.9193481481779339E-4</v>
      </c>
    </row>
    <row r="271" spans="1:13" x14ac:dyDescent="0.3">
      <c r="A271" s="46">
        <v>566</v>
      </c>
      <c r="B271" s="46">
        <v>-1.9372463226318401E-2</v>
      </c>
      <c r="D271" s="1">
        <v>566</v>
      </c>
      <c r="E271" s="1">
        <v>3.1590461730957101E-2</v>
      </c>
      <c r="G271" s="1">
        <v>566</v>
      </c>
      <c r="H271" s="41">
        <v>3.34320068359375E-2</v>
      </c>
      <c r="L271" s="1">
        <f t="shared" si="8"/>
        <v>1.22179985046387E-2</v>
      </c>
      <c r="M271" s="1">
        <f t="shared" si="9"/>
        <v>4.500341494804149E-4</v>
      </c>
    </row>
    <row r="272" spans="1:13" x14ac:dyDescent="0.3">
      <c r="A272" s="46">
        <v>567</v>
      </c>
      <c r="B272" s="46">
        <v>-1.9670963287353498E-2</v>
      </c>
      <c r="D272" s="1">
        <v>567</v>
      </c>
      <c r="E272" s="1">
        <v>3.1202793121337901E-2</v>
      </c>
      <c r="G272" s="1">
        <v>567</v>
      </c>
      <c r="H272" s="41">
        <v>3.3346652984619203E-2</v>
      </c>
      <c r="L272" s="1">
        <f t="shared" si="8"/>
        <v>1.1531829833984403E-2</v>
      </c>
      <c r="M272" s="1">
        <f t="shared" si="9"/>
        <v>4.7588650909347204E-4</v>
      </c>
    </row>
    <row r="273" spans="1:13" x14ac:dyDescent="0.3">
      <c r="A273" s="46">
        <v>568</v>
      </c>
      <c r="B273" s="46">
        <v>-1.97100639343262E-2</v>
      </c>
      <c r="D273" s="1">
        <v>568</v>
      </c>
      <c r="E273" s="1">
        <v>3.09090614318848E-2</v>
      </c>
      <c r="G273" s="1">
        <v>568</v>
      </c>
      <c r="H273" s="41">
        <v>3.3164978027343799E-2</v>
      </c>
      <c r="L273" s="1">
        <f t="shared" si="8"/>
        <v>1.1198997497558601E-2</v>
      </c>
      <c r="M273" s="1">
        <f t="shared" si="9"/>
        <v>4.8250430063490242E-4</v>
      </c>
    </row>
    <row r="274" spans="1:13" x14ac:dyDescent="0.3">
      <c r="A274" s="46">
        <v>569</v>
      </c>
      <c r="B274" s="46">
        <v>-2.01525688171387E-2</v>
      </c>
      <c r="D274" s="1">
        <v>569</v>
      </c>
      <c r="E274" s="1">
        <v>2.9542922973632799E-2</v>
      </c>
      <c r="G274" s="1">
        <v>569</v>
      </c>
      <c r="H274" s="41">
        <v>3.2364845275878899E-2</v>
      </c>
      <c r="L274" s="1">
        <f t="shared" si="8"/>
        <v>9.390354156494099E-3</v>
      </c>
      <c r="M274" s="1">
        <f t="shared" si="9"/>
        <v>5.2782724219469109E-4</v>
      </c>
    </row>
    <row r="275" spans="1:13" x14ac:dyDescent="0.3">
      <c r="A275" s="46">
        <v>570</v>
      </c>
      <c r="B275" s="46">
        <v>-1.9793987274169901E-2</v>
      </c>
      <c r="D275" s="1">
        <v>570</v>
      </c>
      <c r="E275" s="1">
        <v>2.8856754302978498E-2</v>
      </c>
      <c r="G275" s="1">
        <v>570</v>
      </c>
      <c r="H275" s="41">
        <v>3.1775951385498102E-2</v>
      </c>
      <c r="L275" s="1">
        <f t="shared" si="8"/>
        <v>9.0627670288085972E-3</v>
      </c>
      <c r="M275" s="1">
        <f t="shared" si="9"/>
        <v>5.1588874362096487E-4</v>
      </c>
    </row>
    <row r="276" spans="1:13" x14ac:dyDescent="0.3">
      <c r="A276" s="46">
        <v>571</v>
      </c>
      <c r="B276" s="46">
        <v>-1.9534587860107401E-2</v>
      </c>
      <c r="D276" s="1">
        <v>571</v>
      </c>
      <c r="E276" s="1">
        <v>2.8053283691406299E-2</v>
      </c>
      <c r="G276" s="1">
        <v>571</v>
      </c>
      <c r="H276" s="41">
        <v>3.0753612518310599E-2</v>
      </c>
      <c r="L276" s="1">
        <f t="shared" si="8"/>
        <v>8.5186958312988975E-3</v>
      </c>
      <c r="M276" s="1">
        <f t="shared" si="9"/>
        <v>4.9439152007835143E-4</v>
      </c>
    </row>
    <row r="277" spans="1:13" x14ac:dyDescent="0.3">
      <c r="A277" s="46">
        <v>572</v>
      </c>
      <c r="B277" s="46">
        <v>-1.9756793975830099E-2</v>
      </c>
      <c r="D277" s="1">
        <v>572</v>
      </c>
      <c r="E277" s="1">
        <v>2.5815963745117201E-2</v>
      </c>
      <c r="G277" s="1">
        <v>572</v>
      </c>
      <c r="H277" s="41">
        <v>2.9692649841308601E-2</v>
      </c>
      <c r="L277" s="1">
        <f t="shared" si="8"/>
        <v>6.0591697692871024E-3</v>
      </c>
      <c r="M277" s="1">
        <f t="shared" si="9"/>
        <v>5.5854138031463728E-4</v>
      </c>
    </row>
    <row r="278" spans="1:13" x14ac:dyDescent="0.3">
      <c r="A278" s="46">
        <v>573</v>
      </c>
      <c r="B278" s="46">
        <v>-1.8571376800537099E-2</v>
      </c>
      <c r="D278" s="1">
        <v>573</v>
      </c>
      <c r="E278" s="1">
        <v>2.53357887268067E-2</v>
      </c>
      <c r="G278" s="1">
        <v>573</v>
      </c>
      <c r="H278" s="41">
        <v>2.8139114379882799E-2</v>
      </c>
      <c r="L278" s="1">
        <f t="shared" si="8"/>
        <v>6.7644119262696006E-3</v>
      </c>
      <c r="M278" s="1">
        <f t="shared" si="9"/>
        <v>4.5687790498049805E-4</v>
      </c>
    </row>
    <row r="279" spans="1:13" x14ac:dyDescent="0.3">
      <c r="A279" s="46">
        <v>574</v>
      </c>
      <c r="B279" s="46">
        <v>-1.9818305969238299E-2</v>
      </c>
      <c r="D279" s="1">
        <v>574</v>
      </c>
      <c r="E279" s="1">
        <v>2.1273136138915998E-2</v>
      </c>
      <c r="G279" s="1">
        <v>574</v>
      </c>
      <c r="H279" s="41">
        <v>2.6431560516357401E-2</v>
      </c>
      <c r="L279" s="1">
        <f t="shared" si="8"/>
        <v>1.4548301696776997E-3</v>
      </c>
      <c r="M279" s="1">
        <f t="shared" si="9"/>
        <v>6.2383705881075067E-4</v>
      </c>
    </row>
    <row r="280" spans="1:13" x14ac:dyDescent="0.3">
      <c r="A280" s="46">
        <v>575</v>
      </c>
      <c r="B280" s="46">
        <v>-1.9402980804443401E-2</v>
      </c>
      <c r="D280" s="1">
        <v>575</v>
      </c>
      <c r="E280" s="1">
        <v>1.8757820129394601E-2</v>
      </c>
      <c r="G280" s="1">
        <v>575</v>
      </c>
      <c r="H280" s="41">
        <v>2.4587631225586E-2</v>
      </c>
      <c r="L280" s="1">
        <f t="shared" si="8"/>
        <v>-6.4516067504880037E-4</v>
      </c>
      <c r="M280" s="1">
        <f t="shared" si="9"/>
        <v>6.3669378710074116E-4</v>
      </c>
    </row>
    <row r="281" spans="1:13" x14ac:dyDescent="0.3">
      <c r="A281" s="46">
        <v>576</v>
      </c>
      <c r="B281" s="46">
        <v>-1.8918514251709002E-2</v>
      </c>
      <c r="D281" s="1">
        <v>576</v>
      </c>
      <c r="E281" s="1">
        <v>1.6582965850830099E-2</v>
      </c>
      <c r="G281" s="1">
        <v>576</v>
      </c>
      <c r="H281" s="41">
        <v>2.2632122039794901E-2</v>
      </c>
      <c r="L281" s="1">
        <f t="shared" si="8"/>
        <v>-2.3355484008789028E-3</v>
      </c>
      <c r="M281" s="1">
        <f t="shared" si="9"/>
        <v>6.2338456723409644E-4</v>
      </c>
    </row>
    <row r="282" spans="1:13" x14ac:dyDescent="0.3">
      <c r="A282" s="46">
        <v>577</v>
      </c>
      <c r="B282" s="46">
        <v>-1.9708633422851601E-2</v>
      </c>
      <c r="D282" s="1">
        <v>577</v>
      </c>
      <c r="E282" s="1">
        <v>1.29218101501465E-2</v>
      </c>
      <c r="G282" s="1">
        <v>577</v>
      </c>
      <c r="H282" s="41">
        <v>2.0514965057373099E-2</v>
      </c>
      <c r="L282" s="1">
        <f t="shared" si="8"/>
        <v>-6.7868232727051007E-3</v>
      </c>
      <c r="M282" s="1">
        <f t="shared" si="9"/>
        <v>7.4538764602039421E-4</v>
      </c>
    </row>
    <row r="283" spans="1:13" x14ac:dyDescent="0.3">
      <c r="A283" s="46">
        <v>578</v>
      </c>
      <c r="B283" s="46">
        <v>-1.9483089447021502E-2</v>
      </c>
      <c r="D283" s="1">
        <v>578</v>
      </c>
      <c r="E283" s="1">
        <v>1.0921478271484399E-2</v>
      </c>
      <c r="G283" s="1">
        <v>578</v>
      </c>
      <c r="H283" s="41">
        <v>1.8857002258300799E-2</v>
      </c>
      <c r="L283" s="1">
        <f t="shared" si="8"/>
        <v>-8.5616111755371024E-3</v>
      </c>
      <c r="M283" s="1">
        <f t="shared" si="9"/>
        <v>7.5178036263423619E-4</v>
      </c>
    </row>
    <row r="284" spans="1:13" x14ac:dyDescent="0.3">
      <c r="A284" s="46">
        <v>579</v>
      </c>
      <c r="B284" s="46">
        <v>-1.8065452575683601E-2</v>
      </c>
      <c r="D284" s="1">
        <v>579</v>
      </c>
      <c r="E284" s="1">
        <v>9.1304779052734392E-3</v>
      </c>
      <c r="G284" s="1">
        <v>579</v>
      </c>
      <c r="H284" s="41">
        <v>1.6953468322753899E-2</v>
      </c>
      <c r="L284" s="1">
        <f t="shared" si="8"/>
        <v>-8.9349746704101615E-3</v>
      </c>
      <c r="M284" s="1">
        <f t="shared" si="9"/>
        <v>6.7021148061030544E-4</v>
      </c>
    </row>
    <row r="285" spans="1:13" x14ac:dyDescent="0.3">
      <c r="A285" s="46">
        <v>580</v>
      </c>
      <c r="B285" s="46">
        <v>-1.89709663391113E-2</v>
      </c>
      <c r="D285" s="1">
        <v>580</v>
      </c>
      <c r="E285" s="1">
        <v>5.4922103881835998E-3</v>
      </c>
      <c r="G285" s="1">
        <v>580</v>
      </c>
      <c r="H285" s="41">
        <v>1.5126228332519601E-2</v>
      </c>
      <c r="L285" s="1">
        <f t="shared" si="8"/>
        <v>-1.34787559509277E-2</v>
      </c>
      <c r="M285" s="1">
        <f t="shared" si="9"/>
        <v>8.1824512585626703E-4</v>
      </c>
    </row>
    <row r="286" spans="1:13" x14ac:dyDescent="0.3">
      <c r="A286" s="46">
        <v>581</v>
      </c>
      <c r="B286" s="46">
        <v>-1.9828796386718799E-2</v>
      </c>
      <c r="D286" s="1">
        <v>581</v>
      </c>
      <c r="E286" s="1">
        <v>2.0904541015625E-3</v>
      </c>
      <c r="G286" s="1">
        <v>581</v>
      </c>
      <c r="H286" s="41">
        <v>1.3286590576171899E-2</v>
      </c>
      <c r="L286" s="1">
        <f t="shared" si="8"/>
        <v>-1.7738342285156299E-2</v>
      </c>
      <c r="M286" s="1">
        <f t="shared" si="9"/>
        <v>9.6254645904992231E-4</v>
      </c>
    </row>
    <row r="287" spans="1:13" x14ac:dyDescent="0.3">
      <c r="A287" s="46">
        <v>582</v>
      </c>
      <c r="B287" s="46">
        <v>-2.0017623901367201E-2</v>
      </c>
      <c r="D287" s="1">
        <v>582</v>
      </c>
      <c r="E287" s="1">
        <v>3.9386749267578098E-4</v>
      </c>
      <c r="G287" s="1">
        <v>582</v>
      </c>
      <c r="H287" s="41">
        <v>1.2257575988769601E-2</v>
      </c>
      <c r="L287" s="1">
        <f t="shared" si="8"/>
        <v>-1.962375640869142E-2</v>
      </c>
      <c r="M287" s="1">
        <f t="shared" si="9"/>
        <v>1.0164193554373976E-3</v>
      </c>
    </row>
    <row r="288" spans="1:13" x14ac:dyDescent="0.3">
      <c r="A288" s="46">
        <v>583</v>
      </c>
      <c r="B288" s="46">
        <v>-1.56817436218262E-2</v>
      </c>
      <c r="D288" s="1">
        <v>583</v>
      </c>
      <c r="E288" s="1">
        <v>3.1733512878417999E-3</v>
      </c>
      <c r="G288" s="1">
        <v>583</v>
      </c>
      <c r="H288" s="41">
        <v>1.16195678710938E-2</v>
      </c>
      <c r="L288" s="1">
        <f t="shared" si="8"/>
        <v>-1.2508392333984399E-2</v>
      </c>
      <c r="M288" s="1">
        <f t="shared" si="9"/>
        <v>5.8215846365783732E-4</v>
      </c>
    </row>
    <row r="289" spans="1:13" x14ac:dyDescent="0.3">
      <c r="A289" s="46">
        <v>584</v>
      </c>
      <c r="B289" s="46">
        <v>-1.78437232971192E-2</v>
      </c>
      <c r="D289" s="1">
        <v>584</v>
      </c>
      <c r="E289" s="1">
        <v>-1.0499954223632799E-3</v>
      </c>
      <c r="G289" s="1">
        <v>584</v>
      </c>
      <c r="H289" s="41">
        <v>9.8514556884765608E-3</v>
      </c>
      <c r="L289" s="1">
        <f t="shared" si="8"/>
        <v>-1.8893718719482481E-2</v>
      </c>
      <c r="M289" s="1">
        <f t="shared" si="9"/>
        <v>8.2628505174398329E-4</v>
      </c>
    </row>
    <row r="290" spans="1:13" x14ac:dyDescent="0.3">
      <c r="A290" s="46">
        <v>585</v>
      </c>
      <c r="B290" s="46">
        <v>-2.00753211975098E-2</v>
      </c>
      <c r="D290" s="1">
        <v>585</v>
      </c>
      <c r="E290" s="1">
        <v>-4.2853355407714896E-3</v>
      </c>
      <c r="G290" s="1">
        <v>585</v>
      </c>
      <c r="H290" s="41">
        <v>9.1829299926757795E-3</v>
      </c>
      <c r="L290" s="1">
        <f t="shared" si="8"/>
        <v>-2.4360656738281292E-2</v>
      </c>
      <c r="M290" s="1">
        <f t="shared" si="9"/>
        <v>1.1251722107772394E-3</v>
      </c>
    </row>
    <row r="291" spans="1:13" x14ac:dyDescent="0.3">
      <c r="A291" s="46">
        <v>586</v>
      </c>
      <c r="B291" s="46">
        <v>-1.8013954162597701E-2</v>
      </c>
      <c r="D291" s="1">
        <v>586</v>
      </c>
      <c r="E291" s="1">
        <v>-4.00543212890625E-3</v>
      </c>
      <c r="G291" s="1">
        <v>586</v>
      </c>
      <c r="H291" s="41">
        <v>8.2349777221679705E-3</v>
      </c>
      <c r="L291" s="1">
        <f t="shared" si="8"/>
        <v>-2.2019386291503951E-2</v>
      </c>
      <c r="M291" s="1">
        <f t="shared" si="9"/>
        <v>9.1532654187176669E-4</v>
      </c>
    </row>
    <row r="292" spans="1:13" x14ac:dyDescent="0.3">
      <c r="A292" s="46">
        <v>587</v>
      </c>
      <c r="B292" s="46">
        <v>-1.8054962158203101E-2</v>
      </c>
      <c r="D292" s="1">
        <v>587</v>
      </c>
      <c r="E292" s="1">
        <v>-4.69446182250977E-3</v>
      </c>
      <c r="G292" s="1">
        <v>587</v>
      </c>
      <c r="H292" s="41">
        <v>7.3766708374023498E-3</v>
      </c>
      <c r="L292" s="1">
        <f t="shared" si="8"/>
        <v>-2.274942398071287E-2</v>
      </c>
      <c r="M292" s="1">
        <f t="shared" si="9"/>
        <v>9.0758158899006871E-4</v>
      </c>
    </row>
    <row r="293" spans="1:13" x14ac:dyDescent="0.3">
      <c r="A293" s="46">
        <v>588</v>
      </c>
      <c r="B293" s="46">
        <v>-1.9864559173584002E-2</v>
      </c>
      <c r="D293" s="1">
        <v>588</v>
      </c>
      <c r="E293" s="1">
        <v>-7.0223808288574201E-3</v>
      </c>
      <c r="G293" s="1">
        <v>588</v>
      </c>
      <c r="H293" s="41">
        <v>6.9174766540527396E-3</v>
      </c>
      <c r="L293" s="1">
        <f t="shared" si="8"/>
        <v>-2.688694000244142E-2</v>
      </c>
      <c r="M293" s="1">
        <f t="shared" si="9"/>
        <v>1.1427385854858598E-3</v>
      </c>
    </row>
    <row r="294" spans="1:13" x14ac:dyDescent="0.3">
      <c r="A294" s="46">
        <v>589</v>
      </c>
      <c r="B294" s="46">
        <v>-1.80621147155762E-2</v>
      </c>
      <c r="D294" s="1">
        <v>589</v>
      </c>
      <c r="E294" s="1">
        <v>-6.2274932861328203E-3</v>
      </c>
      <c r="G294" s="1">
        <v>589</v>
      </c>
      <c r="H294" s="41">
        <v>6.6633224487304696E-3</v>
      </c>
      <c r="L294" s="1">
        <f t="shared" si="8"/>
        <v>-2.4289608001709019E-2</v>
      </c>
      <c r="M294" s="1">
        <f t="shared" si="9"/>
        <v>9.5808390346974409E-4</v>
      </c>
    </row>
    <row r="295" spans="1:13" x14ac:dyDescent="0.3">
      <c r="A295" s="46">
        <v>590</v>
      </c>
      <c r="B295" s="46">
        <v>-1.7851829528808601E-2</v>
      </c>
      <c r="D295" s="1">
        <v>590</v>
      </c>
      <c r="E295" s="1">
        <v>-6.3338279724121102E-3</v>
      </c>
      <c r="G295" s="1">
        <v>590</v>
      </c>
      <c r="H295" s="41">
        <v>6.2327384948730503E-3</v>
      </c>
      <c r="L295" s="1">
        <f t="shared" si="8"/>
        <v>-2.418565750122071E-2</v>
      </c>
      <c r="M295" s="1">
        <f t="shared" si="9"/>
        <v>9.2527881497517293E-4</v>
      </c>
    </row>
    <row r="296" spans="1:13" x14ac:dyDescent="0.3">
      <c r="A296" s="46">
        <v>591</v>
      </c>
      <c r="B296" s="46">
        <v>-1.8347740173339899E-2</v>
      </c>
      <c r="D296" s="1">
        <v>591</v>
      </c>
      <c r="E296" s="1">
        <v>-7.4472427368164097E-3</v>
      </c>
      <c r="G296" s="1">
        <v>591</v>
      </c>
      <c r="H296" s="41">
        <v>5.8894157409668003E-3</v>
      </c>
      <c r="L296" s="1">
        <f t="shared" si="8"/>
        <v>-2.5794982910156309E-2</v>
      </c>
      <c r="M296" s="1">
        <f t="shared" si="9"/>
        <v>1.0039011178832919E-3</v>
      </c>
    </row>
    <row r="297" spans="1:13" x14ac:dyDescent="0.3">
      <c r="A297" s="46">
        <v>592</v>
      </c>
      <c r="B297" s="46">
        <v>-1.8120765686035201E-2</v>
      </c>
      <c r="D297" s="1">
        <v>592</v>
      </c>
      <c r="E297" s="1">
        <v>-7.4419975280761701E-3</v>
      </c>
      <c r="G297" s="1">
        <v>592</v>
      </c>
      <c r="H297" s="41">
        <v>5.5356025695800799E-3</v>
      </c>
      <c r="L297" s="1">
        <f t="shared" si="8"/>
        <v>-2.556276321411137E-2</v>
      </c>
      <c r="M297" s="1">
        <f t="shared" si="9"/>
        <v>9.6710835441627101E-4</v>
      </c>
    </row>
    <row r="298" spans="1:13" x14ac:dyDescent="0.3">
      <c r="A298" s="46">
        <v>593</v>
      </c>
      <c r="B298" s="46">
        <v>-2.0195960998535201E-2</v>
      </c>
      <c r="D298" s="1">
        <v>593</v>
      </c>
      <c r="E298" s="1">
        <v>-8.9807510375976597E-3</v>
      </c>
      <c r="G298" s="1">
        <v>593</v>
      </c>
      <c r="H298" s="41">
        <v>5.3944587707519601E-3</v>
      </c>
      <c r="L298" s="1">
        <f t="shared" si="8"/>
        <v>-2.9176712036132861E-2</v>
      </c>
      <c r="M298" s="1">
        <f t="shared" si="9"/>
        <v>1.1951658509588054E-3</v>
      </c>
    </row>
    <row r="299" spans="1:13" x14ac:dyDescent="0.3">
      <c r="A299" s="46">
        <v>594</v>
      </c>
      <c r="B299" s="46">
        <v>-1.8084526062011701E-2</v>
      </c>
      <c r="D299" s="1">
        <v>594</v>
      </c>
      <c r="E299" s="1">
        <v>-8.1095695495605503E-3</v>
      </c>
      <c r="G299" s="1">
        <v>594</v>
      </c>
      <c r="H299" s="41">
        <v>5.2533149719238299E-3</v>
      </c>
      <c r="L299" s="1">
        <f t="shared" si="8"/>
        <v>-2.6194095611572252E-2</v>
      </c>
      <c r="M299" s="1">
        <f t="shared" si="9"/>
        <v>9.8893963240698126E-4</v>
      </c>
    </row>
    <row r="300" spans="1:13" x14ac:dyDescent="0.3">
      <c r="A300" s="46">
        <v>595</v>
      </c>
      <c r="B300" s="46">
        <v>-1.9722461700439502E-2</v>
      </c>
      <c r="D300" s="1">
        <v>595</v>
      </c>
      <c r="E300" s="1">
        <v>-9.9029541015625E-3</v>
      </c>
      <c r="G300" s="1">
        <v>595</v>
      </c>
      <c r="H300" s="41">
        <v>4.8637390136718802E-3</v>
      </c>
      <c r="L300" s="1">
        <f t="shared" si="8"/>
        <v>-2.9625415802002002E-2</v>
      </c>
      <c r="M300" s="1">
        <f t="shared" si="9"/>
        <v>1.1895017998995211E-3</v>
      </c>
    </row>
    <row r="301" spans="1:13" x14ac:dyDescent="0.3">
      <c r="A301" s="46">
        <v>596</v>
      </c>
      <c r="B301" s="46">
        <v>-1.8525123596191399E-2</v>
      </c>
      <c r="D301" s="1">
        <v>596</v>
      </c>
      <c r="E301" s="1">
        <v>-9.16290283203125E-3</v>
      </c>
      <c r="G301" s="1">
        <v>596</v>
      </c>
      <c r="H301" s="41">
        <v>4.8027038574218802E-3</v>
      </c>
      <c r="L301" s="1">
        <f t="shared" si="8"/>
        <v>-2.7688026428222649E-2</v>
      </c>
      <c r="M301" s="1">
        <f t="shared" si="9"/>
        <v>1.0556475544944988E-3</v>
      </c>
    </row>
    <row r="302" spans="1:13" x14ac:dyDescent="0.3">
      <c r="A302" s="46">
        <v>597</v>
      </c>
      <c r="B302" s="46">
        <v>-1.8461227416992201E-2</v>
      </c>
      <c r="D302" s="1">
        <v>597</v>
      </c>
      <c r="E302" s="1">
        <v>-9.8128318786621094E-3</v>
      </c>
      <c r="G302" s="1">
        <v>597</v>
      </c>
      <c r="H302" s="41">
        <v>4.6319961547851597E-3</v>
      </c>
      <c r="L302" s="1">
        <f t="shared" si="8"/>
        <v>-2.8274059295654311E-2</v>
      </c>
      <c r="M302" s="1">
        <f t="shared" si="9"/>
        <v>1.0828084853073969E-3</v>
      </c>
    </row>
    <row r="303" spans="1:13" x14ac:dyDescent="0.3">
      <c r="A303" s="46">
        <v>598</v>
      </c>
      <c r="B303" s="46">
        <v>-1.96747779846192E-2</v>
      </c>
      <c r="D303" s="1">
        <v>598</v>
      </c>
      <c r="E303" s="1">
        <v>-1.0953426361084E-2</v>
      </c>
      <c r="G303" s="1">
        <v>598</v>
      </c>
      <c r="H303" s="41">
        <v>4.6229362487793003E-3</v>
      </c>
      <c r="L303" s="1">
        <f t="shared" si="8"/>
        <v>-3.0628204345703201E-2</v>
      </c>
      <c r="M303" s="1">
        <f t="shared" si="9"/>
        <v>1.2426429132119724E-3</v>
      </c>
    </row>
    <row r="304" spans="1:13" x14ac:dyDescent="0.3">
      <c r="A304" s="46">
        <v>599</v>
      </c>
      <c r="B304" s="46">
        <v>-1.9083023071289101E-2</v>
      </c>
      <c r="D304" s="1">
        <v>599</v>
      </c>
      <c r="E304" s="1">
        <v>-1.03425979614258E-2</v>
      </c>
      <c r="G304" s="1">
        <v>599</v>
      </c>
      <c r="H304" s="41">
        <v>4.4217109680175799E-3</v>
      </c>
      <c r="L304" s="1">
        <f t="shared" si="8"/>
        <v>-2.9425621032714899E-2</v>
      </c>
      <c r="M304" s="1">
        <f t="shared" si="9"/>
        <v>1.1456418835678087E-3</v>
      </c>
    </row>
    <row r="305" spans="1:13" x14ac:dyDescent="0.3">
      <c r="A305" s="46">
        <v>600</v>
      </c>
      <c r="B305" s="46">
        <v>-1.9034862518310599E-2</v>
      </c>
      <c r="D305" s="1">
        <v>600</v>
      </c>
      <c r="E305" s="1">
        <v>-1.0734081268310601E-2</v>
      </c>
      <c r="G305" s="1">
        <v>600</v>
      </c>
      <c r="H305" s="41">
        <v>4.0802955627441398E-3</v>
      </c>
      <c r="L305" s="1">
        <f t="shared" si="8"/>
        <v>-2.9768943786621198E-2</v>
      </c>
      <c r="M305" s="1">
        <f t="shared" si="9"/>
        <v>1.1457710045306227E-3</v>
      </c>
    </row>
  </sheetData>
  <mergeCells count="9">
    <mergeCell ref="A3:B3"/>
    <mergeCell ref="D3:E3"/>
    <mergeCell ref="G3:H3"/>
    <mergeCell ref="A1:B1"/>
    <mergeCell ref="D1:E1"/>
    <mergeCell ref="G1:H1"/>
    <mergeCell ref="A2:B2"/>
    <mergeCell ref="D2:E2"/>
    <mergeCell ref="G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D2BA-B6AB-4676-8A42-0D97135B0067}">
  <dimension ref="A1:R26"/>
  <sheetViews>
    <sheetView workbookViewId="0"/>
  </sheetViews>
  <sheetFormatPr defaultRowHeight="14.4" x14ac:dyDescent="0.3"/>
  <cols>
    <col min="1" max="9" width="8.88671875" style="1"/>
    <col min="10" max="10" width="8.88671875" style="25"/>
    <col min="11" max="11" width="9.33203125" style="1" customWidth="1"/>
    <col min="12" max="12" width="6" style="1" customWidth="1"/>
    <col min="13" max="13" width="4.6640625" style="1" bestFit="1" customWidth="1"/>
    <col min="14" max="14" width="3.109375" style="1" customWidth="1"/>
    <col min="15" max="15" width="2" style="1" bestFit="1" customWidth="1"/>
    <col min="16" max="16384" width="8.88671875" style="1"/>
  </cols>
  <sheetData>
    <row r="1" spans="1:16" ht="28.8" x14ac:dyDescent="0.55000000000000004">
      <c r="A1" s="29" t="s">
        <v>41</v>
      </c>
    </row>
    <row r="2" spans="1:16" ht="5.4" customHeight="1" x14ac:dyDescent="0.3"/>
    <row r="3" spans="1:16" x14ac:dyDescent="0.3">
      <c r="K3" s="65" t="s">
        <v>37</v>
      </c>
      <c r="L3" s="65"/>
      <c r="M3" s="30" t="s">
        <v>38</v>
      </c>
      <c r="O3" s="28"/>
      <c r="P3" s="30" t="s">
        <v>43</v>
      </c>
    </row>
    <row r="4" spans="1:16" ht="15.6" x14ac:dyDescent="0.35">
      <c r="K4" s="25" t="s">
        <v>26</v>
      </c>
      <c r="L4" s="26">
        <v>9</v>
      </c>
      <c r="M4" s="13"/>
      <c r="O4" s="25"/>
      <c r="P4" s="28"/>
    </row>
    <row r="5" spans="1:16" ht="15.6" x14ac:dyDescent="0.35">
      <c r="K5" s="25" t="s">
        <v>27</v>
      </c>
      <c r="L5" s="26">
        <v>2</v>
      </c>
      <c r="M5" s="13"/>
    </row>
    <row r="6" spans="1:16" ht="15.6" x14ac:dyDescent="0.35">
      <c r="K6" s="25" t="s">
        <v>28</v>
      </c>
      <c r="L6" s="27">
        <v>20</v>
      </c>
      <c r="M6" s="13">
        <v>1</v>
      </c>
      <c r="P6" s="13">
        <v>20</v>
      </c>
    </row>
    <row r="7" spans="1:16" ht="15.6" x14ac:dyDescent="0.35">
      <c r="K7" s="25" t="s">
        <v>29</v>
      </c>
      <c r="L7" s="27">
        <v>20</v>
      </c>
      <c r="M7" s="13">
        <v>1</v>
      </c>
      <c r="P7" s="13">
        <v>20</v>
      </c>
    </row>
    <row r="8" spans="1:16" ht="15.6" x14ac:dyDescent="0.35">
      <c r="K8" s="25" t="s">
        <v>30</v>
      </c>
      <c r="L8" s="27">
        <v>40</v>
      </c>
      <c r="M8" s="13">
        <v>2</v>
      </c>
      <c r="P8" s="13">
        <v>40</v>
      </c>
    </row>
    <row r="9" spans="1:16" ht="15.6" x14ac:dyDescent="0.35">
      <c r="K9" s="25" t="s">
        <v>31</v>
      </c>
      <c r="L9" s="27">
        <v>40</v>
      </c>
      <c r="M9" s="13">
        <v>1</v>
      </c>
      <c r="P9" s="13">
        <v>40</v>
      </c>
    </row>
    <row r="10" spans="1:16" ht="15.6" x14ac:dyDescent="0.35">
      <c r="K10" s="25" t="s">
        <v>32</v>
      </c>
      <c r="L10" s="27">
        <v>60</v>
      </c>
      <c r="M10" s="13">
        <v>1</v>
      </c>
      <c r="P10" s="13">
        <v>60</v>
      </c>
    </row>
    <row r="13" spans="1:16" x14ac:dyDescent="0.3">
      <c r="K13" s="31" t="s">
        <v>39</v>
      </c>
      <c r="L13" s="32"/>
      <c r="M13" s="32"/>
      <c r="N13" s="32"/>
      <c r="O13" s="33"/>
      <c r="P13" s="33"/>
    </row>
    <row r="14" spans="1:16" ht="15.6" x14ac:dyDescent="0.35">
      <c r="K14" s="33" t="s">
        <v>34</v>
      </c>
      <c r="L14" s="33"/>
      <c r="M14" s="33"/>
      <c r="N14" s="33"/>
      <c r="O14" s="34" t="s">
        <v>3</v>
      </c>
      <c r="P14" s="35">
        <f>(L4+L5-P4)/(L6+L7)</f>
        <v>0.27500000000000002</v>
      </c>
    </row>
    <row r="15" spans="1:16" ht="15.6" x14ac:dyDescent="0.35">
      <c r="K15" s="33" t="s">
        <v>35</v>
      </c>
      <c r="L15" s="33"/>
      <c r="M15" s="33"/>
      <c r="N15" s="33"/>
      <c r="O15" s="34" t="s">
        <v>3</v>
      </c>
      <c r="P15" s="35">
        <f>(L4-P4)/L8</f>
        <v>0.22500000000000001</v>
      </c>
    </row>
    <row r="16" spans="1:16" ht="15.6" x14ac:dyDescent="0.35">
      <c r="K16" s="33" t="s">
        <v>36</v>
      </c>
      <c r="L16" s="33"/>
      <c r="M16" s="33"/>
      <c r="N16" s="33"/>
      <c r="O16" s="34" t="s">
        <v>3</v>
      </c>
      <c r="P16" s="35">
        <f>P4/(L9+L10)</f>
        <v>0</v>
      </c>
    </row>
    <row r="17" spans="10:18" x14ac:dyDescent="0.3">
      <c r="K17" s="33"/>
      <c r="L17" s="33"/>
      <c r="M17" s="33"/>
      <c r="N17" s="33"/>
      <c r="O17" s="33"/>
      <c r="P17" s="33"/>
    </row>
    <row r="18" spans="10:18" ht="15.6" x14ac:dyDescent="0.35">
      <c r="K18" s="36" t="s">
        <v>40</v>
      </c>
      <c r="L18" s="33"/>
      <c r="M18" s="33"/>
      <c r="N18" s="33"/>
      <c r="O18" s="33"/>
      <c r="P18" s="33"/>
    </row>
    <row r="19" spans="10:18" ht="16.2" thickBot="1" x14ac:dyDescent="0.4">
      <c r="K19" s="34" t="s">
        <v>33</v>
      </c>
      <c r="L19" s="37" t="s">
        <v>42</v>
      </c>
      <c r="M19" s="33"/>
      <c r="N19" s="33"/>
      <c r="O19" s="33"/>
      <c r="P19" s="33"/>
    </row>
    <row r="20" spans="10:18" ht="16.2" thickBot="1" x14ac:dyDescent="0.4">
      <c r="J20" s="1"/>
      <c r="K20" s="34" t="s">
        <v>33</v>
      </c>
      <c r="L20" s="38">
        <f>P14+P15-P16</f>
        <v>0.5</v>
      </c>
      <c r="M20" s="33"/>
      <c r="N20" s="33"/>
      <c r="O20" s="33"/>
      <c r="P20" s="39"/>
    </row>
    <row r="21" spans="10:18" x14ac:dyDescent="0.3">
      <c r="K21" s="33"/>
      <c r="L21" s="33"/>
      <c r="M21" s="33"/>
      <c r="N21" s="33"/>
      <c r="O21" s="33"/>
      <c r="P21" s="33"/>
    </row>
    <row r="25" spans="10:18" x14ac:dyDescent="0.3">
      <c r="K25" s="26"/>
    </row>
    <row r="26" spans="10:18" x14ac:dyDescent="0.3">
      <c r="Q26" s="25"/>
      <c r="R26" s="26"/>
    </row>
  </sheetData>
  <mergeCells count="1">
    <mergeCell ref="K3:L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Slide 2-13</vt:lpstr>
      <vt:lpstr>Slide 16</vt:lpstr>
      <vt:lpstr>Slide 2-13 (2)</vt:lpstr>
      <vt:lpstr>Example#1</vt:lpstr>
      <vt:lpstr>Example#2</vt:lpstr>
      <vt:lpstr>Example#3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Pierce</dc:creator>
  <cp:lastModifiedBy>Matt Pierce</cp:lastModifiedBy>
  <dcterms:created xsi:type="dcterms:W3CDTF">2015-06-05T18:17:20Z</dcterms:created>
  <dcterms:modified xsi:type="dcterms:W3CDTF">2021-02-11T03:07:47Z</dcterms:modified>
</cp:coreProperties>
</file>