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orycho\Desktop\"/>
    </mc:Choice>
  </mc:AlternateContent>
  <bookViews>
    <workbookView xWindow="0" yWindow="0" windowWidth="28800" windowHeight="12435"/>
  </bookViews>
  <sheets>
    <sheet name="Rozpočet 2019 - koláčová data" sheetId="2" r:id="rId1"/>
    <sheet name="Plán nákladů a výnosů" sheetId="5" r:id="rId2"/>
    <sheet name="Plán nákladů a výnosů - detail" sheetId="3" r:id="rId3"/>
    <sheet name="Investiční plán 2019" sheetId="4" r:id="rId4"/>
  </sheets>
  <definedNames>
    <definedName name="_xlnm.Print_Area" localSheetId="3">'Investiční plán 2019'!$B$1:$E$83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C9" i="3"/>
  <c r="G46" i="2"/>
  <c r="G43" i="2"/>
  <c r="G40" i="2"/>
  <c r="G37" i="2"/>
  <c r="G32" i="2"/>
  <c r="G17" i="2"/>
  <c r="G14" i="2"/>
  <c r="G5" i="2"/>
  <c r="E5" i="2" s="1"/>
  <c r="C5" i="2" s="1"/>
  <c r="E14" i="2" l="1"/>
  <c r="C14" i="2" s="1"/>
  <c r="C9" i="5"/>
  <c r="C12" i="5"/>
  <c r="C20" i="5"/>
  <c r="C23" i="5" s="1"/>
  <c r="C24" i="5" l="1"/>
  <c r="C26" i="5" s="1"/>
  <c r="E38" i="4"/>
  <c r="E68" i="4"/>
  <c r="E74" i="4"/>
  <c r="E75" i="4" l="1"/>
  <c r="E77" i="4" s="1"/>
  <c r="C52" i="3"/>
  <c r="C49" i="3"/>
  <c r="C45" i="3"/>
  <c r="C42" i="3"/>
  <c r="C38" i="3"/>
  <c r="C32" i="3"/>
  <c r="C16" i="3"/>
  <c r="C53" i="3" l="1"/>
  <c r="C56" i="3" s="1"/>
  <c r="C12" i="3"/>
</calcChain>
</file>

<file path=xl/sharedStrings.xml><?xml version="1.0" encoding="utf-8"?>
<sst xmlns="http://schemas.openxmlformats.org/spreadsheetml/2006/main" count="363" uniqueCount="251">
  <si>
    <t>Výnosy - z rozhlasových poplatků</t>
  </si>
  <si>
    <t>Výnosy - z reklamy a sponzoringu a ost.obch.aktivity</t>
  </si>
  <si>
    <t>Výnosy - ze zahraničního vysílání</t>
  </si>
  <si>
    <t>Výnosy - ostatní tržby z prodeje služeb</t>
  </si>
  <si>
    <t xml:space="preserve">Tržby za vlastní výkony </t>
  </si>
  <si>
    <t>Ostatní provozní výnosy</t>
  </si>
  <si>
    <t xml:space="preserve">PROVOZNÍ VÝNOSY celkem </t>
  </si>
  <si>
    <t>FINANČNÍ VÝNOSY</t>
  </si>
  <si>
    <t>MIMOŘÁDNÉ VÝNOSY</t>
  </si>
  <si>
    <t>CELKOVÉ VÝNOSY</t>
  </si>
  <si>
    <t>Náklady - drobný majetek</t>
  </si>
  <si>
    <t>Náklady - materiál propagace</t>
  </si>
  <si>
    <t>Náklady - materiál ostatní</t>
  </si>
  <si>
    <t xml:space="preserve">Náklady na materiál </t>
  </si>
  <si>
    <t>Náklady - technické programové služby</t>
  </si>
  <si>
    <t>Náklady - agenturní zpravodajství</t>
  </si>
  <si>
    <t>Náklady - honoráře kolektivním správcům</t>
  </si>
  <si>
    <t>Náklady - ostatní práva, náklady na program</t>
  </si>
  <si>
    <t>Náklady - poradenské služby</t>
  </si>
  <si>
    <t>Náklady - služby propagace</t>
  </si>
  <si>
    <t>Náklady - provize za reklamu a sponzoring</t>
  </si>
  <si>
    <t>Náklady - vysílače</t>
  </si>
  <si>
    <t>Náklady - telefony</t>
  </si>
  <si>
    <t>Náklady - nehmotný majetek</t>
  </si>
  <si>
    <t>Náklady - nájemné</t>
  </si>
  <si>
    <t>Náklady - inkasné za rozhlasové poplatky</t>
  </si>
  <si>
    <t>Náklady - ostatní služby</t>
  </si>
  <si>
    <t>Náklady na služby</t>
  </si>
  <si>
    <t>Náklady - energie</t>
  </si>
  <si>
    <t>Náklady - cestovné</t>
  </si>
  <si>
    <t>Náklady - opravy a údržba majetku</t>
  </si>
  <si>
    <t>Náklady - PHM</t>
  </si>
  <si>
    <t>Náklady - ostatní provozní</t>
  </si>
  <si>
    <t>Náklady na provoz</t>
  </si>
  <si>
    <t>Náklady - sociální náklady</t>
  </si>
  <si>
    <t xml:space="preserve">Osobní náklady celkem </t>
  </si>
  <si>
    <t>Náklady - saldo DPH</t>
  </si>
  <si>
    <t>Náklady - ostatní daně</t>
  </si>
  <si>
    <t>Náklady - daně</t>
  </si>
  <si>
    <t>Náklady - odpisy majetku a ZC prod. maj.</t>
  </si>
  <si>
    <t>Náklady - odpis pohledávek</t>
  </si>
  <si>
    <t>Náklady - tvorba opravných položek</t>
  </si>
  <si>
    <t>Ostatní provozní náklady</t>
  </si>
  <si>
    <t>Náklady - na reprezentaci</t>
  </si>
  <si>
    <t>Náklady - ostatní nedaňové</t>
  </si>
  <si>
    <t xml:space="preserve">Nedaňové náklady </t>
  </si>
  <si>
    <t>PROVOZNÍ NÁKLADY celkem</t>
  </si>
  <si>
    <t>FINANČNÍ NÁKLADY</t>
  </si>
  <si>
    <t>MIMOŘÁDNÉ NÁKLADY</t>
  </si>
  <si>
    <t>CELKOVÉ NÁKLADY (před zdaněním)</t>
  </si>
  <si>
    <t xml:space="preserve">Výsledek hospodaření před zdaněním </t>
  </si>
  <si>
    <t>Daň z příjmů</t>
  </si>
  <si>
    <t>Výsledek hospodaření po zdanění</t>
  </si>
  <si>
    <t xml:space="preserve"> provize za zprostředkování obchodních případů (reklama, sponzoring, …)</t>
  </si>
  <si>
    <t xml:space="preserve"> soubor marketingových služeb na propagaci ČRo i jednotlivých stanic a pořadů</t>
  </si>
  <si>
    <t xml:space="preserve"> náklady na poradenství, posudky, analýzy a expertízy</t>
  </si>
  <si>
    <t xml:space="preserve"> honoráře vyplácené přes kolektivní správce autorských práv (OSA, Intergram, DILIA, …)</t>
  </si>
  <si>
    <t xml:space="preserve"> náklady na distribuci signálu (České radiokomunikace, ad.)</t>
  </si>
  <si>
    <t xml:space="preserve"> náklady za hovorné a datové služby </t>
  </si>
  <si>
    <t xml:space="preserve"> nákupy drobného software, tj. nehmotného majetku s pořizovací cenou do 60.000,- Kč</t>
  </si>
  <si>
    <t xml:space="preserve"> nákupy drobného hmotného majetku s pořizovací cenou do 40.000,- Kč (nábytek, PC, NB, …)</t>
  </si>
  <si>
    <t xml:space="preserve"> propagační předměty, tištěný materiál a ceny do soutěží</t>
  </si>
  <si>
    <t xml:space="preserve"> kancelářské potřeby, záznamový materiál, náhradní díly, knihy, časopisy, noviny, hyg. potřeby, ...</t>
  </si>
  <si>
    <t xml:space="preserve"> platby zpravodajským agenturám (ČTK, Reuters, DPA, …), meteorologické zpravodajství</t>
  </si>
  <si>
    <t xml:space="preserve"> vnitrostátní, mezinárodní a satelitní přenosy, modulační a dorozumívací linky</t>
  </si>
  <si>
    <t xml:space="preserve"> nájemné (dlouhodobé i příležitostné) za objekty, zařízení, internet, … a půjčovné za notový materiál</t>
  </si>
  <si>
    <t xml:space="preserve"> náklady na výzkum poslechovosti, vzdělávání, překlady, nábor, úklid, ostrahu, svoz odpadů, ... </t>
  </si>
  <si>
    <t xml:space="preserve"> poplatky České poště za vedení databáze tzv. SIPO poplatníků a výběr rozhlasových poplatků</t>
  </si>
  <si>
    <t xml:space="preserve"> náklady na energie (elektrická energie, plyn, teplo, voda, …)</t>
  </si>
  <si>
    <t xml:space="preserve"> tuzemské i zahraniční cestovné (ubytování, přeprava, …)</t>
  </si>
  <si>
    <t xml:space="preserve"> náklady na pohonné hmoty</t>
  </si>
  <si>
    <t xml:space="preserve"> náklady na opravy a udržování budov, rozhlasové techniky, IT, vozového parku a dalších druhů majetku</t>
  </si>
  <si>
    <t xml:space="preserve"> náklady na pojištění majetku, převod nevyužitých investic do nákladů ad.</t>
  </si>
  <si>
    <t xml:space="preserve"> DPH na vstupu bez nároku na odpočet, které se zúčtovává do provozních nákladů</t>
  </si>
  <si>
    <t xml:space="preserve"> náklady na ostatní daně (srážková, silniční, z nemovitosti, z převodu nemovitosti) a poplatky</t>
  </si>
  <si>
    <t xml:space="preserve"> odpisy dlouhodobého majetku (budovy, zařízení, vozidla,…) vč. zůstatkové ceny prodávaného majetku</t>
  </si>
  <si>
    <t xml:space="preserve"> odpis pohledávek (především nevymožených pohledávak z rozhlasových poplatků)</t>
  </si>
  <si>
    <t xml:space="preserve"> saldo (tj. tvorba a zúčtování) opravných položek (především k pohledávkám z rozhlasových poplatků)</t>
  </si>
  <si>
    <t xml:space="preserve"> náklady na pohoštění a reprezentaci</t>
  </si>
  <si>
    <t xml:space="preserve"> ostatní nedaňové náklady (účastnické poplatky, dary, manka, opravy nákladů minulých let aj.)</t>
  </si>
  <si>
    <t xml:space="preserve"> úroky, kurzové ztráty, poplatky za služby peněžních ústavů, smluvní pokuty a úroky z prodlení</t>
  </si>
  <si>
    <t xml:space="preserve"> především tvorba účetních rezerv, zůstatková cena prodávaných nemovitostí apod.</t>
  </si>
  <si>
    <t xml:space="preserve"> daň z příjmů právnických osob</t>
  </si>
  <si>
    <t xml:space="preserve"> tržby z prodeje nemovitostí, aj.</t>
  </si>
  <si>
    <t xml:space="preserve"> nájemné a přefakturace služeb, vstupné na koncerty hudebních těles, zdravotní služby, …</t>
  </si>
  <si>
    <t xml:space="preserve"> tržby z obchodních aktivit (cashové i barterové operace) - reklama, sponzoring, prodej práv, ad.</t>
  </si>
  <si>
    <t xml:space="preserve"> předpisy rozhlasových poplatků pro fyzické i právnické osoby vč. přirážek k rozhlasovým poplatkům</t>
  </si>
  <si>
    <t>Výnosy z rozhlasových poplatků</t>
  </si>
  <si>
    <t>Tržby z reklamy a sponzoringu a ost. obch. aktivit</t>
  </si>
  <si>
    <t>Výnosy ze zahraničního vysílání</t>
  </si>
  <si>
    <t>Ostatní tržby z prodeje služeb</t>
  </si>
  <si>
    <t>úroveň detailu 3</t>
  </si>
  <si>
    <t>úroveň detailu 0                                                                                           celkové N a V</t>
  </si>
  <si>
    <t>úroveň detailu 1</t>
  </si>
  <si>
    <t>úroveň detailu 2</t>
  </si>
  <si>
    <t>CELKOVÉ NÁKLADY</t>
  </si>
  <si>
    <t xml:space="preserve">PROVOZNÍ VÝNOSY </t>
  </si>
  <si>
    <t>Finanční výnosy</t>
  </si>
  <si>
    <t>Mimořádné výnosy</t>
  </si>
  <si>
    <t>PROVOZNÍ NÁKLADY</t>
  </si>
  <si>
    <t>Finanční náklady</t>
  </si>
  <si>
    <t>Mimořádné náklady</t>
  </si>
  <si>
    <t>specifikace položky rozpočtu</t>
  </si>
  <si>
    <t xml:space="preserve">Osobní náklady </t>
  </si>
  <si>
    <t>Daně</t>
  </si>
  <si>
    <t>Drobný majetek</t>
  </si>
  <si>
    <t>Materiál - propagace</t>
  </si>
  <si>
    <t>Materiál ostatní</t>
  </si>
  <si>
    <t>Technické programové služby</t>
  </si>
  <si>
    <t>Agenturní zpravodajství</t>
  </si>
  <si>
    <t>Honoráře kolektivním správcům</t>
  </si>
  <si>
    <t>Vysílací práva, náklady na program</t>
  </si>
  <si>
    <t>Poradenské služby</t>
  </si>
  <si>
    <t>Služby propagace</t>
  </si>
  <si>
    <t>Provize za reklamu a sponzoring</t>
  </si>
  <si>
    <t>Vysílače</t>
  </si>
  <si>
    <t>Ostatní vysílací prostředky</t>
  </si>
  <si>
    <t>Telefony</t>
  </si>
  <si>
    <t>Nehmotný majetek</t>
  </si>
  <si>
    <t>Nájemné</t>
  </si>
  <si>
    <t>Inkasné za rozhlasové poplatky</t>
  </si>
  <si>
    <t>Ostatní služby</t>
  </si>
  <si>
    <t>Energie</t>
  </si>
  <si>
    <t>Cestovné</t>
  </si>
  <si>
    <t>Opravy a údržba majetku</t>
  </si>
  <si>
    <t>Pohonné hmoty</t>
  </si>
  <si>
    <t>Sociální náklady</t>
  </si>
  <si>
    <t>Ostatní daně</t>
  </si>
  <si>
    <t>DPH bez nároku na odpočet</t>
  </si>
  <si>
    <t>Odpisy dlouhodobého majetku</t>
  </si>
  <si>
    <t>Odpis pohledávek</t>
  </si>
  <si>
    <t>Tvorba a zúčtování opravných položek</t>
  </si>
  <si>
    <t>Reprezentace</t>
  </si>
  <si>
    <t>Ostatní nedaňové náklady</t>
  </si>
  <si>
    <t xml:space="preserve"> přijaté úroky, kurzové zisky a ostatní finanční výnosy</t>
  </si>
  <si>
    <t xml:space="preserve"> především náklady na údržbu a podporu informačních systémů</t>
  </si>
  <si>
    <t>specifikace skupiny</t>
  </si>
  <si>
    <t xml:space="preserve"> jedná se o odpisy dlouh. majetku, odpis pohledávek a saldo oprav. položek k pohl. (především z RP)</t>
  </si>
  <si>
    <t xml:space="preserve"> daňové náklady ČRo (DPH bez nároku na odpočet, silniční daň, daň z nemovitosti, poplatky, …)</t>
  </si>
  <si>
    <t xml:space="preserve"> mzdové a ostatní osobní náklady (DPP, DPČ) vč. zákonných odvodů na SP a ZP, sociální náklady</t>
  </si>
  <si>
    <t xml:space="preserve"> nakupovaný materiál (drobný dlouh. majetek, kancelářské potřeby, propagační předměty ad.)</t>
  </si>
  <si>
    <t xml:space="preserve"> nakupované služby (distribuce signálu, vyplácené honoráře, údržba a podpora IS, propagace ad.)</t>
  </si>
  <si>
    <t xml:space="preserve"> provozní náklady (energie, opravy a údržba budov a vozového parku, tuz. a zahr. cestovné, ...)</t>
  </si>
  <si>
    <t xml:space="preserve"> vedle výnosů z rozhlasových poplatků skupina obsahuje i výnosy z obchodních aktivit a prodeje služeb</t>
  </si>
  <si>
    <t xml:space="preserve"> příspěvek od Ministerstva zahraničních věcí České republiky na zahraniční vysílání</t>
  </si>
  <si>
    <t xml:space="preserve"> náklady, které je nutné vyloučit při výpočtu základu daně z příjmů právnických osob (reprezentace, …)</t>
  </si>
  <si>
    <t>Výnosy - zúčtování fondu digitalizace</t>
  </si>
  <si>
    <t>Náklady - honoráře fyzickým a právnickým osobám</t>
  </si>
  <si>
    <t>Náklady - ostatní technické vysílací prostředky</t>
  </si>
  <si>
    <t>Náklady - mzdové náklady vč. zák. pojištění</t>
  </si>
  <si>
    <t>Náklady - ost. příjmy fyz. osob vč. zák. pojištění</t>
  </si>
  <si>
    <t>Zúčtování fondu digitalizace</t>
  </si>
  <si>
    <t>Honoráře fyzickým a právnickým osobám</t>
  </si>
  <si>
    <t>Mzdové náklady včetně zákonného pojištění</t>
  </si>
  <si>
    <t>Ostatní příjmy FO včetně zákonného pojištění</t>
  </si>
  <si>
    <t xml:space="preserve"> přijaté dary, granty a dotace, tržby z prodeje majetku a materiálu</t>
  </si>
  <si>
    <t xml:space="preserve"> honoráře vyplácené fyzickým a právnickým osobám především při výrobě a vysílání pořadů</t>
  </si>
  <si>
    <t xml:space="preserve"> zúčtování účelového fondu na krytí nákladů souvisejících s digitalizací vysílání a archivu ČRo</t>
  </si>
  <si>
    <t xml:space="preserve"> ostatní náklady na program (vysílací a autorská práva vč.sportovních, práva výrobce)</t>
  </si>
  <si>
    <t xml:space="preserve"> náklady na mzdy zaměstnanců včetně sociálního, zdravotního a úrazového pojištění </t>
  </si>
  <si>
    <t xml:space="preserve"> náklady na DPP, DPČ, odměny Radě ČRo a Dozorčí komisi včetně zákonných pojištění</t>
  </si>
  <si>
    <t xml:space="preserve"> sociální benefity (stravenky, pracovní oděvy, lékařské prohlídky, ad.)</t>
  </si>
  <si>
    <t>(v tis. Kč)</t>
  </si>
  <si>
    <t>INVESTIČNÍ PLÁN CELKEM</t>
  </si>
  <si>
    <t>INVESTICE CELKEM (bez mimořádných investic)</t>
  </si>
  <si>
    <t xml:space="preserve">  Ostatní celkem</t>
  </si>
  <si>
    <t xml:space="preserve">  Správa majetku celkem</t>
  </si>
  <si>
    <t xml:space="preserve">  Nová média celkem</t>
  </si>
  <si>
    <t xml:space="preserve">  Technika celkem</t>
  </si>
  <si>
    <t>Název investiční akce</t>
  </si>
  <si>
    <t>Obnova/ Rozvoj</t>
  </si>
  <si>
    <t xml:space="preserve">Č. IA </t>
  </si>
  <si>
    <t>(v tis. Kč bez DPH)</t>
  </si>
  <si>
    <t>Hospodářský výsledek</t>
  </si>
  <si>
    <t>Nedaňové náklady</t>
  </si>
  <si>
    <t>Osobní náklady celkem</t>
  </si>
  <si>
    <t xml:space="preserve">Náklady na provoz </t>
  </si>
  <si>
    <t>Schválený rozpočet Českého rozhlasu na rok 2019 (v tis. Kč)</t>
  </si>
  <si>
    <t>ROZPOČET NÁKLADŮ A VÝNOSŮ na rok 2019</t>
  </si>
  <si>
    <t>INVESTIČNÍ PLÁN na rok 2019</t>
  </si>
  <si>
    <t>O</t>
  </si>
  <si>
    <t>Rekonstrukce publicistických technologií - DHD</t>
  </si>
  <si>
    <t>R</t>
  </si>
  <si>
    <t>Rozvoj SAP</t>
  </si>
  <si>
    <t>Nový redakční systém - náhrada iNews</t>
  </si>
  <si>
    <t>EDMS systém a integrační platforma</t>
  </si>
  <si>
    <t>O/R</t>
  </si>
  <si>
    <t>USYS - Rozšíření aplikace USYS.net</t>
  </si>
  <si>
    <t>Obnova síťové infrastruktury - dokončení</t>
  </si>
  <si>
    <t>IP Telefonie Praha</t>
  </si>
  <si>
    <t>Volební modul Provys</t>
  </si>
  <si>
    <t>Elektronická spisová služba - nasazení ESS</t>
  </si>
  <si>
    <t>Modulační procesory - obnova a rozšíření</t>
  </si>
  <si>
    <t>Rozšíření technologie Riedel</t>
  </si>
  <si>
    <t>Rozšíření IP kodeků (kodeky Quantum)</t>
  </si>
  <si>
    <t>Přenosové vozy s digitálním záznamem (Praha-stř.vůz + Plzeň)</t>
  </si>
  <si>
    <t>ČRo Sever - Rekonstrukce prostorové akustiky studio Macac</t>
  </si>
  <si>
    <t>ČRo Plzeň - Rekonstrukce rozvodů STA (společná TV anténa)</t>
  </si>
  <si>
    <t xml:space="preserve">ČRo Pardubice - Výměna časové ústředny ve studiu </t>
  </si>
  <si>
    <t>Efektové procesory</t>
  </si>
  <si>
    <t>Multitracková nahrávací zařízení</t>
  </si>
  <si>
    <t>Studiové mikrofony</t>
  </si>
  <si>
    <t>Migrace bezdrátových mikrofonů (ukončení pásma)</t>
  </si>
  <si>
    <t>Obnova Backup serveru DaletPlus</t>
  </si>
  <si>
    <t>Pilotní instalace Dalet Galaxy</t>
  </si>
  <si>
    <t>Rekonstrukce vysílacího studia Dvojky (2DS)</t>
  </si>
  <si>
    <t>Obnova serverů Oracle a migrace</t>
  </si>
  <si>
    <t>Rozšíření kapacity diskových polí</t>
  </si>
  <si>
    <t>Knihovna LTO7 pro Digitální archiv (2. a 3. kopie)</t>
  </si>
  <si>
    <t>4 x Vývojové prostředí Embarcadero All-Access Gold</t>
  </si>
  <si>
    <t>Rozhlas.cz/moduly pro rozvoj CMS Drupal</t>
  </si>
  <si>
    <t>Rozvoj CMS iROZHLAS.cz</t>
  </si>
  <si>
    <t>Online platforma Rádia Junior</t>
  </si>
  <si>
    <t>Přechod na nový CMS systém Drupal pro radio.cz</t>
  </si>
  <si>
    <t>MůjRozhlas.cz</t>
  </si>
  <si>
    <t>Nákup pracovní stanice pro střih a zpracování videí</t>
  </si>
  <si>
    <t xml:space="preserve">Výroba interaktivní HbbTV aplikace </t>
  </si>
  <si>
    <t>ČRo Brno - II. etapa rekonstrukce budovy</t>
  </si>
  <si>
    <t>ČRo Regina - sanace vlhkého suterénu</t>
  </si>
  <si>
    <t>ČRo Vinohr. - Radiokavárna Vinohradská</t>
  </si>
  <si>
    <t>ČRo Vinohr. - Propojení garáží Ř 13 - 15 na úrovni 2. pp</t>
  </si>
  <si>
    <t>ČRo Vinohr. - Modernizace systému MaR v ČRo Římská 13 - etapa č. 2</t>
  </si>
  <si>
    <t>ČRo Vinohr. - Modernizace systému PZTS (dříve EZS) v ČRo Vinohr. 2 - Římská 13</t>
  </si>
  <si>
    <t>ČRo Olomouc - dokumentace pro provedení stavby a stavební povolení</t>
  </si>
  <si>
    <t>ČRo Vinohr. - Modernizace řídících ústředen EPS v ČRo vč. návazností na PBZ</t>
  </si>
  <si>
    <t>ČRo Vinohr.+Regiony - Modernizace části kamerového systému</t>
  </si>
  <si>
    <t>ČRo Plzeň - Rekonstrukce EPS</t>
  </si>
  <si>
    <t>ČRo Vysočina - Projekt na obnovu vzduchotechniky a VZT</t>
  </si>
  <si>
    <t>ČRo Liberec - Odhlučnění studiové části redakce</t>
  </si>
  <si>
    <t>ČRo Liberec - Výměna plynového kotle</t>
  </si>
  <si>
    <t>ČRo Brno a Ostrava - Upgrade systému MaR na systém Desigo CC pro objekty ČRo</t>
  </si>
  <si>
    <t>ČRo Plzeň - Rekonstrukce osvětlení v hudebních studiích S1 a S2</t>
  </si>
  <si>
    <t>ČRo Vinohr. - Nákup vozidel - přímý nákup (vozidla osobní)</t>
  </si>
  <si>
    <t>ČRo Vinohr. - Transfer grafické nadstavby systému MaR do systému Desigo CC</t>
  </si>
  <si>
    <t>ČRo Vinohr. - Výměna oken v budově Římská 15, přízemí</t>
  </si>
  <si>
    <t>ČRo Vinohr. - Výměna studiových dveří v budově ČRo Římská 13, B 2. patro</t>
  </si>
  <si>
    <t xml:space="preserve">ČRo Vinohr. - Zpracování restaurátorských záměrů na opravy vybraných objektů ČRo </t>
  </si>
  <si>
    <t>ČRo Vinohr. - Částečná výměna technologie energocentra - Vinohradská 12</t>
  </si>
  <si>
    <t xml:space="preserve">ČRo Vinohr. - Obnova stávajících a instalace nových KZ v objektech ČRo </t>
  </si>
  <si>
    <t>ČRo Vinohr. - Obnova VZT 26 (Vinohradská 12)</t>
  </si>
  <si>
    <t>ČRo Vinohr. - Úprava osvětlení studia Radia Wave</t>
  </si>
  <si>
    <t>ČRo Vinohr. - Úprava VZT studia Radia Wave</t>
  </si>
  <si>
    <t>ČRo Regina - Parkovací místa</t>
  </si>
  <si>
    <t>ČRo Sever - Rekonstrukce vys. - 1. patro budovy (likvidace stávající rež. buňky)</t>
  </si>
  <si>
    <t>ČRo Sever - Výměna oken v místnosti č. 18 - Newsroom - 1. patro</t>
  </si>
  <si>
    <t>ČRo Ostrava - obnova oběžného výtahu</t>
  </si>
  <si>
    <t>Rozvoj technologií pro CDI</t>
  </si>
  <si>
    <t>Hudební nástroje</t>
  </si>
  <si>
    <t>Licence - pořady</t>
  </si>
  <si>
    <t>Pořízení nové osobní/mobilní PC jednotky pro Grafické studio ČRo</t>
  </si>
  <si>
    <t>Nafukovací skákací hrad pro regionální stanice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</si>
</sst>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16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186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3" fontId="3" fillId="0" borderId="0" xfId="0" applyNumberFormat="1" applyFont="1"/>
    <xf numFmtId="3" fontId="2" fillId="5" borderId="9" xfId="1" applyNumberFormat="1" applyFont="1" applyFill="1" applyBorder="1" applyAlignment="1" applyProtection="1">
      <alignment horizontal="right" vertical="center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3" fontId="3" fillId="0" borderId="0" xfId="0" applyNumberFormat="1" applyFont="1" applyFill="1"/>
    <xf numFmtId="3" fontId="6" fillId="0" borderId="0" xfId="0" applyNumberFormat="1" applyFont="1"/>
    <xf numFmtId="3" fontId="3" fillId="3" borderId="15" xfId="0" applyNumberFormat="1" applyFont="1" applyFill="1" applyBorder="1" applyAlignment="1">
      <alignment horizontal="right" vertical="center"/>
    </xf>
    <xf numFmtId="0" fontId="5" fillId="0" borderId="0" xfId="0" applyFont="1"/>
    <xf numFmtId="3" fontId="3" fillId="3" borderId="19" xfId="0" applyNumberFormat="1" applyFont="1" applyFill="1" applyBorder="1" applyAlignment="1">
      <alignment horizontal="right" vertical="center"/>
    </xf>
    <xf numFmtId="3" fontId="0" fillId="0" borderId="0" xfId="0" applyNumberFormat="1" applyFont="1"/>
    <xf numFmtId="3" fontId="5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3" fontId="5" fillId="0" borderId="20" xfId="0" applyNumberFormat="1" applyFont="1" applyBorder="1"/>
    <xf numFmtId="3" fontId="5" fillId="0" borderId="11" xfId="0" applyNumberFormat="1" applyFont="1" applyBorder="1"/>
    <xf numFmtId="3" fontId="5" fillId="0" borderId="21" xfId="0" applyNumberFormat="1" applyFont="1" applyBorder="1"/>
    <xf numFmtId="3" fontId="2" fillId="0" borderId="11" xfId="0" applyNumberFormat="1" applyFont="1" applyBorder="1"/>
    <xf numFmtId="0" fontId="2" fillId="9" borderId="9" xfId="1" applyFont="1" applyFill="1" applyBorder="1" applyAlignment="1" applyProtection="1">
      <alignment horizontal="left" vertical="center"/>
      <protection hidden="1"/>
    </xf>
    <xf numFmtId="3" fontId="2" fillId="9" borderId="9" xfId="1" applyNumberFormat="1" applyFont="1" applyFill="1" applyBorder="1" applyAlignment="1" applyProtection="1">
      <alignment vertical="center"/>
    </xf>
    <xf numFmtId="0" fontId="2" fillId="9" borderId="17" xfId="1" applyFont="1" applyFill="1" applyBorder="1" applyAlignment="1" applyProtection="1">
      <alignment horizontal="left" vertical="center"/>
      <protection hidden="1"/>
    </xf>
    <xf numFmtId="3" fontId="2" fillId="9" borderId="17" xfId="1" applyNumberFormat="1" applyFont="1" applyFill="1" applyBorder="1" applyAlignment="1" applyProtection="1">
      <alignment vertical="center"/>
    </xf>
    <xf numFmtId="0" fontId="2" fillId="5" borderId="13" xfId="1" applyFont="1" applyFill="1" applyBorder="1" applyAlignment="1" applyProtection="1">
      <alignment horizontal="left" vertical="center"/>
    </xf>
    <xf numFmtId="3" fontId="2" fillId="5" borderId="13" xfId="1" applyNumberFormat="1" applyFont="1" applyFill="1" applyBorder="1" applyAlignment="1" applyProtection="1">
      <alignment horizontal="right" vertical="center"/>
    </xf>
    <xf numFmtId="0" fontId="2" fillId="5" borderId="9" xfId="1" applyFont="1" applyFill="1" applyBorder="1" applyAlignment="1" applyProtection="1">
      <alignment horizontal="left" vertical="center"/>
    </xf>
    <xf numFmtId="0" fontId="2" fillId="5" borderId="9" xfId="1" applyFont="1" applyFill="1" applyBorder="1" applyAlignment="1" applyProtection="1">
      <alignment horizontal="left" vertical="center"/>
      <protection hidden="1"/>
    </xf>
    <xf numFmtId="0" fontId="2" fillId="5" borderId="17" xfId="1" applyFont="1" applyFill="1" applyBorder="1" applyAlignment="1" applyProtection="1">
      <alignment horizontal="left" vertical="center"/>
      <protection hidden="1"/>
    </xf>
    <xf numFmtId="3" fontId="2" fillId="5" borderId="17" xfId="1" applyNumberFormat="1" applyFont="1" applyFill="1" applyBorder="1" applyAlignment="1" applyProtection="1">
      <alignment horizontal="right" vertical="center"/>
    </xf>
    <xf numFmtId="3" fontId="5" fillId="5" borderId="13" xfId="0" applyNumberFormat="1" applyFont="1" applyFill="1" applyBorder="1" applyAlignment="1">
      <alignment horizontal="right" vertical="center"/>
    </xf>
    <xf numFmtId="3" fontId="5" fillId="5" borderId="9" xfId="0" applyNumberFormat="1" applyFont="1" applyFill="1" applyBorder="1" applyAlignment="1">
      <alignment horizontal="right" vertical="center"/>
    </xf>
    <xf numFmtId="0" fontId="1" fillId="0" borderId="21" xfId="0" applyFont="1" applyFill="1" applyBorder="1" applyAlignment="1">
      <alignment horizontal="center" vertical="center"/>
    </xf>
    <xf numFmtId="0" fontId="2" fillId="7" borderId="9" xfId="1" applyFont="1" applyFill="1" applyBorder="1" applyAlignment="1" applyProtection="1">
      <alignment horizontal="left" vertical="center"/>
      <protection hidden="1"/>
    </xf>
    <xf numFmtId="3" fontId="2" fillId="7" borderId="9" xfId="1" applyNumberFormat="1" applyFont="1" applyFill="1" applyBorder="1" applyAlignment="1" applyProtection="1">
      <alignment horizontal="right" vertical="center"/>
    </xf>
    <xf numFmtId="0" fontId="2" fillId="7" borderId="17" xfId="1" applyFont="1" applyFill="1" applyBorder="1" applyAlignment="1" applyProtection="1">
      <alignment horizontal="left" vertical="center"/>
      <protection hidden="1"/>
    </xf>
    <xf numFmtId="3" fontId="2" fillId="7" borderId="17" xfId="1" applyNumberFormat="1" applyFont="1" applyFill="1" applyBorder="1" applyAlignment="1" applyProtection="1">
      <alignment horizontal="right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0" fillId="0" borderId="0" xfId="0" applyFill="1" applyAlignment="1"/>
    <xf numFmtId="0" fontId="5" fillId="5" borderId="14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2" fillId="5" borderId="10" xfId="1" applyFont="1" applyFill="1" applyBorder="1" applyAlignment="1" applyProtection="1">
      <alignment horizontal="left" vertical="center"/>
      <protection hidden="1"/>
    </xf>
    <xf numFmtId="0" fontId="2" fillId="5" borderId="18" xfId="1" applyFont="1" applyFill="1" applyBorder="1" applyAlignment="1" applyProtection="1">
      <alignment horizontal="left" vertical="center"/>
      <protection hidden="1"/>
    </xf>
    <xf numFmtId="3" fontId="5" fillId="0" borderId="9" xfId="0" applyNumberFormat="1" applyFont="1" applyBorder="1"/>
    <xf numFmtId="3" fontId="2" fillId="0" borderId="9" xfId="1" applyNumberFormat="1" applyFont="1" applyFill="1" applyBorder="1" applyAlignment="1" applyProtection="1">
      <alignment horizontal="left" vertical="center"/>
    </xf>
    <xf numFmtId="3" fontId="2" fillId="0" borderId="17" xfId="1" applyNumberFormat="1" applyFont="1" applyFill="1" applyBorder="1" applyAlignment="1" applyProtection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/>
    <xf numFmtId="3" fontId="8" fillId="0" borderId="0" xfId="0" applyNumberFormat="1" applyFont="1"/>
    <xf numFmtId="0" fontId="2" fillId="9" borderId="9" xfId="1" applyFont="1" applyFill="1" applyBorder="1" applyAlignment="1" applyProtection="1">
      <alignment horizontal="left" vertical="center"/>
      <protection hidden="1"/>
    </xf>
    <xf numFmtId="3" fontId="2" fillId="9" borderId="9" xfId="1" applyNumberFormat="1" applyFont="1" applyFill="1" applyBorder="1" applyAlignment="1" applyProtection="1">
      <alignment vertical="center"/>
    </xf>
    <xf numFmtId="3" fontId="2" fillId="0" borderId="21" xfId="0" applyNumberFormat="1" applyFont="1" applyBorder="1"/>
    <xf numFmtId="0" fontId="1" fillId="3" borderId="25" xfId="0" applyFont="1" applyFill="1" applyBorder="1" applyAlignment="1">
      <alignment horizontal="center" vertical="center" wrapText="1"/>
    </xf>
    <xf numFmtId="3" fontId="2" fillId="4" borderId="26" xfId="1" applyNumberFormat="1" applyFont="1" applyFill="1" applyBorder="1" applyAlignment="1" applyProtection="1">
      <alignment horizontal="right" vertical="center"/>
    </xf>
    <xf numFmtId="3" fontId="2" fillId="4" borderId="27" xfId="1" applyNumberFormat="1" applyFont="1" applyFill="1" applyBorder="1" applyAlignment="1" applyProtection="1">
      <alignment horizontal="right" vertical="center"/>
    </xf>
    <xf numFmtId="3" fontId="4" fillId="7" borderId="27" xfId="1" applyNumberFormat="1" applyFont="1" applyFill="1" applyBorder="1" applyAlignment="1" applyProtection="1">
      <alignment horizontal="right" vertical="center"/>
    </xf>
    <xf numFmtId="3" fontId="3" fillId="2" borderId="3" xfId="0" applyNumberFormat="1" applyFont="1" applyFill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2" fillId="6" borderId="27" xfId="1" applyNumberFormat="1" applyFont="1" applyFill="1" applyBorder="1" applyAlignment="1" applyProtection="1">
      <alignment horizontal="right" vertical="center"/>
    </xf>
    <xf numFmtId="3" fontId="5" fillId="0" borderId="27" xfId="0" applyNumberFormat="1" applyFont="1" applyFill="1" applyBorder="1" applyAlignment="1">
      <alignment horizontal="right" vertical="center"/>
    </xf>
    <xf numFmtId="0" fontId="8" fillId="0" borderId="0" xfId="0" applyFont="1" applyFill="1"/>
    <xf numFmtId="3" fontId="5" fillId="0" borderId="0" xfId="0" applyNumberFormat="1" applyFont="1" applyFill="1"/>
    <xf numFmtId="49" fontId="5" fillId="0" borderId="0" xfId="0" applyNumberFormat="1" applyFont="1" applyFill="1"/>
    <xf numFmtId="49" fontId="5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3" fontId="5" fillId="0" borderId="0" xfId="0" applyNumberFormat="1" applyFont="1" applyFill="1" applyBorder="1"/>
    <xf numFmtId="0" fontId="8" fillId="0" borderId="0" xfId="0" applyFont="1" applyFill="1" applyBorder="1"/>
    <xf numFmtId="49" fontId="3" fillId="0" borderId="0" xfId="0" applyNumberFormat="1" applyFont="1" applyFill="1" applyBorder="1" applyAlignment="1">
      <alignment horizontal="center" vertical="center"/>
    </xf>
    <xf numFmtId="3" fontId="3" fillId="0" borderId="31" xfId="0" applyNumberFormat="1" applyFont="1" applyFill="1" applyBorder="1"/>
    <xf numFmtId="0" fontId="5" fillId="0" borderId="33" xfId="0" applyFont="1" applyFill="1" applyBorder="1" applyAlignment="1">
      <alignment horizontal="center" vertical="center"/>
    </xf>
    <xf numFmtId="0" fontId="2" fillId="0" borderId="32" xfId="0" applyFont="1" applyFill="1" applyBorder="1"/>
    <xf numFmtId="3" fontId="3" fillId="0" borderId="31" xfId="2" applyNumberFormat="1" applyFont="1" applyFill="1" applyBorder="1"/>
    <xf numFmtId="0" fontId="5" fillId="0" borderId="35" xfId="2" applyFont="1" applyFill="1" applyBorder="1"/>
    <xf numFmtId="0" fontId="3" fillId="0" borderId="34" xfId="2" applyFont="1" applyFill="1" applyBorder="1" applyAlignment="1">
      <alignment horizontal="center" vertical="center"/>
    </xf>
    <xf numFmtId="0" fontId="5" fillId="0" borderId="33" xfId="2" applyFont="1" applyFill="1" applyBorder="1" applyAlignment="1">
      <alignment horizontal="center"/>
    </xf>
    <xf numFmtId="0" fontId="5" fillId="0" borderId="32" xfId="2" applyFont="1" applyFill="1" applyBorder="1"/>
    <xf numFmtId="3" fontId="4" fillId="0" borderId="31" xfId="2" applyNumberFormat="1" applyFont="1" applyFill="1" applyBorder="1"/>
    <xf numFmtId="0" fontId="5" fillId="0" borderId="33" xfId="2" applyFont="1" applyFill="1" applyBorder="1" applyAlignment="1">
      <alignment horizontal="center" vertical="center"/>
    </xf>
    <xf numFmtId="3" fontId="4" fillId="0" borderId="36" xfId="2" applyNumberFormat="1" applyFont="1" applyFill="1" applyBorder="1"/>
    <xf numFmtId="0" fontId="5" fillId="0" borderId="37" xfId="2" applyFont="1" applyFill="1" applyBorder="1"/>
    <xf numFmtId="0" fontId="5" fillId="0" borderId="38" xfId="2" applyFont="1" applyFill="1" applyBorder="1" applyAlignment="1">
      <alignment horizontal="center" vertical="center"/>
    </xf>
    <xf numFmtId="0" fontId="5" fillId="0" borderId="39" xfId="2" applyFont="1" applyFill="1" applyBorder="1" applyAlignment="1">
      <alignment horizontal="center" vertical="center"/>
    </xf>
    <xf numFmtId="3" fontId="4" fillId="0" borderId="40" xfId="0" applyNumberFormat="1" applyFont="1" applyFill="1" applyBorder="1"/>
    <xf numFmtId="0" fontId="5" fillId="0" borderId="0" xfId="0" applyFont="1" applyFill="1" applyBorder="1"/>
    <xf numFmtId="0" fontId="3" fillId="0" borderId="41" xfId="0" applyFont="1" applyFill="1" applyBorder="1" applyAlignment="1">
      <alignment horizontal="center" vertical="center"/>
    </xf>
    <xf numFmtId="0" fontId="5" fillId="0" borderId="35" xfId="0" applyFont="1" applyFill="1" applyBorder="1"/>
    <xf numFmtId="49" fontId="5" fillId="0" borderId="42" xfId="0" applyNumberFormat="1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 vertical="center"/>
    </xf>
    <xf numFmtId="3" fontId="4" fillId="0" borderId="31" xfId="0" applyNumberFormat="1" applyFont="1" applyFill="1" applyBorder="1" applyAlignment="1">
      <alignment vertical="center"/>
    </xf>
    <xf numFmtId="3" fontId="4" fillId="0" borderId="31" xfId="0" applyNumberFormat="1" applyFont="1" applyFill="1" applyBorder="1"/>
    <xf numFmtId="0" fontId="5" fillId="0" borderId="38" xfId="0" applyFont="1" applyFill="1" applyBorder="1" applyAlignment="1">
      <alignment horizontal="center" vertical="center"/>
    </xf>
    <xf numFmtId="3" fontId="3" fillId="0" borderId="44" xfId="0" applyNumberFormat="1" applyFont="1" applyFill="1" applyBorder="1"/>
    <xf numFmtId="0" fontId="2" fillId="0" borderId="32" xfId="0" applyFont="1" applyFill="1" applyBorder="1" applyAlignment="1">
      <alignment horizontal="left" vertical="center" wrapText="1"/>
    </xf>
    <xf numFmtId="0" fontId="4" fillId="0" borderId="43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left" vertical="center" wrapText="1"/>
    </xf>
    <xf numFmtId="0" fontId="5" fillId="0" borderId="46" xfId="0" applyFont="1" applyFill="1" applyBorder="1" applyAlignment="1">
      <alignment horizontal="center" vertical="center"/>
    </xf>
    <xf numFmtId="3" fontId="4" fillId="0" borderId="44" xfId="0" applyNumberFormat="1" applyFont="1" applyFill="1" applyBorder="1"/>
    <xf numFmtId="0" fontId="2" fillId="0" borderId="47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center" vertical="center"/>
    </xf>
    <xf numFmtId="3" fontId="3" fillId="0" borderId="31" xfId="0" applyNumberFormat="1" applyFont="1" applyFill="1" applyBorder="1" applyAlignment="1">
      <alignment vertical="center"/>
    </xf>
    <xf numFmtId="3" fontId="3" fillId="0" borderId="40" xfId="0" applyNumberFormat="1" applyFont="1" applyFill="1" applyBorder="1"/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30" xfId="0" applyFont="1" applyFill="1" applyBorder="1" applyAlignment="1">
      <alignment horizontal="center" vertical="center"/>
    </xf>
    <xf numFmtId="49" fontId="3" fillId="10" borderId="29" xfId="0" applyNumberFormat="1" applyFont="1" applyFill="1" applyBorder="1" applyAlignment="1">
      <alignment horizontal="center" vertical="center" wrapText="1"/>
    </xf>
    <xf numFmtId="3" fontId="1" fillId="2" borderId="29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1" fillId="2" borderId="28" xfId="0" applyNumberFormat="1" applyFont="1" applyFill="1" applyBorder="1" applyAlignment="1">
      <alignment horizontal="left"/>
    </xf>
    <xf numFmtId="0" fontId="1" fillId="2" borderId="30" xfId="0" applyFont="1" applyFill="1" applyBorder="1" applyAlignment="1">
      <alignment horizontal="left"/>
    </xf>
    <xf numFmtId="0" fontId="9" fillId="10" borderId="1" xfId="0" applyFont="1" applyFill="1" applyBorder="1" applyAlignment="1"/>
    <xf numFmtId="0" fontId="9" fillId="10" borderId="2" xfId="0" applyFont="1" applyFill="1" applyBorder="1" applyAlignment="1"/>
    <xf numFmtId="3" fontId="9" fillId="10" borderId="29" xfId="0" applyNumberFormat="1" applyFont="1" applyFill="1" applyBorder="1"/>
    <xf numFmtId="0" fontId="1" fillId="2" borderId="1" xfId="0" applyFont="1" applyFill="1" applyBorder="1" applyAlignment="1"/>
    <xf numFmtId="0" fontId="1" fillId="2" borderId="28" xfId="0" applyFont="1" applyFill="1" applyBorder="1" applyAlignment="1"/>
    <xf numFmtId="0" fontId="5" fillId="2" borderId="30" xfId="0" applyFont="1" applyFill="1" applyBorder="1"/>
    <xf numFmtId="0" fontId="9" fillId="5" borderId="1" xfId="0" applyFont="1" applyFill="1" applyBorder="1" applyAlignment="1"/>
    <xf numFmtId="0" fontId="9" fillId="5" borderId="2" xfId="0" applyFont="1" applyFill="1" applyBorder="1" applyAlignment="1"/>
    <xf numFmtId="3" fontId="9" fillId="5" borderId="29" xfId="0" applyNumberFormat="1" applyFont="1" applyFill="1" applyBorder="1"/>
    <xf numFmtId="0" fontId="1" fillId="3" borderId="4" xfId="0" applyFont="1" applyFill="1" applyBorder="1" applyAlignment="1">
      <alignment horizontal="center" vertical="center"/>
    </xf>
    <xf numFmtId="0" fontId="2" fillId="4" borderId="6" xfId="1" applyFont="1" applyFill="1" applyBorder="1" applyAlignment="1" applyProtection="1">
      <alignment vertical="center"/>
    </xf>
    <xf numFmtId="0" fontId="2" fillId="4" borderId="8" xfId="1" applyFont="1" applyFill="1" applyBorder="1" applyAlignment="1" applyProtection="1">
      <alignment vertical="center"/>
    </xf>
    <xf numFmtId="0" fontId="4" fillId="7" borderId="8" xfId="1" applyFont="1" applyFill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2" fillId="6" borderId="8" xfId="1" applyFont="1" applyFill="1" applyBorder="1" applyAlignment="1" applyProtection="1">
      <alignment vertical="center"/>
      <protection hidden="1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9" fillId="0" borderId="0" xfId="0" applyFont="1" applyFill="1"/>
    <xf numFmtId="3" fontId="3" fillId="3" borderId="48" xfId="0" applyNumberFormat="1" applyFont="1" applyFill="1" applyBorder="1" applyAlignment="1">
      <alignment horizontal="right" vertical="center"/>
    </xf>
    <xf numFmtId="0" fontId="11" fillId="3" borderId="49" xfId="0" applyFont="1" applyFill="1" applyBorder="1" applyAlignment="1">
      <alignment horizontal="left" vertical="center"/>
    </xf>
    <xf numFmtId="0" fontId="0" fillId="0" borderId="11" xfId="0" applyFont="1" applyFill="1" applyBorder="1"/>
    <xf numFmtId="0" fontId="2" fillId="0" borderId="8" xfId="1" applyFont="1" applyFill="1" applyBorder="1" applyAlignment="1" applyProtection="1">
      <alignment vertical="center"/>
      <protection hidden="1"/>
    </xf>
    <xf numFmtId="3" fontId="3" fillId="3" borderId="50" xfId="0" applyNumberFormat="1" applyFont="1" applyFill="1" applyBorder="1" applyAlignment="1">
      <alignment horizontal="right" vertical="center"/>
    </xf>
    <xf numFmtId="0" fontId="11" fillId="3" borderId="41" xfId="0" applyFont="1" applyFill="1" applyBorder="1" applyAlignment="1">
      <alignment horizontal="left" vertical="center"/>
    </xf>
    <xf numFmtId="3" fontId="3" fillId="2" borderId="25" xfId="0" applyNumberFormat="1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left" vertical="center"/>
    </xf>
    <xf numFmtId="3" fontId="4" fillId="7" borderId="51" xfId="1" applyNumberFormat="1" applyFont="1" applyFill="1" applyBorder="1" applyAlignment="1" applyProtection="1">
      <alignment horizontal="right" vertical="center"/>
    </xf>
    <xf numFmtId="0" fontId="4" fillId="7" borderId="52" xfId="1" applyFont="1" applyFill="1" applyBorder="1" applyAlignment="1" applyProtection="1">
      <alignment vertical="center"/>
      <protection hidden="1"/>
    </xf>
    <xf numFmtId="3" fontId="5" fillId="0" borderId="11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left" vertical="center"/>
    </xf>
    <xf numFmtId="3" fontId="5" fillId="0" borderId="53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left" vertical="center"/>
    </xf>
    <xf numFmtId="3" fontId="4" fillId="2" borderId="3" xfId="1" applyNumberFormat="1" applyFont="1" applyFill="1" applyBorder="1" applyAlignment="1" applyProtection="1">
      <alignment horizontal="right" vertical="center"/>
    </xf>
    <xf numFmtId="0" fontId="4" fillId="2" borderId="4" xfId="1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3" fillId="0" borderId="34" xfId="0" applyNumberFormat="1" applyFont="1" applyFill="1" applyBorder="1" applyAlignment="1">
      <alignment horizontal="center" vertical="center"/>
    </xf>
    <xf numFmtId="3" fontId="2" fillId="0" borderId="24" xfId="1" applyNumberFormat="1" applyFont="1" applyFill="1" applyBorder="1" applyAlignment="1" applyProtection="1">
      <alignment horizontal="left" vertical="center"/>
    </xf>
    <xf numFmtId="3" fontId="2" fillId="0" borderId="23" xfId="1" applyNumberFormat="1" applyFont="1" applyFill="1" applyBorder="1" applyAlignment="1" applyProtection="1">
      <alignment horizontal="left" vertical="center"/>
    </xf>
    <xf numFmtId="3" fontId="2" fillId="0" borderId="7" xfId="1" applyNumberFormat="1" applyFont="1" applyFill="1" applyBorder="1" applyAlignment="1" applyProtection="1">
      <alignment horizontal="left" vertical="center"/>
    </xf>
    <xf numFmtId="3" fontId="2" fillId="0" borderId="22" xfId="1" applyNumberFormat="1" applyFont="1" applyFill="1" applyBorder="1" applyAlignment="1" applyProtection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9" borderId="9" xfId="1" applyFont="1" applyFill="1" applyBorder="1" applyAlignment="1" applyProtection="1">
      <alignment horizontal="left" vertical="center"/>
      <protection hidden="1"/>
    </xf>
    <xf numFmtId="3" fontId="2" fillId="9" borderId="9" xfId="1" applyNumberFormat="1" applyFont="1" applyFill="1" applyBorder="1" applyAlignment="1" applyProtection="1">
      <alignment vertical="center"/>
    </xf>
    <xf numFmtId="0" fontId="2" fillId="7" borderId="13" xfId="1" applyFont="1" applyFill="1" applyBorder="1" applyAlignment="1" applyProtection="1">
      <alignment horizontal="left" vertical="center"/>
      <protection hidden="1"/>
    </xf>
    <xf numFmtId="0" fontId="2" fillId="7" borderId="9" xfId="1" applyFont="1" applyFill="1" applyBorder="1" applyAlignment="1" applyProtection="1">
      <alignment horizontal="left" vertical="center"/>
      <protection hidden="1"/>
    </xf>
    <xf numFmtId="3" fontId="2" fillId="7" borderId="13" xfId="1" applyNumberFormat="1" applyFont="1" applyFill="1" applyBorder="1" applyAlignment="1" applyProtection="1">
      <alignment horizontal="right" vertical="center"/>
    </xf>
    <xf numFmtId="3" fontId="2" fillId="7" borderId="9" xfId="1" applyNumberFormat="1" applyFont="1" applyFill="1" applyBorder="1" applyAlignment="1" applyProtection="1">
      <alignment horizontal="right" vertical="center"/>
    </xf>
    <xf numFmtId="3" fontId="3" fillId="8" borderId="13" xfId="0" applyNumberFormat="1" applyFont="1" applyFill="1" applyBorder="1" applyAlignment="1">
      <alignment horizontal="right" vertical="center"/>
    </xf>
    <xf numFmtId="3" fontId="3" fillId="8" borderId="9" xfId="0" applyNumberFormat="1" applyFont="1" applyFill="1" applyBorder="1" applyAlignment="1">
      <alignment horizontal="right" vertical="center"/>
    </xf>
    <xf numFmtId="3" fontId="3" fillId="8" borderId="17" xfId="0" applyNumberFormat="1" applyFont="1" applyFill="1" applyBorder="1" applyAlignment="1">
      <alignment horizontal="right" vertical="center"/>
    </xf>
    <xf numFmtId="0" fontId="3" fillId="8" borderId="12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 vertical="center"/>
    </xf>
    <xf numFmtId="0" fontId="3" fillId="8" borderId="16" xfId="0" applyFont="1" applyFill="1" applyBorder="1" applyAlignment="1">
      <alignment horizontal="left" vertical="center"/>
    </xf>
    <xf numFmtId="3" fontId="2" fillId="9" borderId="13" xfId="1" applyNumberFormat="1" applyFont="1" applyFill="1" applyBorder="1" applyAlignment="1" applyProtection="1">
      <alignment vertical="center"/>
    </xf>
    <xf numFmtId="0" fontId="2" fillId="9" borderId="13" xfId="1" applyFont="1" applyFill="1" applyBorder="1" applyAlignment="1" applyProtection="1">
      <alignment horizontal="left" vertical="center"/>
      <protection hidden="1"/>
    </xf>
    <xf numFmtId="0" fontId="1" fillId="5" borderId="17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</cellXfs>
  <cellStyles count="3">
    <cellStyle name="Normální" xfId="0" builtinId="0"/>
    <cellStyle name="Normální 2" xfId="2"/>
    <cellStyle name="normální_Směrnice-VEU Voj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N50"/>
  <sheetViews>
    <sheetView tabSelected="1" zoomScaleNormal="100" workbookViewId="0">
      <selection activeCell="H17" sqref="H17:H31"/>
    </sheetView>
  </sheetViews>
  <sheetFormatPr defaultRowHeight="15" x14ac:dyDescent="0.25"/>
  <cols>
    <col min="1" max="1" width="1.28515625" customWidth="1"/>
    <col min="2" max="2" width="20.7109375" style="1" customWidth="1"/>
    <col min="3" max="3" width="12.7109375" style="14" customWidth="1"/>
    <col min="4" max="4" width="22.7109375" style="1" customWidth="1"/>
    <col min="5" max="5" width="12.7109375" style="14" customWidth="1"/>
    <col min="6" max="6" width="30.7109375" style="1" customWidth="1"/>
    <col min="7" max="7" width="12.7109375" style="16" customWidth="1"/>
    <col min="8" max="8" width="85.7109375" style="41" customWidth="1"/>
    <col min="9" max="9" width="42.7109375" style="1" customWidth="1"/>
    <col min="10" max="10" width="12.7109375" style="14" customWidth="1"/>
    <col min="11" max="11" width="85.7109375" style="12" customWidth="1"/>
    <col min="12" max="12" width="1.7109375" customWidth="1"/>
  </cols>
  <sheetData>
    <row r="1" spans="2:170" ht="18.75" customHeight="1" thickBot="1" x14ac:dyDescent="0.3"/>
    <row r="2" spans="2:170" ht="36" customHeight="1" thickBot="1" x14ac:dyDescent="0.3">
      <c r="B2" s="159" t="s">
        <v>177</v>
      </c>
      <c r="C2" s="160"/>
      <c r="D2" s="160"/>
      <c r="E2" s="160"/>
      <c r="F2" s="160"/>
      <c r="G2" s="160"/>
      <c r="H2" s="160"/>
      <c r="I2" s="160"/>
      <c r="J2" s="160"/>
      <c r="K2" s="161"/>
    </row>
    <row r="3" spans="2:170" ht="36" customHeight="1" thickBot="1" x14ac:dyDescent="0.3">
      <c r="B3" s="179" t="s">
        <v>92</v>
      </c>
      <c r="C3" s="180"/>
      <c r="D3" s="178" t="s">
        <v>93</v>
      </c>
      <c r="E3" s="178"/>
      <c r="F3" s="177" t="s">
        <v>94</v>
      </c>
      <c r="G3" s="177"/>
      <c r="H3" s="34" t="s">
        <v>136</v>
      </c>
      <c r="I3" s="176" t="s">
        <v>91</v>
      </c>
      <c r="J3" s="176"/>
      <c r="K3" s="34" t="s">
        <v>102</v>
      </c>
    </row>
    <row r="4" spans="2:170" s="5" customFormat="1" ht="7.5" customHeight="1" thickBot="1" x14ac:dyDescent="0.25">
      <c r="B4" s="15"/>
      <c r="C4" s="6"/>
      <c r="D4" s="15"/>
      <c r="E4" s="6"/>
      <c r="F4" s="15"/>
      <c r="G4" s="17"/>
      <c r="H4" s="17"/>
      <c r="I4" s="15"/>
      <c r="J4" s="6"/>
      <c r="K4" s="13"/>
      <c r="M4" s="6"/>
      <c r="N4" s="6"/>
      <c r="S4" s="6"/>
      <c r="T4" s="6"/>
      <c r="Y4" s="6"/>
      <c r="Z4" s="6"/>
      <c r="AE4" s="6"/>
      <c r="AF4" s="6"/>
      <c r="AK4" s="6"/>
      <c r="AL4" s="6"/>
      <c r="AQ4" s="6"/>
      <c r="AR4" s="6"/>
      <c r="AW4" s="6"/>
      <c r="AX4" s="6"/>
      <c r="BC4" s="6"/>
      <c r="BD4" s="6"/>
      <c r="BI4" s="6"/>
      <c r="BJ4" s="6"/>
      <c r="BO4" s="6"/>
      <c r="BP4" s="6"/>
      <c r="BU4" s="6"/>
      <c r="BV4" s="6"/>
      <c r="CA4" s="6"/>
      <c r="CB4" s="6"/>
      <c r="CG4" s="6"/>
      <c r="CH4" s="6"/>
      <c r="CM4" s="6"/>
      <c r="CN4" s="6"/>
      <c r="CS4" s="6"/>
      <c r="CT4" s="6"/>
      <c r="CY4" s="6"/>
      <c r="CZ4" s="6"/>
      <c r="DE4" s="6"/>
      <c r="DF4" s="6"/>
      <c r="DK4" s="6"/>
      <c r="DL4" s="6"/>
      <c r="DQ4" s="6"/>
      <c r="DR4" s="6"/>
      <c r="DW4" s="6"/>
      <c r="DX4" s="6"/>
      <c r="EC4" s="6"/>
      <c r="ED4" s="6"/>
      <c r="EI4" s="6"/>
      <c r="EJ4" s="6"/>
      <c r="EO4" s="6"/>
      <c r="EP4" s="6"/>
      <c r="EU4" s="6"/>
      <c r="EV4" s="6"/>
      <c r="FA4" s="6"/>
      <c r="FB4" s="6"/>
      <c r="FG4" s="6"/>
      <c r="FH4" s="6"/>
      <c r="FM4" s="6"/>
      <c r="FN4" s="6"/>
    </row>
    <row r="5" spans="2:170" s="2" customFormat="1" ht="18" customHeight="1" x14ac:dyDescent="0.2">
      <c r="B5" s="171" t="s">
        <v>9</v>
      </c>
      <c r="C5" s="168">
        <f>SUM(E5:E12)</f>
        <v>2291300</v>
      </c>
      <c r="D5" s="164" t="s">
        <v>96</v>
      </c>
      <c r="E5" s="166">
        <f>SUM(G5:G10)</f>
        <v>2280698</v>
      </c>
      <c r="F5" s="175" t="s">
        <v>4</v>
      </c>
      <c r="G5" s="174">
        <f>SUM(J5:J8)</f>
        <v>2232733</v>
      </c>
      <c r="H5" s="158" t="s">
        <v>143</v>
      </c>
      <c r="I5" s="26" t="s">
        <v>87</v>
      </c>
      <c r="J5" s="27">
        <v>2093810</v>
      </c>
      <c r="K5" s="18" t="s">
        <v>86</v>
      </c>
    </row>
    <row r="6" spans="2:170" s="2" customFormat="1" ht="18" customHeight="1" x14ac:dyDescent="0.2">
      <c r="B6" s="172"/>
      <c r="C6" s="169"/>
      <c r="D6" s="165"/>
      <c r="E6" s="167"/>
      <c r="F6" s="162"/>
      <c r="G6" s="163"/>
      <c r="H6" s="156"/>
      <c r="I6" s="28" t="s">
        <v>88</v>
      </c>
      <c r="J6" s="4">
        <v>85230</v>
      </c>
      <c r="K6" s="19" t="s">
        <v>85</v>
      </c>
    </row>
    <row r="7" spans="2:170" s="2" customFormat="1" ht="18" customHeight="1" x14ac:dyDescent="0.2">
      <c r="B7" s="172"/>
      <c r="C7" s="169"/>
      <c r="D7" s="165"/>
      <c r="E7" s="167"/>
      <c r="F7" s="162"/>
      <c r="G7" s="163"/>
      <c r="H7" s="156"/>
      <c r="I7" s="28" t="s">
        <v>89</v>
      </c>
      <c r="J7" s="4">
        <v>27750</v>
      </c>
      <c r="K7" s="19" t="s">
        <v>144</v>
      </c>
    </row>
    <row r="8" spans="2:170" s="2" customFormat="1" ht="18" customHeight="1" x14ac:dyDescent="0.2">
      <c r="B8" s="172"/>
      <c r="C8" s="169"/>
      <c r="D8" s="165"/>
      <c r="E8" s="167"/>
      <c r="F8" s="162"/>
      <c r="G8" s="163"/>
      <c r="H8" s="157"/>
      <c r="I8" s="28" t="s">
        <v>90</v>
      </c>
      <c r="J8" s="4">
        <v>25943</v>
      </c>
      <c r="K8" s="19" t="s">
        <v>84</v>
      </c>
    </row>
    <row r="9" spans="2:170" s="2" customFormat="1" ht="18" customHeight="1" x14ac:dyDescent="0.2">
      <c r="B9" s="172"/>
      <c r="C9" s="169"/>
      <c r="D9" s="165"/>
      <c r="E9" s="167"/>
      <c r="F9" s="52" t="s">
        <v>151</v>
      </c>
      <c r="G9" s="53">
        <v>41000</v>
      </c>
      <c r="H9" s="47" t="s">
        <v>157</v>
      </c>
      <c r="I9" s="28" t="s">
        <v>151</v>
      </c>
      <c r="J9" s="4">
        <v>41000</v>
      </c>
      <c r="K9" s="19" t="s">
        <v>157</v>
      </c>
    </row>
    <row r="10" spans="2:170" s="5" customFormat="1" ht="18" customHeight="1" x14ac:dyDescent="0.2">
      <c r="B10" s="172"/>
      <c r="C10" s="169"/>
      <c r="D10" s="165"/>
      <c r="E10" s="167"/>
      <c r="F10" s="22" t="s">
        <v>5</v>
      </c>
      <c r="G10" s="23">
        <v>6965</v>
      </c>
      <c r="H10" s="47" t="s">
        <v>155</v>
      </c>
      <c r="I10" s="29" t="s">
        <v>5</v>
      </c>
      <c r="J10" s="4">
        <v>6965</v>
      </c>
      <c r="K10" s="19" t="s">
        <v>155</v>
      </c>
      <c r="M10" s="6"/>
      <c r="N10" s="6"/>
      <c r="S10" s="6"/>
      <c r="T10" s="6"/>
      <c r="Y10" s="6"/>
      <c r="Z10" s="6"/>
      <c r="AE10" s="6"/>
      <c r="AF10" s="6"/>
      <c r="AK10" s="6"/>
      <c r="AL10" s="6"/>
      <c r="AQ10" s="6"/>
      <c r="AR10" s="6"/>
      <c r="AW10" s="6"/>
      <c r="AX10" s="6"/>
      <c r="BC10" s="6"/>
      <c r="BD10" s="6"/>
      <c r="BI10" s="6"/>
      <c r="BJ10" s="6"/>
      <c r="BO10" s="6"/>
      <c r="BP10" s="6"/>
      <c r="BU10" s="6"/>
      <c r="BV10" s="6"/>
      <c r="CA10" s="6"/>
      <c r="CB10" s="6"/>
      <c r="CG10" s="6"/>
      <c r="CH10" s="6"/>
      <c r="CM10" s="6"/>
      <c r="CN10" s="6"/>
      <c r="CS10" s="6"/>
      <c r="CT10" s="6"/>
      <c r="CY10" s="6"/>
      <c r="CZ10" s="6"/>
      <c r="DE10" s="6"/>
      <c r="DF10" s="6"/>
      <c r="DK10" s="6"/>
      <c r="DL10" s="6"/>
      <c r="DQ10" s="6"/>
      <c r="DR10" s="6"/>
      <c r="DW10" s="6"/>
      <c r="DX10" s="6"/>
      <c r="EC10" s="6"/>
      <c r="ED10" s="6"/>
      <c r="EI10" s="6"/>
      <c r="EJ10" s="6"/>
      <c r="EO10" s="6"/>
      <c r="EP10" s="6"/>
      <c r="EU10" s="6"/>
      <c r="EV10" s="6"/>
      <c r="FA10" s="6"/>
      <c r="FB10" s="6"/>
      <c r="FG10" s="6"/>
      <c r="FH10" s="6"/>
      <c r="FM10" s="6"/>
      <c r="FN10" s="6"/>
    </row>
    <row r="11" spans="2:170" s="2" customFormat="1" ht="18" customHeight="1" x14ac:dyDescent="0.2">
      <c r="B11" s="172"/>
      <c r="C11" s="169"/>
      <c r="D11" s="35" t="s">
        <v>7</v>
      </c>
      <c r="E11" s="36">
        <v>10602</v>
      </c>
      <c r="F11" s="22" t="s">
        <v>97</v>
      </c>
      <c r="G11" s="23">
        <v>10602</v>
      </c>
      <c r="H11" s="47" t="s">
        <v>134</v>
      </c>
      <c r="I11" s="29" t="s">
        <v>97</v>
      </c>
      <c r="J11" s="4">
        <v>10602</v>
      </c>
      <c r="K11" s="19" t="s">
        <v>134</v>
      </c>
    </row>
    <row r="12" spans="2:170" s="2" customFormat="1" ht="18" customHeight="1" thickBot="1" x14ac:dyDescent="0.25">
      <c r="B12" s="173"/>
      <c r="C12" s="170"/>
      <c r="D12" s="37" t="s">
        <v>8</v>
      </c>
      <c r="E12" s="38">
        <v>0</v>
      </c>
      <c r="F12" s="24" t="s">
        <v>98</v>
      </c>
      <c r="G12" s="25">
        <v>0</v>
      </c>
      <c r="H12" s="48" t="s">
        <v>83</v>
      </c>
      <c r="I12" s="30" t="s">
        <v>98</v>
      </c>
      <c r="J12" s="31">
        <v>0</v>
      </c>
      <c r="K12" s="20" t="s">
        <v>83</v>
      </c>
    </row>
    <row r="13" spans="2:170" s="5" customFormat="1" ht="7.5" customHeight="1" thickBot="1" x14ac:dyDescent="0.25">
      <c r="B13" s="15"/>
      <c r="C13" s="6"/>
      <c r="D13" s="39"/>
      <c r="E13" s="40"/>
      <c r="F13" s="15"/>
      <c r="G13" s="17"/>
      <c r="H13" s="15"/>
      <c r="I13" s="15"/>
      <c r="J13" s="6"/>
      <c r="K13" s="13"/>
      <c r="M13" s="6"/>
      <c r="N13" s="6"/>
      <c r="S13" s="6"/>
      <c r="T13" s="6"/>
      <c r="Y13" s="6"/>
      <c r="Z13" s="6"/>
      <c r="AE13" s="6"/>
      <c r="AF13" s="6"/>
      <c r="AK13" s="6"/>
      <c r="AL13" s="6"/>
      <c r="AQ13" s="6"/>
      <c r="AR13" s="6"/>
      <c r="AW13" s="6"/>
      <c r="AX13" s="6"/>
      <c r="BC13" s="6"/>
      <c r="BD13" s="6"/>
      <c r="BI13" s="6"/>
      <c r="BJ13" s="6"/>
      <c r="BO13" s="6"/>
      <c r="BP13" s="6"/>
      <c r="BU13" s="6"/>
      <c r="BV13" s="6"/>
      <c r="CA13" s="6"/>
      <c r="CB13" s="6"/>
      <c r="CG13" s="6"/>
      <c r="CH13" s="6"/>
      <c r="CM13" s="6"/>
      <c r="CN13" s="6"/>
      <c r="CS13" s="6"/>
      <c r="CT13" s="6"/>
      <c r="CY13" s="6"/>
      <c r="CZ13" s="6"/>
      <c r="DE13" s="6"/>
      <c r="DF13" s="6"/>
      <c r="DK13" s="6"/>
      <c r="DL13" s="6"/>
      <c r="DQ13" s="6"/>
      <c r="DR13" s="6"/>
      <c r="DW13" s="6"/>
      <c r="DX13" s="6"/>
      <c r="EC13" s="6"/>
      <c r="ED13" s="6"/>
      <c r="EI13" s="6"/>
      <c r="EJ13" s="6"/>
      <c r="EO13" s="6"/>
      <c r="EP13" s="6"/>
      <c r="EU13" s="6"/>
      <c r="EV13" s="6"/>
      <c r="FA13" s="6"/>
      <c r="FB13" s="6"/>
      <c r="FG13" s="6"/>
      <c r="FH13" s="6"/>
      <c r="FM13" s="6"/>
      <c r="FN13" s="6"/>
    </row>
    <row r="14" spans="2:170" s="5" customFormat="1" ht="18" customHeight="1" x14ac:dyDescent="0.2">
      <c r="B14" s="171" t="s">
        <v>95</v>
      </c>
      <c r="C14" s="168">
        <f>SUM(E14:E49)</f>
        <v>2291300</v>
      </c>
      <c r="D14" s="164" t="s">
        <v>99</v>
      </c>
      <c r="E14" s="166">
        <f>SUM(G14,G17,G32,G37,G40,G43,G46)</f>
        <v>2286957</v>
      </c>
      <c r="F14" s="175" t="s">
        <v>13</v>
      </c>
      <c r="G14" s="174">
        <f>SUM(J14:J16)</f>
        <v>27645</v>
      </c>
      <c r="H14" s="158" t="s">
        <v>140</v>
      </c>
      <c r="I14" s="42" t="s">
        <v>105</v>
      </c>
      <c r="J14" s="32">
        <v>6361</v>
      </c>
      <c r="K14" s="18" t="s">
        <v>60</v>
      </c>
    </row>
    <row r="15" spans="2:170" s="5" customFormat="1" ht="18" customHeight="1" x14ac:dyDescent="0.2">
      <c r="B15" s="172"/>
      <c r="C15" s="169"/>
      <c r="D15" s="165"/>
      <c r="E15" s="167"/>
      <c r="F15" s="162"/>
      <c r="G15" s="163"/>
      <c r="H15" s="156"/>
      <c r="I15" s="43" t="s">
        <v>106</v>
      </c>
      <c r="J15" s="33">
        <v>10124</v>
      </c>
      <c r="K15" s="19" t="s">
        <v>61</v>
      </c>
    </row>
    <row r="16" spans="2:170" s="5" customFormat="1" ht="18" customHeight="1" x14ac:dyDescent="0.2">
      <c r="B16" s="172"/>
      <c r="C16" s="169"/>
      <c r="D16" s="165"/>
      <c r="E16" s="167"/>
      <c r="F16" s="162"/>
      <c r="G16" s="163"/>
      <c r="H16" s="157"/>
      <c r="I16" s="43" t="s">
        <v>107</v>
      </c>
      <c r="J16" s="33">
        <v>11160</v>
      </c>
      <c r="K16" s="19" t="s">
        <v>62</v>
      </c>
    </row>
    <row r="17" spans="2:11" s="5" customFormat="1" ht="18" customHeight="1" x14ac:dyDescent="0.2">
      <c r="B17" s="172"/>
      <c r="C17" s="169"/>
      <c r="D17" s="165"/>
      <c r="E17" s="167"/>
      <c r="F17" s="162" t="s">
        <v>27</v>
      </c>
      <c r="G17" s="163">
        <f>SUM(J17:J31)</f>
        <v>912200</v>
      </c>
      <c r="H17" s="155" t="s">
        <v>141</v>
      </c>
      <c r="I17" s="43" t="s">
        <v>108</v>
      </c>
      <c r="J17" s="33">
        <v>40000</v>
      </c>
      <c r="K17" s="19" t="s">
        <v>135</v>
      </c>
    </row>
    <row r="18" spans="2:11" s="5" customFormat="1" ht="18" customHeight="1" x14ac:dyDescent="0.2">
      <c r="B18" s="172"/>
      <c r="C18" s="169"/>
      <c r="D18" s="165"/>
      <c r="E18" s="167"/>
      <c r="F18" s="162"/>
      <c r="G18" s="163"/>
      <c r="H18" s="156"/>
      <c r="I18" s="43" t="s">
        <v>109</v>
      </c>
      <c r="J18" s="33">
        <v>23436</v>
      </c>
      <c r="K18" s="19" t="s">
        <v>63</v>
      </c>
    </row>
    <row r="19" spans="2:11" s="5" customFormat="1" ht="18" customHeight="1" x14ac:dyDescent="0.2">
      <c r="B19" s="172"/>
      <c r="C19" s="169"/>
      <c r="D19" s="165"/>
      <c r="E19" s="167"/>
      <c r="F19" s="162"/>
      <c r="G19" s="163"/>
      <c r="H19" s="156"/>
      <c r="I19" s="43" t="s">
        <v>110</v>
      </c>
      <c r="J19" s="33">
        <v>92233</v>
      </c>
      <c r="K19" s="19" t="s">
        <v>56</v>
      </c>
    </row>
    <row r="20" spans="2:11" s="5" customFormat="1" ht="18" customHeight="1" x14ac:dyDescent="0.2">
      <c r="B20" s="172"/>
      <c r="C20" s="169"/>
      <c r="D20" s="165"/>
      <c r="E20" s="167"/>
      <c r="F20" s="162"/>
      <c r="G20" s="163"/>
      <c r="H20" s="156"/>
      <c r="I20" s="43" t="s">
        <v>111</v>
      </c>
      <c r="J20" s="33">
        <v>1351</v>
      </c>
      <c r="K20" s="19" t="s">
        <v>158</v>
      </c>
    </row>
    <row r="21" spans="2:11" s="5" customFormat="1" ht="18" customHeight="1" x14ac:dyDescent="0.2">
      <c r="B21" s="172"/>
      <c r="C21" s="169"/>
      <c r="D21" s="165"/>
      <c r="E21" s="167"/>
      <c r="F21" s="162"/>
      <c r="G21" s="163"/>
      <c r="H21" s="156"/>
      <c r="I21" s="43" t="s">
        <v>152</v>
      </c>
      <c r="J21" s="33">
        <v>181595</v>
      </c>
      <c r="K21" s="19" t="s">
        <v>156</v>
      </c>
    </row>
    <row r="22" spans="2:11" s="5" customFormat="1" ht="18" customHeight="1" x14ac:dyDescent="0.2">
      <c r="B22" s="172"/>
      <c r="C22" s="169"/>
      <c r="D22" s="165"/>
      <c r="E22" s="167"/>
      <c r="F22" s="162"/>
      <c r="G22" s="163"/>
      <c r="H22" s="156"/>
      <c r="I22" s="43" t="s">
        <v>112</v>
      </c>
      <c r="J22" s="33">
        <v>5055</v>
      </c>
      <c r="K22" s="19" t="s">
        <v>55</v>
      </c>
    </row>
    <row r="23" spans="2:11" s="5" customFormat="1" ht="18" customHeight="1" x14ac:dyDescent="0.2">
      <c r="B23" s="172"/>
      <c r="C23" s="169"/>
      <c r="D23" s="165"/>
      <c r="E23" s="167"/>
      <c r="F23" s="162"/>
      <c r="G23" s="163"/>
      <c r="H23" s="156"/>
      <c r="I23" s="43" t="s">
        <v>113</v>
      </c>
      <c r="J23" s="33">
        <v>66918</v>
      </c>
      <c r="K23" s="19" t="s">
        <v>54</v>
      </c>
    </row>
    <row r="24" spans="2:11" s="5" customFormat="1" ht="18" customHeight="1" x14ac:dyDescent="0.2">
      <c r="B24" s="172"/>
      <c r="C24" s="169"/>
      <c r="D24" s="165"/>
      <c r="E24" s="167"/>
      <c r="F24" s="162"/>
      <c r="G24" s="163"/>
      <c r="H24" s="156"/>
      <c r="I24" s="43" t="s">
        <v>114</v>
      </c>
      <c r="J24" s="33">
        <v>0</v>
      </c>
      <c r="K24" s="19" t="s">
        <v>53</v>
      </c>
    </row>
    <row r="25" spans="2:11" s="5" customFormat="1" ht="18" customHeight="1" x14ac:dyDescent="0.2">
      <c r="B25" s="172"/>
      <c r="C25" s="169"/>
      <c r="D25" s="165"/>
      <c r="E25" s="167"/>
      <c r="F25" s="162"/>
      <c r="G25" s="163"/>
      <c r="H25" s="156"/>
      <c r="I25" s="43" t="s">
        <v>115</v>
      </c>
      <c r="J25" s="33">
        <v>286200</v>
      </c>
      <c r="K25" s="19" t="s">
        <v>57</v>
      </c>
    </row>
    <row r="26" spans="2:11" s="5" customFormat="1" ht="18" customHeight="1" x14ac:dyDescent="0.2">
      <c r="B26" s="172"/>
      <c r="C26" s="169"/>
      <c r="D26" s="165"/>
      <c r="E26" s="167"/>
      <c r="F26" s="162"/>
      <c r="G26" s="163"/>
      <c r="H26" s="156"/>
      <c r="I26" s="43" t="s">
        <v>116</v>
      </c>
      <c r="J26" s="33">
        <v>27062</v>
      </c>
      <c r="K26" s="19" t="s">
        <v>64</v>
      </c>
    </row>
    <row r="27" spans="2:11" s="5" customFormat="1" ht="18" customHeight="1" x14ac:dyDescent="0.2">
      <c r="B27" s="172"/>
      <c r="C27" s="169"/>
      <c r="D27" s="165"/>
      <c r="E27" s="167"/>
      <c r="F27" s="162"/>
      <c r="G27" s="163"/>
      <c r="H27" s="156"/>
      <c r="I27" s="43" t="s">
        <v>117</v>
      </c>
      <c r="J27" s="33">
        <v>10221</v>
      </c>
      <c r="K27" s="19" t="s">
        <v>58</v>
      </c>
    </row>
    <row r="28" spans="2:11" s="5" customFormat="1" ht="18" customHeight="1" x14ac:dyDescent="0.2">
      <c r="B28" s="172"/>
      <c r="C28" s="169"/>
      <c r="D28" s="165"/>
      <c r="E28" s="167"/>
      <c r="F28" s="162"/>
      <c r="G28" s="163"/>
      <c r="H28" s="156"/>
      <c r="I28" s="43" t="s">
        <v>118</v>
      </c>
      <c r="J28" s="33">
        <v>760</v>
      </c>
      <c r="K28" s="19" t="s">
        <v>59</v>
      </c>
    </row>
    <row r="29" spans="2:11" s="5" customFormat="1" ht="18" customHeight="1" x14ac:dyDescent="0.2">
      <c r="B29" s="172"/>
      <c r="C29" s="169"/>
      <c r="D29" s="165"/>
      <c r="E29" s="167"/>
      <c r="F29" s="162"/>
      <c r="G29" s="163"/>
      <c r="H29" s="156"/>
      <c r="I29" s="43" t="s">
        <v>119</v>
      </c>
      <c r="J29" s="33">
        <v>26209</v>
      </c>
      <c r="K29" s="19" t="s">
        <v>65</v>
      </c>
    </row>
    <row r="30" spans="2:11" s="5" customFormat="1" ht="18" customHeight="1" x14ac:dyDescent="0.2">
      <c r="B30" s="172"/>
      <c r="C30" s="169"/>
      <c r="D30" s="165"/>
      <c r="E30" s="167"/>
      <c r="F30" s="162"/>
      <c r="G30" s="163"/>
      <c r="H30" s="156"/>
      <c r="I30" s="43" t="s">
        <v>120</v>
      </c>
      <c r="J30" s="33">
        <v>107300</v>
      </c>
      <c r="K30" s="19" t="s">
        <v>67</v>
      </c>
    </row>
    <row r="31" spans="2:11" s="5" customFormat="1" ht="18" customHeight="1" x14ac:dyDescent="0.2">
      <c r="B31" s="172"/>
      <c r="C31" s="169"/>
      <c r="D31" s="165"/>
      <c r="E31" s="167"/>
      <c r="F31" s="162"/>
      <c r="G31" s="163"/>
      <c r="H31" s="157"/>
      <c r="I31" s="43" t="s">
        <v>121</v>
      </c>
      <c r="J31" s="33">
        <v>43860</v>
      </c>
      <c r="K31" s="19" t="s">
        <v>66</v>
      </c>
    </row>
    <row r="32" spans="2:11" s="5" customFormat="1" ht="18" customHeight="1" x14ac:dyDescent="0.2">
      <c r="B32" s="172"/>
      <c r="C32" s="169"/>
      <c r="D32" s="165"/>
      <c r="E32" s="167"/>
      <c r="F32" s="162" t="s">
        <v>33</v>
      </c>
      <c r="G32" s="163">
        <f>SUM(J32:J36)</f>
        <v>61372</v>
      </c>
      <c r="H32" s="155" t="s">
        <v>142</v>
      </c>
      <c r="I32" s="43" t="s">
        <v>122</v>
      </c>
      <c r="J32" s="33">
        <v>22749</v>
      </c>
      <c r="K32" s="19" t="s">
        <v>68</v>
      </c>
    </row>
    <row r="33" spans="2:11" s="5" customFormat="1" ht="18" customHeight="1" x14ac:dyDescent="0.2">
      <c r="B33" s="172"/>
      <c r="C33" s="169"/>
      <c r="D33" s="165"/>
      <c r="E33" s="167"/>
      <c r="F33" s="162"/>
      <c r="G33" s="163"/>
      <c r="H33" s="156"/>
      <c r="I33" s="43" t="s">
        <v>123</v>
      </c>
      <c r="J33" s="33">
        <v>17897</v>
      </c>
      <c r="K33" s="19" t="s">
        <v>69</v>
      </c>
    </row>
    <row r="34" spans="2:11" s="5" customFormat="1" ht="18" customHeight="1" x14ac:dyDescent="0.2">
      <c r="B34" s="172"/>
      <c r="C34" s="169"/>
      <c r="D34" s="165"/>
      <c r="E34" s="167"/>
      <c r="F34" s="162"/>
      <c r="G34" s="163"/>
      <c r="H34" s="156"/>
      <c r="I34" s="43" t="s">
        <v>124</v>
      </c>
      <c r="J34" s="33">
        <v>11964</v>
      </c>
      <c r="K34" s="19" t="s">
        <v>71</v>
      </c>
    </row>
    <row r="35" spans="2:11" s="5" customFormat="1" ht="18" customHeight="1" x14ac:dyDescent="0.2">
      <c r="B35" s="172"/>
      <c r="C35" s="169"/>
      <c r="D35" s="165"/>
      <c r="E35" s="167"/>
      <c r="F35" s="162"/>
      <c r="G35" s="163"/>
      <c r="H35" s="156"/>
      <c r="I35" s="43" t="s">
        <v>125</v>
      </c>
      <c r="J35" s="33">
        <v>2892</v>
      </c>
      <c r="K35" s="19" t="s">
        <v>70</v>
      </c>
    </row>
    <row r="36" spans="2:11" s="5" customFormat="1" ht="18" customHeight="1" x14ac:dyDescent="0.2">
      <c r="B36" s="172"/>
      <c r="C36" s="169"/>
      <c r="D36" s="165"/>
      <c r="E36" s="167"/>
      <c r="F36" s="162"/>
      <c r="G36" s="163"/>
      <c r="H36" s="157"/>
      <c r="I36" s="43" t="s">
        <v>42</v>
      </c>
      <c r="J36" s="33">
        <v>5870</v>
      </c>
      <c r="K36" s="19" t="s">
        <v>72</v>
      </c>
    </row>
    <row r="37" spans="2:11" s="5" customFormat="1" ht="18" customHeight="1" x14ac:dyDescent="0.2">
      <c r="B37" s="172"/>
      <c r="C37" s="169"/>
      <c r="D37" s="165"/>
      <c r="E37" s="167"/>
      <c r="F37" s="162" t="s">
        <v>103</v>
      </c>
      <c r="G37" s="163">
        <f>SUM(J37:J39)</f>
        <v>961400</v>
      </c>
      <c r="H37" s="155" t="s">
        <v>139</v>
      </c>
      <c r="I37" s="43" t="s">
        <v>153</v>
      </c>
      <c r="J37" s="33">
        <v>910200</v>
      </c>
      <c r="K37" s="21" t="s">
        <v>159</v>
      </c>
    </row>
    <row r="38" spans="2:11" s="5" customFormat="1" ht="18" customHeight="1" x14ac:dyDescent="0.2">
      <c r="B38" s="172"/>
      <c r="C38" s="169"/>
      <c r="D38" s="165"/>
      <c r="E38" s="167"/>
      <c r="F38" s="162"/>
      <c r="G38" s="163"/>
      <c r="H38" s="156"/>
      <c r="I38" s="43" t="s">
        <v>154</v>
      </c>
      <c r="J38" s="33">
        <v>35000</v>
      </c>
      <c r="K38" s="21" t="s">
        <v>160</v>
      </c>
    </row>
    <row r="39" spans="2:11" s="5" customFormat="1" ht="18" customHeight="1" x14ac:dyDescent="0.2">
      <c r="B39" s="172"/>
      <c r="C39" s="169"/>
      <c r="D39" s="165"/>
      <c r="E39" s="167"/>
      <c r="F39" s="162"/>
      <c r="G39" s="163"/>
      <c r="H39" s="157"/>
      <c r="I39" s="43" t="s">
        <v>126</v>
      </c>
      <c r="J39" s="33">
        <v>16200</v>
      </c>
      <c r="K39" s="21" t="s">
        <v>161</v>
      </c>
    </row>
    <row r="40" spans="2:11" s="5" customFormat="1" ht="18" customHeight="1" x14ac:dyDescent="0.2">
      <c r="B40" s="172"/>
      <c r="C40" s="169"/>
      <c r="D40" s="165"/>
      <c r="E40" s="167"/>
      <c r="F40" s="162" t="s">
        <v>104</v>
      </c>
      <c r="G40" s="163">
        <f>SUM(J40:J42)</f>
        <v>136947</v>
      </c>
      <c r="H40" s="155" t="s">
        <v>138</v>
      </c>
      <c r="I40" s="43" t="s">
        <v>128</v>
      </c>
      <c r="J40" s="33">
        <v>133000</v>
      </c>
      <c r="K40" s="21" t="s">
        <v>73</v>
      </c>
    </row>
    <row r="41" spans="2:11" s="5" customFormat="1" ht="18" customHeight="1" x14ac:dyDescent="0.2">
      <c r="B41" s="172"/>
      <c r="C41" s="169"/>
      <c r="D41" s="165"/>
      <c r="E41" s="167"/>
      <c r="F41" s="162"/>
      <c r="G41" s="163"/>
      <c r="H41" s="156"/>
      <c r="I41" s="43" t="s">
        <v>127</v>
      </c>
      <c r="J41" s="33">
        <v>3947</v>
      </c>
      <c r="K41" s="21" t="s">
        <v>74</v>
      </c>
    </row>
    <row r="42" spans="2:11" s="5" customFormat="1" ht="18" customHeight="1" x14ac:dyDescent="0.2">
      <c r="B42" s="172"/>
      <c r="C42" s="169"/>
      <c r="D42" s="165"/>
      <c r="E42" s="167"/>
      <c r="F42" s="162"/>
      <c r="G42" s="163"/>
      <c r="H42" s="157"/>
      <c r="I42" s="43" t="s">
        <v>51</v>
      </c>
      <c r="J42" s="33">
        <v>0</v>
      </c>
      <c r="K42" s="19" t="s">
        <v>82</v>
      </c>
    </row>
    <row r="43" spans="2:11" s="5" customFormat="1" ht="18" customHeight="1" x14ac:dyDescent="0.2">
      <c r="B43" s="172"/>
      <c r="C43" s="169"/>
      <c r="D43" s="165"/>
      <c r="E43" s="167"/>
      <c r="F43" s="162" t="s">
        <v>42</v>
      </c>
      <c r="G43" s="163">
        <f>SUM(J43:J45)</f>
        <v>174144</v>
      </c>
      <c r="H43" s="155" t="s">
        <v>137</v>
      </c>
      <c r="I43" s="43" t="s">
        <v>129</v>
      </c>
      <c r="J43" s="33">
        <v>131500</v>
      </c>
      <c r="K43" s="19" t="s">
        <v>75</v>
      </c>
    </row>
    <row r="44" spans="2:11" s="5" customFormat="1" ht="18" customHeight="1" x14ac:dyDescent="0.2">
      <c r="B44" s="172"/>
      <c r="C44" s="169"/>
      <c r="D44" s="165"/>
      <c r="E44" s="167"/>
      <c r="F44" s="162"/>
      <c r="G44" s="163"/>
      <c r="H44" s="156"/>
      <c r="I44" s="43" t="s">
        <v>130</v>
      </c>
      <c r="J44" s="33">
        <v>35748</v>
      </c>
      <c r="K44" s="19" t="s">
        <v>76</v>
      </c>
    </row>
    <row r="45" spans="2:11" s="5" customFormat="1" ht="18" customHeight="1" x14ac:dyDescent="0.2">
      <c r="B45" s="172"/>
      <c r="C45" s="169"/>
      <c r="D45" s="165"/>
      <c r="E45" s="167"/>
      <c r="F45" s="162"/>
      <c r="G45" s="163"/>
      <c r="H45" s="157"/>
      <c r="I45" s="43" t="s">
        <v>131</v>
      </c>
      <c r="J45" s="33">
        <v>6896</v>
      </c>
      <c r="K45" s="19" t="s">
        <v>77</v>
      </c>
    </row>
    <row r="46" spans="2:11" s="5" customFormat="1" ht="18" customHeight="1" x14ac:dyDescent="0.2">
      <c r="B46" s="172"/>
      <c r="C46" s="169"/>
      <c r="D46" s="165"/>
      <c r="E46" s="167"/>
      <c r="F46" s="162" t="s">
        <v>45</v>
      </c>
      <c r="G46" s="163">
        <f>SUM(J46:J47)</f>
        <v>13249</v>
      </c>
      <c r="H46" s="155" t="s">
        <v>145</v>
      </c>
      <c r="I46" s="43" t="s">
        <v>132</v>
      </c>
      <c r="J46" s="33">
        <v>5929</v>
      </c>
      <c r="K46" s="19" t="s">
        <v>78</v>
      </c>
    </row>
    <row r="47" spans="2:11" s="5" customFormat="1" ht="18" customHeight="1" x14ac:dyDescent="0.2">
      <c r="B47" s="172"/>
      <c r="C47" s="169"/>
      <c r="D47" s="165"/>
      <c r="E47" s="167"/>
      <c r="F47" s="162"/>
      <c r="G47" s="163"/>
      <c r="H47" s="157"/>
      <c r="I47" s="43" t="s">
        <v>133</v>
      </c>
      <c r="J47" s="33">
        <v>7320</v>
      </c>
      <c r="K47" s="19" t="s">
        <v>79</v>
      </c>
    </row>
    <row r="48" spans="2:11" s="2" customFormat="1" ht="18" customHeight="1" x14ac:dyDescent="0.2">
      <c r="B48" s="172"/>
      <c r="C48" s="169"/>
      <c r="D48" s="35" t="s">
        <v>47</v>
      </c>
      <c r="E48" s="36">
        <v>4343</v>
      </c>
      <c r="F48" s="22" t="s">
        <v>100</v>
      </c>
      <c r="G48" s="23">
        <v>4343</v>
      </c>
      <c r="H48" s="46" t="s">
        <v>80</v>
      </c>
      <c r="I48" s="44" t="s">
        <v>100</v>
      </c>
      <c r="J48" s="4">
        <v>4343</v>
      </c>
      <c r="K48" s="19" t="s">
        <v>80</v>
      </c>
    </row>
    <row r="49" spans="2:11" s="2" customFormat="1" ht="18" customHeight="1" thickBot="1" x14ac:dyDescent="0.25">
      <c r="B49" s="173"/>
      <c r="C49" s="170"/>
      <c r="D49" s="37" t="s">
        <v>48</v>
      </c>
      <c r="E49" s="38">
        <v>0</v>
      </c>
      <c r="F49" s="24" t="s">
        <v>101</v>
      </c>
      <c r="G49" s="25">
        <v>0</v>
      </c>
      <c r="H49" s="54" t="s">
        <v>81</v>
      </c>
      <c r="I49" s="45" t="s">
        <v>101</v>
      </c>
      <c r="J49" s="31">
        <v>0</v>
      </c>
      <c r="K49" s="54" t="s">
        <v>81</v>
      </c>
    </row>
    <row r="50" spans="2:11" s="5" customFormat="1" ht="15.75" customHeight="1" x14ac:dyDescent="0.2">
      <c r="B50" s="15"/>
      <c r="C50" s="6"/>
      <c r="D50" s="15"/>
      <c r="E50" s="6"/>
      <c r="F50" s="15"/>
      <c r="G50" s="17"/>
      <c r="H50" s="17"/>
      <c r="I50" s="15"/>
      <c r="J50" s="6"/>
      <c r="K50" s="13"/>
    </row>
  </sheetData>
  <sheetProtection selectLockedCells="1" selectUnlockedCells="1"/>
  <mergeCells count="37">
    <mergeCell ref="C5:C12"/>
    <mergeCell ref="B5:B12"/>
    <mergeCell ref="I3:J3"/>
    <mergeCell ref="F3:G3"/>
    <mergeCell ref="D3:E3"/>
    <mergeCell ref="B3:C3"/>
    <mergeCell ref="H5:H8"/>
    <mergeCell ref="F17:F31"/>
    <mergeCell ref="G32:G36"/>
    <mergeCell ref="F32:F36"/>
    <mergeCell ref="D5:D10"/>
    <mergeCell ref="E5:E10"/>
    <mergeCell ref="F5:F8"/>
    <mergeCell ref="G5:G8"/>
    <mergeCell ref="B2:K2"/>
    <mergeCell ref="F46:F47"/>
    <mergeCell ref="G46:G47"/>
    <mergeCell ref="D14:D47"/>
    <mergeCell ref="E14:E47"/>
    <mergeCell ref="C14:C49"/>
    <mergeCell ref="B14:B49"/>
    <mergeCell ref="G37:G39"/>
    <mergeCell ref="F37:F39"/>
    <mergeCell ref="G40:G42"/>
    <mergeCell ref="F40:F42"/>
    <mergeCell ref="G43:G45"/>
    <mergeCell ref="F43:F45"/>
    <mergeCell ref="G14:G16"/>
    <mergeCell ref="F14:F16"/>
    <mergeCell ref="G17:G31"/>
    <mergeCell ref="H43:H45"/>
    <mergeCell ref="H46:H47"/>
    <mergeCell ref="H14:H16"/>
    <mergeCell ref="H17:H31"/>
    <mergeCell ref="H32:H36"/>
    <mergeCell ref="H37:H39"/>
    <mergeCell ref="H40:H42"/>
  </mergeCells>
  <pageMargins left="0.25" right="0.25" top="0.75" bottom="0.75" header="0.3" footer="0.3"/>
  <pageSetup paperSize="8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9"/>
  <sheetViews>
    <sheetView zoomScaleNormal="100" workbookViewId="0">
      <selection activeCell="C16" sqref="C16"/>
    </sheetView>
  </sheetViews>
  <sheetFormatPr defaultRowHeight="15" x14ac:dyDescent="0.25"/>
  <cols>
    <col min="1" max="1" width="1.7109375" customWidth="1"/>
    <col min="2" max="2" width="50.140625" customWidth="1"/>
    <col min="3" max="3" width="14.42578125" customWidth="1"/>
  </cols>
  <sheetData>
    <row r="1" spans="2:3" ht="8.25" customHeight="1" thickBot="1" x14ac:dyDescent="0.3"/>
    <row r="2" spans="2:3" ht="24" customHeight="1" x14ac:dyDescent="0.25">
      <c r="B2" s="152" t="s">
        <v>178</v>
      </c>
      <c r="C2" s="153" t="s">
        <v>162</v>
      </c>
    </row>
    <row r="3" spans="2:3" x14ac:dyDescent="0.25">
      <c r="B3" s="126" t="s">
        <v>0</v>
      </c>
      <c r="C3" s="56">
        <v>2093810</v>
      </c>
    </row>
    <row r="4" spans="2:3" x14ac:dyDescent="0.25">
      <c r="B4" s="127" t="s">
        <v>1</v>
      </c>
      <c r="C4" s="57">
        <v>85230</v>
      </c>
    </row>
    <row r="5" spans="2:3" x14ac:dyDescent="0.25">
      <c r="B5" s="127" t="s">
        <v>2</v>
      </c>
      <c r="C5" s="57">
        <v>27750</v>
      </c>
    </row>
    <row r="6" spans="2:3" x14ac:dyDescent="0.25">
      <c r="B6" s="127" t="s">
        <v>3</v>
      </c>
      <c r="C6" s="57">
        <v>25943</v>
      </c>
    </row>
    <row r="7" spans="2:3" x14ac:dyDescent="0.25">
      <c r="B7" s="127" t="s">
        <v>146</v>
      </c>
      <c r="C7" s="57">
        <v>41000</v>
      </c>
    </row>
    <row r="8" spans="2:3" x14ac:dyDescent="0.25">
      <c r="B8" s="127" t="s">
        <v>5</v>
      </c>
      <c r="C8" s="57">
        <v>6965</v>
      </c>
    </row>
    <row r="9" spans="2:3" x14ac:dyDescent="0.25">
      <c r="B9" s="128" t="s">
        <v>6</v>
      </c>
      <c r="C9" s="58">
        <f>SUM(C3:C8)</f>
        <v>2280698</v>
      </c>
    </row>
    <row r="10" spans="2:3" x14ac:dyDescent="0.25">
      <c r="B10" s="128" t="s">
        <v>7</v>
      </c>
      <c r="C10" s="58">
        <v>10602</v>
      </c>
    </row>
    <row r="11" spans="2:3" ht="15.75" thickBot="1" x14ac:dyDescent="0.3">
      <c r="B11" s="145" t="s">
        <v>8</v>
      </c>
      <c r="C11" s="144">
        <v>0</v>
      </c>
    </row>
    <row r="12" spans="2:3" ht="15.75" thickBot="1" x14ac:dyDescent="0.3">
      <c r="B12" s="151" t="s">
        <v>9</v>
      </c>
      <c r="C12" s="150">
        <f>SUM(C9:C11)</f>
        <v>2291300</v>
      </c>
    </row>
    <row r="13" spans="2:3" x14ac:dyDescent="0.25">
      <c r="B13" s="149" t="s">
        <v>13</v>
      </c>
      <c r="C13" s="148">
        <v>27645</v>
      </c>
    </row>
    <row r="14" spans="2:3" x14ac:dyDescent="0.25">
      <c r="B14" s="147" t="s">
        <v>27</v>
      </c>
      <c r="C14" s="146">
        <v>912200</v>
      </c>
    </row>
    <row r="15" spans="2:3" x14ac:dyDescent="0.25">
      <c r="B15" s="147" t="s">
        <v>176</v>
      </c>
      <c r="C15" s="146">
        <v>61372</v>
      </c>
    </row>
    <row r="16" spans="2:3" x14ac:dyDescent="0.25">
      <c r="B16" s="147" t="s">
        <v>175</v>
      </c>
      <c r="C16" s="146">
        <v>961400</v>
      </c>
    </row>
    <row r="17" spans="2:3" x14ac:dyDescent="0.25">
      <c r="B17" s="147" t="s">
        <v>38</v>
      </c>
      <c r="C17" s="146">
        <v>136947</v>
      </c>
    </row>
    <row r="18" spans="2:3" x14ac:dyDescent="0.25">
      <c r="B18" s="147" t="s">
        <v>42</v>
      </c>
      <c r="C18" s="146">
        <v>174144</v>
      </c>
    </row>
    <row r="19" spans="2:3" x14ac:dyDescent="0.25">
      <c r="B19" s="147" t="s">
        <v>174</v>
      </c>
      <c r="C19" s="146">
        <v>13249</v>
      </c>
    </row>
    <row r="20" spans="2:3" x14ac:dyDescent="0.25">
      <c r="B20" s="128" t="s">
        <v>46</v>
      </c>
      <c r="C20" s="58">
        <f>SUM(C13:C19)</f>
        <v>2286957</v>
      </c>
    </row>
    <row r="21" spans="2:3" x14ac:dyDescent="0.25">
      <c r="B21" s="128" t="s">
        <v>47</v>
      </c>
      <c r="C21" s="58">
        <v>4343</v>
      </c>
    </row>
    <row r="22" spans="2:3" ht="15.75" thickBot="1" x14ac:dyDescent="0.3">
      <c r="B22" s="145" t="s">
        <v>48</v>
      </c>
      <c r="C22" s="144">
        <v>0</v>
      </c>
    </row>
    <row r="23" spans="2:3" ht="15.75" thickBot="1" x14ac:dyDescent="0.3">
      <c r="B23" s="143" t="s">
        <v>95</v>
      </c>
      <c r="C23" s="142">
        <f>SUM(C20:C22)</f>
        <v>2291300</v>
      </c>
    </row>
    <row r="24" spans="2:3" x14ac:dyDescent="0.25">
      <c r="B24" s="141" t="s">
        <v>173</v>
      </c>
      <c r="C24" s="140">
        <f>C12-C23</f>
        <v>0</v>
      </c>
    </row>
    <row r="25" spans="2:3" x14ac:dyDescent="0.25">
      <c r="B25" s="139" t="s">
        <v>51</v>
      </c>
      <c r="C25" s="138">
        <v>0</v>
      </c>
    </row>
    <row r="26" spans="2:3" ht="15.75" thickBot="1" x14ac:dyDescent="0.3">
      <c r="B26" s="137" t="s">
        <v>52</v>
      </c>
      <c r="C26" s="136">
        <f>C24+C25</f>
        <v>0</v>
      </c>
    </row>
    <row r="30" spans="2:3" ht="31.5" customHeight="1" x14ac:dyDescent="0.25"/>
    <row r="31" spans="2:3" ht="16.5" customHeight="1" x14ac:dyDescent="0.25"/>
    <row r="39" ht="16.5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J62"/>
  <sheetViews>
    <sheetView zoomScaleNormal="100" workbookViewId="0">
      <selection activeCell="M11" sqref="M11"/>
    </sheetView>
  </sheetViews>
  <sheetFormatPr defaultRowHeight="14.25" x14ac:dyDescent="0.2"/>
  <cols>
    <col min="1" max="1" width="1.28515625" style="50" customWidth="1"/>
    <col min="2" max="2" width="51" style="49" customWidth="1"/>
    <col min="3" max="3" width="17.7109375" style="50" customWidth="1"/>
    <col min="4" max="4" width="2.140625" style="50" customWidth="1"/>
    <col min="5" max="5" width="9.140625" style="51"/>
    <col min="6" max="16384" width="9.140625" style="50"/>
  </cols>
  <sheetData>
    <row r="1" spans="2:166" ht="6" customHeight="1" thickBot="1" x14ac:dyDescent="0.25"/>
    <row r="2" spans="2:166" ht="30" customHeight="1" thickBot="1" x14ac:dyDescent="0.25">
      <c r="B2" s="125" t="s">
        <v>178</v>
      </c>
      <c r="C2" s="55" t="s">
        <v>162</v>
      </c>
    </row>
    <row r="3" spans="2:166" s="2" customFormat="1" ht="15.75" customHeight="1" x14ac:dyDescent="0.2">
      <c r="B3" s="126" t="s">
        <v>0</v>
      </c>
      <c r="C3" s="56">
        <v>2093810</v>
      </c>
      <c r="E3" s="3"/>
    </row>
    <row r="4" spans="2:166" s="2" customFormat="1" ht="15.75" customHeight="1" x14ac:dyDescent="0.2">
      <c r="B4" s="127" t="s">
        <v>1</v>
      </c>
      <c r="C4" s="57">
        <v>85230</v>
      </c>
      <c r="E4" s="3"/>
    </row>
    <row r="5" spans="2:166" s="2" customFormat="1" ht="15.75" customHeight="1" x14ac:dyDescent="0.2">
      <c r="B5" s="127" t="s">
        <v>2</v>
      </c>
      <c r="C5" s="57">
        <v>27750</v>
      </c>
      <c r="E5" s="3"/>
    </row>
    <row r="6" spans="2:166" s="2" customFormat="1" ht="15.75" customHeight="1" x14ac:dyDescent="0.2">
      <c r="B6" s="127" t="s">
        <v>3</v>
      </c>
      <c r="C6" s="57">
        <v>25943</v>
      </c>
      <c r="E6" s="3"/>
    </row>
    <row r="7" spans="2:166" s="5" customFormat="1" ht="15.75" customHeight="1" x14ac:dyDescent="0.2">
      <c r="B7" s="127" t="s">
        <v>146</v>
      </c>
      <c r="C7" s="57">
        <v>41000</v>
      </c>
      <c r="E7" s="3"/>
      <c r="I7" s="6"/>
      <c r="J7" s="6"/>
      <c r="O7" s="6"/>
      <c r="P7" s="6"/>
      <c r="U7" s="6"/>
      <c r="V7" s="6"/>
      <c r="AA7" s="6"/>
      <c r="AB7" s="6"/>
      <c r="AG7" s="6"/>
      <c r="AH7" s="6"/>
      <c r="AM7" s="6"/>
      <c r="AN7" s="6"/>
      <c r="AS7" s="6"/>
      <c r="AT7" s="6"/>
      <c r="AY7" s="6"/>
      <c r="AZ7" s="6"/>
      <c r="BE7" s="6"/>
      <c r="BF7" s="6"/>
      <c r="BK7" s="6"/>
      <c r="BL7" s="6"/>
      <c r="BQ7" s="6"/>
      <c r="BR7" s="6"/>
      <c r="BW7" s="6"/>
      <c r="BX7" s="6"/>
      <c r="CC7" s="6"/>
      <c r="CD7" s="6"/>
      <c r="CI7" s="6"/>
      <c r="CJ7" s="6"/>
      <c r="CO7" s="6"/>
      <c r="CP7" s="6"/>
      <c r="CU7" s="6"/>
      <c r="CV7" s="6"/>
      <c r="DA7" s="6"/>
      <c r="DB7" s="6"/>
      <c r="DG7" s="6"/>
      <c r="DH7" s="6"/>
      <c r="DM7" s="6"/>
      <c r="DN7" s="6"/>
      <c r="DS7" s="6"/>
      <c r="DT7" s="6"/>
      <c r="DY7" s="6"/>
      <c r="DZ7" s="6"/>
      <c r="EE7" s="6"/>
      <c r="EF7" s="6"/>
      <c r="EK7" s="6"/>
      <c r="EL7" s="6"/>
      <c r="EQ7" s="6"/>
      <c r="ER7" s="6"/>
      <c r="EW7" s="6"/>
      <c r="EX7" s="6"/>
      <c r="FC7" s="6"/>
      <c r="FD7" s="6"/>
      <c r="FI7" s="6"/>
      <c r="FJ7" s="6"/>
    </row>
    <row r="8" spans="2:166" s="5" customFormat="1" ht="15.75" customHeight="1" x14ac:dyDescent="0.2">
      <c r="B8" s="127" t="s">
        <v>5</v>
      </c>
      <c r="C8" s="57">
        <v>6965</v>
      </c>
      <c r="E8" s="3"/>
      <c r="I8" s="6"/>
      <c r="J8" s="6"/>
      <c r="O8" s="6"/>
      <c r="P8" s="6"/>
      <c r="U8" s="6"/>
      <c r="V8" s="6"/>
      <c r="AA8" s="6"/>
      <c r="AB8" s="6"/>
      <c r="AG8" s="6"/>
      <c r="AH8" s="6"/>
      <c r="AM8" s="6"/>
      <c r="AN8" s="6"/>
      <c r="AS8" s="6"/>
      <c r="AT8" s="6"/>
      <c r="AY8" s="6"/>
      <c r="AZ8" s="6"/>
      <c r="BE8" s="6"/>
      <c r="BF8" s="6"/>
      <c r="BK8" s="6"/>
      <c r="BL8" s="6"/>
      <c r="BQ8" s="6"/>
      <c r="BR8" s="6"/>
      <c r="BW8" s="6"/>
      <c r="BX8" s="6"/>
      <c r="CC8" s="6"/>
      <c r="CD8" s="6"/>
      <c r="CI8" s="6"/>
      <c r="CJ8" s="6"/>
      <c r="CO8" s="6"/>
      <c r="CP8" s="6"/>
      <c r="CU8" s="6"/>
      <c r="CV8" s="6"/>
      <c r="DA8" s="6"/>
      <c r="DB8" s="6"/>
      <c r="DG8" s="6"/>
      <c r="DH8" s="6"/>
      <c r="DM8" s="6"/>
      <c r="DN8" s="6"/>
      <c r="DS8" s="6"/>
      <c r="DT8" s="6"/>
      <c r="DY8" s="6"/>
      <c r="DZ8" s="6"/>
      <c r="EE8" s="6"/>
      <c r="EF8" s="6"/>
      <c r="EK8" s="6"/>
      <c r="EL8" s="6"/>
      <c r="EQ8" s="6"/>
      <c r="ER8" s="6"/>
      <c r="EW8" s="6"/>
      <c r="EX8" s="6"/>
      <c r="FC8" s="6"/>
      <c r="FD8" s="6"/>
      <c r="FI8" s="6"/>
      <c r="FJ8" s="6"/>
    </row>
    <row r="9" spans="2:166" s="5" customFormat="1" ht="15.75" customHeight="1" x14ac:dyDescent="0.2">
      <c r="B9" s="128" t="s">
        <v>6</v>
      </c>
      <c r="C9" s="58">
        <f>SUM(C3:C8)</f>
        <v>2280698</v>
      </c>
      <c r="E9" s="3"/>
      <c r="I9" s="6"/>
      <c r="J9" s="6"/>
      <c r="O9" s="6"/>
      <c r="P9" s="6"/>
      <c r="U9" s="6"/>
      <c r="V9" s="6"/>
      <c r="AA9" s="6"/>
      <c r="AB9" s="6"/>
      <c r="AG9" s="6"/>
      <c r="AH9" s="6"/>
      <c r="AM9" s="6"/>
      <c r="AN9" s="6"/>
      <c r="AS9" s="6"/>
      <c r="AT9" s="6"/>
      <c r="AY9" s="6"/>
      <c r="AZ9" s="6"/>
      <c r="BE9" s="6"/>
      <c r="BF9" s="6"/>
      <c r="BK9" s="6"/>
      <c r="BL9" s="6"/>
      <c r="BQ9" s="6"/>
      <c r="BR9" s="6"/>
      <c r="BW9" s="6"/>
      <c r="BX9" s="6"/>
      <c r="CC9" s="6"/>
      <c r="CD9" s="6"/>
      <c r="CI9" s="6"/>
      <c r="CJ9" s="6"/>
      <c r="CO9" s="6"/>
      <c r="CP9" s="6"/>
      <c r="CU9" s="6"/>
      <c r="CV9" s="6"/>
      <c r="DA9" s="6"/>
      <c r="DB9" s="6"/>
      <c r="DG9" s="6"/>
      <c r="DH9" s="6"/>
      <c r="DM9" s="6"/>
      <c r="DN9" s="6"/>
      <c r="DS9" s="6"/>
      <c r="DT9" s="6"/>
      <c r="DY9" s="6"/>
      <c r="DZ9" s="6"/>
      <c r="EE9" s="6"/>
      <c r="EF9" s="6"/>
      <c r="EK9" s="6"/>
      <c r="EL9" s="6"/>
      <c r="EQ9" s="6"/>
      <c r="ER9" s="6"/>
      <c r="EW9" s="6"/>
      <c r="EX9" s="6"/>
      <c r="FC9" s="6"/>
      <c r="FD9" s="6"/>
      <c r="FI9" s="6"/>
      <c r="FJ9" s="6"/>
    </row>
    <row r="10" spans="2:166" s="2" customFormat="1" ht="15.75" customHeight="1" x14ac:dyDescent="0.2">
      <c r="B10" s="128" t="s">
        <v>7</v>
      </c>
      <c r="C10" s="58">
        <v>10602</v>
      </c>
      <c r="E10" s="3"/>
    </row>
    <row r="11" spans="2:166" s="2" customFormat="1" ht="15.75" customHeight="1" thickBot="1" x14ac:dyDescent="0.25">
      <c r="B11" s="128" t="s">
        <v>8</v>
      </c>
      <c r="C11" s="58">
        <v>0</v>
      </c>
      <c r="E11" s="3"/>
    </row>
    <row r="12" spans="2:166" s="5" customFormat="1" ht="15.75" customHeight="1" thickBot="1" x14ac:dyDescent="0.25">
      <c r="B12" s="129" t="s">
        <v>9</v>
      </c>
      <c r="C12" s="59">
        <f>SUM(C9:C11)</f>
        <v>2291300</v>
      </c>
      <c r="D12" s="7"/>
      <c r="E12" s="3"/>
      <c r="I12" s="6"/>
      <c r="J12" s="6"/>
      <c r="O12" s="6"/>
      <c r="P12" s="6"/>
      <c r="U12" s="6"/>
      <c r="V12" s="6"/>
      <c r="AA12" s="6"/>
      <c r="AB12" s="6"/>
      <c r="AG12" s="6"/>
      <c r="AH12" s="6"/>
      <c r="AM12" s="6"/>
      <c r="AN12" s="6"/>
      <c r="AS12" s="6"/>
      <c r="AT12" s="6"/>
      <c r="AY12" s="6"/>
      <c r="AZ12" s="6"/>
      <c r="BE12" s="6"/>
      <c r="BF12" s="6"/>
      <c r="BK12" s="6"/>
      <c r="BL12" s="6"/>
      <c r="BQ12" s="6"/>
      <c r="BR12" s="6"/>
      <c r="BW12" s="6"/>
      <c r="BX12" s="6"/>
      <c r="CC12" s="6"/>
      <c r="CD12" s="6"/>
      <c r="CI12" s="6"/>
      <c r="CJ12" s="6"/>
      <c r="CO12" s="6"/>
      <c r="CP12" s="6"/>
      <c r="CU12" s="6"/>
      <c r="CV12" s="6"/>
      <c r="DA12" s="6"/>
      <c r="DB12" s="6"/>
      <c r="DG12" s="6"/>
      <c r="DH12" s="6"/>
      <c r="DM12" s="6"/>
      <c r="DN12" s="6"/>
      <c r="DS12" s="6"/>
      <c r="DT12" s="6"/>
      <c r="DY12" s="6"/>
      <c r="DZ12" s="6"/>
      <c r="EE12" s="6"/>
      <c r="EF12" s="6"/>
      <c r="EK12" s="6"/>
      <c r="EL12" s="6"/>
      <c r="EQ12" s="6"/>
      <c r="ER12" s="6"/>
      <c r="EW12" s="6"/>
      <c r="EX12" s="6"/>
      <c r="FC12" s="6"/>
      <c r="FD12" s="6"/>
      <c r="FI12" s="6"/>
      <c r="FJ12" s="6"/>
    </row>
    <row r="13" spans="2:166" s="5" customFormat="1" ht="15.75" customHeight="1" x14ac:dyDescent="0.2">
      <c r="B13" s="130" t="s">
        <v>10</v>
      </c>
      <c r="C13" s="60">
        <v>6361</v>
      </c>
      <c r="E13" s="3"/>
    </row>
    <row r="14" spans="2:166" s="5" customFormat="1" ht="15.75" customHeight="1" x14ac:dyDescent="0.2">
      <c r="B14" s="131" t="s">
        <v>11</v>
      </c>
      <c r="C14" s="61">
        <v>10124</v>
      </c>
      <c r="E14" s="3"/>
    </row>
    <row r="15" spans="2:166" s="5" customFormat="1" ht="15.75" customHeight="1" x14ac:dyDescent="0.2">
      <c r="B15" s="131" t="s">
        <v>12</v>
      </c>
      <c r="C15" s="61">
        <v>11160</v>
      </c>
      <c r="E15" s="3"/>
    </row>
    <row r="16" spans="2:166" s="2" customFormat="1" ht="15.75" customHeight="1" x14ac:dyDescent="0.2">
      <c r="B16" s="132" t="s">
        <v>13</v>
      </c>
      <c r="C16" s="62">
        <f>SUM(C13:C15)</f>
        <v>27645</v>
      </c>
      <c r="E16" s="3"/>
    </row>
    <row r="17" spans="2:5" s="5" customFormat="1" ht="15.75" customHeight="1" x14ac:dyDescent="0.2">
      <c r="B17" s="131" t="s">
        <v>14</v>
      </c>
      <c r="C17" s="61">
        <v>40000</v>
      </c>
      <c r="E17" s="3"/>
    </row>
    <row r="18" spans="2:5" s="5" customFormat="1" ht="15.75" customHeight="1" x14ac:dyDescent="0.2">
      <c r="B18" s="131" t="s">
        <v>15</v>
      </c>
      <c r="C18" s="61">
        <v>23436</v>
      </c>
      <c r="E18" s="3"/>
    </row>
    <row r="19" spans="2:5" s="5" customFormat="1" ht="15.75" customHeight="1" x14ac:dyDescent="0.2">
      <c r="B19" s="131" t="s">
        <v>16</v>
      </c>
      <c r="C19" s="61">
        <v>92233</v>
      </c>
      <c r="E19" s="3"/>
    </row>
    <row r="20" spans="2:5" s="5" customFormat="1" ht="15.75" customHeight="1" x14ac:dyDescent="0.2">
      <c r="B20" s="131" t="s">
        <v>17</v>
      </c>
      <c r="C20" s="61">
        <v>1351</v>
      </c>
      <c r="E20" s="3"/>
    </row>
    <row r="21" spans="2:5" s="5" customFormat="1" ht="15.75" customHeight="1" x14ac:dyDescent="0.2">
      <c r="B21" s="131" t="s">
        <v>147</v>
      </c>
      <c r="C21" s="61">
        <v>181595</v>
      </c>
      <c r="E21" s="3"/>
    </row>
    <row r="22" spans="2:5" s="5" customFormat="1" ht="15.75" customHeight="1" x14ac:dyDescent="0.2">
      <c r="B22" s="131" t="s">
        <v>18</v>
      </c>
      <c r="C22" s="61">
        <v>5055</v>
      </c>
      <c r="E22" s="3"/>
    </row>
    <row r="23" spans="2:5" s="5" customFormat="1" ht="15.75" customHeight="1" x14ac:dyDescent="0.2">
      <c r="B23" s="131" t="s">
        <v>19</v>
      </c>
      <c r="C23" s="61">
        <v>66918</v>
      </c>
      <c r="E23" s="3"/>
    </row>
    <row r="24" spans="2:5" s="5" customFormat="1" ht="15.75" customHeight="1" x14ac:dyDescent="0.2">
      <c r="B24" s="131" t="s">
        <v>20</v>
      </c>
      <c r="C24" s="61">
        <v>0</v>
      </c>
      <c r="E24" s="3"/>
    </row>
    <row r="25" spans="2:5" s="5" customFormat="1" ht="15.75" customHeight="1" x14ac:dyDescent="0.2">
      <c r="B25" s="131" t="s">
        <v>21</v>
      </c>
      <c r="C25" s="61">
        <v>286200</v>
      </c>
      <c r="E25" s="3"/>
    </row>
    <row r="26" spans="2:5" s="5" customFormat="1" ht="15.75" customHeight="1" x14ac:dyDescent="0.2">
      <c r="B26" s="131" t="s">
        <v>148</v>
      </c>
      <c r="C26" s="61">
        <v>27062</v>
      </c>
      <c r="E26" s="3"/>
    </row>
    <row r="27" spans="2:5" s="5" customFormat="1" ht="15.75" customHeight="1" x14ac:dyDescent="0.2">
      <c r="B27" s="131" t="s">
        <v>22</v>
      </c>
      <c r="C27" s="61">
        <v>10221</v>
      </c>
      <c r="E27" s="3"/>
    </row>
    <row r="28" spans="2:5" s="5" customFormat="1" ht="15.75" customHeight="1" x14ac:dyDescent="0.2">
      <c r="B28" s="131" t="s">
        <v>23</v>
      </c>
      <c r="C28" s="61">
        <v>760</v>
      </c>
      <c r="E28" s="3"/>
    </row>
    <row r="29" spans="2:5" s="5" customFormat="1" ht="15.75" customHeight="1" x14ac:dyDescent="0.2">
      <c r="B29" s="131" t="s">
        <v>24</v>
      </c>
      <c r="C29" s="61">
        <v>26209</v>
      </c>
      <c r="E29" s="3"/>
    </row>
    <row r="30" spans="2:5" s="5" customFormat="1" ht="15.75" customHeight="1" x14ac:dyDescent="0.2">
      <c r="B30" s="131" t="s">
        <v>25</v>
      </c>
      <c r="C30" s="61">
        <v>107300</v>
      </c>
      <c r="E30" s="3"/>
    </row>
    <row r="31" spans="2:5" s="5" customFormat="1" ht="15.75" customHeight="1" x14ac:dyDescent="0.2">
      <c r="B31" s="131" t="s">
        <v>26</v>
      </c>
      <c r="C31" s="61">
        <v>43860</v>
      </c>
      <c r="E31" s="3"/>
    </row>
    <row r="32" spans="2:5" s="2" customFormat="1" ht="15.75" customHeight="1" x14ac:dyDescent="0.2">
      <c r="B32" s="132" t="s">
        <v>27</v>
      </c>
      <c r="C32" s="62">
        <f>SUM(C17:C31)</f>
        <v>912200</v>
      </c>
      <c r="E32" s="3"/>
    </row>
    <row r="33" spans="2:5" s="5" customFormat="1" ht="15.75" customHeight="1" x14ac:dyDescent="0.2">
      <c r="B33" s="131" t="s">
        <v>28</v>
      </c>
      <c r="C33" s="61">
        <v>22749</v>
      </c>
      <c r="E33" s="3"/>
    </row>
    <row r="34" spans="2:5" s="5" customFormat="1" ht="15.75" customHeight="1" x14ac:dyDescent="0.2">
      <c r="B34" s="131" t="s">
        <v>29</v>
      </c>
      <c r="C34" s="61">
        <v>17897</v>
      </c>
      <c r="E34" s="3"/>
    </row>
    <row r="35" spans="2:5" s="5" customFormat="1" ht="15.75" customHeight="1" x14ac:dyDescent="0.2">
      <c r="B35" s="131" t="s">
        <v>30</v>
      </c>
      <c r="C35" s="61">
        <v>11964</v>
      </c>
      <c r="E35" s="3"/>
    </row>
    <row r="36" spans="2:5" s="5" customFormat="1" ht="15.75" customHeight="1" x14ac:dyDescent="0.2">
      <c r="B36" s="131" t="s">
        <v>31</v>
      </c>
      <c r="C36" s="61">
        <v>2892</v>
      </c>
      <c r="E36" s="3"/>
    </row>
    <row r="37" spans="2:5" s="5" customFormat="1" ht="15.75" customHeight="1" x14ac:dyDescent="0.2">
      <c r="B37" s="131" t="s">
        <v>32</v>
      </c>
      <c r="C37" s="61">
        <v>5870</v>
      </c>
      <c r="E37" s="3"/>
    </row>
    <row r="38" spans="2:5" s="2" customFormat="1" ht="15.75" customHeight="1" x14ac:dyDescent="0.2">
      <c r="B38" s="132" t="s">
        <v>33</v>
      </c>
      <c r="C38" s="62">
        <f>SUM(C33:C37)</f>
        <v>61372</v>
      </c>
      <c r="E38" s="3"/>
    </row>
    <row r="39" spans="2:5" s="5" customFormat="1" ht="15.75" customHeight="1" x14ac:dyDescent="0.2">
      <c r="B39" s="131" t="s">
        <v>149</v>
      </c>
      <c r="C39" s="63">
        <v>910200</v>
      </c>
      <c r="E39" s="8"/>
    </row>
    <row r="40" spans="2:5" s="5" customFormat="1" ht="15.75" customHeight="1" x14ac:dyDescent="0.2">
      <c r="B40" s="131" t="s">
        <v>150</v>
      </c>
      <c r="C40" s="63">
        <v>35000</v>
      </c>
      <c r="E40" s="8"/>
    </row>
    <row r="41" spans="2:5" s="5" customFormat="1" ht="15.75" customHeight="1" x14ac:dyDescent="0.2">
      <c r="B41" s="131" t="s">
        <v>34</v>
      </c>
      <c r="C41" s="63">
        <v>16200</v>
      </c>
      <c r="E41" s="8"/>
    </row>
    <row r="42" spans="2:5" s="2" customFormat="1" ht="15.75" customHeight="1" x14ac:dyDescent="0.2">
      <c r="B42" s="132" t="s">
        <v>35</v>
      </c>
      <c r="C42" s="62">
        <f>SUM(C39:C41)</f>
        <v>961400</v>
      </c>
      <c r="E42" s="3"/>
    </row>
    <row r="43" spans="2:5" s="5" customFormat="1" ht="15.75" customHeight="1" x14ac:dyDescent="0.2">
      <c r="B43" s="131" t="s">
        <v>36</v>
      </c>
      <c r="C43" s="61">
        <v>133000</v>
      </c>
      <c r="E43" s="3"/>
    </row>
    <row r="44" spans="2:5" s="5" customFormat="1" ht="15.75" customHeight="1" x14ac:dyDescent="0.2">
      <c r="B44" s="131" t="s">
        <v>37</v>
      </c>
      <c r="C44" s="61">
        <v>3947</v>
      </c>
      <c r="E44" s="3"/>
    </row>
    <row r="45" spans="2:5" s="2" customFormat="1" ht="15.75" customHeight="1" x14ac:dyDescent="0.2">
      <c r="B45" s="132" t="s">
        <v>38</v>
      </c>
      <c r="C45" s="62">
        <f>SUM(C43:C44)</f>
        <v>136947</v>
      </c>
      <c r="E45" s="3"/>
    </row>
    <row r="46" spans="2:5" s="5" customFormat="1" ht="15.75" customHeight="1" x14ac:dyDescent="0.2">
      <c r="B46" s="131" t="s">
        <v>39</v>
      </c>
      <c r="C46" s="61">
        <v>131500</v>
      </c>
      <c r="E46" s="3"/>
    </row>
    <row r="47" spans="2:5" s="5" customFormat="1" ht="15.75" customHeight="1" x14ac:dyDescent="0.2">
      <c r="B47" s="131" t="s">
        <v>40</v>
      </c>
      <c r="C47" s="61">
        <v>35748</v>
      </c>
      <c r="E47" s="3"/>
    </row>
    <row r="48" spans="2:5" s="5" customFormat="1" ht="15.75" customHeight="1" x14ac:dyDescent="0.2">
      <c r="B48" s="131" t="s">
        <v>41</v>
      </c>
      <c r="C48" s="61">
        <v>6896</v>
      </c>
      <c r="E48" s="3"/>
    </row>
    <row r="49" spans="2:5" s="2" customFormat="1" ht="15.75" customHeight="1" x14ac:dyDescent="0.2">
      <c r="B49" s="132" t="s">
        <v>42</v>
      </c>
      <c r="C49" s="62">
        <f>SUM(C46:C48)</f>
        <v>174144</v>
      </c>
      <c r="E49" s="3"/>
    </row>
    <row r="50" spans="2:5" s="5" customFormat="1" ht="15.75" customHeight="1" x14ac:dyDescent="0.2">
      <c r="B50" s="131" t="s">
        <v>43</v>
      </c>
      <c r="C50" s="61">
        <v>5929</v>
      </c>
      <c r="E50" s="3"/>
    </row>
    <row r="51" spans="2:5" s="5" customFormat="1" ht="15.75" customHeight="1" x14ac:dyDescent="0.2">
      <c r="B51" s="131" t="s">
        <v>44</v>
      </c>
      <c r="C51" s="61">
        <v>7320</v>
      </c>
      <c r="E51" s="3"/>
    </row>
    <row r="52" spans="2:5" s="2" customFormat="1" ht="15.75" customHeight="1" x14ac:dyDescent="0.2">
      <c r="B52" s="132" t="s">
        <v>45</v>
      </c>
      <c r="C52" s="62">
        <f>SUM(C50:C51)</f>
        <v>13249</v>
      </c>
      <c r="E52" s="3"/>
    </row>
    <row r="53" spans="2:5" s="2" customFormat="1" ht="15.75" customHeight="1" x14ac:dyDescent="0.2">
      <c r="B53" s="128" t="s">
        <v>46</v>
      </c>
      <c r="C53" s="58">
        <f>+C52+C49+C45+C42+C38+C32+C16</f>
        <v>2286957</v>
      </c>
      <c r="E53" s="3"/>
    </row>
    <row r="54" spans="2:5" s="2" customFormat="1" ht="15.75" customHeight="1" x14ac:dyDescent="0.2">
      <c r="B54" s="128" t="s">
        <v>47</v>
      </c>
      <c r="C54" s="58">
        <v>4343</v>
      </c>
      <c r="E54" s="3"/>
    </row>
    <row r="55" spans="2:5" s="2" customFormat="1" ht="15.75" customHeight="1" thickBot="1" x14ac:dyDescent="0.25">
      <c r="B55" s="128" t="s">
        <v>48</v>
      </c>
      <c r="C55" s="58">
        <v>0</v>
      </c>
      <c r="E55" s="3"/>
    </row>
    <row r="56" spans="2:5" s="5" customFormat="1" ht="15.75" customHeight="1" thickBot="1" x14ac:dyDescent="0.25">
      <c r="B56" s="129" t="s">
        <v>49</v>
      </c>
      <c r="C56" s="59">
        <f>SUM(C53:C55)</f>
        <v>2291300</v>
      </c>
      <c r="E56" s="3"/>
    </row>
    <row r="57" spans="2:5" s="2" customFormat="1" ht="15.75" customHeight="1" x14ac:dyDescent="0.2">
      <c r="B57" s="133" t="s">
        <v>50</v>
      </c>
      <c r="C57" s="9">
        <v>0</v>
      </c>
      <c r="E57" s="3"/>
    </row>
    <row r="58" spans="2:5" s="10" customFormat="1" ht="15.75" customHeight="1" x14ac:dyDescent="0.2">
      <c r="B58" s="131" t="s">
        <v>51</v>
      </c>
      <c r="C58" s="61">
        <v>0</v>
      </c>
      <c r="E58" s="3"/>
    </row>
    <row r="59" spans="2:5" s="2" customFormat="1" ht="15.75" customHeight="1" thickBot="1" x14ac:dyDescent="0.25">
      <c r="B59" s="134" t="s">
        <v>52</v>
      </c>
      <c r="C59" s="11">
        <v>0</v>
      </c>
      <c r="E59" s="3"/>
    </row>
    <row r="60" spans="2:5" ht="4.5" customHeight="1" x14ac:dyDescent="0.2"/>
    <row r="61" spans="2:5" ht="15" customHeight="1" x14ac:dyDescent="0.2"/>
    <row r="62" spans="2:5" ht="15" customHeight="1" x14ac:dyDescent="0.2"/>
  </sheetData>
  <sheetProtection selectLockedCells="1" selectUnlockedCells="1"/>
  <pageMargins left="0.23622047244094491" right="0.23622047244094491" top="0.55118110236220474" bottom="0.55118110236220474" header="0.31496062992125984" footer="0.31496062992125984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44"/>
  <sheetViews>
    <sheetView zoomScaleNormal="100" workbookViewId="0">
      <pane ySplit="2" topLeftCell="A3" activePane="bottomLeft" state="frozen"/>
      <selection pane="bottomLeft" activeCell="H12" sqref="H12"/>
    </sheetView>
  </sheetViews>
  <sheetFormatPr defaultRowHeight="14.25" x14ac:dyDescent="0.2"/>
  <cols>
    <col min="1" max="1" width="9.140625" style="64"/>
    <col min="2" max="2" width="11.5703125" style="64" customWidth="1"/>
    <col min="3" max="3" width="10.5703125" style="64" customWidth="1"/>
    <col min="4" max="4" width="78.140625" style="64" customWidth="1"/>
    <col min="5" max="5" width="13.7109375" style="64" customWidth="1"/>
    <col min="6" max="16384" width="9.140625" style="64"/>
  </cols>
  <sheetData>
    <row r="1" spans="2:5" ht="24.75" customHeight="1" thickBot="1" x14ac:dyDescent="0.3">
      <c r="B1" s="135" t="s">
        <v>179</v>
      </c>
    </row>
    <row r="2" spans="2:5" ht="32.25" customHeight="1" thickBot="1" x14ac:dyDescent="0.25">
      <c r="B2" s="108" t="s">
        <v>171</v>
      </c>
      <c r="C2" s="109" t="s">
        <v>170</v>
      </c>
      <c r="D2" s="110" t="s">
        <v>169</v>
      </c>
      <c r="E2" s="111" t="s">
        <v>172</v>
      </c>
    </row>
    <row r="3" spans="2:5" ht="15.75" customHeight="1" x14ac:dyDescent="0.2">
      <c r="B3" s="91">
        <v>1</v>
      </c>
      <c r="C3" s="76" t="s">
        <v>180</v>
      </c>
      <c r="D3" s="90" t="s">
        <v>181</v>
      </c>
      <c r="E3" s="107">
        <v>8000</v>
      </c>
    </row>
    <row r="4" spans="2:5" ht="15.75" customHeight="1" x14ac:dyDescent="0.2">
      <c r="B4" s="100">
        <v>2</v>
      </c>
      <c r="C4" s="76" t="s">
        <v>182</v>
      </c>
      <c r="D4" s="77" t="s">
        <v>183</v>
      </c>
      <c r="E4" s="106">
        <v>1000</v>
      </c>
    </row>
    <row r="5" spans="2:5" ht="15.75" customHeight="1" x14ac:dyDescent="0.2">
      <c r="B5" s="91">
        <v>3</v>
      </c>
      <c r="C5" s="76" t="s">
        <v>180</v>
      </c>
      <c r="D5" s="77" t="s">
        <v>184</v>
      </c>
      <c r="E5" s="106">
        <v>5800</v>
      </c>
    </row>
    <row r="6" spans="2:5" ht="15.75" customHeight="1" x14ac:dyDescent="0.2">
      <c r="B6" s="100">
        <v>4</v>
      </c>
      <c r="C6" s="76" t="s">
        <v>182</v>
      </c>
      <c r="D6" s="90" t="s">
        <v>185</v>
      </c>
      <c r="E6" s="107">
        <v>440</v>
      </c>
    </row>
    <row r="7" spans="2:5" ht="15.75" customHeight="1" x14ac:dyDescent="0.2">
      <c r="B7" s="91">
        <v>5</v>
      </c>
      <c r="C7" s="76" t="s">
        <v>186</v>
      </c>
      <c r="D7" s="77" t="s">
        <v>187</v>
      </c>
      <c r="E7" s="106">
        <v>300</v>
      </c>
    </row>
    <row r="8" spans="2:5" ht="15.75" customHeight="1" x14ac:dyDescent="0.2">
      <c r="B8" s="100">
        <v>6</v>
      </c>
      <c r="C8" s="76" t="s">
        <v>180</v>
      </c>
      <c r="D8" s="77" t="s">
        <v>188</v>
      </c>
      <c r="E8" s="106">
        <v>3000</v>
      </c>
    </row>
    <row r="9" spans="2:5" ht="15.75" customHeight="1" x14ac:dyDescent="0.2">
      <c r="B9" s="91">
        <v>7</v>
      </c>
      <c r="C9" s="76" t="s">
        <v>186</v>
      </c>
      <c r="D9" s="77" t="s">
        <v>189</v>
      </c>
      <c r="E9" s="106">
        <v>7800</v>
      </c>
    </row>
    <row r="10" spans="2:5" ht="15.75" customHeight="1" x14ac:dyDescent="0.2">
      <c r="B10" s="100">
        <v>8</v>
      </c>
      <c r="C10" s="76" t="s">
        <v>182</v>
      </c>
      <c r="D10" s="77" t="s">
        <v>190</v>
      </c>
      <c r="E10" s="106">
        <v>500</v>
      </c>
    </row>
    <row r="11" spans="2:5" ht="15.75" customHeight="1" x14ac:dyDescent="0.2">
      <c r="B11" s="91">
        <v>9</v>
      </c>
      <c r="C11" s="76" t="s">
        <v>182</v>
      </c>
      <c r="D11" s="77" t="s">
        <v>191</v>
      </c>
      <c r="E11" s="106">
        <v>1500</v>
      </c>
    </row>
    <row r="12" spans="2:5" ht="15.75" customHeight="1" x14ac:dyDescent="0.2">
      <c r="B12" s="100">
        <v>10</v>
      </c>
      <c r="C12" s="105" t="s">
        <v>182</v>
      </c>
      <c r="D12" s="104" t="s">
        <v>192</v>
      </c>
      <c r="E12" s="98">
        <v>1500</v>
      </c>
    </row>
    <row r="13" spans="2:5" ht="15.75" customHeight="1" x14ac:dyDescent="0.2">
      <c r="B13" s="91">
        <v>11</v>
      </c>
      <c r="C13" s="76" t="s">
        <v>182</v>
      </c>
      <c r="D13" s="99" t="s">
        <v>193</v>
      </c>
      <c r="E13" s="103">
        <v>1000</v>
      </c>
    </row>
    <row r="14" spans="2:5" ht="15.75" customHeight="1" x14ac:dyDescent="0.2">
      <c r="B14" s="94">
        <v>12</v>
      </c>
      <c r="C14" s="76" t="s">
        <v>182</v>
      </c>
      <c r="D14" s="99" t="s">
        <v>194</v>
      </c>
      <c r="E14" s="103">
        <v>500</v>
      </c>
    </row>
    <row r="15" spans="2:5" ht="15.75" customHeight="1" x14ac:dyDescent="0.2">
      <c r="B15" s="94">
        <v>13</v>
      </c>
      <c r="C15" s="76" t="s">
        <v>180</v>
      </c>
      <c r="D15" s="99" t="s">
        <v>195</v>
      </c>
      <c r="E15" s="103">
        <v>6500</v>
      </c>
    </row>
    <row r="16" spans="2:5" ht="15.75" customHeight="1" x14ac:dyDescent="0.2">
      <c r="B16" s="100">
        <v>14</v>
      </c>
      <c r="C16" s="76" t="s">
        <v>180</v>
      </c>
      <c r="D16" s="99" t="s">
        <v>196</v>
      </c>
      <c r="E16" s="98">
        <v>4000</v>
      </c>
    </row>
    <row r="17" spans="2:5" ht="15.75" customHeight="1" x14ac:dyDescent="0.2">
      <c r="B17" s="94">
        <v>15</v>
      </c>
      <c r="C17" s="76" t="s">
        <v>180</v>
      </c>
      <c r="D17" s="99" t="s">
        <v>197</v>
      </c>
      <c r="E17" s="103">
        <v>250</v>
      </c>
    </row>
    <row r="18" spans="2:5" ht="15.75" customHeight="1" x14ac:dyDescent="0.2">
      <c r="B18" s="100">
        <v>16</v>
      </c>
      <c r="C18" s="76" t="s">
        <v>180</v>
      </c>
      <c r="D18" s="99" t="s">
        <v>198</v>
      </c>
      <c r="E18" s="98">
        <v>100</v>
      </c>
    </row>
    <row r="19" spans="2:5" ht="15.75" customHeight="1" x14ac:dyDescent="0.2">
      <c r="B19" s="94">
        <v>17</v>
      </c>
      <c r="C19" s="76" t="s">
        <v>182</v>
      </c>
      <c r="D19" s="99" t="s">
        <v>199</v>
      </c>
      <c r="E19" s="103">
        <v>400</v>
      </c>
    </row>
    <row r="20" spans="2:5" ht="15.75" customHeight="1" x14ac:dyDescent="0.2">
      <c r="B20" s="100">
        <v>18</v>
      </c>
      <c r="C20" s="76" t="s">
        <v>182</v>
      </c>
      <c r="D20" s="99" t="s">
        <v>200</v>
      </c>
      <c r="E20" s="98">
        <v>300</v>
      </c>
    </row>
    <row r="21" spans="2:5" ht="15.75" customHeight="1" x14ac:dyDescent="0.2">
      <c r="B21" s="94">
        <v>19</v>
      </c>
      <c r="C21" s="76" t="s">
        <v>182</v>
      </c>
      <c r="D21" s="99" t="s">
        <v>201</v>
      </c>
      <c r="E21" s="98">
        <v>500</v>
      </c>
    </row>
    <row r="22" spans="2:5" ht="15.75" customHeight="1" x14ac:dyDescent="0.2">
      <c r="B22" s="100">
        <v>20</v>
      </c>
      <c r="C22" s="76" t="s">
        <v>180</v>
      </c>
      <c r="D22" s="99" t="s">
        <v>202</v>
      </c>
      <c r="E22" s="75">
        <v>1000</v>
      </c>
    </row>
    <row r="23" spans="2:5" ht="15.75" customHeight="1" x14ac:dyDescent="0.2">
      <c r="B23" s="94">
        <v>21</v>
      </c>
      <c r="C23" s="102" t="s">
        <v>180</v>
      </c>
      <c r="D23" s="101" t="s">
        <v>203</v>
      </c>
      <c r="E23" s="98">
        <v>4000</v>
      </c>
    </row>
    <row r="24" spans="2:5" ht="15.75" customHeight="1" x14ac:dyDescent="0.2">
      <c r="B24" s="94">
        <v>22</v>
      </c>
      <c r="C24" s="102" t="s">
        <v>182</v>
      </c>
      <c r="D24" s="101" t="s">
        <v>204</v>
      </c>
      <c r="E24" s="98">
        <v>1000</v>
      </c>
    </row>
    <row r="25" spans="2:5" ht="15.75" customHeight="1" x14ac:dyDescent="0.2">
      <c r="B25" s="94">
        <v>23</v>
      </c>
      <c r="C25" s="102" t="s">
        <v>182</v>
      </c>
      <c r="D25" s="101" t="s">
        <v>205</v>
      </c>
      <c r="E25" s="98">
        <v>2400</v>
      </c>
    </row>
    <row r="26" spans="2:5" ht="15.75" customHeight="1" x14ac:dyDescent="0.2">
      <c r="B26" s="94">
        <v>24</v>
      </c>
      <c r="C26" s="102" t="s">
        <v>186</v>
      </c>
      <c r="D26" s="101" t="s">
        <v>206</v>
      </c>
      <c r="E26" s="98">
        <v>6300</v>
      </c>
    </row>
    <row r="27" spans="2:5" ht="15.75" customHeight="1" x14ac:dyDescent="0.2">
      <c r="B27" s="94">
        <v>25</v>
      </c>
      <c r="C27" s="102" t="s">
        <v>186</v>
      </c>
      <c r="D27" s="101" t="s">
        <v>207</v>
      </c>
      <c r="E27" s="98">
        <v>2500</v>
      </c>
    </row>
    <row r="28" spans="2:5" ht="15.75" customHeight="1" x14ac:dyDescent="0.2">
      <c r="B28" s="100">
        <v>26</v>
      </c>
      <c r="C28" s="102" t="s">
        <v>180</v>
      </c>
      <c r="D28" s="101" t="s">
        <v>208</v>
      </c>
      <c r="E28" s="98">
        <v>500</v>
      </c>
    </row>
    <row r="29" spans="2:5" ht="15.75" customHeight="1" thickBot="1" x14ac:dyDescent="0.25">
      <c r="B29" s="91">
        <v>27</v>
      </c>
      <c r="C29" s="76" t="s">
        <v>180</v>
      </c>
      <c r="D29" s="99" t="s">
        <v>209</v>
      </c>
      <c r="E29" s="98">
        <v>720</v>
      </c>
    </row>
    <row r="30" spans="2:5" ht="15.75" thickBot="1" x14ac:dyDescent="0.3">
      <c r="B30" s="183" t="s">
        <v>168</v>
      </c>
      <c r="C30" s="184"/>
      <c r="D30" s="185"/>
      <c r="E30" s="112">
        <f>SUM(E3:E29)</f>
        <v>61810</v>
      </c>
    </row>
    <row r="31" spans="2:5" ht="15.75" customHeight="1" x14ac:dyDescent="0.2">
      <c r="B31" s="91">
        <v>28</v>
      </c>
      <c r="C31" s="97" t="s">
        <v>182</v>
      </c>
      <c r="D31" s="90" t="s">
        <v>210</v>
      </c>
      <c r="E31" s="89">
        <v>800</v>
      </c>
    </row>
    <row r="32" spans="2:5" ht="15.75" customHeight="1" x14ac:dyDescent="0.2">
      <c r="B32" s="94">
        <v>29</v>
      </c>
      <c r="C32" s="76" t="s">
        <v>182</v>
      </c>
      <c r="D32" s="77" t="s">
        <v>211</v>
      </c>
      <c r="E32" s="96">
        <v>700</v>
      </c>
    </row>
    <row r="33" spans="2:5" ht="15.75" customHeight="1" x14ac:dyDescent="0.2">
      <c r="B33" s="91">
        <v>30</v>
      </c>
      <c r="C33" s="76" t="s">
        <v>182</v>
      </c>
      <c r="D33" s="77" t="s">
        <v>212</v>
      </c>
      <c r="E33" s="95">
        <v>200</v>
      </c>
    </row>
    <row r="34" spans="2:5" ht="15.75" customHeight="1" x14ac:dyDescent="0.2">
      <c r="B34" s="94">
        <v>31</v>
      </c>
      <c r="C34" s="93" t="s">
        <v>182</v>
      </c>
      <c r="D34" s="92" t="s">
        <v>213</v>
      </c>
      <c r="E34" s="75">
        <v>500</v>
      </c>
    </row>
    <row r="35" spans="2:5" ht="15.75" customHeight="1" x14ac:dyDescent="0.2">
      <c r="B35" s="91">
        <v>32</v>
      </c>
      <c r="C35" s="93" t="s">
        <v>182</v>
      </c>
      <c r="D35" s="92" t="s">
        <v>214</v>
      </c>
      <c r="E35" s="75">
        <v>9000</v>
      </c>
    </row>
    <row r="36" spans="2:5" ht="15.75" customHeight="1" x14ac:dyDescent="0.2">
      <c r="B36" s="94">
        <v>33</v>
      </c>
      <c r="C36" s="93" t="s">
        <v>182</v>
      </c>
      <c r="D36" s="92" t="s">
        <v>215</v>
      </c>
      <c r="E36" s="75">
        <v>70</v>
      </c>
    </row>
    <row r="37" spans="2:5" ht="15.75" customHeight="1" thickBot="1" x14ac:dyDescent="0.25">
      <c r="B37" s="91">
        <v>34</v>
      </c>
      <c r="C37" s="93" t="s">
        <v>182</v>
      </c>
      <c r="D37" s="92" t="s">
        <v>216</v>
      </c>
      <c r="E37" s="75">
        <v>500</v>
      </c>
    </row>
    <row r="38" spans="2:5" ht="15.75" thickBot="1" x14ac:dyDescent="0.3">
      <c r="B38" s="183" t="s">
        <v>167</v>
      </c>
      <c r="C38" s="184"/>
      <c r="D38" s="185"/>
      <c r="E38" s="112">
        <f>SUM(E31:E37)</f>
        <v>11770</v>
      </c>
    </row>
    <row r="39" spans="2:5" ht="15.75" customHeight="1" x14ac:dyDescent="0.2">
      <c r="B39" s="80">
        <v>35</v>
      </c>
      <c r="C39" s="88" t="s">
        <v>182</v>
      </c>
      <c r="D39" s="82" t="s">
        <v>217</v>
      </c>
      <c r="E39" s="78">
        <v>20000</v>
      </c>
    </row>
    <row r="40" spans="2:5" ht="15.75" customHeight="1" x14ac:dyDescent="0.2">
      <c r="B40" s="80">
        <v>36</v>
      </c>
      <c r="C40" s="84" t="s">
        <v>180</v>
      </c>
      <c r="D40" s="82" t="s">
        <v>218</v>
      </c>
      <c r="E40" s="78">
        <v>3500</v>
      </c>
    </row>
    <row r="41" spans="2:5" ht="15.75" customHeight="1" x14ac:dyDescent="0.2">
      <c r="B41" s="80">
        <v>37</v>
      </c>
      <c r="C41" s="84" t="s">
        <v>182</v>
      </c>
      <c r="D41" s="82" t="s">
        <v>219</v>
      </c>
      <c r="E41" s="78">
        <v>9000</v>
      </c>
    </row>
    <row r="42" spans="2:5" ht="15.75" customHeight="1" x14ac:dyDescent="0.2">
      <c r="B42" s="80">
        <v>38</v>
      </c>
      <c r="C42" s="84" t="s">
        <v>182</v>
      </c>
      <c r="D42" s="82" t="s">
        <v>220</v>
      </c>
      <c r="E42" s="78">
        <v>2500</v>
      </c>
    </row>
    <row r="43" spans="2:5" ht="15.75" customHeight="1" x14ac:dyDescent="0.2">
      <c r="B43" s="80">
        <v>39</v>
      </c>
      <c r="C43" s="84" t="s">
        <v>180</v>
      </c>
      <c r="D43" s="82" t="s">
        <v>221</v>
      </c>
      <c r="E43" s="78">
        <v>750</v>
      </c>
    </row>
    <row r="44" spans="2:5" ht="15.75" customHeight="1" x14ac:dyDescent="0.2">
      <c r="B44" s="80">
        <v>40</v>
      </c>
      <c r="C44" s="87" t="s">
        <v>180</v>
      </c>
      <c r="D44" s="86" t="s">
        <v>222</v>
      </c>
      <c r="E44" s="85">
        <v>750</v>
      </c>
    </row>
    <row r="45" spans="2:5" ht="15.75" customHeight="1" x14ac:dyDescent="0.2">
      <c r="B45" s="80">
        <v>41</v>
      </c>
      <c r="C45" s="84" t="s">
        <v>182</v>
      </c>
      <c r="D45" s="82" t="s">
        <v>223</v>
      </c>
      <c r="E45" s="78">
        <v>6500</v>
      </c>
    </row>
    <row r="46" spans="2:5" ht="15.75" customHeight="1" x14ac:dyDescent="0.2">
      <c r="B46" s="80">
        <v>42</v>
      </c>
      <c r="C46" s="84" t="s">
        <v>180</v>
      </c>
      <c r="D46" s="82" t="s">
        <v>224</v>
      </c>
      <c r="E46" s="83">
        <v>2500</v>
      </c>
    </row>
    <row r="47" spans="2:5" ht="15.75" customHeight="1" x14ac:dyDescent="0.2">
      <c r="B47" s="80">
        <v>43</v>
      </c>
      <c r="C47" s="84" t="s">
        <v>180</v>
      </c>
      <c r="D47" s="82" t="s">
        <v>225</v>
      </c>
      <c r="E47" s="83">
        <v>2000</v>
      </c>
    </row>
    <row r="48" spans="2:5" ht="15.75" customHeight="1" x14ac:dyDescent="0.2">
      <c r="B48" s="80">
        <v>44</v>
      </c>
      <c r="C48" s="84" t="s">
        <v>180</v>
      </c>
      <c r="D48" s="82" t="s">
        <v>226</v>
      </c>
      <c r="E48" s="83">
        <v>1750</v>
      </c>
    </row>
    <row r="49" spans="2:5" ht="15.75" customHeight="1" x14ac:dyDescent="0.2">
      <c r="B49" s="80">
        <v>45</v>
      </c>
      <c r="C49" s="84" t="s">
        <v>180</v>
      </c>
      <c r="D49" s="82" t="s">
        <v>227</v>
      </c>
      <c r="E49" s="83">
        <v>80</v>
      </c>
    </row>
    <row r="50" spans="2:5" ht="15.75" customHeight="1" x14ac:dyDescent="0.2">
      <c r="B50" s="80">
        <v>46</v>
      </c>
      <c r="C50" s="84" t="s">
        <v>180</v>
      </c>
      <c r="D50" s="82" t="s">
        <v>228</v>
      </c>
      <c r="E50" s="83">
        <v>100</v>
      </c>
    </row>
    <row r="51" spans="2:5" ht="15.75" customHeight="1" x14ac:dyDescent="0.2">
      <c r="B51" s="80">
        <v>47</v>
      </c>
      <c r="C51" s="84" t="s">
        <v>180</v>
      </c>
      <c r="D51" s="82" t="s">
        <v>229</v>
      </c>
      <c r="E51" s="83">
        <v>80</v>
      </c>
    </row>
    <row r="52" spans="2:5" ht="15.75" customHeight="1" x14ac:dyDescent="0.2">
      <c r="B52" s="80">
        <v>48</v>
      </c>
      <c r="C52" s="84" t="s">
        <v>182</v>
      </c>
      <c r="D52" s="82" t="s">
        <v>230</v>
      </c>
      <c r="E52" s="83">
        <v>400</v>
      </c>
    </row>
    <row r="53" spans="2:5" ht="15.75" customHeight="1" x14ac:dyDescent="0.2">
      <c r="B53" s="80">
        <v>49</v>
      </c>
      <c r="C53" s="84" t="s">
        <v>180</v>
      </c>
      <c r="D53" s="82" t="s">
        <v>231</v>
      </c>
      <c r="E53" s="78">
        <v>200</v>
      </c>
    </row>
    <row r="54" spans="2:5" ht="15.75" customHeight="1" x14ac:dyDescent="0.2">
      <c r="B54" s="80">
        <v>50</v>
      </c>
      <c r="C54" s="84" t="s">
        <v>180</v>
      </c>
      <c r="D54" s="82" t="s">
        <v>232</v>
      </c>
      <c r="E54" s="83">
        <v>6000</v>
      </c>
    </row>
    <row r="55" spans="2:5" ht="15.75" customHeight="1" x14ac:dyDescent="0.2">
      <c r="B55" s="80">
        <v>51</v>
      </c>
      <c r="C55" s="84" t="s">
        <v>182</v>
      </c>
      <c r="D55" s="82" t="s">
        <v>233</v>
      </c>
      <c r="E55" s="78">
        <v>900</v>
      </c>
    </row>
    <row r="56" spans="2:5" ht="15.75" customHeight="1" x14ac:dyDescent="0.2">
      <c r="B56" s="80">
        <v>52</v>
      </c>
      <c r="C56" s="84" t="s">
        <v>182</v>
      </c>
      <c r="D56" s="82" t="s">
        <v>234</v>
      </c>
      <c r="E56" s="78">
        <v>1700</v>
      </c>
    </row>
    <row r="57" spans="2:5" ht="15.75" customHeight="1" x14ac:dyDescent="0.2">
      <c r="B57" s="80">
        <v>53</v>
      </c>
      <c r="C57" s="84" t="s">
        <v>180</v>
      </c>
      <c r="D57" s="82" t="s">
        <v>235</v>
      </c>
      <c r="E57" s="78">
        <v>1100</v>
      </c>
    </row>
    <row r="58" spans="2:5" ht="15.75" customHeight="1" x14ac:dyDescent="0.2">
      <c r="B58" s="80">
        <v>54</v>
      </c>
      <c r="C58" s="84" t="s">
        <v>180</v>
      </c>
      <c r="D58" s="82" t="s">
        <v>236</v>
      </c>
      <c r="E58" s="83">
        <v>200</v>
      </c>
    </row>
    <row r="59" spans="2:5" ht="15.75" customHeight="1" x14ac:dyDescent="0.2">
      <c r="B59" s="80">
        <v>55</v>
      </c>
      <c r="C59" s="84" t="s">
        <v>180</v>
      </c>
      <c r="D59" s="82" t="s">
        <v>237</v>
      </c>
      <c r="E59" s="83">
        <v>500</v>
      </c>
    </row>
    <row r="60" spans="2:5" ht="15.75" customHeight="1" x14ac:dyDescent="0.2">
      <c r="B60" s="80">
        <v>56</v>
      </c>
      <c r="C60" s="84" t="s">
        <v>180</v>
      </c>
      <c r="D60" s="82" t="s">
        <v>238</v>
      </c>
      <c r="E60" s="78">
        <v>1000</v>
      </c>
    </row>
    <row r="61" spans="2:5" ht="15.75" customHeight="1" x14ac:dyDescent="0.2">
      <c r="B61" s="80">
        <v>57</v>
      </c>
      <c r="C61" s="84" t="s">
        <v>180</v>
      </c>
      <c r="D61" s="82" t="s">
        <v>239</v>
      </c>
      <c r="E61" s="78">
        <v>670</v>
      </c>
    </row>
    <row r="62" spans="2:5" ht="15.75" customHeight="1" x14ac:dyDescent="0.2">
      <c r="B62" s="80">
        <v>58</v>
      </c>
      <c r="C62" s="84" t="s">
        <v>182</v>
      </c>
      <c r="D62" s="82" t="s">
        <v>240</v>
      </c>
      <c r="E62" s="78">
        <v>200</v>
      </c>
    </row>
    <row r="63" spans="2:5" ht="15.75" customHeight="1" x14ac:dyDescent="0.2">
      <c r="B63" s="80">
        <v>59</v>
      </c>
      <c r="C63" s="84" t="s">
        <v>182</v>
      </c>
      <c r="D63" s="82" t="s">
        <v>241</v>
      </c>
      <c r="E63" s="83">
        <v>400</v>
      </c>
    </row>
    <row r="64" spans="2:5" ht="15.75" customHeight="1" x14ac:dyDescent="0.2">
      <c r="B64" s="80">
        <v>60</v>
      </c>
      <c r="C64" s="84" t="s">
        <v>180</v>
      </c>
      <c r="D64" s="82" t="s">
        <v>242</v>
      </c>
      <c r="E64" s="83">
        <v>60</v>
      </c>
    </row>
    <row r="65" spans="2:5" ht="15.75" customHeight="1" x14ac:dyDescent="0.2">
      <c r="B65" s="80">
        <v>61</v>
      </c>
      <c r="C65" s="81" t="s">
        <v>180</v>
      </c>
      <c r="D65" s="82" t="s">
        <v>243</v>
      </c>
      <c r="E65" s="78">
        <v>150</v>
      </c>
    </row>
    <row r="66" spans="2:5" ht="15.75" customHeight="1" x14ac:dyDescent="0.2">
      <c r="B66" s="80">
        <v>62</v>
      </c>
      <c r="C66" s="81" t="s">
        <v>180</v>
      </c>
      <c r="D66" s="82" t="s">
        <v>244</v>
      </c>
      <c r="E66" s="78">
        <v>800</v>
      </c>
    </row>
    <row r="67" spans="2:5" ht="15.75" customHeight="1" thickBot="1" x14ac:dyDescent="0.25">
      <c r="B67" s="80">
        <v>63</v>
      </c>
      <c r="C67" s="81" t="s">
        <v>180</v>
      </c>
      <c r="D67" s="79" t="s">
        <v>245</v>
      </c>
      <c r="E67" s="78">
        <v>300</v>
      </c>
    </row>
    <row r="68" spans="2:5" ht="15.75" thickBot="1" x14ac:dyDescent="0.3">
      <c r="B68" s="113" t="s">
        <v>166</v>
      </c>
      <c r="C68" s="114"/>
      <c r="D68" s="115"/>
      <c r="E68" s="112">
        <f>SUM(E39:E67)</f>
        <v>64090</v>
      </c>
    </row>
    <row r="69" spans="2:5" ht="15.75" customHeight="1" x14ac:dyDescent="0.2">
      <c r="B69" s="154">
        <v>64</v>
      </c>
      <c r="C69" s="76" t="s">
        <v>182</v>
      </c>
      <c r="D69" s="77" t="s">
        <v>246</v>
      </c>
      <c r="E69" s="75">
        <v>250</v>
      </c>
    </row>
    <row r="70" spans="2:5" ht="15.75" customHeight="1" x14ac:dyDescent="0.2">
      <c r="B70" s="154">
        <v>65</v>
      </c>
      <c r="C70" s="76" t="s">
        <v>186</v>
      </c>
      <c r="D70" s="77" t="s">
        <v>247</v>
      </c>
      <c r="E70" s="75">
        <v>500</v>
      </c>
    </row>
    <row r="71" spans="2:5" ht="15.75" customHeight="1" x14ac:dyDescent="0.2">
      <c r="B71" s="154">
        <v>66</v>
      </c>
      <c r="C71" s="76" t="s">
        <v>182</v>
      </c>
      <c r="D71" s="77" t="s">
        <v>248</v>
      </c>
      <c r="E71" s="75">
        <v>1410</v>
      </c>
    </row>
    <row r="72" spans="2:5" ht="15.75" customHeight="1" x14ac:dyDescent="0.2">
      <c r="B72" s="154">
        <v>67</v>
      </c>
      <c r="C72" s="76" t="s">
        <v>182</v>
      </c>
      <c r="D72" s="77" t="s">
        <v>249</v>
      </c>
      <c r="E72" s="75">
        <v>50</v>
      </c>
    </row>
    <row r="73" spans="2:5" ht="15.75" customHeight="1" thickBot="1" x14ac:dyDescent="0.25">
      <c r="B73" s="154">
        <v>68</v>
      </c>
      <c r="C73" s="76" t="s">
        <v>182</v>
      </c>
      <c r="D73" s="77" t="s">
        <v>250</v>
      </c>
      <c r="E73" s="75">
        <v>120</v>
      </c>
    </row>
    <row r="74" spans="2:5" ht="15.75" thickBot="1" x14ac:dyDescent="0.3">
      <c r="B74" s="183" t="s">
        <v>165</v>
      </c>
      <c r="C74" s="184"/>
      <c r="D74" s="185"/>
      <c r="E74" s="112">
        <f>SUM(E69:E73)</f>
        <v>2330</v>
      </c>
    </row>
    <row r="75" spans="2:5" ht="21" customHeight="1" thickBot="1" x14ac:dyDescent="0.3">
      <c r="B75" s="122" t="s">
        <v>164</v>
      </c>
      <c r="C75" s="123"/>
      <c r="D75" s="123"/>
      <c r="E75" s="124">
        <f>E74+E68+E30+E38</f>
        <v>140000</v>
      </c>
    </row>
    <row r="76" spans="2:5" ht="15.75" thickBot="1" x14ac:dyDescent="0.3">
      <c r="B76" s="119"/>
      <c r="C76" s="120"/>
      <c r="D76" s="121"/>
      <c r="E76" s="112"/>
    </row>
    <row r="77" spans="2:5" ht="21" customHeight="1" thickBot="1" x14ac:dyDescent="0.3">
      <c r="B77" s="116" t="s">
        <v>163</v>
      </c>
      <c r="C77" s="117"/>
      <c r="D77" s="117"/>
      <c r="E77" s="118">
        <f>+E76+E75</f>
        <v>140000</v>
      </c>
    </row>
    <row r="78" spans="2:5" x14ac:dyDescent="0.2">
      <c r="B78" s="74"/>
      <c r="C78" s="73"/>
      <c r="D78" s="73"/>
      <c r="E78" s="72"/>
    </row>
    <row r="79" spans="2:5" x14ac:dyDescent="0.2">
      <c r="B79" s="74"/>
      <c r="C79" s="73"/>
      <c r="D79" s="73"/>
      <c r="E79" s="72"/>
    </row>
    <row r="80" spans="2:5" ht="15" x14ac:dyDescent="0.25">
      <c r="B80" s="181"/>
      <c r="C80" s="181"/>
      <c r="D80" s="71"/>
      <c r="E80" s="72"/>
    </row>
    <row r="81" spans="2:5" ht="15" x14ac:dyDescent="0.25">
      <c r="B81" s="71"/>
      <c r="C81" s="71"/>
      <c r="D81" s="70"/>
      <c r="E81" s="72"/>
    </row>
    <row r="82" spans="2:5" ht="15" x14ac:dyDescent="0.25">
      <c r="B82" s="71"/>
      <c r="C82" s="71"/>
      <c r="D82" s="70"/>
      <c r="E82" s="65"/>
    </row>
    <row r="83" spans="2:5" ht="15" x14ac:dyDescent="0.25">
      <c r="B83" s="182"/>
      <c r="C83" s="182"/>
      <c r="D83" s="69"/>
      <c r="E83" s="65"/>
    </row>
    <row r="84" spans="2:5" x14ac:dyDescent="0.2">
      <c r="B84" s="68"/>
      <c r="E84" s="65"/>
    </row>
    <row r="85" spans="2:5" x14ac:dyDescent="0.2">
      <c r="B85" s="68"/>
      <c r="E85" s="65"/>
    </row>
    <row r="86" spans="2:5" x14ac:dyDescent="0.2">
      <c r="B86" s="68"/>
      <c r="E86" s="65"/>
    </row>
    <row r="87" spans="2:5" x14ac:dyDescent="0.2">
      <c r="B87" s="68"/>
      <c r="E87" s="65"/>
    </row>
    <row r="88" spans="2:5" x14ac:dyDescent="0.2">
      <c r="B88" s="68"/>
      <c r="E88" s="65"/>
    </row>
    <row r="89" spans="2:5" x14ac:dyDescent="0.2">
      <c r="B89" s="68"/>
      <c r="E89" s="65"/>
    </row>
    <row r="90" spans="2:5" x14ac:dyDescent="0.2">
      <c r="B90" s="68"/>
      <c r="E90" s="65"/>
    </row>
    <row r="91" spans="2:5" x14ac:dyDescent="0.2">
      <c r="B91" s="68"/>
      <c r="E91" s="65"/>
    </row>
    <row r="92" spans="2:5" x14ac:dyDescent="0.2">
      <c r="B92" s="68"/>
      <c r="E92" s="65"/>
    </row>
    <row r="93" spans="2:5" x14ac:dyDescent="0.2">
      <c r="B93" s="68"/>
      <c r="E93" s="65"/>
    </row>
    <row r="94" spans="2:5" x14ac:dyDescent="0.2">
      <c r="B94" s="68"/>
      <c r="E94" s="65"/>
    </row>
    <row r="95" spans="2:5" x14ac:dyDescent="0.2">
      <c r="B95" s="68"/>
      <c r="E95" s="65"/>
    </row>
    <row r="96" spans="2:5" x14ac:dyDescent="0.2">
      <c r="B96" s="68"/>
      <c r="E96" s="65"/>
    </row>
    <row r="97" spans="2:5" x14ac:dyDescent="0.2">
      <c r="B97" s="68"/>
      <c r="E97" s="65"/>
    </row>
    <row r="98" spans="2:5" x14ac:dyDescent="0.2">
      <c r="B98" s="68"/>
      <c r="E98" s="65"/>
    </row>
    <row r="99" spans="2:5" x14ac:dyDescent="0.2">
      <c r="B99" s="68"/>
      <c r="E99" s="65"/>
    </row>
    <row r="100" spans="2:5" x14ac:dyDescent="0.2">
      <c r="B100" s="68"/>
      <c r="E100" s="65"/>
    </row>
    <row r="101" spans="2:5" x14ac:dyDescent="0.2">
      <c r="B101" s="68"/>
      <c r="E101" s="65"/>
    </row>
    <row r="102" spans="2:5" x14ac:dyDescent="0.2">
      <c r="B102" s="68"/>
      <c r="E102" s="65"/>
    </row>
    <row r="103" spans="2:5" x14ac:dyDescent="0.2">
      <c r="B103" s="68"/>
      <c r="E103" s="65"/>
    </row>
    <row r="104" spans="2:5" x14ac:dyDescent="0.2">
      <c r="B104" s="68"/>
      <c r="E104" s="65"/>
    </row>
    <row r="105" spans="2:5" x14ac:dyDescent="0.2">
      <c r="B105" s="68"/>
      <c r="E105" s="65"/>
    </row>
    <row r="106" spans="2:5" x14ac:dyDescent="0.2">
      <c r="B106" s="68"/>
      <c r="E106" s="65"/>
    </row>
    <row r="107" spans="2:5" x14ac:dyDescent="0.2">
      <c r="B107" s="68"/>
      <c r="E107" s="65"/>
    </row>
    <row r="108" spans="2:5" x14ac:dyDescent="0.2">
      <c r="B108" s="68"/>
      <c r="E108" s="65"/>
    </row>
    <row r="109" spans="2:5" x14ac:dyDescent="0.2">
      <c r="B109" s="68"/>
      <c r="E109" s="65"/>
    </row>
    <row r="110" spans="2:5" x14ac:dyDescent="0.2">
      <c r="B110" s="67"/>
      <c r="E110" s="65"/>
    </row>
    <row r="111" spans="2:5" x14ac:dyDescent="0.2">
      <c r="B111" s="67"/>
      <c r="E111" s="65"/>
    </row>
    <row r="112" spans="2:5" x14ac:dyDescent="0.2">
      <c r="B112" s="67"/>
      <c r="E112" s="65"/>
    </row>
    <row r="113" spans="2:5" x14ac:dyDescent="0.2">
      <c r="B113" s="67"/>
      <c r="E113" s="65"/>
    </row>
    <row r="114" spans="2:5" x14ac:dyDescent="0.2">
      <c r="B114" s="67"/>
      <c r="E114" s="65"/>
    </row>
    <row r="115" spans="2:5" x14ac:dyDescent="0.2">
      <c r="B115" s="67"/>
      <c r="E115" s="65"/>
    </row>
    <row r="116" spans="2:5" x14ac:dyDescent="0.2">
      <c r="B116" s="67"/>
      <c r="E116" s="65"/>
    </row>
    <row r="117" spans="2:5" x14ac:dyDescent="0.2">
      <c r="B117" s="67"/>
      <c r="E117" s="65"/>
    </row>
    <row r="118" spans="2:5" x14ac:dyDescent="0.2">
      <c r="B118" s="67"/>
      <c r="E118" s="65"/>
    </row>
    <row r="119" spans="2:5" x14ac:dyDescent="0.2">
      <c r="B119" s="67"/>
      <c r="E119" s="65"/>
    </row>
    <row r="120" spans="2:5" x14ac:dyDescent="0.2">
      <c r="B120" s="66"/>
      <c r="E120" s="65"/>
    </row>
    <row r="121" spans="2:5" x14ac:dyDescent="0.2">
      <c r="B121" s="66"/>
      <c r="E121" s="65"/>
    </row>
    <row r="122" spans="2:5" x14ac:dyDescent="0.2">
      <c r="B122" s="66"/>
      <c r="E122" s="65"/>
    </row>
    <row r="123" spans="2:5" x14ac:dyDescent="0.2">
      <c r="B123" s="66"/>
      <c r="E123" s="65"/>
    </row>
    <row r="124" spans="2:5" x14ac:dyDescent="0.2">
      <c r="B124" s="66"/>
      <c r="E124" s="65"/>
    </row>
    <row r="125" spans="2:5" x14ac:dyDescent="0.2">
      <c r="B125" s="66"/>
      <c r="E125" s="65"/>
    </row>
    <row r="126" spans="2:5" x14ac:dyDescent="0.2">
      <c r="B126" s="66"/>
      <c r="E126" s="65"/>
    </row>
    <row r="127" spans="2:5" x14ac:dyDescent="0.2">
      <c r="B127" s="66"/>
      <c r="E127" s="65"/>
    </row>
    <row r="128" spans="2:5" x14ac:dyDescent="0.2">
      <c r="B128" s="66"/>
      <c r="E128" s="65"/>
    </row>
    <row r="129" spans="2:5" x14ac:dyDescent="0.2">
      <c r="B129" s="66"/>
      <c r="E129" s="65"/>
    </row>
    <row r="130" spans="2:5" x14ac:dyDescent="0.2">
      <c r="B130" s="66"/>
      <c r="E130" s="65"/>
    </row>
    <row r="131" spans="2:5" x14ac:dyDescent="0.2">
      <c r="B131" s="66"/>
      <c r="E131" s="65"/>
    </row>
    <row r="132" spans="2:5" x14ac:dyDescent="0.2">
      <c r="B132" s="66"/>
      <c r="E132" s="65"/>
    </row>
    <row r="133" spans="2:5" x14ac:dyDescent="0.2">
      <c r="B133" s="66"/>
      <c r="E133" s="65"/>
    </row>
    <row r="134" spans="2:5" x14ac:dyDescent="0.2">
      <c r="B134" s="66"/>
      <c r="E134" s="65"/>
    </row>
    <row r="135" spans="2:5" x14ac:dyDescent="0.2">
      <c r="B135" s="66"/>
      <c r="E135" s="65"/>
    </row>
    <row r="136" spans="2:5" x14ac:dyDescent="0.2">
      <c r="B136" s="66"/>
      <c r="E136" s="65"/>
    </row>
    <row r="137" spans="2:5" x14ac:dyDescent="0.2">
      <c r="E137" s="65"/>
    </row>
    <row r="138" spans="2:5" x14ac:dyDescent="0.2">
      <c r="E138" s="65"/>
    </row>
    <row r="139" spans="2:5" x14ac:dyDescent="0.2">
      <c r="E139" s="65"/>
    </row>
    <row r="140" spans="2:5" x14ac:dyDescent="0.2">
      <c r="E140" s="65"/>
    </row>
    <row r="141" spans="2:5" x14ac:dyDescent="0.2">
      <c r="E141" s="65"/>
    </row>
    <row r="142" spans="2:5" x14ac:dyDescent="0.2">
      <c r="E142" s="65"/>
    </row>
    <row r="143" spans="2:5" x14ac:dyDescent="0.2">
      <c r="E143" s="65"/>
    </row>
    <row r="144" spans="2:5" x14ac:dyDescent="0.2">
      <c r="E144" s="65"/>
    </row>
  </sheetData>
  <mergeCells count="5">
    <mergeCell ref="B80:C80"/>
    <mergeCell ref="B83:C83"/>
    <mergeCell ref="B30:D30"/>
    <mergeCell ref="B38:D38"/>
    <mergeCell ref="B74:D74"/>
  </mergeCells>
  <printOptions horizontalCentered="1"/>
  <pageMargins left="0.19685039370078741" right="0.19685039370078741" top="0.39370078740157483" bottom="0.39370078740157483" header="0.31496062992125984" footer="0.31496062992125984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1</vt:i4>
      </vt:variant>
    </vt:vector>
  </HeadingPairs>
  <TitlesOfParts>
    <vt:vector size="5" baseType="lpstr">
      <vt:lpstr>Rozpočet 2019 - koláčová data</vt:lpstr>
      <vt:lpstr>Plán nákladů a výnosů</vt:lpstr>
      <vt:lpstr>Plán nákladů a výnosů - detail</vt:lpstr>
      <vt:lpstr>Investiční plán 2019</vt:lpstr>
      <vt:lpstr>'Investiční plán 2019'!Oblast_tisku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Horychová Zdeňka</cp:lastModifiedBy>
  <cp:lastPrinted>2017-04-25T14:53:35Z</cp:lastPrinted>
  <dcterms:created xsi:type="dcterms:W3CDTF">2017-04-25T11:28:23Z</dcterms:created>
  <dcterms:modified xsi:type="dcterms:W3CDTF">2019-01-24T15:20:25Z</dcterms:modified>
</cp:coreProperties>
</file>