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g43\Desktop\자료실\자료실\외부 활동\▲동아리\DSL\2025-1\EDA\"/>
    </mc:Choice>
  </mc:AlternateContent>
  <xr:revisionPtr revIDLastSave="0" documentId="13_ncr:1_{C2521230-36A4-4E1A-897E-AB0A0143D806}" xr6:coauthVersionLast="47" xr6:coauthVersionMax="47" xr10:uidLastSave="{00000000-0000-0000-0000-000000000000}"/>
  <bookViews>
    <workbookView xWindow="-103" yWindow="-103" windowWidth="24892" windowHeight="14914" activeTab="3" xr2:uid="{AC36F10D-2A40-42AD-899F-500AD3798B86}"/>
  </bookViews>
  <sheets>
    <sheet name="예측" sheetId="1" r:id="rId1"/>
    <sheet name="기존only" sheetId="4" r:id="rId2"/>
    <sheet name="권역인상금액 책정" sheetId="5" r:id="rId3"/>
    <sheet name="권역인상금액 책정_버스포함" sheetId="6" r:id="rId4"/>
  </sheets>
  <definedNames>
    <definedName name="_xlnm._FilterDatabase" localSheetId="0" hidden="1">예측!$A$1:$R$36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6" i="6" l="1"/>
  <c r="V27" i="6" s="1"/>
  <c r="B13" i="6"/>
  <c r="B51" i="6"/>
  <c r="B45" i="6"/>
  <c r="B32" i="6"/>
  <c r="B51" i="5"/>
  <c r="B45" i="5"/>
  <c r="B32" i="5"/>
  <c r="B13" i="5"/>
  <c r="G36" i="4"/>
  <c r="H36" i="4" s="1"/>
  <c r="I36" i="4" s="1"/>
  <c r="G35" i="4"/>
  <c r="H35" i="4" s="1"/>
  <c r="I35" i="4" s="1"/>
  <c r="G34" i="4"/>
  <c r="H34" i="4" s="1"/>
  <c r="I34" i="4" s="1"/>
  <c r="G33" i="4"/>
  <c r="H33" i="4" s="1"/>
  <c r="I33" i="4" s="1"/>
  <c r="G32" i="4"/>
  <c r="H32" i="4" s="1"/>
  <c r="I32" i="4" s="1"/>
  <c r="G31" i="4"/>
  <c r="H31" i="4" s="1"/>
  <c r="I31" i="4" s="1"/>
  <c r="G30" i="4"/>
  <c r="H30" i="4" s="1"/>
  <c r="I30" i="4" s="1"/>
  <c r="G29" i="4"/>
  <c r="H29" i="4" s="1"/>
  <c r="I29" i="4" s="1"/>
  <c r="G28" i="4"/>
  <c r="H28" i="4" s="1"/>
  <c r="I28" i="4" s="1"/>
  <c r="G27" i="4"/>
  <c r="H27" i="4" s="1"/>
  <c r="I27" i="4" s="1"/>
  <c r="G26" i="4"/>
  <c r="H26" i="4" s="1"/>
  <c r="I26" i="4" s="1"/>
  <c r="G25" i="4"/>
  <c r="H25" i="4" s="1"/>
  <c r="I25" i="4" s="1"/>
  <c r="G24" i="4"/>
  <c r="H24" i="4" s="1"/>
  <c r="I24" i="4" s="1"/>
  <c r="G23" i="4"/>
  <c r="H23" i="4" s="1"/>
  <c r="I23" i="4" s="1"/>
  <c r="G22" i="4"/>
  <c r="H22" i="4" s="1"/>
  <c r="I22" i="4" s="1"/>
  <c r="G21" i="4"/>
  <c r="H21" i="4" s="1"/>
  <c r="I21" i="4" s="1"/>
  <c r="G20" i="4"/>
  <c r="H20" i="4" s="1"/>
  <c r="I20" i="4" s="1"/>
  <c r="G19" i="4"/>
  <c r="H19" i="4" s="1"/>
  <c r="I19" i="4" s="1"/>
  <c r="G18" i="4"/>
  <c r="H18" i="4" s="1"/>
  <c r="I18" i="4" s="1"/>
  <c r="G17" i="4"/>
  <c r="H17" i="4" s="1"/>
  <c r="I17" i="4" s="1"/>
  <c r="G16" i="4"/>
  <c r="H16" i="4" s="1"/>
  <c r="I16" i="4" s="1"/>
  <c r="G15" i="4"/>
  <c r="H15" i="4" s="1"/>
  <c r="I15" i="4" s="1"/>
  <c r="G14" i="4"/>
  <c r="H14" i="4" s="1"/>
  <c r="I14" i="4" s="1"/>
  <c r="G13" i="4"/>
  <c r="H13" i="4" s="1"/>
  <c r="I13" i="4" s="1"/>
  <c r="G12" i="4"/>
  <c r="H12" i="4" s="1"/>
  <c r="I12" i="4" s="1"/>
  <c r="G11" i="4"/>
  <c r="H11" i="4" s="1"/>
  <c r="I11" i="4" s="1"/>
  <c r="G10" i="4"/>
  <c r="H10" i="4" s="1"/>
  <c r="I10" i="4" s="1"/>
  <c r="G9" i="4"/>
  <c r="H9" i="4" s="1"/>
  <c r="I9" i="4" s="1"/>
  <c r="G8" i="4"/>
  <c r="H8" i="4" s="1"/>
  <c r="I8" i="4" s="1"/>
  <c r="G7" i="4"/>
  <c r="H7" i="4" s="1"/>
  <c r="I7" i="4" s="1"/>
  <c r="G6" i="4"/>
  <c r="H6" i="4" s="1"/>
  <c r="I6" i="4" s="1"/>
  <c r="G5" i="4"/>
  <c r="H5" i="4" s="1"/>
  <c r="I5" i="4" s="1"/>
  <c r="G4" i="4"/>
  <c r="H4" i="4" s="1"/>
  <c r="I4" i="4" s="1"/>
  <c r="G3" i="4"/>
  <c r="H3" i="4" s="1"/>
  <c r="I3" i="4" s="1"/>
  <c r="G2" i="4"/>
  <c r="H2" i="4" s="1"/>
  <c r="I2" i="4" s="1"/>
  <c r="O3" i="1"/>
  <c r="P3" i="1" s="1"/>
  <c r="Q3" i="1" s="1"/>
  <c r="O4" i="1"/>
  <c r="P4" i="1"/>
  <c r="Q4" i="1" s="1"/>
  <c r="O5" i="1"/>
  <c r="P5" i="1"/>
  <c r="Q5" i="1" s="1"/>
  <c r="O6" i="1"/>
  <c r="P6" i="1" s="1"/>
  <c r="Q6" i="1" s="1"/>
  <c r="O7" i="1"/>
  <c r="P7" i="1" s="1"/>
  <c r="Q7" i="1" s="1"/>
  <c r="O8" i="1"/>
  <c r="P8" i="1" s="1"/>
  <c r="Q8" i="1" s="1"/>
  <c r="O9" i="1"/>
  <c r="P9" i="1" s="1"/>
  <c r="Q9" i="1" s="1"/>
  <c r="O10" i="1"/>
  <c r="P10" i="1" s="1"/>
  <c r="Q10" i="1" s="1"/>
  <c r="O11" i="1"/>
  <c r="P11" i="1"/>
  <c r="Q11" i="1"/>
  <c r="O12" i="1"/>
  <c r="P12" i="1" s="1"/>
  <c r="Q12" i="1" s="1"/>
  <c r="O13" i="1"/>
  <c r="P13" i="1"/>
  <c r="Q13" i="1"/>
  <c r="O14" i="1"/>
  <c r="P14" i="1"/>
  <c r="Q14" i="1"/>
  <c r="O15" i="1"/>
  <c r="P15" i="1" s="1"/>
  <c r="Q15" i="1" s="1"/>
  <c r="O16" i="1"/>
  <c r="P16" i="1"/>
  <c r="Q16" i="1" s="1"/>
  <c r="O17" i="1"/>
  <c r="P17" i="1" s="1"/>
  <c r="Q17" i="1" s="1"/>
  <c r="O18" i="1"/>
  <c r="P18" i="1" s="1"/>
  <c r="Q18" i="1" s="1"/>
  <c r="O19" i="1"/>
  <c r="P19" i="1" s="1"/>
  <c r="Q19" i="1" s="1"/>
  <c r="O20" i="1"/>
  <c r="P20" i="1" s="1"/>
  <c r="Q20" i="1" s="1"/>
  <c r="O21" i="1"/>
  <c r="P21" i="1" s="1"/>
  <c r="Q21" i="1" s="1"/>
  <c r="O22" i="1"/>
  <c r="P22" i="1" s="1"/>
  <c r="Q22" i="1" s="1"/>
  <c r="O23" i="1"/>
  <c r="P23" i="1"/>
  <c r="Q23" i="1"/>
  <c r="O24" i="1"/>
  <c r="P24" i="1"/>
  <c r="Q24" i="1" s="1"/>
  <c r="O25" i="1"/>
  <c r="P25" i="1" s="1"/>
  <c r="Q25" i="1" s="1"/>
  <c r="O26" i="1"/>
  <c r="P26" i="1"/>
  <c r="Q26" i="1" s="1"/>
  <c r="O27" i="1"/>
  <c r="P27" i="1"/>
  <c r="Q27" i="1"/>
  <c r="O28" i="1"/>
  <c r="P28" i="1"/>
  <c r="Q28" i="1" s="1"/>
  <c r="O29" i="1"/>
  <c r="P29" i="1"/>
  <c r="Q29" i="1" s="1"/>
  <c r="O30" i="1"/>
  <c r="P30" i="1" s="1"/>
  <c r="Q30" i="1" s="1"/>
  <c r="O31" i="1"/>
  <c r="P31" i="1"/>
  <c r="Q31" i="1" s="1"/>
  <c r="O32" i="1"/>
  <c r="P32" i="1" s="1"/>
  <c r="Q32" i="1" s="1"/>
  <c r="O33" i="1"/>
  <c r="P33" i="1"/>
  <c r="Q33" i="1" s="1"/>
  <c r="O34" i="1"/>
  <c r="P34" i="1" s="1"/>
  <c r="Q34" i="1" s="1"/>
  <c r="O35" i="1"/>
  <c r="P35" i="1"/>
  <c r="Q35" i="1"/>
  <c r="O36" i="1"/>
  <c r="P36" i="1" s="1"/>
  <c r="Q36" i="1" s="1"/>
  <c r="L3" i="1"/>
  <c r="M3" i="1"/>
  <c r="N3" i="1"/>
  <c r="L4" i="1"/>
  <c r="M4" i="1" s="1"/>
  <c r="N4" i="1" s="1"/>
  <c r="L5" i="1"/>
  <c r="M5" i="1"/>
  <c r="N5" i="1" s="1"/>
  <c r="L6" i="1"/>
  <c r="M6" i="1"/>
  <c r="N6" i="1" s="1"/>
  <c r="L7" i="1"/>
  <c r="M7" i="1"/>
  <c r="N7" i="1" s="1"/>
  <c r="L8" i="1"/>
  <c r="M8" i="1" s="1"/>
  <c r="N8" i="1" s="1"/>
  <c r="L9" i="1"/>
  <c r="M9" i="1"/>
  <c r="N9" i="1"/>
  <c r="L10" i="1"/>
  <c r="M10" i="1" s="1"/>
  <c r="N10" i="1" s="1"/>
  <c r="L11" i="1"/>
  <c r="M11" i="1" s="1"/>
  <c r="N11" i="1" s="1"/>
  <c r="L12" i="1"/>
  <c r="M12" i="1"/>
  <c r="N12" i="1"/>
  <c r="L13" i="1"/>
  <c r="M13" i="1"/>
  <c r="N13" i="1" s="1"/>
  <c r="L14" i="1"/>
  <c r="M14" i="1"/>
  <c r="N14" i="1" s="1"/>
  <c r="L15" i="1"/>
  <c r="M15" i="1"/>
  <c r="N15" i="1"/>
  <c r="L16" i="1"/>
  <c r="M16" i="1"/>
  <c r="N16" i="1"/>
  <c r="L17" i="1"/>
  <c r="M17" i="1"/>
  <c r="N17" i="1" s="1"/>
  <c r="L18" i="1"/>
  <c r="M18" i="1" s="1"/>
  <c r="N18" i="1" s="1"/>
  <c r="L19" i="1"/>
  <c r="M19" i="1" s="1"/>
  <c r="N19" i="1" s="1"/>
  <c r="L20" i="1"/>
  <c r="M20" i="1"/>
  <c r="N20" i="1"/>
  <c r="L21" i="1"/>
  <c r="M21" i="1" s="1"/>
  <c r="N21" i="1" s="1"/>
  <c r="L22" i="1"/>
  <c r="M22" i="1"/>
  <c r="N22" i="1"/>
  <c r="L23" i="1"/>
  <c r="M23" i="1"/>
  <c r="N23" i="1"/>
  <c r="L24" i="1"/>
  <c r="M24" i="1" s="1"/>
  <c r="N24" i="1" s="1"/>
  <c r="L25" i="1"/>
  <c r="M25" i="1"/>
  <c r="N25" i="1"/>
  <c r="L26" i="1"/>
  <c r="M26" i="1" s="1"/>
  <c r="N26" i="1" s="1"/>
  <c r="L27" i="1"/>
  <c r="M27" i="1"/>
  <c r="N27" i="1" s="1"/>
  <c r="L28" i="1"/>
  <c r="M28" i="1" s="1"/>
  <c r="N28" i="1" s="1"/>
  <c r="L29" i="1"/>
  <c r="M29" i="1" s="1"/>
  <c r="N29" i="1" s="1"/>
  <c r="L30" i="1"/>
  <c r="M30" i="1"/>
  <c r="N30" i="1"/>
  <c r="L31" i="1"/>
  <c r="M31" i="1" s="1"/>
  <c r="N31" i="1" s="1"/>
  <c r="L32" i="1"/>
  <c r="M32" i="1" s="1"/>
  <c r="N32" i="1" s="1"/>
  <c r="L33" i="1"/>
  <c r="M33" i="1"/>
  <c r="N33" i="1"/>
  <c r="L34" i="1"/>
  <c r="M34" i="1"/>
  <c r="N34" i="1"/>
  <c r="L35" i="1"/>
  <c r="M35" i="1" s="1"/>
  <c r="N35" i="1" s="1"/>
  <c r="L36" i="1"/>
  <c r="M36" i="1"/>
  <c r="N36" i="1"/>
  <c r="O2" i="1"/>
  <c r="L2" i="1"/>
  <c r="M2" i="1" s="1"/>
  <c r="N2" i="1" s="1"/>
  <c r="I3" i="1"/>
  <c r="J3" i="1"/>
  <c r="K3" i="1" s="1"/>
  <c r="I4" i="1"/>
  <c r="J4" i="1" s="1"/>
  <c r="K4" i="1" s="1"/>
  <c r="I5" i="1"/>
  <c r="J5" i="1" s="1"/>
  <c r="K5" i="1" s="1"/>
  <c r="I6" i="1"/>
  <c r="J6" i="1" s="1"/>
  <c r="K6" i="1" s="1"/>
  <c r="I7" i="1"/>
  <c r="J7" i="1"/>
  <c r="K7" i="1" s="1"/>
  <c r="I8" i="1"/>
  <c r="J8" i="1"/>
  <c r="K8" i="1"/>
  <c r="I9" i="1"/>
  <c r="J9" i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/>
  <c r="K19" i="1" s="1"/>
  <c r="I20" i="1"/>
  <c r="J20" i="1"/>
  <c r="K20" i="1" s="1"/>
  <c r="I21" i="1"/>
  <c r="J21" i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/>
  <c r="K29" i="1" s="1"/>
  <c r="I30" i="1"/>
  <c r="J30" i="1"/>
  <c r="K30" i="1" s="1"/>
  <c r="I31" i="1"/>
  <c r="J31" i="1" s="1"/>
  <c r="K31" i="1" s="1"/>
  <c r="I32" i="1"/>
  <c r="J32" i="1"/>
  <c r="K32" i="1" s="1"/>
  <c r="I33" i="1"/>
  <c r="J33" i="1" s="1"/>
  <c r="K33" i="1" s="1"/>
  <c r="I34" i="1"/>
  <c r="J34" i="1" s="1"/>
  <c r="K34" i="1" s="1"/>
  <c r="I35" i="1"/>
  <c r="J35" i="1"/>
  <c r="K35" i="1" s="1"/>
  <c r="I36" i="1"/>
  <c r="J36" i="1" s="1"/>
  <c r="K36" i="1" s="1"/>
  <c r="I2" i="1"/>
  <c r="J2" i="1" s="1"/>
  <c r="K2" i="1" s="1"/>
  <c r="P2" i="1" l="1"/>
  <c r="Q2" i="1" s="1"/>
</calcChain>
</file>

<file path=xl/sharedStrings.xml><?xml version="1.0" encoding="utf-8"?>
<sst xmlns="http://schemas.openxmlformats.org/spreadsheetml/2006/main" count="703" uniqueCount="74">
  <si>
    <t>강남</t>
  </si>
  <si>
    <t>양재</t>
  </si>
  <si>
    <t>신분당선</t>
  </si>
  <si>
    <t>X</t>
  </si>
  <si>
    <t>양재시민의숲</t>
  </si>
  <si>
    <t>청계산입구</t>
  </si>
  <si>
    <t>판교</t>
  </si>
  <si>
    <t>부천</t>
  </si>
  <si>
    <t>소사</t>
  </si>
  <si>
    <t>1호선</t>
  </si>
  <si>
    <t>계양</t>
  </si>
  <si>
    <t>김포공항</t>
  </si>
  <si>
    <t>공항철도</t>
  </si>
  <si>
    <t>원종</t>
  </si>
  <si>
    <t>서해선</t>
  </si>
  <si>
    <t>부천종합운동장</t>
  </si>
  <si>
    <t>정자</t>
  </si>
  <si>
    <t>인덕원</t>
  </si>
  <si>
    <t>정부과천청사</t>
  </si>
  <si>
    <t>4호선</t>
  </si>
  <si>
    <t>중동</t>
  </si>
  <si>
    <t>역곡</t>
  </si>
  <si>
    <t>온수</t>
  </si>
  <si>
    <t>금천구청</t>
  </si>
  <si>
    <t>석수</t>
  </si>
  <si>
    <t>송내</t>
  </si>
  <si>
    <t>관악</t>
  </si>
  <si>
    <t>안양</t>
  </si>
  <si>
    <t>평촌</t>
  </si>
  <si>
    <t>미금</t>
  </si>
  <si>
    <t>수인분당선,신분당선</t>
  </si>
  <si>
    <t>명학</t>
  </si>
  <si>
    <t>까치울</t>
  </si>
  <si>
    <t>7호선</t>
  </si>
  <si>
    <t>범계</t>
  </si>
  <si>
    <t>금정</t>
  </si>
  <si>
    <t>도봉산</t>
  </si>
  <si>
    <t>망월사</t>
  </si>
  <si>
    <t>신논현</t>
  </si>
  <si>
    <t>검암</t>
  </si>
  <si>
    <t>논현</t>
  </si>
  <si>
    <t>회룡</t>
  </si>
  <si>
    <t>부개</t>
  </si>
  <si>
    <t>부평</t>
  </si>
  <si>
    <t>춘의</t>
  </si>
  <si>
    <t>가천대</t>
  </si>
  <si>
    <t>복정</t>
  </si>
  <si>
    <t>수인분당선</t>
  </si>
  <si>
    <t>구간가격</t>
    <phoneticPr fontId="1" type="noConversion"/>
  </si>
  <si>
    <t>실예상가격</t>
    <phoneticPr fontId="1" type="noConversion"/>
  </si>
  <si>
    <t>정식가격</t>
    <phoneticPr fontId="1" type="noConversion"/>
  </si>
  <si>
    <t>인상분</t>
    <phoneticPr fontId="1" type="noConversion"/>
  </si>
  <si>
    <t>기존승객수</t>
    <phoneticPr fontId="1" type="noConversion"/>
  </si>
  <si>
    <t>202501예측</t>
    <phoneticPr fontId="1" type="noConversion"/>
  </si>
  <si>
    <t>202502예측</t>
    <phoneticPr fontId="1" type="noConversion"/>
  </si>
  <si>
    <t>출발역</t>
    <phoneticPr fontId="1" type="noConversion"/>
  </si>
  <si>
    <t>도착역</t>
    <phoneticPr fontId="1" type="noConversion"/>
  </si>
  <si>
    <t>노선</t>
    <phoneticPr fontId="1" type="noConversion"/>
  </si>
  <si>
    <t>기동카지원</t>
    <phoneticPr fontId="1" type="noConversion"/>
  </si>
  <si>
    <t>서울특별시 강남구</t>
    <phoneticPr fontId="1" type="noConversion"/>
  </si>
  <si>
    <t>경기도 성남시</t>
    <phoneticPr fontId="1" type="noConversion"/>
  </si>
  <si>
    <t>경기도 부천시</t>
    <phoneticPr fontId="1" type="noConversion"/>
  </si>
  <si>
    <t>경기도 과천시</t>
    <phoneticPr fontId="1" type="noConversion"/>
  </si>
  <si>
    <t>필요 행정구역</t>
    <phoneticPr fontId="1" type="noConversion"/>
  </si>
  <si>
    <t>인천광역시 부평구</t>
    <phoneticPr fontId="1" type="noConversion"/>
  </si>
  <si>
    <t>인천광역시 계양구</t>
    <phoneticPr fontId="1" type="noConversion"/>
  </si>
  <si>
    <t>경기도 안양시</t>
    <phoneticPr fontId="1" type="noConversion"/>
  </si>
  <si>
    <t>경기도 의정부시</t>
    <phoneticPr fontId="1" type="noConversion"/>
  </si>
  <si>
    <t>신분당선권</t>
    <phoneticPr fontId="1" type="noConversion"/>
  </si>
  <si>
    <t>서부권</t>
    <phoneticPr fontId="1" type="noConversion"/>
  </si>
  <si>
    <t>남부권</t>
    <phoneticPr fontId="1" type="noConversion"/>
  </si>
  <si>
    <t>북부권</t>
    <phoneticPr fontId="1" type="noConversion"/>
  </si>
  <si>
    <t>성남</t>
    <phoneticPr fontId="1" type="noConversion"/>
  </si>
  <si>
    <t>월별이용자수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</si>
</sst>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나눔스퀘어"/>
      <family val="2"/>
      <charset val="129"/>
    </font>
    <font>
      <sz val="8"/>
      <name val="나눔스퀘어"/>
      <family val="2"/>
      <charset val="129"/>
    </font>
    <font>
      <sz val="11"/>
      <color theme="1"/>
      <name val="나눔스퀘어"/>
      <family val="3"/>
      <charset val="129"/>
    </font>
    <font>
      <sz val="11"/>
      <color rgb="FFFF0000"/>
      <name val="나눔스퀘어"/>
      <family val="3"/>
      <charset val="129"/>
    </font>
    <font>
      <b/>
      <sz val="11"/>
      <name val="나눔스퀘어 ExtraBold"/>
      <family val="3"/>
      <charset val="129"/>
    </font>
    <font>
      <sz val="11"/>
      <color theme="1"/>
      <name val="맑은 고딕"/>
      <family val="2"/>
      <scheme val="minor"/>
    </font>
    <font>
      <b/>
      <sz val="11"/>
      <color theme="1"/>
      <name val="나눔스퀘어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8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2" fillId="2" borderId="0" xfId="0" applyFont="1" applyFill="1" applyAlignment="1"/>
    <xf numFmtId="0" fontId="2" fillId="2" borderId="0" xfId="0" applyFont="1" applyFill="1">
      <alignment vertical="center"/>
    </xf>
    <xf numFmtId="0" fontId="4" fillId="3" borderId="1" xfId="0" applyFont="1" applyFill="1" applyBorder="1" applyAlignment="1">
      <alignment horizontal="center" vertical="top"/>
    </xf>
    <xf numFmtId="0" fontId="5" fillId="3" borderId="0" xfId="1" applyFill="1"/>
    <xf numFmtId="0" fontId="2" fillId="3" borderId="0" xfId="0" applyFont="1" applyFill="1">
      <alignment vertical="center"/>
    </xf>
    <xf numFmtId="0" fontId="4" fillId="4" borderId="1" xfId="0" applyFont="1" applyFill="1" applyBorder="1" applyAlignment="1">
      <alignment horizontal="center" vertical="top"/>
    </xf>
    <xf numFmtId="0" fontId="5" fillId="4" borderId="0" xfId="1" applyFill="1"/>
    <xf numFmtId="0" fontId="2" fillId="4" borderId="0" xfId="0" applyFont="1" applyFill="1">
      <alignment vertical="center"/>
    </xf>
    <xf numFmtId="0" fontId="4" fillId="0" borderId="2" xfId="0" applyFont="1" applyBorder="1" applyAlignment="1">
      <alignment horizontal="center" vertical="top"/>
    </xf>
    <xf numFmtId="0" fontId="6" fillId="0" borderId="0" xfId="0" applyFont="1">
      <alignment vertical="center"/>
    </xf>
    <xf numFmtId="0" fontId="0" fillId="5" borderId="0" xfId="0" applyFill="1">
      <alignment vertical="center"/>
    </xf>
    <xf numFmtId="0" fontId="0" fillId="0" borderId="0" xfId="0" applyAlignment="1"/>
  </cellXfs>
  <cellStyles count="2">
    <cellStyle name="표준" xfId="0" builtinId="0"/>
    <cellStyle name="표준 2" xfId="1" xr:uid="{B55E9363-5586-4AB0-98BF-3DC39608DE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2BDD2-F431-4A27-9182-3E7C66E2CFD9}">
  <sheetPr filterMode="1"/>
  <dimension ref="A1:R36"/>
  <sheetViews>
    <sheetView zoomScale="70" zoomScaleNormal="70" workbookViewId="0">
      <selection activeCell="A26" sqref="A26:R31"/>
    </sheetView>
  </sheetViews>
  <sheetFormatPr defaultRowHeight="14.6" x14ac:dyDescent="0.4"/>
  <cols>
    <col min="23" max="23" width="12.1875" bestFit="1" customWidth="1"/>
  </cols>
  <sheetData>
    <row r="1" spans="1:18" x14ac:dyDescent="0.4">
      <c r="A1" s="4" t="s">
        <v>55</v>
      </c>
      <c r="B1" s="4" t="s">
        <v>56</v>
      </c>
      <c r="C1" s="4" t="s">
        <v>57</v>
      </c>
      <c r="D1" s="5" t="s">
        <v>52</v>
      </c>
      <c r="E1" s="8" t="s">
        <v>53</v>
      </c>
      <c r="F1" s="11" t="s">
        <v>54</v>
      </c>
      <c r="G1" s="4" t="s">
        <v>58</v>
      </c>
      <c r="H1" s="4" t="s">
        <v>48</v>
      </c>
      <c r="I1" s="5" t="s">
        <v>49</v>
      </c>
      <c r="J1" s="5" t="s">
        <v>50</v>
      </c>
      <c r="K1" s="5" t="s">
        <v>51</v>
      </c>
      <c r="L1" s="8" t="s">
        <v>49</v>
      </c>
      <c r="M1" s="8" t="s">
        <v>50</v>
      </c>
      <c r="N1" s="8" t="s">
        <v>51</v>
      </c>
      <c r="O1" s="11" t="s">
        <v>49</v>
      </c>
      <c r="P1" s="11" t="s">
        <v>50</v>
      </c>
      <c r="Q1" s="11" t="s">
        <v>51</v>
      </c>
      <c r="R1" s="14" t="s">
        <v>63</v>
      </c>
    </row>
    <row r="2" spans="1:18" ht="17.600000000000001" hidden="1" x14ac:dyDescent="0.55000000000000004">
      <c r="A2" s="1" t="s">
        <v>0</v>
      </c>
      <c r="B2" s="1" t="s">
        <v>1</v>
      </c>
      <c r="C2" s="1" t="s">
        <v>2</v>
      </c>
      <c r="D2" s="6">
        <v>184412.77777777781</v>
      </c>
      <c r="E2" s="9">
        <v>85471.188072765886</v>
      </c>
      <c r="F2" s="12">
        <v>47327.872358433611</v>
      </c>
      <c r="G2" s="1" t="s">
        <v>3</v>
      </c>
      <c r="H2" s="2">
        <v>2400</v>
      </c>
      <c r="I2" s="7">
        <f>(62000*700000+D2*H2*30)/(700000+D2)</f>
        <v>64085.143752006195</v>
      </c>
      <c r="J2" s="7">
        <f>MAX(62000,ROUND(I2,-2))</f>
        <v>64100</v>
      </c>
      <c r="K2" s="7">
        <f>J2-62000</f>
        <v>2100</v>
      </c>
      <c r="L2" s="10">
        <f>(62000*700000+E2*H2*30)/(700000+E2)</f>
        <v>63088.151791824188</v>
      </c>
      <c r="M2" s="10">
        <f>MAX(62000,ROUND(L2,-2))</f>
        <v>63100</v>
      </c>
      <c r="N2" s="10">
        <f>M2-62000</f>
        <v>1100</v>
      </c>
      <c r="O2" s="13">
        <f>(62000*700000+F2*H2*30)/(700000+F2)</f>
        <v>62633.294623537528</v>
      </c>
      <c r="P2" s="13">
        <f>MAX(62000,ROUND(O2,-2))</f>
        <v>62600</v>
      </c>
      <c r="Q2" s="13">
        <f>P2-62000</f>
        <v>600</v>
      </c>
      <c r="R2" t="s">
        <v>59</v>
      </c>
    </row>
    <row r="3" spans="1:18" ht="17.600000000000001" hidden="1" x14ac:dyDescent="0.55000000000000004">
      <c r="A3" s="1" t="s">
        <v>1</v>
      </c>
      <c r="B3" s="1" t="s">
        <v>4</v>
      </c>
      <c r="C3" s="1" t="s">
        <v>2</v>
      </c>
      <c r="D3" s="6">
        <v>163200.77777777781</v>
      </c>
      <c r="E3" s="9">
        <v>99344.599721029008</v>
      </c>
      <c r="F3" s="12">
        <v>55781.046831134219</v>
      </c>
      <c r="G3" s="1" t="s">
        <v>3</v>
      </c>
      <c r="H3" s="2">
        <v>2400</v>
      </c>
      <c r="I3" s="7">
        <f t="shared" ref="I3:I36" si="0">(62000*700000+D3*H3*30)/(700000+D3)</f>
        <v>63890.646787853017</v>
      </c>
      <c r="J3" s="7">
        <f t="shared" ref="J3:J36" si="1">MAX(62000,ROUND(I3,-2))</f>
        <v>63900</v>
      </c>
      <c r="K3" s="7">
        <f t="shared" ref="K3:K36" si="2">J3-62000</f>
        <v>1900</v>
      </c>
      <c r="L3" s="10">
        <f t="shared" ref="L3:L36" si="3">(62000*700000+E3*H3*30)/(700000+E3)</f>
        <v>63242.825681886134</v>
      </c>
      <c r="M3" s="10">
        <f t="shared" ref="M3:M36" si="4">MAX(62000,ROUND(L3,-2))</f>
        <v>63200</v>
      </c>
      <c r="N3" s="10">
        <f t="shared" ref="N3:N36" si="5">M3-62000</f>
        <v>1200</v>
      </c>
      <c r="O3" s="13">
        <f t="shared" ref="O3:O36" si="6">(62000*700000+F3*H3*30)/(700000+F3)</f>
        <v>62738.058291684007</v>
      </c>
      <c r="P3" s="13">
        <f t="shared" ref="P3:P36" si="7">MAX(62000,ROUND(O3,-2))</f>
        <v>62700</v>
      </c>
      <c r="Q3" s="13">
        <f t="shared" ref="Q3:Q36" si="8">P3-62000</f>
        <v>700</v>
      </c>
      <c r="R3" t="s">
        <v>59</v>
      </c>
    </row>
    <row r="4" spans="1:18" ht="17.600000000000001" hidden="1" x14ac:dyDescent="0.55000000000000004">
      <c r="A4" s="1" t="s">
        <v>4</v>
      </c>
      <c r="B4" s="1" t="s">
        <v>5</v>
      </c>
      <c r="C4" s="1" t="s">
        <v>2</v>
      </c>
      <c r="D4" s="6">
        <v>153083.55555555559</v>
      </c>
      <c r="E4" s="9">
        <v>94206.595900488042</v>
      </c>
      <c r="F4" s="12">
        <v>52269.359665812328</v>
      </c>
      <c r="G4" s="1" t="s">
        <v>3</v>
      </c>
      <c r="H4" s="2">
        <v>2400</v>
      </c>
      <c r="I4" s="7">
        <f t="shared" si="0"/>
        <v>63794.47317391861</v>
      </c>
      <c r="J4" s="7">
        <f t="shared" si="1"/>
        <v>63800</v>
      </c>
      <c r="K4" s="7">
        <f t="shared" si="2"/>
        <v>1800</v>
      </c>
      <c r="L4" s="10">
        <f t="shared" si="3"/>
        <v>63186.172418949434</v>
      </c>
      <c r="M4" s="10">
        <f t="shared" si="4"/>
        <v>63200</v>
      </c>
      <c r="N4" s="10">
        <f t="shared" si="5"/>
        <v>1200</v>
      </c>
      <c r="O4" s="13">
        <f t="shared" si="6"/>
        <v>62694.822392992741</v>
      </c>
      <c r="P4" s="13">
        <f t="shared" si="7"/>
        <v>62700</v>
      </c>
      <c r="Q4" s="13">
        <f t="shared" si="8"/>
        <v>700</v>
      </c>
      <c r="R4" t="s">
        <v>59</v>
      </c>
    </row>
    <row r="5" spans="1:18" ht="17.600000000000001" hidden="1" x14ac:dyDescent="0.55000000000000004">
      <c r="A5" s="1" t="s">
        <v>5</v>
      </c>
      <c r="B5" s="1" t="s">
        <v>6</v>
      </c>
      <c r="C5" s="1" t="s">
        <v>2</v>
      </c>
      <c r="D5" s="6">
        <v>149699.77777777781</v>
      </c>
      <c r="E5" s="9">
        <v>92608.250861826222</v>
      </c>
      <c r="F5" s="12">
        <v>50869.998332829018</v>
      </c>
      <c r="G5" s="1" t="s">
        <v>3</v>
      </c>
      <c r="H5" s="2">
        <v>2400</v>
      </c>
      <c r="I5" s="7">
        <f t="shared" si="0"/>
        <v>63761.796127207286</v>
      </c>
      <c r="J5" s="7">
        <f t="shared" si="1"/>
        <v>63800</v>
      </c>
      <c r="K5" s="7">
        <f t="shared" si="2"/>
        <v>1800</v>
      </c>
      <c r="L5" s="10">
        <f t="shared" si="3"/>
        <v>63168.398774061847</v>
      </c>
      <c r="M5" s="10">
        <f t="shared" si="4"/>
        <v>63200</v>
      </c>
      <c r="N5" s="10">
        <f t="shared" si="5"/>
        <v>1200</v>
      </c>
      <c r="O5" s="13">
        <f t="shared" si="6"/>
        <v>62677.480768252521</v>
      </c>
      <c r="P5" s="13">
        <f t="shared" si="7"/>
        <v>62700</v>
      </c>
      <c r="Q5" s="13">
        <f t="shared" si="8"/>
        <v>700</v>
      </c>
      <c r="R5" t="s">
        <v>60</v>
      </c>
    </row>
    <row r="6" spans="1:18" ht="17.600000000000001" hidden="1" x14ac:dyDescent="0.55000000000000004">
      <c r="A6" s="1" t="s">
        <v>7</v>
      </c>
      <c r="B6" s="1" t="s">
        <v>8</v>
      </c>
      <c r="C6" s="1" t="s">
        <v>9</v>
      </c>
      <c r="D6" s="6">
        <v>129805.11111111109</v>
      </c>
      <c r="E6" s="9">
        <v>97470.98881110517</v>
      </c>
      <c r="F6" s="12">
        <v>64907.867991325773</v>
      </c>
      <c r="G6" s="1" t="s">
        <v>3</v>
      </c>
      <c r="H6" s="2">
        <v>1400</v>
      </c>
      <c r="I6" s="7">
        <f t="shared" si="0"/>
        <v>58871.431390985243</v>
      </c>
      <c r="J6" s="7">
        <f t="shared" si="1"/>
        <v>62000</v>
      </c>
      <c r="K6" s="7">
        <f t="shared" si="2"/>
        <v>0</v>
      </c>
      <c r="L6" s="10">
        <f t="shared" si="3"/>
        <v>59555.497562201781</v>
      </c>
      <c r="M6" s="10">
        <f t="shared" si="4"/>
        <v>62000</v>
      </c>
      <c r="N6" s="10">
        <f t="shared" si="5"/>
        <v>0</v>
      </c>
      <c r="O6" s="13">
        <f t="shared" si="6"/>
        <v>60302.857881125572</v>
      </c>
      <c r="P6" s="13">
        <f t="shared" si="7"/>
        <v>62000</v>
      </c>
      <c r="Q6" s="13">
        <f t="shared" si="8"/>
        <v>0</v>
      </c>
      <c r="R6" t="s">
        <v>61</v>
      </c>
    </row>
    <row r="7" spans="1:18" ht="17.600000000000001" hidden="1" x14ac:dyDescent="0.55000000000000004">
      <c r="A7" s="1" t="s">
        <v>10</v>
      </c>
      <c r="B7" s="1" t="s">
        <v>11</v>
      </c>
      <c r="C7" s="1" t="s">
        <v>12</v>
      </c>
      <c r="D7" s="6">
        <v>121310.6666666667</v>
      </c>
      <c r="E7" s="9">
        <v>41091.134465128962</v>
      </c>
      <c r="F7" s="12">
        <v>29677.273692882391</v>
      </c>
      <c r="G7" s="1" t="s">
        <v>3</v>
      </c>
      <c r="H7" s="2">
        <v>1400</v>
      </c>
      <c r="I7" s="7">
        <f t="shared" si="0"/>
        <v>59045.924968708547</v>
      </c>
      <c r="J7" s="7">
        <f t="shared" si="1"/>
        <v>62000</v>
      </c>
      <c r="K7" s="7">
        <f t="shared" si="2"/>
        <v>0</v>
      </c>
      <c r="L7" s="10">
        <f t="shared" si="3"/>
        <v>60891.063931164528</v>
      </c>
      <c r="M7" s="10">
        <f t="shared" si="4"/>
        <v>62000</v>
      </c>
      <c r="N7" s="10">
        <f t="shared" si="5"/>
        <v>0</v>
      </c>
      <c r="O7" s="13">
        <f t="shared" si="6"/>
        <v>61186.564395991496</v>
      </c>
      <c r="P7" s="13">
        <f t="shared" si="7"/>
        <v>62000</v>
      </c>
      <c r="Q7" s="13">
        <f t="shared" si="8"/>
        <v>0</v>
      </c>
      <c r="R7" t="s">
        <v>65</v>
      </c>
    </row>
    <row r="8" spans="1:18" ht="17.600000000000001" hidden="1" x14ac:dyDescent="0.55000000000000004">
      <c r="A8" s="1" t="s">
        <v>11</v>
      </c>
      <c r="B8" s="1" t="s">
        <v>13</v>
      </c>
      <c r="C8" s="1" t="s">
        <v>14</v>
      </c>
      <c r="D8" s="6">
        <v>117962.2222222222</v>
      </c>
      <c r="E8" s="9">
        <v>116342.69917383519</v>
      </c>
      <c r="F8" s="12">
        <v>78697.357651134589</v>
      </c>
      <c r="G8" s="1" t="s">
        <v>3</v>
      </c>
      <c r="H8" s="2">
        <v>1400</v>
      </c>
      <c r="I8" s="7">
        <f t="shared" si="0"/>
        <v>59115.704881779377</v>
      </c>
      <c r="J8" s="7">
        <f t="shared" si="1"/>
        <v>62000</v>
      </c>
      <c r="K8" s="7">
        <f t="shared" si="2"/>
        <v>0</v>
      </c>
      <c r="L8" s="10">
        <f t="shared" si="3"/>
        <v>59149.660325459445</v>
      </c>
      <c r="M8" s="10">
        <f t="shared" si="4"/>
        <v>62000</v>
      </c>
      <c r="N8" s="10">
        <f t="shared" si="5"/>
        <v>0</v>
      </c>
      <c r="O8" s="13">
        <f t="shared" si="6"/>
        <v>59978.7434263674</v>
      </c>
      <c r="P8" s="13">
        <f t="shared" si="7"/>
        <v>62000</v>
      </c>
      <c r="Q8" s="13">
        <f t="shared" si="8"/>
        <v>0</v>
      </c>
      <c r="R8" t="s">
        <v>61</v>
      </c>
    </row>
    <row r="9" spans="1:18" ht="17.600000000000001" hidden="1" x14ac:dyDescent="0.55000000000000004">
      <c r="A9" s="1" t="s">
        <v>15</v>
      </c>
      <c r="B9" s="1" t="s">
        <v>13</v>
      </c>
      <c r="C9" s="1" t="s">
        <v>14</v>
      </c>
      <c r="D9" s="6">
        <v>116996.6666666667</v>
      </c>
      <c r="E9" s="9">
        <v>116058.0307444732</v>
      </c>
      <c r="F9" s="12">
        <v>78500.016265873099</v>
      </c>
      <c r="G9" s="1" t="s">
        <v>3</v>
      </c>
      <c r="H9" s="2">
        <v>1400</v>
      </c>
      <c r="I9" s="7">
        <f t="shared" si="0"/>
        <v>59135.932827143311</v>
      </c>
      <c r="J9" s="7">
        <f t="shared" si="1"/>
        <v>62000</v>
      </c>
      <c r="K9" s="7">
        <f t="shared" si="2"/>
        <v>0</v>
      </c>
      <c r="L9" s="10">
        <f t="shared" si="3"/>
        <v>59155.642702551537</v>
      </c>
      <c r="M9" s="10">
        <f t="shared" si="4"/>
        <v>62000</v>
      </c>
      <c r="N9" s="10">
        <f t="shared" si="5"/>
        <v>0</v>
      </c>
      <c r="O9" s="13">
        <f t="shared" si="6"/>
        <v>59983.300844554804</v>
      </c>
      <c r="P9" s="13">
        <f t="shared" si="7"/>
        <v>62000</v>
      </c>
      <c r="Q9" s="13">
        <f t="shared" si="8"/>
        <v>0</v>
      </c>
      <c r="R9" t="s">
        <v>61</v>
      </c>
    </row>
    <row r="10" spans="1:18" ht="17.600000000000001" hidden="1" x14ac:dyDescent="0.55000000000000004">
      <c r="A10" s="1" t="s">
        <v>16</v>
      </c>
      <c r="B10" s="1" t="s">
        <v>6</v>
      </c>
      <c r="C10" s="1" t="s">
        <v>2</v>
      </c>
      <c r="D10" s="6">
        <v>109646</v>
      </c>
      <c r="E10" s="9">
        <v>67535.986325721082</v>
      </c>
      <c r="F10" s="12">
        <v>39820.726045644151</v>
      </c>
      <c r="G10" s="1" t="s">
        <v>3</v>
      </c>
      <c r="H10" s="2">
        <v>2400</v>
      </c>
      <c r="I10" s="7">
        <f t="shared" si="0"/>
        <v>63354.246176724148</v>
      </c>
      <c r="J10" s="7">
        <f t="shared" si="1"/>
        <v>63400</v>
      </c>
      <c r="K10" s="7">
        <f t="shared" si="2"/>
        <v>1400</v>
      </c>
      <c r="L10" s="10">
        <f t="shared" si="3"/>
        <v>62879.906447761801</v>
      </c>
      <c r="M10" s="10">
        <f t="shared" si="4"/>
        <v>62900</v>
      </c>
      <c r="N10" s="10">
        <f t="shared" si="5"/>
        <v>900</v>
      </c>
      <c r="O10" s="13">
        <f t="shared" si="6"/>
        <v>62538.248316703517</v>
      </c>
      <c r="P10" s="13">
        <f t="shared" si="7"/>
        <v>62500</v>
      </c>
      <c r="Q10" s="13">
        <f t="shared" si="8"/>
        <v>500</v>
      </c>
      <c r="R10" t="s">
        <v>60</v>
      </c>
    </row>
    <row r="11" spans="1:18" ht="17.600000000000001" hidden="1" x14ac:dyDescent="0.55000000000000004">
      <c r="A11" s="1" t="s">
        <v>17</v>
      </c>
      <c r="B11" s="1" t="s">
        <v>18</v>
      </c>
      <c r="C11" s="1" t="s">
        <v>19</v>
      </c>
      <c r="D11" s="6">
        <v>108934.88888888891</v>
      </c>
      <c r="E11" s="9">
        <v>77518.017891759548</v>
      </c>
      <c r="F11" s="12">
        <v>51499.102057004318</v>
      </c>
      <c r="G11" s="1" t="s">
        <v>3</v>
      </c>
      <c r="H11" s="2">
        <v>1400</v>
      </c>
      <c r="I11" s="7">
        <f t="shared" si="0"/>
        <v>59306.70810753345</v>
      </c>
      <c r="J11" s="7">
        <f t="shared" si="1"/>
        <v>62000</v>
      </c>
      <c r="K11" s="7">
        <f t="shared" si="2"/>
        <v>0</v>
      </c>
      <c r="L11" s="10">
        <f t="shared" si="3"/>
        <v>60006.013594335745</v>
      </c>
      <c r="M11" s="10">
        <f t="shared" si="4"/>
        <v>62000</v>
      </c>
      <c r="N11" s="10">
        <f t="shared" si="5"/>
        <v>0</v>
      </c>
      <c r="O11" s="13">
        <f t="shared" si="6"/>
        <v>60629.430110667039</v>
      </c>
      <c r="P11" s="13">
        <f t="shared" si="7"/>
        <v>62000</v>
      </c>
      <c r="Q11" s="13">
        <f t="shared" si="8"/>
        <v>0</v>
      </c>
      <c r="R11" t="s">
        <v>62</v>
      </c>
    </row>
    <row r="12" spans="1:18" ht="17.600000000000001" hidden="1" x14ac:dyDescent="0.55000000000000004">
      <c r="A12" s="1" t="s">
        <v>7</v>
      </c>
      <c r="B12" s="1" t="s">
        <v>20</v>
      </c>
      <c r="C12" s="1" t="s">
        <v>9</v>
      </c>
      <c r="D12" s="6">
        <v>107440.11111111109</v>
      </c>
      <c r="E12" s="9">
        <v>80280.570601509913</v>
      </c>
      <c r="F12" s="12">
        <v>52750.859762793843</v>
      </c>
      <c r="G12" s="1" t="s">
        <v>3</v>
      </c>
      <c r="H12" s="2">
        <v>1400</v>
      </c>
      <c r="I12" s="7">
        <f t="shared" si="0"/>
        <v>59338.747242485544</v>
      </c>
      <c r="J12" s="7">
        <f t="shared" si="1"/>
        <v>62000</v>
      </c>
      <c r="K12" s="7">
        <f t="shared" si="2"/>
        <v>0</v>
      </c>
      <c r="L12" s="10">
        <f t="shared" si="3"/>
        <v>59942.264010505285</v>
      </c>
      <c r="M12" s="10">
        <f t="shared" si="4"/>
        <v>62000</v>
      </c>
      <c r="N12" s="10">
        <f t="shared" si="5"/>
        <v>0</v>
      </c>
      <c r="O12" s="13">
        <f t="shared" si="6"/>
        <v>60598.451025896749</v>
      </c>
      <c r="P12" s="13">
        <f t="shared" si="7"/>
        <v>62000</v>
      </c>
      <c r="Q12" s="13">
        <f t="shared" si="8"/>
        <v>0</v>
      </c>
      <c r="R12" t="s">
        <v>61</v>
      </c>
    </row>
    <row r="13" spans="1:18" ht="17.600000000000001" hidden="1" x14ac:dyDescent="0.55000000000000004">
      <c r="A13" s="1" t="s">
        <v>21</v>
      </c>
      <c r="B13" s="1" t="s">
        <v>22</v>
      </c>
      <c r="C13" s="1" t="s">
        <v>9</v>
      </c>
      <c r="D13" s="6">
        <v>105206.7777777778</v>
      </c>
      <c r="E13" s="9">
        <v>26706.937503254379</v>
      </c>
      <c r="F13" s="12">
        <v>17482.248652091341</v>
      </c>
      <c r="G13" s="1" t="s">
        <v>3</v>
      </c>
      <c r="H13" s="2">
        <v>1400</v>
      </c>
      <c r="I13" s="7">
        <f t="shared" si="0"/>
        <v>59386.83824624207</v>
      </c>
      <c r="J13" s="7">
        <f t="shared" si="1"/>
        <v>62000</v>
      </c>
      <c r="K13" s="7">
        <f t="shared" si="2"/>
        <v>0</v>
      </c>
      <c r="L13" s="10">
        <f t="shared" si="3"/>
        <v>61264.987407578315</v>
      </c>
      <c r="M13" s="10">
        <f t="shared" si="4"/>
        <v>62000</v>
      </c>
      <c r="N13" s="10">
        <f t="shared" si="5"/>
        <v>0</v>
      </c>
      <c r="O13" s="13">
        <f t="shared" si="6"/>
        <v>61512.677876423149</v>
      </c>
      <c r="P13" s="13">
        <f t="shared" si="7"/>
        <v>62000</v>
      </c>
      <c r="Q13" s="13">
        <f t="shared" si="8"/>
        <v>0</v>
      </c>
      <c r="R13" t="s">
        <v>61</v>
      </c>
    </row>
    <row r="14" spans="1:18" ht="17.600000000000001" hidden="1" x14ac:dyDescent="0.55000000000000004">
      <c r="A14" s="1" t="s">
        <v>23</v>
      </c>
      <c r="B14" s="1" t="s">
        <v>24</v>
      </c>
      <c r="C14" s="1" t="s">
        <v>9</v>
      </c>
      <c r="D14" s="6">
        <v>104740.88888888891</v>
      </c>
      <c r="E14" s="9">
        <v>75271.487087378293</v>
      </c>
      <c r="F14" s="12">
        <v>53677.094612992507</v>
      </c>
      <c r="G14" s="1" t="s">
        <v>3</v>
      </c>
      <c r="H14" s="2">
        <v>1400</v>
      </c>
      <c r="I14" s="7">
        <f t="shared" si="0"/>
        <v>59396.904013824744</v>
      </c>
      <c r="J14" s="7">
        <f t="shared" si="1"/>
        <v>62000</v>
      </c>
      <c r="K14" s="7">
        <f t="shared" si="2"/>
        <v>0</v>
      </c>
      <c r="L14" s="10">
        <f t="shared" si="3"/>
        <v>60058.190238101859</v>
      </c>
      <c r="M14" s="10">
        <f t="shared" si="4"/>
        <v>62000</v>
      </c>
      <c r="N14" s="10">
        <f t="shared" si="5"/>
        <v>0</v>
      </c>
      <c r="O14" s="13">
        <f t="shared" si="6"/>
        <v>60575.594375982582</v>
      </c>
      <c r="P14" s="13">
        <f t="shared" si="7"/>
        <v>62000</v>
      </c>
      <c r="Q14" s="13">
        <f t="shared" si="8"/>
        <v>0</v>
      </c>
      <c r="R14" t="s">
        <v>66</v>
      </c>
    </row>
    <row r="15" spans="1:18" ht="17.600000000000001" hidden="1" x14ac:dyDescent="0.55000000000000004">
      <c r="A15" s="1" t="s">
        <v>25</v>
      </c>
      <c r="B15" s="1" t="s">
        <v>20</v>
      </c>
      <c r="C15" s="1" t="s">
        <v>9</v>
      </c>
      <c r="D15" s="6">
        <v>100923.11111111109</v>
      </c>
      <c r="E15" s="9">
        <v>75366.785701718632</v>
      </c>
      <c r="F15" s="12">
        <v>49965.96016135723</v>
      </c>
      <c r="G15" s="1" t="s">
        <v>3</v>
      </c>
      <c r="H15" s="2">
        <v>1400</v>
      </c>
      <c r="I15" s="7">
        <f t="shared" si="0"/>
        <v>59479.830218131632</v>
      </c>
      <c r="J15" s="7">
        <f t="shared" si="1"/>
        <v>62000</v>
      </c>
      <c r="K15" s="7">
        <f t="shared" si="2"/>
        <v>0</v>
      </c>
      <c r="L15" s="10">
        <f t="shared" si="3"/>
        <v>60055.970745935148</v>
      </c>
      <c r="M15" s="10">
        <f t="shared" si="4"/>
        <v>62000</v>
      </c>
      <c r="N15" s="10">
        <f t="shared" si="5"/>
        <v>0</v>
      </c>
      <c r="O15" s="13">
        <f t="shared" si="6"/>
        <v>60667.513918882214</v>
      </c>
      <c r="P15" s="13">
        <f t="shared" si="7"/>
        <v>62000</v>
      </c>
      <c r="Q15" s="13">
        <f t="shared" si="8"/>
        <v>0</v>
      </c>
      <c r="R15" t="s">
        <v>61</v>
      </c>
    </row>
    <row r="16" spans="1:18" ht="17.600000000000001" hidden="1" x14ac:dyDescent="0.55000000000000004">
      <c r="A16" s="1" t="s">
        <v>26</v>
      </c>
      <c r="B16" s="1" t="s">
        <v>24</v>
      </c>
      <c r="C16" s="1" t="s">
        <v>9</v>
      </c>
      <c r="D16" s="6">
        <v>100015.3333333333</v>
      </c>
      <c r="E16" s="9">
        <v>74276.148117307283</v>
      </c>
      <c r="F16" s="12">
        <v>53128.515404467653</v>
      </c>
      <c r="G16" s="1" t="s">
        <v>3</v>
      </c>
      <c r="H16" s="2">
        <v>1400</v>
      </c>
      <c r="I16" s="7">
        <f t="shared" si="0"/>
        <v>59499.664589762033</v>
      </c>
      <c r="J16" s="7">
        <f t="shared" si="1"/>
        <v>62000</v>
      </c>
      <c r="K16" s="7">
        <f t="shared" si="2"/>
        <v>0</v>
      </c>
      <c r="L16" s="10">
        <f t="shared" si="3"/>
        <v>60081.404204484046</v>
      </c>
      <c r="M16" s="10">
        <f t="shared" si="4"/>
        <v>62000</v>
      </c>
      <c r="N16" s="10">
        <f t="shared" si="5"/>
        <v>0</v>
      </c>
      <c r="O16" s="13">
        <f t="shared" si="6"/>
        <v>60589.12484874019</v>
      </c>
      <c r="P16" s="13">
        <f t="shared" si="7"/>
        <v>62000</v>
      </c>
      <c r="Q16" s="13">
        <f t="shared" si="8"/>
        <v>0</v>
      </c>
      <c r="R16" t="s">
        <v>66</v>
      </c>
    </row>
    <row r="17" spans="1:18" ht="17.600000000000001" hidden="1" x14ac:dyDescent="0.55000000000000004">
      <c r="A17" s="1" t="s">
        <v>8</v>
      </c>
      <c r="B17" s="1" t="s">
        <v>21</v>
      </c>
      <c r="C17" s="1" t="s">
        <v>9</v>
      </c>
      <c r="D17" s="6">
        <v>97550.555555555562</v>
      </c>
      <c r="E17" s="9">
        <v>39946.315962946413</v>
      </c>
      <c r="F17" s="12">
        <v>25077.863809867929</v>
      </c>
      <c r="G17" s="1" t="s">
        <v>3</v>
      </c>
      <c r="H17" s="2">
        <v>1400</v>
      </c>
      <c r="I17" s="7">
        <f t="shared" si="0"/>
        <v>59553.74615750587</v>
      </c>
      <c r="J17" s="7">
        <f t="shared" si="1"/>
        <v>62000</v>
      </c>
      <c r="K17" s="7">
        <f t="shared" si="2"/>
        <v>0</v>
      </c>
      <c r="L17" s="10">
        <f t="shared" si="3"/>
        <v>60920.291510311494</v>
      </c>
      <c r="M17" s="10">
        <f t="shared" si="4"/>
        <v>62000</v>
      </c>
      <c r="N17" s="10">
        <f t="shared" si="5"/>
        <v>0</v>
      </c>
      <c r="O17" s="13">
        <f t="shared" si="6"/>
        <v>61308.27115096031</v>
      </c>
      <c r="P17" s="13">
        <f t="shared" si="7"/>
        <v>62000</v>
      </c>
      <c r="Q17" s="13">
        <f t="shared" si="8"/>
        <v>0</v>
      </c>
      <c r="R17" t="s">
        <v>61</v>
      </c>
    </row>
    <row r="18" spans="1:18" ht="17.600000000000001" hidden="1" x14ac:dyDescent="0.55000000000000004">
      <c r="A18" s="1" t="s">
        <v>26</v>
      </c>
      <c r="B18" s="1" t="s">
        <v>27</v>
      </c>
      <c r="C18" s="1" t="s">
        <v>9</v>
      </c>
      <c r="D18" s="6">
        <v>95337.333333333328</v>
      </c>
      <c r="E18" s="9">
        <v>70634.077819703729</v>
      </c>
      <c r="F18" s="12">
        <v>50758.602703676392</v>
      </c>
      <c r="G18" s="1" t="s">
        <v>3</v>
      </c>
      <c r="H18" s="2">
        <v>1400</v>
      </c>
      <c r="I18" s="7">
        <f t="shared" si="0"/>
        <v>59602.593784105025</v>
      </c>
      <c r="J18" s="7">
        <f t="shared" si="1"/>
        <v>62000</v>
      </c>
      <c r="K18" s="7">
        <f t="shared" si="2"/>
        <v>0</v>
      </c>
      <c r="L18" s="10">
        <f t="shared" si="3"/>
        <v>60166.858179447678</v>
      </c>
      <c r="M18" s="10">
        <f t="shared" si="4"/>
        <v>62000</v>
      </c>
      <c r="N18" s="10">
        <f t="shared" si="5"/>
        <v>0</v>
      </c>
      <c r="O18" s="13">
        <f t="shared" si="6"/>
        <v>60647.804966313226</v>
      </c>
      <c r="P18" s="13">
        <f t="shared" si="7"/>
        <v>62000</v>
      </c>
      <c r="Q18" s="13">
        <f t="shared" si="8"/>
        <v>0</v>
      </c>
      <c r="R18" t="s">
        <v>66</v>
      </c>
    </row>
    <row r="19" spans="1:18" ht="17.600000000000001" hidden="1" x14ac:dyDescent="0.55000000000000004">
      <c r="A19" s="1" t="s">
        <v>17</v>
      </c>
      <c r="B19" s="1" t="s">
        <v>28</v>
      </c>
      <c r="C19" s="1" t="s">
        <v>19</v>
      </c>
      <c r="D19" s="6">
        <v>88586</v>
      </c>
      <c r="E19" s="9">
        <v>69840.440942423636</v>
      </c>
      <c r="F19" s="12">
        <v>46810.629893727513</v>
      </c>
      <c r="G19" s="1" t="s">
        <v>3</v>
      </c>
      <c r="H19" s="2">
        <v>1400</v>
      </c>
      <c r="I19" s="7">
        <f t="shared" si="0"/>
        <v>59753.295138386937</v>
      </c>
      <c r="J19" s="7">
        <f t="shared" si="1"/>
        <v>62000</v>
      </c>
      <c r="K19" s="7">
        <f t="shared" si="2"/>
        <v>0</v>
      </c>
      <c r="L19" s="10">
        <f t="shared" si="3"/>
        <v>60185.586590984327</v>
      </c>
      <c r="M19" s="10">
        <f t="shared" si="4"/>
        <v>62000</v>
      </c>
      <c r="N19" s="10">
        <f t="shared" si="5"/>
        <v>0</v>
      </c>
      <c r="O19" s="13">
        <f t="shared" si="6"/>
        <v>60746.385548893733</v>
      </c>
      <c r="P19" s="13">
        <f t="shared" si="7"/>
        <v>62000</v>
      </c>
      <c r="Q19" s="13">
        <f t="shared" si="8"/>
        <v>0</v>
      </c>
      <c r="R19" t="s">
        <v>62</v>
      </c>
    </row>
    <row r="20" spans="1:18" ht="17.600000000000001" hidden="1" x14ac:dyDescent="0.55000000000000004">
      <c r="A20" s="1" t="s">
        <v>29</v>
      </c>
      <c r="B20" s="1" t="s">
        <v>16</v>
      </c>
      <c r="C20" s="1" t="s">
        <v>30</v>
      </c>
      <c r="D20" s="6">
        <v>86916.666666666672</v>
      </c>
      <c r="E20" s="9">
        <v>51076.082913538019</v>
      </c>
      <c r="F20" s="12">
        <v>30770.318725640089</v>
      </c>
      <c r="G20" s="1" t="s">
        <v>3</v>
      </c>
      <c r="H20" s="3">
        <v>2400</v>
      </c>
      <c r="I20" s="7">
        <f t="shared" si="0"/>
        <v>63104.521868050411</v>
      </c>
      <c r="J20" s="7">
        <f t="shared" si="1"/>
        <v>63100</v>
      </c>
      <c r="K20" s="7">
        <f t="shared" si="2"/>
        <v>1100</v>
      </c>
      <c r="L20" s="10">
        <f t="shared" si="3"/>
        <v>62680.03873476314</v>
      </c>
      <c r="M20" s="10">
        <f t="shared" si="4"/>
        <v>62700</v>
      </c>
      <c r="N20" s="10">
        <f t="shared" si="5"/>
        <v>700</v>
      </c>
      <c r="O20" s="13">
        <f t="shared" si="6"/>
        <v>62421.066892526498</v>
      </c>
      <c r="P20" s="13">
        <f t="shared" si="7"/>
        <v>62400</v>
      </c>
      <c r="Q20" s="13">
        <f t="shared" si="8"/>
        <v>400</v>
      </c>
      <c r="R20" t="s">
        <v>60</v>
      </c>
    </row>
    <row r="21" spans="1:18" ht="17.600000000000001" hidden="1" x14ac:dyDescent="0.55000000000000004">
      <c r="A21" s="1" t="s">
        <v>31</v>
      </c>
      <c r="B21" s="1" t="s">
        <v>27</v>
      </c>
      <c r="C21" s="1" t="s">
        <v>9</v>
      </c>
      <c r="D21" s="6">
        <v>82046.555555555562</v>
      </c>
      <c r="E21" s="9">
        <v>60168.783633525258</v>
      </c>
      <c r="F21" s="12">
        <v>43645.494631904687</v>
      </c>
      <c r="G21" s="1" t="s">
        <v>3</v>
      </c>
      <c r="H21" s="2">
        <v>1400</v>
      </c>
      <c r="I21" s="7">
        <f t="shared" si="0"/>
        <v>59901.747537337586</v>
      </c>
      <c r="J21" s="7">
        <f t="shared" si="1"/>
        <v>62000</v>
      </c>
      <c r="K21" s="7">
        <f t="shared" si="2"/>
        <v>0</v>
      </c>
      <c r="L21" s="10">
        <f t="shared" si="3"/>
        <v>60416.962523877271</v>
      </c>
      <c r="M21" s="10">
        <f t="shared" si="4"/>
        <v>62000</v>
      </c>
      <c r="N21" s="10">
        <f t="shared" si="5"/>
        <v>0</v>
      </c>
      <c r="O21" s="13">
        <f t="shared" si="6"/>
        <v>60826.174704292163</v>
      </c>
      <c r="P21" s="13">
        <f t="shared" si="7"/>
        <v>62000</v>
      </c>
      <c r="Q21" s="13">
        <f t="shared" si="8"/>
        <v>0</v>
      </c>
      <c r="R21" t="s">
        <v>66</v>
      </c>
    </row>
    <row r="22" spans="1:18" ht="17.600000000000001" hidden="1" x14ac:dyDescent="0.55000000000000004">
      <c r="A22" s="1" t="s">
        <v>15</v>
      </c>
      <c r="B22" s="1" t="s">
        <v>8</v>
      </c>
      <c r="C22" s="1" t="s">
        <v>14</v>
      </c>
      <c r="D22" s="6">
        <v>81358.888888888891</v>
      </c>
      <c r="E22" s="9">
        <v>102662.462101096</v>
      </c>
      <c r="F22" s="12">
        <v>69992.884837555393</v>
      </c>
      <c r="G22" s="1" t="s">
        <v>3</v>
      </c>
      <c r="H22" s="2">
        <v>1400</v>
      </c>
      <c r="I22" s="7">
        <f t="shared" si="0"/>
        <v>59917.502698290591</v>
      </c>
      <c r="J22" s="7">
        <f t="shared" si="1"/>
        <v>62000</v>
      </c>
      <c r="K22" s="7">
        <f t="shared" si="2"/>
        <v>0</v>
      </c>
      <c r="L22" s="10">
        <f t="shared" si="3"/>
        <v>59441.951830353173</v>
      </c>
      <c r="M22" s="10">
        <f t="shared" si="4"/>
        <v>62000</v>
      </c>
      <c r="N22" s="10">
        <f t="shared" si="5"/>
        <v>0</v>
      </c>
      <c r="O22" s="13">
        <f t="shared" si="6"/>
        <v>60181.986191928998</v>
      </c>
      <c r="P22" s="13">
        <f t="shared" si="7"/>
        <v>62000</v>
      </c>
      <c r="Q22" s="13">
        <f t="shared" si="8"/>
        <v>0</v>
      </c>
      <c r="R22" t="s">
        <v>61</v>
      </c>
    </row>
    <row r="23" spans="1:18" ht="17.600000000000001" hidden="1" x14ac:dyDescent="0.55000000000000004">
      <c r="A23" s="1" t="s">
        <v>32</v>
      </c>
      <c r="B23" s="1" t="s">
        <v>22</v>
      </c>
      <c r="C23" s="1" t="s">
        <v>33</v>
      </c>
      <c r="D23" s="6">
        <v>78643.666666666672</v>
      </c>
      <c r="E23" s="9">
        <v>27067.95169987384</v>
      </c>
      <c r="F23" s="12">
        <v>13837.710575614359</v>
      </c>
      <c r="G23" s="1" t="s">
        <v>3</v>
      </c>
      <c r="H23" s="2">
        <v>1400</v>
      </c>
      <c r="I23" s="7">
        <f t="shared" si="0"/>
        <v>59979.983141625336</v>
      </c>
      <c r="J23" s="7">
        <f t="shared" si="1"/>
        <v>62000</v>
      </c>
      <c r="K23" s="7">
        <f t="shared" si="2"/>
        <v>0</v>
      </c>
      <c r="L23" s="10">
        <f t="shared" si="3"/>
        <v>61255.421680006948</v>
      </c>
      <c r="M23" s="10">
        <f t="shared" si="4"/>
        <v>62000</v>
      </c>
      <c r="N23" s="10">
        <f t="shared" si="5"/>
        <v>0</v>
      </c>
      <c r="O23" s="13">
        <f t="shared" si="6"/>
        <v>61612.300937016735</v>
      </c>
      <c r="P23" s="13">
        <f t="shared" si="7"/>
        <v>62000</v>
      </c>
      <c r="Q23" s="13">
        <f t="shared" si="8"/>
        <v>0</v>
      </c>
      <c r="R23" t="s">
        <v>61</v>
      </c>
    </row>
    <row r="24" spans="1:18" ht="17.600000000000001" hidden="1" x14ac:dyDescent="0.55000000000000004">
      <c r="A24" s="1" t="s">
        <v>34</v>
      </c>
      <c r="B24" s="1" t="s">
        <v>28</v>
      </c>
      <c r="C24" s="1" t="s">
        <v>19</v>
      </c>
      <c r="D24" s="6">
        <v>78090</v>
      </c>
      <c r="E24" s="9">
        <v>60646.168949168743</v>
      </c>
      <c r="F24" s="12">
        <v>42168.264583955897</v>
      </c>
      <c r="G24" s="1" t="s">
        <v>3</v>
      </c>
      <c r="H24" s="2">
        <v>1400</v>
      </c>
      <c r="I24" s="7">
        <f t="shared" si="0"/>
        <v>59992.777185158528</v>
      </c>
      <c r="J24" s="7">
        <f t="shared" si="1"/>
        <v>62000</v>
      </c>
      <c r="K24" s="7">
        <f t="shared" si="2"/>
        <v>0</v>
      </c>
      <c r="L24" s="10">
        <f t="shared" si="3"/>
        <v>60405.403946674676</v>
      </c>
      <c r="M24" s="10">
        <f t="shared" si="4"/>
        <v>62000</v>
      </c>
      <c r="N24" s="10">
        <f t="shared" si="5"/>
        <v>0</v>
      </c>
      <c r="O24" s="13">
        <f t="shared" si="6"/>
        <v>60863.646787495163</v>
      </c>
      <c r="P24" s="13">
        <f t="shared" si="7"/>
        <v>62000</v>
      </c>
      <c r="Q24" s="13">
        <f t="shared" si="8"/>
        <v>0</v>
      </c>
      <c r="R24" t="s">
        <v>66</v>
      </c>
    </row>
    <row r="25" spans="1:18" ht="17.600000000000001" hidden="1" x14ac:dyDescent="0.55000000000000004">
      <c r="A25" s="1" t="s">
        <v>35</v>
      </c>
      <c r="B25" s="1" t="s">
        <v>31</v>
      </c>
      <c r="C25" s="1" t="s">
        <v>9</v>
      </c>
      <c r="D25" s="6">
        <v>77140.111111111109</v>
      </c>
      <c r="E25" s="9">
        <v>56699.090914772547</v>
      </c>
      <c r="F25" s="12">
        <v>41889.559513329274</v>
      </c>
      <c r="G25" s="1" t="s">
        <v>3</v>
      </c>
      <c r="H25" s="2">
        <v>1400</v>
      </c>
      <c r="I25" s="7">
        <f t="shared" si="0"/>
        <v>60014.769537482229</v>
      </c>
      <c r="J25" s="7">
        <f t="shared" si="1"/>
        <v>62000</v>
      </c>
      <c r="K25" s="7">
        <f t="shared" si="2"/>
        <v>0</v>
      </c>
      <c r="L25" s="10">
        <f t="shared" si="3"/>
        <v>60501.409831318044</v>
      </c>
      <c r="M25" s="10">
        <f t="shared" si="4"/>
        <v>62000</v>
      </c>
      <c r="N25" s="10">
        <f t="shared" si="5"/>
        <v>0</v>
      </c>
      <c r="O25" s="13">
        <f t="shared" si="6"/>
        <v>60870.733278931482</v>
      </c>
      <c r="P25" s="13">
        <f t="shared" si="7"/>
        <v>62000</v>
      </c>
      <c r="Q25" s="13">
        <f t="shared" si="8"/>
        <v>0</v>
      </c>
      <c r="R25" t="s">
        <v>66</v>
      </c>
    </row>
    <row r="26" spans="1:18" ht="17.600000000000001" x14ac:dyDescent="0.55000000000000004">
      <c r="A26" s="1" t="s">
        <v>36</v>
      </c>
      <c r="B26" s="1" t="s">
        <v>37</v>
      </c>
      <c r="C26" s="1" t="s">
        <v>9</v>
      </c>
      <c r="D26" s="6">
        <v>74852.666666666672</v>
      </c>
      <c r="E26" s="9">
        <v>25900.151237175229</v>
      </c>
      <c r="F26" s="12">
        <v>18929.338186452671</v>
      </c>
      <c r="G26" s="1" t="s">
        <v>3</v>
      </c>
      <c r="H26" s="2">
        <v>1400</v>
      </c>
      <c r="I26" s="7">
        <f t="shared" si="0"/>
        <v>60067.950982509363</v>
      </c>
      <c r="J26" s="7">
        <f t="shared" si="1"/>
        <v>62000</v>
      </c>
      <c r="K26" s="7">
        <f t="shared" si="2"/>
        <v>0</v>
      </c>
      <c r="L26" s="10">
        <f t="shared" si="3"/>
        <v>61286.399067611907</v>
      </c>
      <c r="M26" s="10">
        <f t="shared" si="4"/>
        <v>62000</v>
      </c>
      <c r="N26" s="10">
        <f t="shared" si="5"/>
        <v>0</v>
      </c>
      <c r="O26" s="13">
        <f t="shared" si="6"/>
        <v>61473.401983171163</v>
      </c>
      <c r="P26" s="13">
        <f t="shared" si="7"/>
        <v>62000</v>
      </c>
      <c r="Q26" s="13">
        <f t="shared" si="8"/>
        <v>0</v>
      </c>
      <c r="R26" t="s">
        <v>67</v>
      </c>
    </row>
    <row r="27" spans="1:18" ht="17.600000000000001" hidden="1" x14ac:dyDescent="0.55000000000000004">
      <c r="A27" s="1" t="s">
        <v>32</v>
      </c>
      <c r="B27" s="1" t="s">
        <v>15</v>
      </c>
      <c r="C27" s="1" t="s">
        <v>33</v>
      </c>
      <c r="D27" s="6">
        <v>74265.333333333328</v>
      </c>
      <c r="E27" s="9">
        <v>25567.540230371331</v>
      </c>
      <c r="F27" s="12">
        <v>13069.136943439031</v>
      </c>
      <c r="G27" s="1" t="s">
        <v>3</v>
      </c>
      <c r="H27" s="2">
        <v>1400</v>
      </c>
      <c r="I27" s="7">
        <f t="shared" si="0"/>
        <v>60081.656761936902</v>
      </c>
      <c r="J27" s="7">
        <f t="shared" si="1"/>
        <v>62000</v>
      </c>
      <c r="K27" s="7">
        <f t="shared" si="2"/>
        <v>0</v>
      </c>
      <c r="L27" s="10">
        <f t="shared" si="3"/>
        <v>61295.240241252985</v>
      </c>
      <c r="M27" s="10">
        <f t="shared" si="4"/>
        <v>62000</v>
      </c>
      <c r="N27" s="10">
        <f t="shared" si="5"/>
        <v>0</v>
      </c>
      <c r="O27" s="13">
        <f t="shared" si="6"/>
        <v>61633.439837279737</v>
      </c>
      <c r="P27" s="13">
        <f t="shared" si="7"/>
        <v>62000</v>
      </c>
      <c r="Q27" s="13">
        <f t="shared" si="8"/>
        <v>0</v>
      </c>
      <c r="R27" t="s">
        <v>61</v>
      </c>
    </row>
    <row r="28" spans="1:18" ht="17.600000000000001" hidden="1" x14ac:dyDescent="0.55000000000000004">
      <c r="A28" s="1" t="s">
        <v>0</v>
      </c>
      <c r="B28" s="1" t="s">
        <v>38</v>
      </c>
      <c r="C28" s="1" t="s">
        <v>2</v>
      </c>
      <c r="D28" s="6">
        <v>73330.777777777781</v>
      </c>
      <c r="E28" s="9">
        <v>33237.371709339277</v>
      </c>
      <c r="F28" s="12">
        <v>19005.442773988001</v>
      </c>
      <c r="G28" s="1" t="s">
        <v>3</v>
      </c>
      <c r="H28" s="2">
        <v>2100</v>
      </c>
      <c r="I28" s="7">
        <f t="shared" si="0"/>
        <v>62094.82459496634</v>
      </c>
      <c r="J28" s="7">
        <f t="shared" si="1"/>
        <v>62100</v>
      </c>
      <c r="K28" s="7">
        <f t="shared" si="2"/>
        <v>100</v>
      </c>
      <c r="L28" s="10">
        <f t="shared" si="3"/>
        <v>62045.32962038181</v>
      </c>
      <c r="M28" s="10">
        <f t="shared" si="4"/>
        <v>62000</v>
      </c>
      <c r="N28" s="10">
        <f t="shared" si="5"/>
        <v>0</v>
      </c>
      <c r="O28" s="13">
        <f t="shared" si="6"/>
        <v>62026.432960925391</v>
      </c>
      <c r="P28" s="13">
        <f t="shared" si="7"/>
        <v>62000</v>
      </c>
      <c r="Q28" s="13">
        <f t="shared" si="8"/>
        <v>0</v>
      </c>
      <c r="R28" t="s">
        <v>59</v>
      </c>
    </row>
    <row r="29" spans="1:18" ht="17.600000000000001" hidden="1" x14ac:dyDescent="0.55000000000000004">
      <c r="A29" s="1" t="s">
        <v>39</v>
      </c>
      <c r="B29" s="1" t="s">
        <v>10</v>
      </c>
      <c r="C29" s="1" t="s">
        <v>12</v>
      </c>
      <c r="D29" s="6">
        <v>72580.444444444438</v>
      </c>
      <c r="E29" s="9">
        <v>27431.9980607547</v>
      </c>
      <c r="F29" s="12">
        <v>21459.13607692995</v>
      </c>
      <c r="G29" s="1" t="s">
        <v>3</v>
      </c>
      <c r="H29" s="2">
        <v>1400</v>
      </c>
      <c r="I29" s="7">
        <f t="shared" si="0"/>
        <v>60121.090302858065</v>
      </c>
      <c r="J29" s="7">
        <f t="shared" si="1"/>
        <v>62000</v>
      </c>
      <c r="K29" s="7">
        <f t="shared" si="2"/>
        <v>0</v>
      </c>
      <c r="L29" s="10">
        <f t="shared" si="3"/>
        <v>61245.785224354026</v>
      </c>
      <c r="M29" s="10">
        <f t="shared" si="4"/>
        <v>62000</v>
      </c>
      <c r="N29" s="10">
        <f t="shared" si="5"/>
        <v>0</v>
      </c>
      <c r="O29" s="13">
        <f t="shared" si="6"/>
        <v>61405.118460523816</v>
      </c>
      <c r="P29" s="13">
        <f t="shared" si="7"/>
        <v>62000</v>
      </c>
      <c r="Q29" s="13">
        <f t="shared" si="8"/>
        <v>0</v>
      </c>
      <c r="R29" t="s">
        <v>65</v>
      </c>
    </row>
    <row r="30" spans="1:18" ht="17.600000000000001" hidden="1" x14ac:dyDescent="0.55000000000000004">
      <c r="A30" s="1" t="s">
        <v>40</v>
      </c>
      <c r="B30" s="1" t="s">
        <v>38</v>
      </c>
      <c r="C30" s="1" t="s">
        <v>2</v>
      </c>
      <c r="D30" s="6">
        <v>68392.666666666672</v>
      </c>
      <c r="E30" s="9">
        <v>31468.687230812258</v>
      </c>
      <c r="F30" s="12">
        <v>18332.65768478989</v>
      </c>
      <c r="G30" s="1" t="s">
        <v>3</v>
      </c>
      <c r="H30" s="2">
        <v>2100</v>
      </c>
      <c r="I30" s="7">
        <f t="shared" si="0"/>
        <v>62089.007443242997</v>
      </c>
      <c r="J30" s="7">
        <f t="shared" si="1"/>
        <v>62100</v>
      </c>
      <c r="K30" s="7">
        <f t="shared" si="2"/>
        <v>100</v>
      </c>
      <c r="L30" s="10">
        <f t="shared" si="3"/>
        <v>62043.021236288252</v>
      </c>
      <c r="M30" s="10">
        <f t="shared" si="4"/>
        <v>62000</v>
      </c>
      <c r="N30" s="10">
        <f t="shared" si="5"/>
        <v>0</v>
      </c>
      <c r="O30" s="13">
        <f t="shared" si="6"/>
        <v>62025.521125189931</v>
      </c>
      <c r="P30" s="13">
        <f t="shared" si="7"/>
        <v>62000</v>
      </c>
      <c r="Q30" s="13">
        <f t="shared" si="8"/>
        <v>0</v>
      </c>
      <c r="R30" t="s">
        <v>59</v>
      </c>
    </row>
    <row r="31" spans="1:18" ht="17.600000000000001" x14ac:dyDescent="0.55000000000000004">
      <c r="A31" s="1" t="s">
        <v>37</v>
      </c>
      <c r="B31" s="1" t="s">
        <v>41</v>
      </c>
      <c r="C31" s="1" t="s">
        <v>9</v>
      </c>
      <c r="D31" s="6">
        <v>67144</v>
      </c>
      <c r="E31" s="9">
        <v>23305.01536864238</v>
      </c>
      <c r="F31" s="12">
        <v>17247.828296756659</v>
      </c>
      <c r="G31" s="1" t="s">
        <v>3</v>
      </c>
      <c r="H31" s="2">
        <v>1400</v>
      </c>
      <c r="I31" s="7">
        <f t="shared" si="0"/>
        <v>60249.507263303894</v>
      </c>
      <c r="J31" s="7">
        <f t="shared" si="1"/>
        <v>62000</v>
      </c>
      <c r="K31" s="7">
        <f t="shared" si="2"/>
        <v>0</v>
      </c>
      <c r="L31" s="10">
        <f t="shared" si="3"/>
        <v>61355.596466954819</v>
      </c>
      <c r="M31" s="10">
        <f t="shared" si="4"/>
        <v>62000</v>
      </c>
      <c r="N31" s="10">
        <f t="shared" si="5"/>
        <v>0</v>
      </c>
      <c r="O31" s="13">
        <f t="shared" si="6"/>
        <v>61519.05526607966</v>
      </c>
      <c r="P31" s="13">
        <f t="shared" si="7"/>
        <v>62000</v>
      </c>
      <c r="Q31" s="13">
        <f t="shared" si="8"/>
        <v>0</v>
      </c>
      <c r="R31" t="s">
        <v>67</v>
      </c>
    </row>
    <row r="32" spans="1:18" ht="17.600000000000001" hidden="1" x14ac:dyDescent="0.55000000000000004">
      <c r="A32" s="1" t="s">
        <v>42</v>
      </c>
      <c r="B32" s="1" t="s">
        <v>25</v>
      </c>
      <c r="C32" s="1" t="s">
        <v>9</v>
      </c>
      <c r="D32" s="6">
        <v>65050.111111111109</v>
      </c>
      <c r="E32" s="9">
        <v>58886.729258518237</v>
      </c>
      <c r="F32" s="12">
        <v>40428.12044775422</v>
      </c>
      <c r="G32" s="1" t="s">
        <v>3</v>
      </c>
      <c r="H32" s="2">
        <v>1400</v>
      </c>
      <c r="I32" s="7">
        <f t="shared" si="0"/>
        <v>60299.454894094808</v>
      </c>
      <c r="J32" s="7">
        <f t="shared" si="1"/>
        <v>62000</v>
      </c>
      <c r="K32" s="7">
        <f t="shared" si="2"/>
        <v>0</v>
      </c>
      <c r="L32" s="10">
        <f t="shared" si="3"/>
        <v>60448.075925216028</v>
      </c>
      <c r="M32" s="10">
        <f t="shared" si="4"/>
        <v>62000</v>
      </c>
      <c r="N32" s="10">
        <f t="shared" si="5"/>
        <v>0</v>
      </c>
      <c r="O32" s="13">
        <f t="shared" si="6"/>
        <v>60907.97987458104</v>
      </c>
      <c r="P32" s="13">
        <f t="shared" si="7"/>
        <v>62000</v>
      </c>
      <c r="Q32" s="13">
        <f t="shared" si="8"/>
        <v>0</v>
      </c>
      <c r="R32" t="s">
        <v>64</v>
      </c>
    </row>
    <row r="33" spans="1:18" ht="17.600000000000001" hidden="1" x14ac:dyDescent="0.55000000000000004">
      <c r="A33" s="1" t="s">
        <v>42</v>
      </c>
      <c r="B33" s="1" t="s">
        <v>43</v>
      </c>
      <c r="C33" s="1" t="s">
        <v>9</v>
      </c>
      <c r="D33" s="6">
        <v>61720.333333333343</v>
      </c>
      <c r="E33" s="9">
        <v>55199.692688343253</v>
      </c>
      <c r="F33" s="12">
        <v>38253.098997442597</v>
      </c>
      <c r="G33" s="1" t="s">
        <v>3</v>
      </c>
      <c r="H33" s="2">
        <v>1400</v>
      </c>
      <c r="I33" s="7">
        <f t="shared" si="0"/>
        <v>60379.448975367595</v>
      </c>
      <c r="J33" s="7">
        <f t="shared" si="1"/>
        <v>62000</v>
      </c>
      <c r="K33" s="7">
        <f t="shared" si="2"/>
        <v>0</v>
      </c>
      <c r="L33" s="10">
        <f t="shared" si="3"/>
        <v>60538.143136900799</v>
      </c>
      <c r="M33" s="10">
        <f t="shared" si="4"/>
        <v>62000</v>
      </c>
      <c r="N33" s="10">
        <f t="shared" si="5"/>
        <v>0</v>
      </c>
      <c r="O33" s="13">
        <f t="shared" si="6"/>
        <v>60963.686057006977</v>
      </c>
      <c r="P33" s="13">
        <f t="shared" si="7"/>
        <v>62000</v>
      </c>
      <c r="Q33" s="13">
        <f t="shared" si="8"/>
        <v>0</v>
      </c>
      <c r="R33" t="s">
        <v>64</v>
      </c>
    </row>
    <row r="34" spans="1:18" ht="17.600000000000001" hidden="1" x14ac:dyDescent="0.55000000000000004">
      <c r="A34" s="1" t="s">
        <v>15</v>
      </c>
      <c r="B34" s="1" t="s">
        <v>44</v>
      </c>
      <c r="C34" s="1" t="s">
        <v>33</v>
      </c>
      <c r="D34" s="6">
        <v>46248.333333333343</v>
      </c>
      <c r="E34" s="9">
        <v>29730.440365243401</v>
      </c>
      <c r="F34" s="12">
        <v>16600.818824788839</v>
      </c>
      <c r="G34" s="1" t="s">
        <v>3</v>
      </c>
      <c r="H34" s="2">
        <v>1400</v>
      </c>
      <c r="I34" s="7">
        <f t="shared" si="0"/>
        <v>60760.510911247147</v>
      </c>
      <c r="J34" s="7">
        <f t="shared" si="1"/>
        <v>62000</v>
      </c>
      <c r="K34" s="7">
        <f t="shared" si="2"/>
        <v>0</v>
      </c>
      <c r="L34" s="10">
        <f t="shared" si="3"/>
        <v>61185.166502020598</v>
      </c>
      <c r="M34" s="10">
        <f t="shared" si="4"/>
        <v>62000</v>
      </c>
      <c r="N34" s="10">
        <f t="shared" si="5"/>
        <v>0</v>
      </c>
      <c r="O34" s="13">
        <f t="shared" si="6"/>
        <v>61536.678764838318</v>
      </c>
      <c r="P34" s="13">
        <f t="shared" si="7"/>
        <v>62000</v>
      </c>
      <c r="Q34" s="13">
        <f t="shared" si="8"/>
        <v>0</v>
      </c>
      <c r="R34" t="s">
        <v>61</v>
      </c>
    </row>
    <row r="35" spans="1:18" ht="17.600000000000001" hidden="1" x14ac:dyDescent="0.55000000000000004">
      <c r="A35" s="1" t="s">
        <v>45</v>
      </c>
      <c r="B35" s="1" t="s">
        <v>46</v>
      </c>
      <c r="C35" s="1" t="s">
        <v>47</v>
      </c>
      <c r="D35" s="6">
        <v>37882.222222222219</v>
      </c>
      <c r="E35" s="9">
        <v>618.93578853446115</v>
      </c>
      <c r="F35" s="12">
        <v>630.62670677861661</v>
      </c>
      <c r="G35" s="1" t="s">
        <v>3</v>
      </c>
      <c r="H35" s="2">
        <v>1400</v>
      </c>
      <c r="I35" s="7">
        <f t="shared" si="0"/>
        <v>60973.217646899386</v>
      </c>
      <c r="J35" s="7">
        <f t="shared" si="1"/>
        <v>62000</v>
      </c>
      <c r="K35" s="7">
        <f t="shared" si="2"/>
        <v>0</v>
      </c>
      <c r="L35" s="10">
        <f t="shared" si="3"/>
        <v>61982.331742494571</v>
      </c>
      <c r="M35" s="10">
        <f t="shared" si="4"/>
        <v>62000</v>
      </c>
      <c r="N35" s="10">
        <f t="shared" si="5"/>
        <v>0</v>
      </c>
      <c r="O35" s="13">
        <f t="shared" si="6"/>
        <v>61981.998311728305</v>
      </c>
      <c r="P35" s="13">
        <f t="shared" si="7"/>
        <v>62000</v>
      </c>
      <c r="Q35" s="13">
        <f t="shared" si="8"/>
        <v>0</v>
      </c>
      <c r="R35" t="s">
        <v>60</v>
      </c>
    </row>
    <row r="36" spans="1:18" ht="17.600000000000001" hidden="1" x14ac:dyDescent="0.55000000000000004">
      <c r="A36" s="1" t="s">
        <v>35</v>
      </c>
      <c r="B36" s="1" t="s">
        <v>34</v>
      </c>
      <c r="C36" s="1" t="s">
        <v>19</v>
      </c>
      <c r="D36" s="6">
        <v>14903</v>
      </c>
      <c r="E36" s="9">
        <v>46283.066790307428</v>
      </c>
      <c r="F36" s="12">
        <v>33914.216468633647</v>
      </c>
      <c r="G36" s="1" t="s">
        <v>3</v>
      </c>
      <c r="H36" s="2">
        <v>1400</v>
      </c>
      <c r="I36" s="7">
        <f t="shared" si="0"/>
        <v>61583.076305456823</v>
      </c>
      <c r="J36" s="7">
        <f t="shared" si="1"/>
        <v>62000</v>
      </c>
      <c r="K36" s="7">
        <f t="shared" si="2"/>
        <v>0</v>
      </c>
      <c r="L36" s="10">
        <f t="shared" si="3"/>
        <v>60759.637760793194</v>
      </c>
      <c r="M36" s="10">
        <f t="shared" si="4"/>
        <v>62000</v>
      </c>
      <c r="N36" s="10">
        <f t="shared" si="5"/>
        <v>0</v>
      </c>
      <c r="O36" s="13">
        <f t="shared" si="6"/>
        <v>61075.798895630651</v>
      </c>
      <c r="P36" s="13">
        <f t="shared" si="7"/>
        <v>62000</v>
      </c>
      <c r="Q36" s="13">
        <f t="shared" si="8"/>
        <v>0</v>
      </c>
      <c r="R36" t="s">
        <v>66</v>
      </c>
    </row>
  </sheetData>
  <autoFilter ref="A1:R36" xr:uid="{D442BDD2-F431-4A27-9182-3E7C66E2CFD9}">
    <filterColumn colId="17">
      <filters>
        <filter val="경기도 의정부시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1B37-19DB-4D25-B20F-C10DF3C324C0}">
  <dimension ref="A1:I36"/>
  <sheetViews>
    <sheetView zoomScale="90" zoomScaleNormal="90" workbookViewId="0">
      <selection activeCell="N32" sqref="N32"/>
    </sheetView>
  </sheetViews>
  <sheetFormatPr defaultRowHeight="14.6" x14ac:dyDescent="0.4"/>
  <sheetData>
    <row r="1" spans="1:9" x14ac:dyDescent="0.4">
      <c r="A1" s="4" t="s">
        <v>55</v>
      </c>
      <c r="B1" s="4" t="s">
        <v>56</v>
      </c>
      <c r="C1" s="4" t="s">
        <v>57</v>
      </c>
      <c r="D1" s="4" t="s">
        <v>52</v>
      </c>
      <c r="E1" s="4" t="s">
        <v>58</v>
      </c>
      <c r="F1" s="4" t="s">
        <v>48</v>
      </c>
      <c r="G1" s="4" t="s">
        <v>49</v>
      </c>
      <c r="H1" s="4" t="s">
        <v>50</v>
      </c>
      <c r="I1" s="4" t="s">
        <v>51</v>
      </c>
    </row>
    <row r="2" spans="1:9" x14ac:dyDescent="0.4">
      <c r="A2" s="1" t="s">
        <v>0</v>
      </c>
      <c r="B2" s="1" t="s">
        <v>1</v>
      </c>
      <c r="C2" s="1" t="s">
        <v>2</v>
      </c>
      <c r="D2" s="1">
        <v>184412.77777777781</v>
      </c>
      <c r="E2" s="1" t="s">
        <v>3</v>
      </c>
      <c r="F2" s="2">
        <v>2400</v>
      </c>
      <c r="G2" s="2">
        <f t="shared" ref="G2:G36" si="0">(62000*700000+D2*F2*30)/(700000+D2)</f>
        <v>64085.143752006195</v>
      </c>
      <c r="H2" s="2">
        <f>MAX(62000,ROUND(G2,-2))</f>
        <v>64100</v>
      </c>
      <c r="I2" s="2">
        <f>H2-62000</f>
        <v>2100</v>
      </c>
    </row>
    <row r="3" spans="1:9" x14ac:dyDescent="0.4">
      <c r="A3" s="1" t="s">
        <v>1</v>
      </c>
      <c r="B3" s="1" t="s">
        <v>4</v>
      </c>
      <c r="C3" s="1" t="s">
        <v>2</v>
      </c>
      <c r="D3" s="1">
        <v>163200.77777777781</v>
      </c>
      <c r="E3" s="1" t="s">
        <v>3</v>
      </c>
      <c r="F3" s="2">
        <v>2400</v>
      </c>
      <c r="G3" s="2">
        <f t="shared" si="0"/>
        <v>63890.646787853017</v>
      </c>
      <c r="H3" s="2">
        <f t="shared" ref="H3:H36" si="1">MAX(62000,ROUND(G3,-2))</f>
        <v>63900</v>
      </c>
      <c r="I3" s="2">
        <f t="shared" ref="I3:I36" si="2">H3-62000</f>
        <v>1900</v>
      </c>
    </row>
    <row r="4" spans="1:9" x14ac:dyDescent="0.4">
      <c r="A4" s="1" t="s">
        <v>4</v>
      </c>
      <c r="B4" s="1" t="s">
        <v>5</v>
      </c>
      <c r="C4" s="1" t="s">
        <v>2</v>
      </c>
      <c r="D4" s="1">
        <v>153083.55555555559</v>
      </c>
      <c r="E4" s="1" t="s">
        <v>3</v>
      </c>
      <c r="F4" s="2">
        <v>2400</v>
      </c>
      <c r="G4" s="2">
        <f t="shared" si="0"/>
        <v>63794.47317391861</v>
      </c>
      <c r="H4" s="2">
        <f t="shared" si="1"/>
        <v>63800</v>
      </c>
      <c r="I4" s="2">
        <f t="shared" si="2"/>
        <v>1800</v>
      </c>
    </row>
    <row r="5" spans="1:9" x14ac:dyDescent="0.4">
      <c r="A5" s="1" t="s">
        <v>5</v>
      </c>
      <c r="B5" s="1" t="s">
        <v>6</v>
      </c>
      <c r="C5" s="1" t="s">
        <v>2</v>
      </c>
      <c r="D5" s="1">
        <v>149699.77777777781</v>
      </c>
      <c r="E5" s="1" t="s">
        <v>3</v>
      </c>
      <c r="F5" s="2">
        <v>2400</v>
      </c>
      <c r="G5" s="2">
        <f t="shared" si="0"/>
        <v>63761.796127207286</v>
      </c>
      <c r="H5" s="2">
        <f t="shared" si="1"/>
        <v>63800</v>
      </c>
      <c r="I5" s="2">
        <f t="shared" si="2"/>
        <v>1800</v>
      </c>
    </row>
    <row r="6" spans="1:9" x14ac:dyDescent="0.4">
      <c r="A6" s="1" t="s">
        <v>7</v>
      </c>
      <c r="B6" s="1" t="s">
        <v>8</v>
      </c>
      <c r="C6" s="1" t="s">
        <v>9</v>
      </c>
      <c r="D6" s="1">
        <v>129805.11111111109</v>
      </c>
      <c r="E6" s="1" t="s">
        <v>3</v>
      </c>
      <c r="F6" s="2">
        <v>1400</v>
      </c>
      <c r="G6" s="2">
        <f t="shared" si="0"/>
        <v>58871.431390985243</v>
      </c>
      <c r="H6" s="2">
        <f t="shared" si="1"/>
        <v>62000</v>
      </c>
      <c r="I6" s="2">
        <f t="shared" si="2"/>
        <v>0</v>
      </c>
    </row>
    <row r="7" spans="1:9" x14ac:dyDescent="0.4">
      <c r="A7" s="1" t="s">
        <v>10</v>
      </c>
      <c r="B7" s="1" t="s">
        <v>11</v>
      </c>
      <c r="C7" s="1" t="s">
        <v>12</v>
      </c>
      <c r="D7" s="1">
        <v>121310.6666666667</v>
      </c>
      <c r="E7" s="1" t="s">
        <v>3</v>
      </c>
      <c r="F7" s="2">
        <v>1400</v>
      </c>
      <c r="G7" s="2">
        <f t="shared" si="0"/>
        <v>59045.924968708547</v>
      </c>
      <c r="H7" s="2">
        <f t="shared" si="1"/>
        <v>62000</v>
      </c>
      <c r="I7" s="2">
        <f t="shared" si="2"/>
        <v>0</v>
      </c>
    </row>
    <row r="8" spans="1:9" x14ac:dyDescent="0.4">
      <c r="A8" s="1" t="s">
        <v>11</v>
      </c>
      <c r="B8" s="1" t="s">
        <v>13</v>
      </c>
      <c r="C8" s="1" t="s">
        <v>14</v>
      </c>
      <c r="D8" s="1">
        <v>117962.2222222222</v>
      </c>
      <c r="E8" s="1" t="s">
        <v>3</v>
      </c>
      <c r="F8" s="2">
        <v>1400</v>
      </c>
      <c r="G8" s="2">
        <f t="shared" si="0"/>
        <v>59115.704881779377</v>
      </c>
      <c r="H8" s="2">
        <f t="shared" si="1"/>
        <v>62000</v>
      </c>
      <c r="I8" s="2">
        <f t="shared" si="2"/>
        <v>0</v>
      </c>
    </row>
    <row r="9" spans="1:9" x14ac:dyDescent="0.4">
      <c r="A9" s="1" t="s">
        <v>15</v>
      </c>
      <c r="B9" s="1" t="s">
        <v>13</v>
      </c>
      <c r="C9" s="1" t="s">
        <v>14</v>
      </c>
      <c r="D9" s="1">
        <v>116996.6666666667</v>
      </c>
      <c r="E9" s="1" t="s">
        <v>3</v>
      </c>
      <c r="F9" s="2">
        <v>1400</v>
      </c>
      <c r="G9" s="2">
        <f t="shared" si="0"/>
        <v>59135.932827143311</v>
      </c>
      <c r="H9" s="2">
        <f t="shared" si="1"/>
        <v>62000</v>
      </c>
      <c r="I9" s="2">
        <f t="shared" si="2"/>
        <v>0</v>
      </c>
    </row>
    <row r="10" spans="1:9" x14ac:dyDescent="0.4">
      <c r="A10" s="1" t="s">
        <v>16</v>
      </c>
      <c r="B10" s="1" t="s">
        <v>6</v>
      </c>
      <c r="C10" s="1" t="s">
        <v>2</v>
      </c>
      <c r="D10" s="1">
        <v>109646</v>
      </c>
      <c r="E10" s="1" t="s">
        <v>3</v>
      </c>
      <c r="F10" s="2">
        <v>2400</v>
      </c>
      <c r="G10" s="2">
        <f t="shared" si="0"/>
        <v>63354.246176724148</v>
      </c>
      <c r="H10" s="2">
        <f t="shared" si="1"/>
        <v>63400</v>
      </c>
      <c r="I10" s="2">
        <f t="shared" si="2"/>
        <v>1400</v>
      </c>
    </row>
    <row r="11" spans="1:9" x14ac:dyDescent="0.4">
      <c r="A11" s="1" t="s">
        <v>17</v>
      </c>
      <c r="B11" s="1" t="s">
        <v>18</v>
      </c>
      <c r="C11" s="1" t="s">
        <v>19</v>
      </c>
      <c r="D11" s="1">
        <v>108934.88888888891</v>
      </c>
      <c r="E11" s="1" t="s">
        <v>3</v>
      </c>
      <c r="F11" s="2">
        <v>1400</v>
      </c>
      <c r="G11" s="2">
        <f t="shared" si="0"/>
        <v>59306.70810753345</v>
      </c>
      <c r="H11" s="2">
        <f t="shared" si="1"/>
        <v>62000</v>
      </c>
      <c r="I11" s="2">
        <f t="shared" si="2"/>
        <v>0</v>
      </c>
    </row>
    <row r="12" spans="1:9" x14ac:dyDescent="0.4">
      <c r="A12" s="1" t="s">
        <v>7</v>
      </c>
      <c r="B12" s="1" t="s">
        <v>20</v>
      </c>
      <c r="C12" s="1" t="s">
        <v>9</v>
      </c>
      <c r="D12" s="1">
        <v>107440.11111111109</v>
      </c>
      <c r="E12" s="1" t="s">
        <v>3</v>
      </c>
      <c r="F12" s="2">
        <v>1400</v>
      </c>
      <c r="G12" s="2">
        <f t="shared" si="0"/>
        <v>59338.747242485544</v>
      </c>
      <c r="H12" s="2">
        <f t="shared" si="1"/>
        <v>62000</v>
      </c>
      <c r="I12" s="2">
        <f t="shared" si="2"/>
        <v>0</v>
      </c>
    </row>
    <row r="13" spans="1:9" x14ac:dyDescent="0.4">
      <c r="A13" s="1" t="s">
        <v>21</v>
      </c>
      <c r="B13" s="1" t="s">
        <v>22</v>
      </c>
      <c r="C13" s="1" t="s">
        <v>9</v>
      </c>
      <c r="D13" s="1">
        <v>105206.7777777778</v>
      </c>
      <c r="E13" s="1" t="s">
        <v>3</v>
      </c>
      <c r="F13" s="2">
        <v>1400</v>
      </c>
      <c r="G13" s="2">
        <f t="shared" si="0"/>
        <v>59386.83824624207</v>
      </c>
      <c r="H13" s="2">
        <f t="shared" si="1"/>
        <v>62000</v>
      </c>
      <c r="I13" s="2">
        <f t="shared" si="2"/>
        <v>0</v>
      </c>
    </row>
    <row r="14" spans="1:9" x14ac:dyDescent="0.4">
      <c r="A14" s="1" t="s">
        <v>23</v>
      </c>
      <c r="B14" s="1" t="s">
        <v>24</v>
      </c>
      <c r="C14" s="1" t="s">
        <v>9</v>
      </c>
      <c r="D14" s="1">
        <v>104740.88888888891</v>
      </c>
      <c r="E14" s="1" t="s">
        <v>3</v>
      </c>
      <c r="F14" s="2">
        <v>1400</v>
      </c>
      <c r="G14" s="2">
        <f t="shared" si="0"/>
        <v>59396.904013824744</v>
      </c>
      <c r="H14" s="2">
        <f t="shared" si="1"/>
        <v>62000</v>
      </c>
      <c r="I14" s="2">
        <f t="shared" si="2"/>
        <v>0</v>
      </c>
    </row>
    <row r="15" spans="1:9" x14ac:dyDescent="0.4">
      <c r="A15" s="1" t="s">
        <v>25</v>
      </c>
      <c r="B15" s="1" t="s">
        <v>20</v>
      </c>
      <c r="C15" s="1" t="s">
        <v>9</v>
      </c>
      <c r="D15" s="1">
        <v>100923.11111111109</v>
      </c>
      <c r="E15" s="1" t="s">
        <v>3</v>
      </c>
      <c r="F15" s="2">
        <v>1400</v>
      </c>
      <c r="G15" s="2">
        <f t="shared" si="0"/>
        <v>59479.830218131632</v>
      </c>
      <c r="H15" s="2">
        <f t="shared" si="1"/>
        <v>62000</v>
      </c>
      <c r="I15" s="2">
        <f t="shared" si="2"/>
        <v>0</v>
      </c>
    </row>
    <row r="16" spans="1:9" x14ac:dyDescent="0.4">
      <c r="A16" s="1" t="s">
        <v>26</v>
      </c>
      <c r="B16" s="1" t="s">
        <v>24</v>
      </c>
      <c r="C16" s="1" t="s">
        <v>9</v>
      </c>
      <c r="D16" s="1">
        <v>100015.3333333333</v>
      </c>
      <c r="E16" s="1" t="s">
        <v>3</v>
      </c>
      <c r="F16" s="2">
        <v>1400</v>
      </c>
      <c r="G16" s="2">
        <f t="shared" si="0"/>
        <v>59499.664589762033</v>
      </c>
      <c r="H16" s="2">
        <f t="shared" si="1"/>
        <v>62000</v>
      </c>
      <c r="I16" s="2">
        <f t="shared" si="2"/>
        <v>0</v>
      </c>
    </row>
    <row r="17" spans="1:9" x14ac:dyDescent="0.4">
      <c r="A17" s="1" t="s">
        <v>8</v>
      </c>
      <c r="B17" s="1" t="s">
        <v>21</v>
      </c>
      <c r="C17" s="1" t="s">
        <v>9</v>
      </c>
      <c r="D17" s="1">
        <v>97550.555555555562</v>
      </c>
      <c r="E17" s="1" t="s">
        <v>3</v>
      </c>
      <c r="F17" s="2">
        <v>1400</v>
      </c>
      <c r="G17" s="2">
        <f t="shared" si="0"/>
        <v>59553.74615750587</v>
      </c>
      <c r="H17" s="2">
        <f t="shared" si="1"/>
        <v>62000</v>
      </c>
      <c r="I17" s="2">
        <f t="shared" si="2"/>
        <v>0</v>
      </c>
    </row>
    <row r="18" spans="1:9" x14ac:dyDescent="0.4">
      <c r="A18" s="1" t="s">
        <v>26</v>
      </c>
      <c r="B18" s="1" t="s">
        <v>27</v>
      </c>
      <c r="C18" s="1" t="s">
        <v>9</v>
      </c>
      <c r="D18" s="1">
        <v>95337.333333333328</v>
      </c>
      <c r="E18" s="1" t="s">
        <v>3</v>
      </c>
      <c r="F18" s="2">
        <v>1400</v>
      </c>
      <c r="G18" s="2">
        <f t="shared" si="0"/>
        <v>59602.593784105025</v>
      </c>
      <c r="H18" s="2">
        <f t="shared" si="1"/>
        <v>62000</v>
      </c>
      <c r="I18" s="2">
        <f t="shared" si="2"/>
        <v>0</v>
      </c>
    </row>
    <row r="19" spans="1:9" x14ac:dyDescent="0.4">
      <c r="A19" s="1" t="s">
        <v>17</v>
      </c>
      <c r="B19" s="1" t="s">
        <v>28</v>
      </c>
      <c r="C19" s="1" t="s">
        <v>19</v>
      </c>
      <c r="D19" s="1">
        <v>88586</v>
      </c>
      <c r="E19" s="1" t="s">
        <v>3</v>
      </c>
      <c r="F19" s="2">
        <v>1400</v>
      </c>
      <c r="G19" s="2">
        <f t="shared" si="0"/>
        <v>59753.295138386937</v>
      </c>
      <c r="H19" s="2">
        <f t="shared" si="1"/>
        <v>62000</v>
      </c>
      <c r="I19" s="2">
        <f t="shared" si="2"/>
        <v>0</v>
      </c>
    </row>
    <row r="20" spans="1:9" x14ac:dyDescent="0.4">
      <c r="A20" s="1" t="s">
        <v>29</v>
      </c>
      <c r="B20" s="1" t="s">
        <v>16</v>
      </c>
      <c r="C20" s="1" t="s">
        <v>30</v>
      </c>
      <c r="D20" s="1">
        <v>86916.666666666672</v>
      </c>
      <c r="E20" s="1" t="s">
        <v>3</v>
      </c>
      <c r="F20" s="3">
        <v>2400</v>
      </c>
      <c r="G20" s="2">
        <f t="shared" si="0"/>
        <v>63104.521868050411</v>
      </c>
      <c r="H20" s="2">
        <f t="shared" si="1"/>
        <v>63100</v>
      </c>
      <c r="I20" s="2">
        <f t="shared" si="2"/>
        <v>1100</v>
      </c>
    </row>
    <row r="21" spans="1:9" x14ac:dyDescent="0.4">
      <c r="A21" s="1" t="s">
        <v>31</v>
      </c>
      <c r="B21" s="1" t="s">
        <v>27</v>
      </c>
      <c r="C21" s="1" t="s">
        <v>9</v>
      </c>
      <c r="D21" s="1">
        <v>82046.555555555562</v>
      </c>
      <c r="E21" s="1" t="s">
        <v>3</v>
      </c>
      <c r="F21" s="2">
        <v>1400</v>
      </c>
      <c r="G21" s="2">
        <f t="shared" si="0"/>
        <v>59901.747537337586</v>
      </c>
      <c r="H21" s="2">
        <f t="shared" si="1"/>
        <v>62000</v>
      </c>
      <c r="I21" s="2">
        <f t="shared" si="2"/>
        <v>0</v>
      </c>
    </row>
    <row r="22" spans="1:9" x14ac:dyDescent="0.4">
      <c r="A22" s="1" t="s">
        <v>15</v>
      </c>
      <c r="B22" s="1" t="s">
        <v>8</v>
      </c>
      <c r="C22" s="1" t="s">
        <v>14</v>
      </c>
      <c r="D22" s="1">
        <v>81358.888888888891</v>
      </c>
      <c r="E22" s="1" t="s">
        <v>3</v>
      </c>
      <c r="F22" s="2">
        <v>1400</v>
      </c>
      <c r="G22" s="2">
        <f t="shared" si="0"/>
        <v>59917.502698290591</v>
      </c>
      <c r="H22" s="2">
        <f t="shared" si="1"/>
        <v>62000</v>
      </c>
      <c r="I22" s="2">
        <f t="shared" si="2"/>
        <v>0</v>
      </c>
    </row>
    <row r="23" spans="1:9" x14ac:dyDescent="0.4">
      <c r="A23" s="1" t="s">
        <v>32</v>
      </c>
      <c r="B23" s="1" t="s">
        <v>22</v>
      </c>
      <c r="C23" s="1" t="s">
        <v>33</v>
      </c>
      <c r="D23" s="1">
        <v>78643.666666666672</v>
      </c>
      <c r="E23" s="1" t="s">
        <v>3</v>
      </c>
      <c r="F23" s="2">
        <v>1400</v>
      </c>
      <c r="G23" s="2">
        <f t="shared" si="0"/>
        <v>59979.983141625336</v>
      </c>
      <c r="H23" s="2">
        <f t="shared" si="1"/>
        <v>62000</v>
      </c>
      <c r="I23" s="2">
        <f t="shared" si="2"/>
        <v>0</v>
      </c>
    </row>
    <row r="24" spans="1:9" x14ac:dyDescent="0.4">
      <c r="A24" s="1" t="s">
        <v>34</v>
      </c>
      <c r="B24" s="1" t="s">
        <v>28</v>
      </c>
      <c r="C24" s="1" t="s">
        <v>19</v>
      </c>
      <c r="D24" s="1">
        <v>78090</v>
      </c>
      <c r="E24" s="1" t="s">
        <v>3</v>
      </c>
      <c r="F24" s="2">
        <v>1400</v>
      </c>
      <c r="G24" s="2">
        <f t="shared" si="0"/>
        <v>59992.777185158528</v>
      </c>
      <c r="H24" s="2">
        <f t="shared" si="1"/>
        <v>62000</v>
      </c>
      <c r="I24" s="2">
        <f t="shared" si="2"/>
        <v>0</v>
      </c>
    </row>
    <row r="25" spans="1:9" x14ac:dyDescent="0.4">
      <c r="A25" s="1" t="s">
        <v>35</v>
      </c>
      <c r="B25" s="1" t="s">
        <v>31</v>
      </c>
      <c r="C25" s="1" t="s">
        <v>9</v>
      </c>
      <c r="D25" s="1">
        <v>77140.111111111109</v>
      </c>
      <c r="E25" s="1" t="s">
        <v>3</v>
      </c>
      <c r="F25" s="2">
        <v>1400</v>
      </c>
      <c r="G25" s="2">
        <f t="shared" si="0"/>
        <v>60014.769537482229</v>
      </c>
      <c r="H25" s="2">
        <f t="shared" si="1"/>
        <v>62000</v>
      </c>
      <c r="I25" s="2">
        <f t="shared" si="2"/>
        <v>0</v>
      </c>
    </row>
    <row r="26" spans="1:9" x14ac:dyDescent="0.4">
      <c r="A26" s="1" t="s">
        <v>36</v>
      </c>
      <c r="B26" s="1" t="s">
        <v>37</v>
      </c>
      <c r="C26" s="1" t="s">
        <v>9</v>
      </c>
      <c r="D26" s="1">
        <v>74852.666666666672</v>
      </c>
      <c r="E26" s="1" t="s">
        <v>3</v>
      </c>
      <c r="F26" s="2">
        <v>1400</v>
      </c>
      <c r="G26" s="2">
        <f t="shared" si="0"/>
        <v>60067.950982509363</v>
      </c>
      <c r="H26" s="2">
        <f t="shared" si="1"/>
        <v>62000</v>
      </c>
      <c r="I26" s="2">
        <f t="shared" si="2"/>
        <v>0</v>
      </c>
    </row>
    <row r="27" spans="1:9" x14ac:dyDescent="0.4">
      <c r="A27" s="1" t="s">
        <v>32</v>
      </c>
      <c r="B27" s="1" t="s">
        <v>15</v>
      </c>
      <c r="C27" s="1" t="s">
        <v>33</v>
      </c>
      <c r="D27" s="1">
        <v>74265.333333333328</v>
      </c>
      <c r="E27" s="1" t="s">
        <v>3</v>
      </c>
      <c r="F27" s="2">
        <v>1400</v>
      </c>
      <c r="G27" s="2">
        <f t="shared" si="0"/>
        <v>60081.656761936902</v>
      </c>
      <c r="H27" s="2">
        <f t="shared" si="1"/>
        <v>62000</v>
      </c>
      <c r="I27" s="2">
        <f t="shared" si="2"/>
        <v>0</v>
      </c>
    </row>
    <row r="28" spans="1:9" x14ac:dyDescent="0.4">
      <c r="A28" s="1" t="s">
        <v>0</v>
      </c>
      <c r="B28" s="1" t="s">
        <v>38</v>
      </c>
      <c r="C28" s="1" t="s">
        <v>2</v>
      </c>
      <c r="D28" s="1">
        <v>73330.777777777781</v>
      </c>
      <c r="E28" s="1" t="s">
        <v>3</v>
      </c>
      <c r="F28" s="2">
        <v>2100</v>
      </c>
      <c r="G28" s="2">
        <f t="shared" si="0"/>
        <v>62094.82459496634</v>
      </c>
      <c r="H28" s="2">
        <f t="shared" si="1"/>
        <v>62100</v>
      </c>
      <c r="I28" s="2">
        <f t="shared" si="2"/>
        <v>100</v>
      </c>
    </row>
    <row r="29" spans="1:9" x14ac:dyDescent="0.4">
      <c r="A29" s="1" t="s">
        <v>39</v>
      </c>
      <c r="B29" s="1" t="s">
        <v>10</v>
      </c>
      <c r="C29" s="1" t="s">
        <v>12</v>
      </c>
      <c r="D29" s="1">
        <v>72580.444444444438</v>
      </c>
      <c r="E29" s="1" t="s">
        <v>3</v>
      </c>
      <c r="F29" s="2">
        <v>1400</v>
      </c>
      <c r="G29" s="2">
        <f t="shared" si="0"/>
        <v>60121.090302858065</v>
      </c>
      <c r="H29" s="2">
        <f t="shared" si="1"/>
        <v>62000</v>
      </c>
      <c r="I29" s="2">
        <f t="shared" si="2"/>
        <v>0</v>
      </c>
    </row>
    <row r="30" spans="1:9" x14ac:dyDescent="0.4">
      <c r="A30" s="1" t="s">
        <v>40</v>
      </c>
      <c r="B30" s="1" t="s">
        <v>38</v>
      </c>
      <c r="C30" s="1" t="s">
        <v>2</v>
      </c>
      <c r="D30" s="1">
        <v>68392.666666666672</v>
      </c>
      <c r="E30" s="1" t="s">
        <v>3</v>
      </c>
      <c r="F30" s="2">
        <v>2100</v>
      </c>
      <c r="G30" s="2">
        <f t="shared" si="0"/>
        <v>62089.007443242997</v>
      </c>
      <c r="H30" s="2">
        <f t="shared" si="1"/>
        <v>62100</v>
      </c>
      <c r="I30" s="2">
        <f t="shared" si="2"/>
        <v>100</v>
      </c>
    </row>
    <row r="31" spans="1:9" x14ac:dyDescent="0.4">
      <c r="A31" s="1" t="s">
        <v>37</v>
      </c>
      <c r="B31" s="1" t="s">
        <v>41</v>
      </c>
      <c r="C31" s="1" t="s">
        <v>9</v>
      </c>
      <c r="D31" s="1">
        <v>67144</v>
      </c>
      <c r="E31" s="1" t="s">
        <v>3</v>
      </c>
      <c r="F31" s="2">
        <v>1400</v>
      </c>
      <c r="G31" s="2">
        <f t="shared" si="0"/>
        <v>60249.507263303894</v>
      </c>
      <c r="H31" s="2">
        <f t="shared" si="1"/>
        <v>62000</v>
      </c>
      <c r="I31" s="2">
        <f t="shared" si="2"/>
        <v>0</v>
      </c>
    </row>
    <row r="32" spans="1:9" x14ac:dyDescent="0.4">
      <c r="A32" s="1" t="s">
        <v>42</v>
      </c>
      <c r="B32" s="1" t="s">
        <v>25</v>
      </c>
      <c r="C32" s="1" t="s">
        <v>9</v>
      </c>
      <c r="D32" s="1">
        <v>65050.111111111109</v>
      </c>
      <c r="E32" s="1" t="s">
        <v>3</v>
      </c>
      <c r="F32" s="2">
        <v>1400</v>
      </c>
      <c r="G32" s="2">
        <f t="shared" si="0"/>
        <v>60299.454894094808</v>
      </c>
      <c r="H32" s="2">
        <f t="shared" si="1"/>
        <v>62000</v>
      </c>
      <c r="I32" s="2">
        <f t="shared" si="2"/>
        <v>0</v>
      </c>
    </row>
    <row r="33" spans="1:9" x14ac:dyDescent="0.4">
      <c r="A33" s="1" t="s">
        <v>42</v>
      </c>
      <c r="B33" s="1" t="s">
        <v>43</v>
      </c>
      <c r="C33" s="1" t="s">
        <v>9</v>
      </c>
      <c r="D33" s="1">
        <v>61720.333333333343</v>
      </c>
      <c r="E33" s="1" t="s">
        <v>3</v>
      </c>
      <c r="F33" s="2">
        <v>1400</v>
      </c>
      <c r="G33" s="2">
        <f t="shared" si="0"/>
        <v>60379.448975367595</v>
      </c>
      <c r="H33" s="2">
        <f t="shared" si="1"/>
        <v>62000</v>
      </c>
      <c r="I33" s="2">
        <f t="shared" si="2"/>
        <v>0</v>
      </c>
    </row>
    <row r="34" spans="1:9" x14ac:dyDescent="0.4">
      <c r="A34" s="1" t="s">
        <v>15</v>
      </c>
      <c r="B34" s="1" t="s">
        <v>44</v>
      </c>
      <c r="C34" s="1" t="s">
        <v>33</v>
      </c>
      <c r="D34" s="1">
        <v>46248.333333333343</v>
      </c>
      <c r="E34" s="1" t="s">
        <v>3</v>
      </c>
      <c r="F34" s="2">
        <v>1400</v>
      </c>
      <c r="G34" s="2">
        <f t="shared" si="0"/>
        <v>60760.510911247147</v>
      </c>
      <c r="H34" s="2">
        <f t="shared" si="1"/>
        <v>62000</v>
      </c>
      <c r="I34" s="2">
        <f t="shared" si="2"/>
        <v>0</v>
      </c>
    </row>
    <row r="35" spans="1:9" x14ac:dyDescent="0.4">
      <c r="A35" s="1" t="s">
        <v>45</v>
      </c>
      <c r="B35" s="1" t="s">
        <v>46</v>
      </c>
      <c r="C35" s="1" t="s">
        <v>47</v>
      </c>
      <c r="D35" s="1">
        <v>37882.222222222219</v>
      </c>
      <c r="E35" s="1" t="s">
        <v>3</v>
      </c>
      <c r="F35" s="2">
        <v>1400</v>
      </c>
      <c r="G35" s="2">
        <f t="shared" si="0"/>
        <v>60973.217646899386</v>
      </c>
      <c r="H35" s="2">
        <f t="shared" si="1"/>
        <v>62000</v>
      </c>
      <c r="I35" s="2">
        <f t="shared" si="2"/>
        <v>0</v>
      </c>
    </row>
    <row r="36" spans="1:9" x14ac:dyDescent="0.4">
      <c r="A36" s="1" t="s">
        <v>35</v>
      </c>
      <c r="B36" s="1" t="s">
        <v>34</v>
      </c>
      <c r="C36" s="1" t="s">
        <v>19</v>
      </c>
      <c r="D36" s="1">
        <v>14903</v>
      </c>
      <c r="E36" s="1" t="s">
        <v>3</v>
      </c>
      <c r="F36" s="2">
        <v>1400</v>
      </c>
      <c r="G36" s="2">
        <f t="shared" si="0"/>
        <v>61583.076305456823</v>
      </c>
      <c r="H36" s="2">
        <f t="shared" si="1"/>
        <v>62000</v>
      </c>
      <c r="I36" s="2">
        <f t="shared" si="2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06BD-8C09-44FC-B785-E28510C161DC}">
  <dimension ref="B2:S51"/>
  <sheetViews>
    <sheetView topLeftCell="A14" zoomScale="70" zoomScaleNormal="70" workbookViewId="0">
      <selection activeCell="V40" sqref="V40"/>
    </sheetView>
  </sheetViews>
  <sheetFormatPr defaultRowHeight="14.6" x14ac:dyDescent="0.4"/>
  <sheetData>
    <row r="2" spans="2:19" x14ac:dyDescent="0.4">
      <c r="B2" s="15" t="s">
        <v>68</v>
      </c>
    </row>
    <row r="3" spans="2:19" ht="17.600000000000001" x14ac:dyDescent="0.55000000000000004">
      <c r="B3" s="1" t="s">
        <v>0</v>
      </c>
      <c r="C3" s="1" t="s">
        <v>1</v>
      </c>
      <c r="D3" s="1" t="s">
        <v>2</v>
      </c>
      <c r="E3" s="6">
        <v>184412.77777777781</v>
      </c>
      <c r="F3" s="9">
        <v>85471.188072765886</v>
      </c>
      <c r="G3" s="12">
        <v>47327.872358433611</v>
      </c>
      <c r="H3" s="1" t="s">
        <v>3</v>
      </c>
      <c r="I3" s="2">
        <v>2400</v>
      </c>
      <c r="J3" s="7">
        <v>64085.143752006195</v>
      </c>
      <c r="K3" s="7">
        <v>64100</v>
      </c>
      <c r="L3" s="7">
        <v>2100</v>
      </c>
      <c r="M3" s="10">
        <v>63088.151791824188</v>
      </c>
      <c r="N3" s="10">
        <v>63100</v>
      </c>
      <c r="O3" s="10">
        <v>1100</v>
      </c>
      <c r="P3" s="13">
        <v>62633.294623537528</v>
      </c>
      <c r="Q3" s="13">
        <v>62600</v>
      </c>
      <c r="R3" s="13">
        <v>600</v>
      </c>
      <c r="S3" t="s">
        <v>59</v>
      </c>
    </row>
    <row r="4" spans="2:19" ht="17.600000000000001" x14ac:dyDescent="0.55000000000000004">
      <c r="B4" s="1" t="s">
        <v>1</v>
      </c>
      <c r="C4" s="1" t="s">
        <v>4</v>
      </c>
      <c r="D4" s="1" t="s">
        <v>2</v>
      </c>
      <c r="E4" s="6">
        <v>163200.77777777781</v>
      </c>
      <c r="F4" s="9">
        <v>99344.599721029008</v>
      </c>
      <c r="G4" s="12">
        <v>55781.046831134219</v>
      </c>
      <c r="H4" s="1" t="s">
        <v>3</v>
      </c>
      <c r="I4" s="2">
        <v>2400</v>
      </c>
      <c r="J4" s="7">
        <v>63890.646787853017</v>
      </c>
      <c r="K4" s="7">
        <v>63900</v>
      </c>
      <c r="L4" s="7">
        <v>1900</v>
      </c>
      <c r="M4" s="10">
        <v>63242.825681886134</v>
      </c>
      <c r="N4" s="10">
        <v>63200</v>
      </c>
      <c r="O4" s="10">
        <v>1200</v>
      </c>
      <c r="P4" s="13">
        <v>62738.058291684007</v>
      </c>
      <c r="Q4" s="13">
        <v>62700</v>
      </c>
      <c r="R4" s="13">
        <v>700</v>
      </c>
      <c r="S4" t="s">
        <v>59</v>
      </c>
    </row>
    <row r="5" spans="2:19" ht="17.600000000000001" x14ac:dyDescent="0.55000000000000004">
      <c r="B5" s="1" t="s">
        <v>4</v>
      </c>
      <c r="C5" s="1" t="s">
        <v>5</v>
      </c>
      <c r="D5" s="1" t="s">
        <v>2</v>
      </c>
      <c r="E5" s="6">
        <v>153083.55555555559</v>
      </c>
      <c r="F5" s="9">
        <v>94206.595900488042</v>
      </c>
      <c r="G5" s="12">
        <v>52269.359665812328</v>
      </c>
      <c r="H5" s="1" t="s">
        <v>3</v>
      </c>
      <c r="I5" s="2">
        <v>2400</v>
      </c>
      <c r="J5" s="7">
        <v>63794.47317391861</v>
      </c>
      <c r="K5" s="7">
        <v>63800</v>
      </c>
      <c r="L5" s="7">
        <v>1800</v>
      </c>
      <c r="M5" s="10">
        <v>63186.172418949434</v>
      </c>
      <c r="N5" s="10">
        <v>63200</v>
      </c>
      <c r="O5" s="10">
        <v>1200</v>
      </c>
      <c r="P5" s="13">
        <v>62694.822392992741</v>
      </c>
      <c r="Q5" s="13">
        <v>62700</v>
      </c>
      <c r="R5" s="13">
        <v>700</v>
      </c>
      <c r="S5" t="s">
        <v>59</v>
      </c>
    </row>
    <row r="6" spans="2:19" ht="17.600000000000001" x14ac:dyDescent="0.55000000000000004">
      <c r="B6" s="1" t="s">
        <v>5</v>
      </c>
      <c r="C6" s="1" t="s">
        <v>6</v>
      </c>
      <c r="D6" s="1" t="s">
        <v>2</v>
      </c>
      <c r="E6" s="6">
        <v>149699.77777777781</v>
      </c>
      <c r="F6" s="9">
        <v>92608.250861826222</v>
      </c>
      <c r="G6" s="12">
        <v>50869.998332829018</v>
      </c>
      <c r="H6" s="1" t="s">
        <v>3</v>
      </c>
      <c r="I6" s="2">
        <v>2400</v>
      </c>
      <c r="J6" s="7">
        <v>63761.796127207286</v>
      </c>
      <c r="K6" s="7">
        <v>63800</v>
      </c>
      <c r="L6" s="7">
        <v>1800</v>
      </c>
      <c r="M6" s="10">
        <v>63168.398774061847</v>
      </c>
      <c r="N6" s="10">
        <v>63200</v>
      </c>
      <c r="O6" s="10">
        <v>1200</v>
      </c>
      <c r="P6" s="13">
        <v>62677.480768252521</v>
      </c>
      <c r="Q6" s="13">
        <v>62700</v>
      </c>
      <c r="R6" s="13">
        <v>700</v>
      </c>
      <c r="S6" t="s">
        <v>60</v>
      </c>
    </row>
    <row r="7" spans="2:19" ht="17.600000000000001" x14ac:dyDescent="0.55000000000000004">
      <c r="B7" s="1" t="s">
        <v>16</v>
      </c>
      <c r="C7" s="1" t="s">
        <v>6</v>
      </c>
      <c r="D7" s="1" t="s">
        <v>2</v>
      </c>
      <c r="E7" s="6">
        <v>109646</v>
      </c>
      <c r="F7" s="9">
        <v>67535.986325721082</v>
      </c>
      <c r="G7" s="12">
        <v>39820.726045644151</v>
      </c>
      <c r="H7" s="1" t="s">
        <v>3</v>
      </c>
      <c r="I7" s="2">
        <v>2400</v>
      </c>
      <c r="J7" s="7">
        <v>63354.246176724148</v>
      </c>
      <c r="K7" s="7">
        <v>63400</v>
      </c>
      <c r="L7" s="7">
        <v>1400</v>
      </c>
      <c r="M7" s="10">
        <v>62879.906447761801</v>
      </c>
      <c r="N7" s="10">
        <v>62900</v>
      </c>
      <c r="O7" s="10">
        <v>900</v>
      </c>
      <c r="P7" s="13">
        <v>62538.248316703517</v>
      </c>
      <c r="Q7" s="13">
        <v>62500</v>
      </c>
      <c r="R7" s="13">
        <v>500</v>
      </c>
      <c r="S7" t="s">
        <v>60</v>
      </c>
    </row>
    <row r="8" spans="2:19" ht="17.600000000000001" x14ac:dyDescent="0.55000000000000004">
      <c r="B8" s="1" t="s">
        <v>29</v>
      </c>
      <c r="C8" s="1" t="s">
        <v>16</v>
      </c>
      <c r="D8" s="1" t="s">
        <v>30</v>
      </c>
      <c r="E8" s="6">
        <v>86916.666666666672</v>
      </c>
      <c r="F8" s="9">
        <v>51076.082913538019</v>
      </c>
      <c r="G8" s="12">
        <v>30770.318725640089</v>
      </c>
      <c r="H8" s="1" t="s">
        <v>3</v>
      </c>
      <c r="I8" s="3">
        <v>2400</v>
      </c>
      <c r="J8" s="7">
        <v>63104.521868050411</v>
      </c>
      <c r="K8" s="7">
        <v>63100</v>
      </c>
      <c r="L8" s="7">
        <v>1100</v>
      </c>
      <c r="M8" s="10">
        <v>62680.03873476314</v>
      </c>
      <c r="N8" s="10">
        <v>62700</v>
      </c>
      <c r="O8" s="10">
        <v>700</v>
      </c>
      <c r="P8" s="13">
        <v>62421.066892526498</v>
      </c>
      <c r="Q8" s="13">
        <v>62400</v>
      </c>
      <c r="R8" s="13">
        <v>400</v>
      </c>
      <c r="S8" t="s">
        <v>60</v>
      </c>
    </row>
    <row r="9" spans="2:19" ht="17.600000000000001" x14ac:dyDescent="0.55000000000000004">
      <c r="B9" s="1" t="s">
        <v>0</v>
      </c>
      <c r="C9" s="1" t="s">
        <v>38</v>
      </c>
      <c r="D9" s="1" t="s">
        <v>2</v>
      </c>
      <c r="E9" s="6">
        <v>73330.777777777781</v>
      </c>
      <c r="F9" s="9">
        <v>33237.371709339277</v>
      </c>
      <c r="G9" s="12">
        <v>19005.442773988001</v>
      </c>
      <c r="H9" s="1" t="s">
        <v>3</v>
      </c>
      <c r="I9" s="2">
        <v>2100</v>
      </c>
      <c r="J9" s="7">
        <v>62094.82459496634</v>
      </c>
      <c r="K9" s="7">
        <v>62100</v>
      </c>
      <c r="L9" s="7">
        <v>100</v>
      </c>
      <c r="M9" s="10">
        <v>62045.32962038181</v>
      </c>
      <c r="N9" s="10">
        <v>62000</v>
      </c>
      <c r="O9" s="10">
        <v>0</v>
      </c>
      <c r="P9" s="13">
        <v>62026.432960925391</v>
      </c>
      <c r="Q9" s="13">
        <v>62000</v>
      </c>
      <c r="R9" s="13">
        <v>0</v>
      </c>
      <c r="S9" t="s">
        <v>59</v>
      </c>
    </row>
    <row r="10" spans="2:19" ht="17.600000000000001" x14ac:dyDescent="0.55000000000000004">
      <c r="B10" s="1" t="s">
        <v>40</v>
      </c>
      <c r="C10" s="1" t="s">
        <v>38</v>
      </c>
      <c r="D10" s="1" t="s">
        <v>2</v>
      </c>
      <c r="E10" s="6">
        <v>68392.666666666672</v>
      </c>
      <c r="F10" s="9">
        <v>31468.687230812258</v>
      </c>
      <c r="G10" s="12">
        <v>18332.65768478989</v>
      </c>
      <c r="H10" s="1" t="s">
        <v>3</v>
      </c>
      <c r="I10" s="2">
        <v>2100</v>
      </c>
      <c r="J10" s="7">
        <v>62089.007443242997</v>
      </c>
      <c r="K10" s="7">
        <v>62100</v>
      </c>
      <c r="L10" s="7">
        <v>100</v>
      </c>
      <c r="M10" s="10">
        <v>62043.021236288252</v>
      </c>
      <c r="N10" s="10">
        <v>62000</v>
      </c>
      <c r="O10" s="10">
        <v>0</v>
      </c>
      <c r="P10" s="13">
        <v>62025.521125189931</v>
      </c>
      <c r="Q10" s="13">
        <v>62000</v>
      </c>
      <c r="R10" s="13">
        <v>0</v>
      </c>
      <c r="S10" t="s">
        <v>59</v>
      </c>
    </row>
    <row r="11" spans="2:19" ht="17.600000000000001" x14ac:dyDescent="0.55000000000000004">
      <c r="B11" s="1" t="s">
        <v>45</v>
      </c>
      <c r="C11" s="1" t="s">
        <v>46</v>
      </c>
      <c r="D11" s="1" t="s">
        <v>47</v>
      </c>
      <c r="E11" s="6">
        <v>37882.222222222219</v>
      </c>
      <c r="F11" s="9">
        <v>618.93578853446115</v>
      </c>
      <c r="G11" s="12">
        <v>630.62670677861661</v>
      </c>
      <c r="H11" s="1" t="s">
        <v>3</v>
      </c>
      <c r="I11" s="2">
        <v>1400</v>
      </c>
      <c r="J11" s="7">
        <v>60973.217646899386</v>
      </c>
      <c r="K11" s="7">
        <v>62000</v>
      </c>
      <c r="L11" s="7">
        <v>0</v>
      </c>
      <c r="M11" s="10">
        <v>61982.331742494571</v>
      </c>
      <c r="N11" s="10">
        <v>62000</v>
      </c>
      <c r="O11" s="10">
        <v>0</v>
      </c>
      <c r="P11" s="13">
        <v>61981.998311728305</v>
      </c>
      <c r="Q11" s="13">
        <v>62000</v>
      </c>
      <c r="R11" s="13">
        <v>0</v>
      </c>
      <c r="S11" t="s">
        <v>60</v>
      </c>
    </row>
    <row r="13" spans="2:19" x14ac:dyDescent="0.4">
      <c r="B13" s="16">
        <f>(62000*700000+SUMPRODUCT(F3:F11,I3:I11)*30)/(700000+SUM(F3:F11))</f>
        <v>65946.226385839298</v>
      </c>
    </row>
    <row r="15" spans="2:19" x14ac:dyDescent="0.4">
      <c r="B15" s="15" t="s">
        <v>69</v>
      </c>
    </row>
    <row r="16" spans="2:19" ht="17.600000000000001" x14ac:dyDescent="0.55000000000000004">
      <c r="B16" s="1" t="s">
        <v>7</v>
      </c>
      <c r="C16" s="1" t="s">
        <v>8</v>
      </c>
      <c r="D16" s="1" t="s">
        <v>9</v>
      </c>
      <c r="E16" s="6">
        <v>129805.11111111109</v>
      </c>
      <c r="F16" s="9">
        <v>97470.98881110517</v>
      </c>
      <c r="G16" s="12">
        <v>64907.867991325773</v>
      </c>
      <c r="H16" s="1" t="s">
        <v>3</v>
      </c>
      <c r="I16" s="2">
        <v>1400</v>
      </c>
      <c r="J16" s="7">
        <v>58871.431390985243</v>
      </c>
      <c r="K16" s="7">
        <v>62000</v>
      </c>
      <c r="L16" s="7">
        <v>0</v>
      </c>
      <c r="M16" s="10">
        <v>59555.497562201781</v>
      </c>
      <c r="N16" s="10">
        <v>62000</v>
      </c>
      <c r="O16" s="10">
        <v>0</v>
      </c>
      <c r="P16" s="13">
        <v>60302.857881125572</v>
      </c>
      <c r="Q16" s="13">
        <v>62000</v>
      </c>
      <c r="R16" s="13">
        <v>0</v>
      </c>
      <c r="S16" t="s">
        <v>61</v>
      </c>
    </row>
    <row r="17" spans="2:19" ht="17.600000000000001" x14ac:dyDescent="0.55000000000000004">
      <c r="B17" s="1" t="s">
        <v>10</v>
      </c>
      <c r="C17" s="1" t="s">
        <v>11</v>
      </c>
      <c r="D17" s="1" t="s">
        <v>12</v>
      </c>
      <c r="E17" s="6">
        <v>121310.6666666667</v>
      </c>
      <c r="F17" s="9">
        <v>41091.134465128962</v>
      </c>
      <c r="G17" s="12">
        <v>29677.273692882391</v>
      </c>
      <c r="H17" s="1" t="s">
        <v>3</v>
      </c>
      <c r="I17" s="2">
        <v>1400</v>
      </c>
      <c r="J17" s="7">
        <v>59045.924968708547</v>
      </c>
      <c r="K17" s="7">
        <v>62000</v>
      </c>
      <c r="L17" s="7">
        <v>0</v>
      </c>
      <c r="M17" s="10">
        <v>60891.063931164528</v>
      </c>
      <c r="N17" s="10">
        <v>62000</v>
      </c>
      <c r="O17" s="10">
        <v>0</v>
      </c>
      <c r="P17" s="13">
        <v>61186.564395991496</v>
      </c>
      <c r="Q17" s="13">
        <v>62000</v>
      </c>
      <c r="R17" s="13">
        <v>0</v>
      </c>
      <c r="S17" t="s">
        <v>65</v>
      </c>
    </row>
    <row r="18" spans="2:19" ht="17.600000000000001" x14ac:dyDescent="0.55000000000000004">
      <c r="B18" s="1" t="s">
        <v>11</v>
      </c>
      <c r="C18" s="1" t="s">
        <v>13</v>
      </c>
      <c r="D18" s="1" t="s">
        <v>14</v>
      </c>
      <c r="E18" s="6">
        <v>117962.2222222222</v>
      </c>
      <c r="F18" s="9">
        <v>116342.69917383519</v>
      </c>
      <c r="G18" s="12">
        <v>78697.357651134589</v>
      </c>
      <c r="H18" s="1" t="s">
        <v>3</v>
      </c>
      <c r="I18" s="2">
        <v>1400</v>
      </c>
      <c r="J18" s="7">
        <v>59115.704881779377</v>
      </c>
      <c r="K18" s="7">
        <v>62000</v>
      </c>
      <c r="L18" s="7">
        <v>0</v>
      </c>
      <c r="M18" s="10">
        <v>59149.660325459445</v>
      </c>
      <c r="N18" s="10">
        <v>62000</v>
      </c>
      <c r="O18" s="10">
        <v>0</v>
      </c>
      <c r="P18" s="13">
        <v>59978.7434263674</v>
      </c>
      <c r="Q18" s="13">
        <v>62000</v>
      </c>
      <c r="R18" s="13">
        <v>0</v>
      </c>
      <c r="S18" t="s">
        <v>61</v>
      </c>
    </row>
    <row r="19" spans="2:19" ht="17.600000000000001" x14ac:dyDescent="0.55000000000000004">
      <c r="B19" s="1" t="s">
        <v>15</v>
      </c>
      <c r="C19" s="1" t="s">
        <v>13</v>
      </c>
      <c r="D19" s="1" t="s">
        <v>14</v>
      </c>
      <c r="E19" s="6">
        <v>116996.6666666667</v>
      </c>
      <c r="F19" s="9">
        <v>116058.0307444732</v>
      </c>
      <c r="G19" s="12">
        <v>78500.016265873099</v>
      </c>
      <c r="H19" s="1" t="s">
        <v>3</v>
      </c>
      <c r="I19" s="2">
        <v>1400</v>
      </c>
      <c r="J19" s="7">
        <v>59135.932827143311</v>
      </c>
      <c r="K19" s="7">
        <v>62000</v>
      </c>
      <c r="L19" s="7">
        <v>0</v>
      </c>
      <c r="M19" s="10">
        <v>59155.642702551537</v>
      </c>
      <c r="N19" s="10">
        <v>62000</v>
      </c>
      <c r="O19" s="10">
        <v>0</v>
      </c>
      <c r="P19" s="13">
        <v>59983.300844554804</v>
      </c>
      <c r="Q19" s="13">
        <v>62000</v>
      </c>
      <c r="R19" s="13">
        <v>0</v>
      </c>
      <c r="S19" t="s">
        <v>61</v>
      </c>
    </row>
    <row r="20" spans="2:19" ht="17.600000000000001" x14ac:dyDescent="0.55000000000000004">
      <c r="B20" s="1" t="s">
        <v>7</v>
      </c>
      <c r="C20" s="1" t="s">
        <v>20</v>
      </c>
      <c r="D20" s="1" t="s">
        <v>9</v>
      </c>
      <c r="E20" s="6">
        <v>107440.11111111109</v>
      </c>
      <c r="F20" s="9">
        <v>80280.570601509913</v>
      </c>
      <c r="G20" s="12">
        <v>52750.859762793843</v>
      </c>
      <c r="H20" s="1" t="s">
        <v>3</v>
      </c>
      <c r="I20" s="2">
        <v>1400</v>
      </c>
      <c r="J20" s="7">
        <v>59338.747242485544</v>
      </c>
      <c r="K20" s="7">
        <v>62000</v>
      </c>
      <c r="L20" s="7">
        <v>0</v>
      </c>
      <c r="M20" s="10">
        <v>59942.264010505285</v>
      </c>
      <c r="N20" s="10">
        <v>62000</v>
      </c>
      <c r="O20" s="10">
        <v>0</v>
      </c>
      <c r="P20" s="13">
        <v>60598.451025896749</v>
      </c>
      <c r="Q20" s="13">
        <v>62000</v>
      </c>
      <c r="R20" s="13">
        <v>0</v>
      </c>
      <c r="S20" t="s">
        <v>61</v>
      </c>
    </row>
    <row r="21" spans="2:19" ht="17.600000000000001" x14ac:dyDescent="0.55000000000000004">
      <c r="B21" s="1" t="s">
        <v>21</v>
      </c>
      <c r="C21" s="1" t="s">
        <v>22</v>
      </c>
      <c r="D21" s="1" t="s">
        <v>9</v>
      </c>
      <c r="E21" s="6">
        <v>105206.7777777778</v>
      </c>
      <c r="F21" s="9">
        <v>26706.937503254379</v>
      </c>
      <c r="G21" s="12">
        <v>17482.248652091341</v>
      </c>
      <c r="H21" s="1" t="s">
        <v>3</v>
      </c>
      <c r="I21" s="2">
        <v>1400</v>
      </c>
      <c r="J21" s="7">
        <v>59386.83824624207</v>
      </c>
      <c r="K21" s="7">
        <v>62000</v>
      </c>
      <c r="L21" s="7">
        <v>0</v>
      </c>
      <c r="M21" s="10">
        <v>61264.987407578315</v>
      </c>
      <c r="N21" s="10">
        <v>62000</v>
      </c>
      <c r="O21" s="10">
        <v>0</v>
      </c>
      <c r="P21" s="13">
        <v>61512.677876423149</v>
      </c>
      <c r="Q21" s="13">
        <v>62000</v>
      </c>
      <c r="R21" s="13">
        <v>0</v>
      </c>
      <c r="S21" t="s">
        <v>61</v>
      </c>
    </row>
    <row r="22" spans="2:19" ht="17.600000000000001" x14ac:dyDescent="0.55000000000000004">
      <c r="B22" s="1" t="s">
        <v>25</v>
      </c>
      <c r="C22" s="1" t="s">
        <v>20</v>
      </c>
      <c r="D22" s="1" t="s">
        <v>9</v>
      </c>
      <c r="E22" s="6">
        <v>100923.11111111109</v>
      </c>
      <c r="F22" s="9">
        <v>75366.785701718632</v>
      </c>
      <c r="G22" s="12">
        <v>49965.96016135723</v>
      </c>
      <c r="H22" s="1" t="s">
        <v>3</v>
      </c>
      <c r="I22" s="2">
        <v>1400</v>
      </c>
      <c r="J22" s="7">
        <v>59479.830218131632</v>
      </c>
      <c r="K22" s="7">
        <v>62000</v>
      </c>
      <c r="L22" s="7">
        <v>0</v>
      </c>
      <c r="M22" s="10">
        <v>60055.970745935148</v>
      </c>
      <c r="N22" s="10">
        <v>62000</v>
      </c>
      <c r="O22" s="10">
        <v>0</v>
      </c>
      <c r="P22" s="13">
        <v>60667.513918882214</v>
      </c>
      <c r="Q22" s="13">
        <v>62000</v>
      </c>
      <c r="R22" s="13">
        <v>0</v>
      </c>
      <c r="S22" t="s">
        <v>61</v>
      </c>
    </row>
    <row r="23" spans="2:19" ht="17.600000000000001" x14ac:dyDescent="0.55000000000000004">
      <c r="B23" s="1" t="s">
        <v>8</v>
      </c>
      <c r="C23" s="1" t="s">
        <v>21</v>
      </c>
      <c r="D23" s="1" t="s">
        <v>9</v>
      </c>
      <c r="E23" s="6">
        <v>97550.555555555562</v>
      </c>
      <c r="F23" s="9">
        <v>39946.315962946413</v>
      </c>
      <c r="G23" s="12">
        <v>25077.863809867929</v>
      </c>
      <c r="H23" s="1" t="s">
        <v>3</v>
      </c>
      <c r="I23" s="2">
        <v>1400</v>
      </c>
      <c r="J23" s="7">
        <v>59553.74615750587</v>
      </c>
      <c r="K23" s="7">
        <v>62000</v>
      </c>
      <c r="L23" s="7">
        <v>0</v>
      </c>
      <c r="M23" s="10">
        <v>60920.291510311494</v>
      </c>
      <c r="N23" s="10">
        <v>62000</v>
      </c>
      <c r="O23" s="10">
        <v>0</v>
      </c>
      <c r="P23" s="13">
        <v>61308.27115096031</v>
      </c>
      <c r="Q23" s="13">
        <v>62000</v>
      </c>
      <c r="R23" s="13">
        <v>0</v>
      </c>
      <c r="S23" t="s">
        <v>61</v>
      </c>
    </row>
    <row r="24" spans="2:19" ht="17.600000000000001" x14ac:dyDescent="0.55000000000000004">
      <c r="B24" s="1" t="s">
        <v>15</v>
      </c>
      <c r="C24" s="1" t="s">
        <v>8</v>
      </c>
      <c r="D24" s="1" t="s">
        <v>14</v>
      </c>
      <c r="E24" s="6">
        <v>81358.888888888891</v>
      </c>
      <c r="F24" s="9">
        <v>102662.462101096</v>
      </c>
      <c r="G24" s="12">
        <v>69992.884837555393</v>
      </c>
      <c r="H24" s="1" t="s">
        <v>3</v>
      </c>
      <c r="I24" s="2">
        <v>1400</v>
      </c>
      <c r="J24" s="7">
        <v>59917.502698290591</v>
      </c>
      <c r="K24" s="7">
        <v>62000</v>
      </c>
      <c r="L24" s="7">
        <v>0</v>
      </c>
      <c r="M24" s="10">
        <v>59441.951830353173</v>
      </c>
      <c r="N24" s="10">
        <v>62000</v>
      </c>
      <c r="O24" s="10">
        <v>0</v>
      </c>
      <c r="P24" s="13">
        <v>60181.986191928998</v>
      </c>
      <c r="Q24" s="13">
        <v>62000</v>
      </c>
      <c r="R24" s="13">
        <v>0</v>
      </c>
      <c r="S24" t="s">
        <v>61</v>
      </c>
    </row>
    <row r="25" spans="2:19" ht="17.600000000000001" x14ac:dyDescent="0.55000000000000004">
      <c r="B25" s="1" t="s">
        <v>32</v>
      </c>
      <c r="C25" s="1" t="s">
        <v>22</v>
      </c>
      <c r="D25" s="1" t="s">
        <v>33</v>
      </c>
      <c r="E25" s="6">
        <v>78643.666666666672</v>
      </c>
      <c r="F25" s="9">
        <v>27067.95169987384</v>
      </c>
      <c r="G25" s="12">
        <v>13837.710575614359</v>
      </c>
      <c r="H25" s="1" t="s">
        <v>3</v>
      </c>
      <c r="I25" s="2">
        <v>1400</v>
      </c>
      <c r="J25" s="7">
        <v>59979.983141625336</v>
      </c>
      <c r="K25" s="7">
        <v>62000</v>
      </c>
      <c r="L25" s="7">
        <v>0</v>
      </c>
      <c r="M25" s="10">
        <v>61255.421680006948</v>
      </c>
      <c r="N25" s="10">
        <v>62000</v>
      </c>
      <c r="O25" s="10">
        <v>0</v>
      </c>
      <c r="P25" s="13">
        <v>61612.300937016735</v>
      </c>
      <c r="Q25" s="13">
        <v>62000</v>
      </c>
      <c r="R25" s="13">
        <v>0</v>
      </c>
      <c r="S25" t="s">
        <v>61</v>
      </c>
    </row>
    <row r="26" spans="2:19" ht="17.600000000000001" x14ac:dyDescent="0.55000000000000004">
      <c r="B26" s="1" t="s">
        <v>32</v>
      </c>
      <c r="C26" s="1" t="s">
        <v>15</v>
      </c>
      <c r="D26" s="1" t="s">
        <v>33</v>
      </c>
      <c r="E26" s="6">
        <v>74265.333333333328</v>
      </c>
      <c r="F26" s="9">
        <v>25567.540230371331</v>
      </c>
      <c r="G26" s="12">
        <v>13069.136943439031</v>
      </c>
      <c r="H26" s="1" t="s">
        <v>3</v>
      </c>
      <c r="I26" s="2">
        <v>1400</v>
      </c>
      <c r="J26" s="7">
        <v>60081.656761936902</v>
      </c>
      <c r="K26" s="7">
        <v>62000</v>
      </c>
      <c r="L26" s="7">
        <v>0</v>
      </c>
      <c r="M26" s="10">
        <v>61295.240241252985</v>
      </c>
      <c r="N26" s="10">
        <v>62000</v>
      </c>
      <c r="O26" s="10">
        <v>0</v>
      </c>
      <c r="P26" s="13">
        <v>61633.439837279737</v>
      </c>
      <c r="Q26" s="13">
        <v>62000</v>
      </c>
      <c r="R26" s="13">
        <v>0</v>
      </c>
      <c r="S26" t="s">
        <v>61</v>
      </c>
    </row>
    <row r="27" spans="2:19" ht="17.600000000000001" x14ac:dyDescent="0.55000000000000004">
      <c r="B27" s="1" t="s">
        <v>39</v>
      </c>
      <c r="C27" s="1" t="s">
        <v>10</v>
      </c>
      <c r="D27" s="1" t="s">
        <v>12</v>
      </c>
      <c r="E27" s="6">
        <v>72580.444444444438</v>
      </c>
      <c r="F27" s="9">
        <v>27431.9980607547</v>
      </c>
      <c r="G27" s="12">
        <v>21459.13607692995</v>
      </c>
      <c r="H27" s="1" t="s">
        <v>3</v>
      </c>
      <c r="I27" s="2">
        <v>1400</v>
      </c>
      <c r="J27" s="7">
        <v>60121.090302858065</v>
      </c>
      <c r="K27" s="7">
        <v>62000</v>
      </c>
      <c r="L27" s="7">
        <v>0</v>
      </c>
      <c r="M27" s="10">
        <v>61245.785224354026</v>
      </c>
      <c r="N27" s="10">
        <v>62000</v>
      </c>
      <c r="O27" s="10">
        <v>0</v>
      </c>
      <c r="P27" s="13">
        <v>61405.118460523816</v>
      </c>
      <c r="Q27" s="13">
        <v>62000</v>
      </c>
      <c r="R27" s="13">
        <v>0</v>
      </c>
      <c r="S27" t="s">
        <v>65</v>
      </c>
    </row>
    <row r="28" spans="2:19" ht="17.600000000000001" x14ac:dyDescent="0.55000000000000004">
      <c r="B28" s="1" t="s">
        <v>42</v>
      </c>
      <c r="C28" s="1" t="s">
        <v>25</v>
      </c>
      <c r="D28" s="1" t="s">
        <v>9</v>
      </c>
      <c r="E28" s="6">
        <v>65050.111111111109</v>
      </c>
      <c r="F28" s="9">
        <v>58886.729258518237</v>
      </c>
      <c r="G28" s="12">
        <v>40428.12044775422</v>
      </c>
      <c r="H28" s="1" t="s">
        <v>3</v>
      </c>
      <c r="I28" s="2">
        <v>1400</v>
      </c>
      <c r="J28" s="7">
        <v>60299.454894094808</v>
      </c>
      <c r="K28" s="7">
        <v>62000</v>
      </c>
      <c r="L28" s="7">
        <v>0</v>
      </c>
      <c r="M28" s="10">
        <v>60448.075925216028</v>
      </c>
      <c r="N28" s="10">
        <v>62000</v>
      </c>
      <c r="O28" s="10">
        <v>0</v>
      </c>
      <c r="P28" s="13">
        <v>60907.97987458104</v>
      </c>
      <c r="Q28" s="13">
        <v>62000</v>
      </c>
      <c r="R28" s="13">
        <v>0</v>
      </c>
      <c r="S28" t="s">
        <v>64</v>
      </c>
    </row>
    <row r="29" spans="2:19" ht="17.600000000000001" x14ac:dyDescent="0.55000000000000004">
      <c r="B29" s="1" t="s">
        <v>42</v>
      </c>
      <c r="C29" s="1" t="s">
        <v>43</v>
      </c>
      <c r="D29" s="1" t="s">
        <v>9</v>
      </c>
      <c r="E29" s="6">
        <v>61720.333333333343</v>
      </c>
      <c r="F29" s="9">
        <v>55199.692688343253</v>
      </c>
      <c r="G29" s="12">
        <v>38253.098997442597</v>
      </c>
      <c r="H29" s="1" t="s">
        <v>3</v>
      </c>
      <c r="I29" s="2">
        <v>1400</v>
      </c>
      <c r="J29" s="7">
        <v>60379.448975367595</v>
      </c>
      <c r="K29" s="7">
        <v>62000</v>
      </c>
      <c r="L29" s="7">
        <v>0</v>
      </c>
      <c r="M29" s="10">
        <v>60538.143136900799</v>
      </c>
      <c r="N29" s="10">
        <v>62000</v>
      </c>
      <c r="O29" s="10">
        <v>0</v>
      </c>
      <c r="P29" s="13">
        <v>60963.686057006977</v>
      </c>
      <c r="Q29" s="13">
        <v>62000</v>
      </c>
      <c r="R29" s="13">
        <v>0</v>
      </c>
      <c r="S29" t="s">
        <v>64</v>
      </c>
    </row>
    <row r="30" spans="2:19" ht="17.600000000000001" x14ac:dyDescent="0.55000000000000004">
      <c r="B30" s="1" t="s">
        <v>15</v>
      </c>
      <c r="C30" s="1" t="s">
        <v>44</v>
      </c>
      <c r="D30" s="1" t="s">
        <v>33</v>
      </c>
      <c r="E30" s="6">
        <v>46248.333333333343</v>
      </c>
      <c r="F30" s="9">
        <v>29730.440365243401</v>
      </c>
      <c r="G30" s="12">
        <v>16600.818824788839</v>
      </c>
      <c r="H30" s="1" t="s">
        <v>3</v>
      </c>
      <c r="I30" s="2">
        <v>1400</v>
      </c>
      <c r="J30" s="7">
        <v>60760.510911247147</v>
      </c>
      <c r="K30" s="7">
        <v>62000</v>
      </c>
      <c r="L30" s="7">
        <v>0</v>
      </c>
      <c r="M30" s="10">
        <v>61185.166502020598</v>
      </c>
      <c r="N30" s="10">
        <v>62000</v>
      </c>
      <c r="O30" s="10">
        <v>0</v>
      </c>
      <c r="P30" s="13">
        <v>61536.678764838318</v>
      </c>
      <c r="Q30" s="13">
        <v>62000</v>
      </c>
      <c r="R30" s="13">
        <v>0</v>
      </c>
      <c r="S30" t="s">
        <v>61</v>
      </c>
    </row>
    <row r="32" spans="2:19" x14ac:dyDescent="0.4">
      <c r="B32" s="16">
        <f>(62000*700000+SUMPRODUCT(F16:F30,I16:I30)*30)/(700000+SUM(F16:F30))</f>
        <v>50642.987512554166</v>
      </c>
    </row>
    <row r="34" spans="2:19" x14ac:dyDescent="0.4">
      <c r="B34" s="15" t="s">
        <v>70</v>
      </c>
    </row>
    <row r="35" spans="2:19" ht="17.600000000000001" x14ac:dyDescent="0.55000000000000004">
      <c r="B35" s="1" t="s">
        <v>17</v>
      </c>
      <c r="C35" s="1" t="s">
        <v>18</v>
      </c>
      <c r="D35" s="1" t="s">
        <v>19</v>
      </c>
      <c r="E35" s="6">
        <v>108934.88888888891</v>
      </c>
      <c r="F35" s="9">
        <v>77518.017891759548</v>
      </c>
      <c r="G35" s="12">
        <v>51499.102057004318</v>
      </c>
      <c r="H35" s="1" t="s">
        <v>3</v>
      </c>
      <c r="I35" s="2">
        <v>1400</v>
      </c>
      <c r="J35" s="7">
        <v>59306.70810753345</v>
      </c>
      <c r="K35" s="7">
        <v>62000</v>
      </c>
      <c r="L35" s="7">
        <v>0</v>
      </c>
      <c r="M35" s="10">
        <v>60006.013594335745</v>
      </c>
      <c r="N35" s="10">
        <v>62000</v>
      </c>
      <c r="O35" s="10">
        <v>0</v>
      </c>
      <c r="P35" s="13">
        <v>60629.430110667039</v>
      </c>
      <c r="Q35" s="13">
        <v>62000</v>
      </c>
      <c r="R35" s="13">
        <v>0</v>
      </c>
      <c r="S35" t="s">
        <v>62</v>
      </c>
    </row>
    <row r="36" spans="2:19" ht="17.600000000000001" x14ac:dyDescent="0.55000000000000004">
      <c r="B36" s="1" t="s">
        <v>23</v>
      </c>
      <c r="C36" s="1" t="s">
        <v>24</v>
      </c>
      <c r="D36" s="1" t="s">
        <v>9</v>
      </c>
      <c r="E36" s="6">
        <v>104740.88888888891</v>
      </c>
      <c r="F36" s="9">
        <v>75271.487087378293</v>
      </c>
      <c r="G36" s="12">
        <v>53677.094612992507</v>
      </c>
      <c r="H36" s="1" t="s">
        <v>3</v>
      </c>
      <c r="I36" s="2">
        <v>1400</v>
      </c>
      <c r="J36" s="7">
        <v>59396.904013824744</v>
      </c>
      <c r="K36" s="7">
        <v>62000</v>
      </c>
      <c r="L36" s="7">
        <v>0</v>
      </c>
      <c r="M36" s="10">
        <v>60058.190238101859</v>
      </c>
      <c r="N36" s="10">
        <v>62000</v>
      </c>
      <c r="O36" s="10">
        <v>0</v>
      </c>
      <c r="P36" s="13">
        <v>60575.594375982582</v>
      </c>
      <c r="Q36" s="13">
        <v>62000</v>
      </c>
      <c r="R36" s="13">
        <v>0</v>
      </c>
      <c r="S36" t="s">
        <v>66</v>
      </c>
    </row>
    <row r="37" spans="2:19" ht="17.600000000000001" x14ac:dyDescent="0.55000000000000004">
      <c r="B37" s="1" t="s">
        <v>26</v>
      </c>
      <c r="C37" s="1" t="s">
        <v>24</v>
      </c>
      <c r="D37" s="1" t="s">
        <v>9</v>
      </c>
      <c r="E37" s="6">
        <v>100015.3333333333</v>
      </c>
      <c r="F37" s="9">
        <v>74276.148117307283</v>
      </c>
      <c r="G37" s="12">
        <v>53128.515404467653</v>
      </c>
      <c r="H37" s="1" t="s">
        <v>3</v>
      </c>
      <c r="I37" s="2">
        <v>1400</v>
      </c>
      <c r="J37" s="7">
        <v>59499.664589762033</v>
      </c>
      <c r="K37" s="7">
        <v>62000</v>
      </c>
      <c r="L37" s="7">
        <v>0</v>
      </c>
      <c r="M37" s="10">
        <v>60081.404204484046</v>
      </c>
      <c r="N37" s="10">
        <v>62000</v>
      </c>
      <c r="O37" s="10">
        <v>0</v>
      </c>
      <c r="P37" s="13">
        <v>60589.12484874019</v>
      </c>
      <c r="Q37" s="13">
        <v>62000</v>
      </c>
      <c r="R37" s="13">
        <v>0</v>
      </c>
      <c r="S37" t="s">
        <v>66</v>
      </c>
    </row>
    <row r="38" spans="2:19" ht="17.600000000000001" x14ac:dyDescent="0.55000000000000004">
      <c r="B38" s="1" t="s">
        <v>26</v>
      </c>
      <c r="C38" s="1" t="s">
        <v>27</v>
      </c>
      <c r="D38" s="1" t="s">
        <v>9</v>
      </c>
      <c r="E38" s="6">
        <v>95337.333333333328</v>
      </c>
      <c r="F38" s="9">
        <v>70634.077819703729</v>
      </c>
      <c r="G38" s="12">
        <v>50758.602703676392</v>
      </c>
      <c r="H38" s="1" t="s">
        <v>3</v>
      </c>
      <c r="I38" s="2">
        <v>1400</v>
      </c>
      <c r="J38" s="7">
        <v>59602.593784105025</v>
      </c>
      <c r="K38" s="7">
        <v>62000</v>
      </c>
      <c r="L38" s="7">
        <v>0</v>
      </c>
      <c r="M38" s="10">
        <v>60166.858179447678</v>
      </c>
      <c r="N38" s="10">
        <v>62000</v>
      </c>
      <c r="O38" s="10">
        <v>0</v>
      </c>
      <c r="P38" s="13">
        <v>60647.804966313226</v>
      </c>
      <c r="Q38" s="13">
        <v>62000</v>
      </c>
      <c r="R38" s="13">
        <v>0</v>
      </c>
      <c r="S38" t="s">
        <v>66</v>
      </c>
    </row>
    <row r="39" spans="2:19" ht="17.600000000000001" x14ac:dyDescent="0.55000000000000004">
      <c r="B39" s="1" t="s">
        <v>17</v>
      </c>
      <c r="C39" s="1" t="s">
        <v>28</v>
      </c>
      <c r="D39" s="1" t="s">
        <v>19</v>
      </c>
      <c r="E39" s="6">
        <v>88586</v>
      </c>
      <c r="F39" s="9">
        <v>69840.440942423636</v>
      </c>
      <c r="G39" s="12">
        <v>46810.629893727513</v>
      </c>
      <c r="H39" s="1" t="s">
        <v>3</v>
      </c>
      <c r="I39" s="2">
        <v>1400</v>
      </c>
      <c r="J39" s="7">
        <v>59753.295138386937</v>
      </c>
      <c r="K39" s="7">
        <v>62000</v>
      </c>
      <c r="L39" s="7">
        <v>0</v>
      </c>
      <c r="M39" s="10">
        <v>60185.586590984327</v>
      </c>
      <c r="N39" s="10">
        <v>62000</v>
      </c>
      <c r="O39" s="10">
        <v>0</v>
      </c>
      <c r="P39" s="13">
        <v>60746.385548893733</v>
      </c>
      <c r="Q39" s="13">
        <v>62000</v>
      </c>
      <c r="R39" s="13">
        <v>0</v>
      </c>
      <c r="S39" t="s">
        <v>62</v>
      </c>
    </row>
    <row r="40" spans="2:19" ht="17.600000000000001" x14ac:dyDescent="0.55000000000000004">
      <c r="B40" s="1" t="s">
        <v>31</v>
      </c>
      <c r="C40" s="1" t="s">
        <v>27</v>
      </c>
      <c r="D40" s="1" t="s">
        <v>9</v>
      </c>
      <c r="E40" s="6">
        <v>82046.555555555562</v>
      </c>
      <c r="F40" s="9">
        <v>60168.783633525258</v>
      </c>
      <c r="G40" s="12">
        <v>43645.494631904687</v>
      </c>
      <c r="H40" s="1" t="s">
        <v>3</v>
      </c>
      <c r="I40" s="2">
        <v>1400</v>
      </c>
      <c r="J40" s="7">
        <v>59901.747537337586</v>
      </c>
      <c r="K40" s="7">
        <v>62000</v>
      </c>
      <c r="L40" s="7">
        <v>0</v>
      </c>
      <c r="M40" s="10">
        <v>60416.962523877271</v>
      </c>
      <c r="N40" s="10">
        <v>62000</v>
      </c>
      <c r="O40" s="10">
        <v>0</v>
      </c>
      <c r="P40" s="13">
        <v>60826.174704292163</v>
      </c>
      <c r="Q40" s="13">
        <v>62000</v>
      </c>
      <c r="R40" s="13">
        <v>0</v>
      </c>
      <c r="S40" t="s">
        <v>66</v>
      </c>
    </row>
    <row r="41" spans="2:19" ht="17.600000000000001" x14ac:dyDescent="0.55000000000000004">
      <c r="B41" s="1" t="s">
        <v>34</v>
      </c>
      <c r="C41" s="1" t="s">
        <v>28</v>
      </c>
      <c r="D41" s="1" t="s">
        <v>19</v>
      </c>
      <c r="E41" s="6">
        <v>78090</v>
      </c>
      <c r="F41" s="9">
        <v>60646.168949168743</v>
      </c>
      <c r="G41" s="12">
        <v>42168.264583955897</v>
      </c>
      <c r="H41" s="1" t="s">
        <v>3</v>
      </c>
      <c r="I41" s="2">
        <v>1400</v>
      </c>
      <c r="J41" s="7">
        <v>59992.777185158528</v>
      </c>
      <c r="K41" s="7">
        <v>62000</v>
      </c>
      <c r="L41" s="7">
        <v>0</v>
      </c>
      <c r="M41" s="10">
        <v>60405.403946674676</v>
      </c>
      <c r="N41" s="10">
        <v>62000</v>
      </c>
      <c r="O41" s="10">
        <v>0</v>
      </c>
      <c r="P41" s="13">
        <v>60863.646787495163</v>
      </c>
      <c r="Q41" s="13">
        <v>62000</v>
      </c>
      <c r="R41" s="13">
        <v>0</v>
      </c>
      <c r="S41" t="s">
        <v>66</v>
      </c>
    </row>
    <row r="42" spans="2:19" ht="17.600000000000001" x14ac:dyDescent="0.55000000000000004">
      <c r="B42" s="1" t="s">
        <v>35</v>
      </c>
      <c r="C42" s="1" t="s">
        <v>31</v>
      </c>
      <c r="D42" s="1" t="s">
        <v>9</v>
      </c>
      <c r="E42" s="6">
        <v>77140.111111111109</v>
      </c>
      <c r="F42" s="9">
        <v>56699.090914772547</v>
      </c>
      <c r="G42" s="12">
        <v>41889.559513329274</v>
      </c>
      <c r="H42" s="1" t="s">
        <v>3</v>
      </c>
      <c r="I42" s="2">
        <v>1400</v>
      </c>
      <c r="J42" s="7">
        <v>60014.769537482229</v>
      </c>
      <c r="K42" s="7">
        <v>62000</v>
      </c>
      <c r="L42" s="7">
        <v>0</v>
      </c>
      <c r="M42" s="10">
        <v>60501.409831318044</v>
      </c>
      <c r="N42" s="10">
        <v>62000</v>
      </c>
      <c r="O42" s="10">
        <v>0</v>
      </c>
      <c r="P42" s="13">
        <v>60870.733278931482</v>
      </c>
      <c r="Q42" s="13">
        <v>62000</v>
      </c>
      <c r="R42" s="13">
        <v>0</v>
      </c>
      <c r="S42" t="s">
        <v>66</v>
      </c>
    </row>
    <row r="43" spans="2:19" ht="17.600000000000001" x14ac:dyDescent="0.55000000000000004">
      <c r="B43" s="1" t="s">
        <v>35</v>
      </c>
      <c r="C43" s="1" t="s">
        <v>34</v>
      </c>
      <c r="D43" s="1" t="s">
        <v>19</v>
      </c>
      <c r="E43" s="6">
        <v>14903</v>
      </c>
      <c r="F43" s="9">
        <v>46283.066790307428</v>
      </c>
      <c r="G43" s="12">
        <v>33914.216468633647</v>
      </c>
      <c r="H43" s="1" t="s">
        <v>3</v>
      </c>
      <c r="I43" s="2">
        <v>1400</v>
      </c>
      <c r="J43" s="7">
        <v>61583.076305456823</v>
      </c>
      <c r="K43" s="7">
        <v>62000</v>
      </c>
      <c r="L43" s="7">
        <v>0</v>
      </c>
      <c r="M43" s="10">
        <v>60759.637760793194</v>
      </c>
      <c r="N43" s="10">
        <v>62000</v>
      </c>
      <c r="O43" s="10">
        <v>0</v>
      </c>
      <c r="P43" s="13">
        <v>61075.798895630651</v>
      </c>
      <c r="Q43" s="13">
        <v>62000</v>
      </c>
      <c r="R43" s="13">
        <v>0</v>
      </c>
      <c r="S43" t="s">
        <v>66</v>
      </c>
    </row>
    <row r="45" spans="2:19" x14ac:dyDescent="0.4">
      <c r="B45" s="16">
        <f>(62000*700000+SUMPRODUCT(F35:F43,I35:I43)*30)/(700000+SUM(F35:F43))</f>
        <v>52841.474333282189</v>
      </c>
    </row>
    <row r="47" spans="2:19" x14ac:dyDescent="0.4">
      <c r="B47" s="15" t="s">
        <v>71</v>
      </c>
    </row>
    <row r="48" spans="2:19" ht="17.600000000000001" x14ac:dyDescent="0.55000000000000004">
      <c r="B48" s="1" t="s">
        <v>36</v>
      </c>
      <c r="C48" s="1" t="s">
        <v>37</v>
      </c>
      <c r="D48" s="1" t="s">
        <v>9</v>
      </c>
      <c r="E48" s="6">
        <v>74852.666666666672</v>
      </c>
      <c r="F48" s="9">
        <v>25900.151237175229</v>
      </c>
      <c r="G48" s="12">
        <v>18929.338186452671</v>
      </c>
      <c r="H48" s="1" t="s">
        <v>3</v>
      </c>
      <c r="I48" s="2">
        <v>1400</v>
      </c>
      <c r="J48" s="7">
        <v>60067.950982509363</v>
      </c>
      <c r="K48" s="7">
        <v>62000</v>
      </c>
      <c r="L48" s="7">
        <v>0</v>
      </c>
      <c r="M48" s="10">
        <v>61286.399067611907</v>
      </c>
      <c r="N48" s="10">
        <v>62000</v>
      </c>
      <c r="O48" s="10">
        <v>0</v>
      </c>
      <c r="P48" s="13">
        <v>61473.401983171163</v>
      </c>
      <c r="Q48" s="13">
        <v>62000</v>
      </c>
      <c r="R48" s="13">
        <v>0</v>
      </c>
      <c r="S48" t="s">
        <v>67</v>
      </c>
    </row>
    <row r="49" spans="2:19" ht="17.600000000000001" x14ac:dyDescent="0.55000000000000004">
      <c r="B49" s="1" t="s">
        <v>37</v>
      </c>
      <c r="C49" s="1" t="s">
        <v>41</v>
      </c>
      <c r="D49" s="1" t="s">
        <v>9</v>
      </c>
      <c r="E49" s="6">
        <v>67144</v>
      </c>
      <c r="F49" s="9">
        <v>23305.01536864238</v>
      </c>
      <c r="G49" s="12">
        <v>17247.828296756659</v>
      </c>
      <c r="H49" s="1" t="s">
        <v>3</v>
      </c>
      <c r="I49" s="2">
        <v>1400</v>
      </c>
      <c r="J49" s="7">
        <v>60249.507263303894</v>
      </c>
      <c r="K49" s="7">
        <v>62000</v>
      </c>
      <c r="L49" s="7">
        <v>0</v>
      </c>
      <c r="M49" s="10">
        <v>61355.596466954819</v>
      </c>
      <c r="N49" s="10">
        <v>62000</v>
      </c>
      <c r="O49" s="10">
        <v>0</v>
      </c>
      <c r="P49" s="13">
        <v>61519.05526607966</v>
      </c>
      <c r="Q49" s="13">
        <v>62000</v>
      </c>
      <c r="R49" s="13">
        <v>0</v>
      </c>
      <c r="S49" t="s">
        <v>67</v>
      </c>
    </row>
    <row r="51" spans="2:19" x14ac:dyDescent="0.4">
      <c r="B51" s="16">
        <f>(62000*700000+SUMPRODUCT(F48:F49,I48:I49)*30)/(700000+SUM(F48:F49))</f>
        <v>60686.470174018265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90D5-499B-43FB-A3D2-58EBAF656B35}">
  <dimension ref="B2:X51"/>
  <sheetViews>
    <sheetView tabSelected="1" zoomScale="70" zoomScaleNormal="70" workbookViewId="0">
      <selection activeCell="V26" sqref="V26"/>
    </sheetView>
  </sheetViews>
  <sheetFormatPr defaultRowHeight="14.6" x14ac:dyDescent="0.4"/>
  <cols>
    <col min="22" max="22" width="11.125" bestFit="1" customWidth="1"/>
  </cols>
  <sheetData>
    <row r="2" spans="2:24" x14ac:dyDescent="0.4">
      <c r="B2" s="15" t="s">
        <v>68</v>
      </c>
      <c r="V2" t="s">
        <v>72</v>
      </c>
      <c r="X2" t="s">
        <v>69</v>
      </c>
    </row>
    <row r="3" spans="2:24" ht="17.600000000000001" x14ac:dyDescent="0.55000000000000004">
      <c r="B3" s="1" t="s">
        <v>0</v>
      </c>
      <c r="C3" s="1" t="s">
        <v>1</v>
      </c>
      <c r="D3" s="1" t="s">
        <v>2</v>
      </c>
      <c r="E3" s="6">
        <v>184412.77777777781</v>
      </c>
      <c r="F3" s="9">
        <v>85471.188072765886</v>
      </c>
      <c r="G3" s="12">
        <v>47327.872358433611</v>
      </c>
      <c r="H3" s="1" t="s">
        <v>3</v>
      </c>
      <c r="I3" s="2">
        <v>2400</v>
      </c>
      <c r="J3" s="7">
        <v>64085.143752006195</v>
      </c>
      <c r="K3" s="7">
        <v>64100</v>
      </c>
      <c r="L3" s="7">
        <v>2100</v>
      </c>
      <c r="M3" s="10">
        <v>63088.151791824188</v>
      </c>
      <c r="N3" s="10">
        <v>63100</v>
      </c>
      <c r="O3" s="10">
        <v>1100</v>
      </c>
      <c r="P3" s="13">
        <v>62633.294623537528</v>
      </c>
      <c r="Q3" s="13">
        <v>62600</v>
      </c>
      <c r="R3" s="13">
        <v>600</v>
      </c>
      <c r="S3" t="s">
        <v>59</v>
      </c>
      <c r="V3" s="17">
        <v>461735</v>
      </c>
      <c r="W3" s="17"/>
    </row>
    <row r="4" spans="2:24" ht="17.600000000000001" x14ac:dyDescent="0.55000000000000004">
      <c r="B4" s="1" t="s">
        <v>1</v>
      </c>
      <c r="C4" s="1" t="s">
        <v>4</v>
      </c>
      <c r="D4" s="1" t="s">
        <v>2</v>
      </c>
      <c r="E4" s="6">
        <v>163200.77777777781</v>
      </c>
      <c r="F4" s="9">
        <v>99344.599721029008</v>
      </c>
      <c r="G4" s="12">
        <v>55781.046831134219</v>
      </c>
      <c r="H4" s="1" t="s">
        <v>3</v>
      </c>
      <c r="I4" s="2">
        <v>2400</v>
      </c>
      <c r="J4" s="7">
        <v>63890.646787853017</v>
      </c>
      <c r="K4" s="7">
        <v>63900</v>
      </c>
      <c r="L4" s="7">
        <v>1900</v>
      </c>
      <c r="M4" s="10">
        <v>63242.825681886134</v>
      </c>
      <c r="N4" s="10">
        <v>63200</v>
      </c>
      <c r="O4" s="10">
        <v>1200</v>
      </c>
      <c r="P4" s="13">
        <v>62738.058291684007</v>
      </c>
      <c r="Q4" s="13">
        <v>62700</v>
      </c>
      <c r="R4" s="13">
        <v>700</v>
      </c>
      <c r="S4" t="s">
        <v>59</v>
      </c>
      <c r="V4" s="17">
        <v>985225</v>
      </c>
      <c r="W4" s="17"/>
    </row>
    <row r="5" spans="2:24" ht="17.600000000000001" x14ac:dyDescent="0.55000000000000004">
      <c r="B5" s="1" t="s">
        <v>4</v>
      </c>
      <c r="C5" s="1" t="s">
        <v>5</v>
      </c>
      <c r="D5" s="1" t="s">
        <v>2</v>
      </c>
      <c r="E5" s="6">
        <v>153083.55555555559</v>
      </c>
      <c r="F5" s="9">
        <v>94206.595900488042</v>
      </c>
      <c r="G5" s="12">
        <v>52269.359665812328</v>
      </c>
      <c r="H5" s="1" t="s">
        <v>3</v>
      </c>
      <c r="I5" s="2">
        <v>2400</v>
      </c>
      <c r="J5" s="7">
        <v>63794.47317391861</v>
      </c>
      <c r="K5" s="7">
        <v>63800</v>
      </c>
      <c r="L5" s="7">
        <v>1800</v>
      </c>
      <c r="M5" s="10">
        <v>63186.172418949434</v>
      </c>
      <c r="N5" s="10">
        <v>63200</v>
      </c>
      <c r="O5" s="10">
        <v>1200</v>
      </c>
      <c r="P5" s="13">
        <v>62694.822392992741</v>
      </c>
      <c r="Q5" s="13">
        <v>62700</v>
      </c>
      <c r="R5" s="13">
        <v>700</v>
      </c>
      <c r="S5" t="s">
        <v>59</v>
      </c>
      <c r="V5" s="17">
        <v>71398</v>
      </c>
      <c r="W5" s="17"/>
    </row>
    <row r="6" spans="2:24" ht="17.600000000000001" x14ac:dyDescent="0.55000000000000004">
      <c r="B6" s="1" t="s">
        <v>5</v>
      </c>
      <c r="C6" s="1" t="s">
        <v>6</v>
      </c>
      <c r="D6" s="1" t="s">
        <v>2</v>
      </c>
      <c r="E6" s="6">
        <v>149699.77777777781</v>
      </c>
      <c r="F6" s="9">
        <v>92608.250861826222</v>
      </c>
      <c r="G6" s="12">
        <v>50869.998332829018</v>
      </c>
      <c r="H6" s="1" t="s">
        <v>3</v>
      </c>
      <c r="I6" s="2">
        <v>2400</v>
      </c>
      <c r="J6" s="7">
        <v>63761.796127207286</v>
      </c>
      <c r="K6" s="7">
        <v>63800</v>
      </c>
      <c r="L6" s="7">
        <v>1800</v>
      </c>
      <c r="M6" s="10">
        <v>63168.398774061847</v>
      </c>
      <c r="N6" s="10">
        <v>63200</v>
      </c>
      <c r="O6" s="10">
        <v>1200</v>
      </c>
      <c r="P6" s="13">
        <v>62677.480768252521</v>
      </c>
      <c r="Q6" s="13">
        <v>62700</v>
      </c>
      <c r="R6" s="13">
        <v>700</v>
      </c>
      <c r="S6" t="s">
        <v>60</v>
      </c>
      <c r="V6" s="17">
        <v>138937</v>
      </c>
      <c r="W6" s="17"/>
    </row>
    <row r="7" spans="2:24" ht="17.600000000000001" x14ac:dyDescent="0.55000000000000004">
      <c r="B7" s="1" t="s">
        <v>16</v>
      </c>
      <c r="C7" s="1" t="s">
        <v>6</v>
      </c>
      <c r="D7" s="1" t="s">
        <v>2</v>
      </c>
      <c r="E7" s="6">
        <v>109646</v>
      </c>
      <c r="F7" s="9">
        <v>67535.986325721082</v>
      </c>
      <c r="G7" s="12">
        <v>39820.726045644151</v>
      </c>
      <c r="H7" s="1" t="s">
        <v>3</v>
      </c>
      <c r="I7" s="2">
        <v>2400</v>
      </c>
      <c r="J7" s="7">
        <v>63354.246176724148</v>
      </c>
      <c r="K7" s="7">
        <v>63400</v>
      </c>
      <c r="L7" s="7">
        <v>1400</v>
      </c>
      <c r="M7" s="10">
        <v>62879.906447761801</v>
      </c>
      <c r="N7" s="10">
        <v>62900</v>
      </c>
      <c r="O7" s="10">
        <v>900</v>
      </c>
      <c r="P7" s="13">
        <v>62538.248316703517</v>
      </c>
      <c r="Q7" s="13">
        <v>62500</v>
      </c>
      <c r="R7" s="13">
        <v>500</v>
      </c>
      <c r="S7" t="s">
        <v>60</v>
      </c>
      <c r="V7" s="17">
        <v>225984</v>
      </c>
      <c r="W7" s="17"/>
    </row>
    <row r="8" spans="2:24" ht="17.600000000000001" x14ac:dyDescent="0.55000000000000004">
      <c r="B8" s="1" t="s">
        <v>29</v>
      </c>
      <c r="C8" s="1" t="s">
        <v>16</v>
      </c>
      <c r="D8" s="1" t="s">
        <v>30</v>
      </c>
      <c r="E8" s="6">
        <v>86916.666666666672</v>
      </c>
      <c r="F8" s="9">
        <v>51076.082913538019</v>
      </c>
      <c r="G8" s="12">
        <v>30770.318725640089</v>
      </c>
      <c r="H8" s="1" t="s">
        <v>3</v>
      </c>
      <c r="I8" s="3">
        <v>2400</v>
      </c>
      <c r="J8" s="7">
        <v>63104.521868050411</v>
      </c>
      <c r="K8" s="7">
        <v>63100</v>
      </c>
      <c r="L8" s="7">
        <v>1100</v>
      </c>
      <c r="M8" s="10">
        <v>62680.03873476314</v>
      </c>
      <c r="N8" s="10">
        <v>62700</v>
      </c>
      <c r="O8" s="10">
        <v>700</v>
      </c>
      <c r="P8" s="13">
        <v>62421.066892526498</v>
      </c>
      <c r="Q8" s="13">
        <v>62400</v>
      </c>
      <c r="R8" s="13">
        <v>400</v>
      </c>
      <c r="S8" t="s">
        <v>60</v>
      </c>
      <c r="V8" s="17">
        <v>478344</v>
      </c>
      <c r="W8" s="17"/>
    </row>
    <row r="9" spans="2:24" ht="17.600000000000001" x14ac:dyDescent="0.55000000000000004">
      <c r="B9" s="1" t="s">
        <v>0</v>
      </c>
      <c r="C9" s="1" t="s">
        <v>38</v>
      </c>
      <c r="D9" s="1" t="s">
        <v>2</v>
      </c>
      <c r="E9" s="6">
        <v>73330.777777777781</v>
      </c>
      <c r="F9" s="9">
        <v>33237.371709339277</v>
      </c>
      <c r="G9" s="12">
        <v>19005.442773988001</v>
      </c>
      <c r="H9" s="1" t="s">
        <v>3</v>
      </c>
      <c r="I9" s="2">
        <v>2100</v>
      </c>
      <c r="J9" s="7">
        <v>62094.82459496634</v>
      </c>
      <c r="K9" s="7">
        <v>62100</v>
      </c>
      <c r="L9" s="7">
        <v>100</v>
      </c>
      <c r="M9" s="10">
        <v>62045.32962038181</v>
      </c>
      <c r="N9" s="10">
        <v>62000</v>
      </c>
      <c r="O9" s="10">
        <v>0</v>
      </c>
      <c r="P9" s="13">
        <v>62026.432960925391</v>
      </c>
      <c r="Q9" s="13">
        <v>62000</v>
      </c>
      <c r="R9" s="13">
        <v>0</v>
      </c>
      <c r="S9" t="s">
        <v>59</v>
      </c>
      <c r="V9" s="17">
        <v>77181</v>
      </c>
      <c r="W9" s="17"/>
    </row>
    <row r="10" spans="2:24" ht="17.600000000000001" x14ac:dyDescent="0.55000000000000004">
      <c r="B10" s="1" t="s">
        <v>40</v>
      </c>
      <c r="C10" s="1" t="s">
        <v>38</v>
      </c>
      <c r="D10" s="1" t="s">
        <v>2</v>
      </c>
      <c r="E10" s="6">
        <v>68392.666666666672</v>
      </c>
      <c r="F10" s="9">
        <v>31468.687230812258</v>
      </c>
      <c r="G10" s="12">
        <v>18332.65768478989</v>
      </c>
      <c r="H10" s="1" t="s">
        <v>3</v>
      </c>
      <c r="I10" s="2">
        <v>2100</v>
      </c>
      <c r="J10" s="7">
        <v>62089.007443242997</v>
      </c>
      <c r="K10" s="7">
        <v>62100</v>
      </c>
      <c r="L10" s="7">
        <v>100</v>
      </c>
      <c r="M10" s="10">
        <v>62043.021236288252</v>
      </c>
      <c r="N10" s="10">
        <v>62000</v>
      </c>
      <c r="O10" s="10">
        <v>0</v>
      </c>
      <c r="P10" s="13">
        <v>62025.521125189931</v>
      </c>
      <c r="Q10" s="13">
        <v>62000</v>
      </c>
      <c r="R10" s="13">
        <v>0</v>
      </c>
      <c r="S10" t="s">
        <v>59</v>
      </c>
      <c r="V10" s="17">
        <v>1031812</v>
      </c>
      <c r="W10" s="17"/>
    </row>
    <row r="11" spans="2:24" ht="17.600000000000001" x14ac:dyDescent="0.55000000000000004">
      <c r="B11" s="1" t="s">
        <v>45</v>
      </c>
      <c r="C11" s="1" t="s">
        <v>46</v>
      </c>
      <c r="D11" s="1" t="s">
        <v>47</v>
      </c>
      <c r="E11" s="6">
        <v>37882.222222222219</v>
      </c>
      <c r="F11" s="9">
        <v>618.93578853446115</v>
      </c>
      <c r="G11" s="12">
        <v>630.62670677861661</v>
      </c>
      <c r="H11" s="1" t="s">
        <v>3</v>
      </c>
      <c r="I11" s="2">
        <v>1400</v>
      </c>
      <c r="J11" s="7">
        <v>60973.217646899386</v>
      </c>
      <c r="K11" s="7">
        <v>62000</v>
      </c>
      <c r="L11" s="7">
        <v>0</v>
      </c>
      <c r="M11" s="10">
        <v>61982.331742494571</v>
      </c>
      <c r="N11" s="10">
        <v>62000</v>
      </c>
      <c r="O11" s="10">
        <v>0</v>
      </c>
      <c r="P11" s="13">
        <v>61981.998311728305</v>
      </c>
      <c r="Q11" s="13">
        <v>62000</v>
      </c>
      <c r="R11" s="13">
        <v>0</v>
      </c>
      <c r="S11" t="s">
        <v>60</v>
      </c>
      <c r="V11" s="17">
        <v>546385</v>
      </c>
      <c r="W11" s="17"/>
    </row>
    <row r="12" spans="2:24" x14ac:dyDescent="0.4">
      <c r="V12" s="17">
        <v>0</v>
      </c>
      <c r="W12" s="17"/>
    </row>
    <row r="13" spans="2:24" x14ac:dyDescent="0.4">
      <c r="B13" s="16">
        <f>(62000*700000+SUMPRODUCT(F3:F11,I3:I11)*30)/(700000+SUM(F3:F11))</f>
        <v>65946.226385839298</v>
      </c>
      <c r="V13" s="17">
        <v>1053046</v>
      </c>
      <c r="W13" s="17"/>
    </row>
    <row r="14" spans="2:24" x14ac:dyDescent="0.4">
      <c r="V14" s="17">
        <v>688726</v>
      </c>
      <c r="W14" s="17"/>
    </row>
    <row r="15" spans="2:24" x14ac:dyDescent="0.4">
      <c r="B15" s="15" t="s">
        <v>69</v>
      </c>
      <c r="V15" s="17">
        <v>695621</v>
      </c>
      <c r="W15" s="17"/>
    </row>
    <row r="16" spans="2:24" ht="17.600000000000001" x14ac:dyDescent="0.55000000000000004">
      <c r="B16" s="1" t="s">
        <v>7</v>
      </c>
      <c r="C16" s="1" t="s">
        <v>8</v>
      </c>
      <c r="D16" s="1" t="s">
        <v>9</v>
      </c>
      <c r="E16" s="6">
        <v>129805.11111111109</v>
      </c>
      <c r="F16" s="9">
        <v>97470.98881110517</v>
      </c>
      <c r="G16" s="12">
        <v>64907.867991325773</v>
      </c>
      <c r="H16" s="1" t="s">
        <v>3</v>
      </c>
      <c r="I16" s="2">
        <v>1400</v>
      </c>
      <c r="J16" s="7">
        <v>58871.431390985243</v>
      </c>
      <c r="K16" s="7">
        <v>62000</v>
      </c>
      <c r="L16" s="7">
        <v>0</v>
      </c>
      <c r="M16" s="10">
        <v>59555.497562201781</v>
      </c>
      <c r="N16" s="10">
        <v>62000</v>
      </c>
      <c r="O16" s="10">
        <v>0</v>
      </c>
      <c r="P16" s="13">
        <v>60302.857881125572</v>
      </c>
      <c r="Q16" s="13">
        <v>62000</v>
      </c>
      <c r="R16" s="13">
        <v>0</v>
      </c>
      <c r="S16" t="s">
        <v>61</v>
      </c>
      <c r="V16" s="17">
        <v>37178</v>
      </c>
      <c r="W16" s="17"/>
    </row>
    <row r="17" spans="2:23" ht="17.600000000000001" x14ac:dyDescent="0.55000000000000004">
      <c r="B17" s="1" t="s">
        <v>10</v>
      </c>
      <c r="C17" s="1" t="s">
        <v>11</v>
      </c>
      <c r="D17" s="1" t="s">
        <v>12</v>
      </c>
      <c r="E17" s="6">
        <v>121310.6666666667</v>
      </c>
      <c r="F17" s="9">
        <v>41091.134465128962</v>
      </c>
      <c r="G17" s="12">
        <v>29677.273692882391</v>
      </c>
      <c r="H17" s="1" t="s">
        <v>3</v>
      </c>
      <c r="I17" s="2">
        <v>1400</v>
      </c>
      <c r="J17" s="7">
        <v>59045.924968708547</v>
      </c>
      <c r="K17" s="7">
        <v>62000</v>
      </c>
      <c r="L17" s="7">
        <v>0</v>
      </c>
      <c r="M17" s="10">
        <v>60891.063931164528</v>
      </c>
      <c r="N17" s="10">
        <v>62000</v>
      </c>
      <c r="O17" s="10">
        <v>0</v>
      </c>
      <c r="P17" s="13">
        <v>61186.564395991496</v>
      </c>
      <c r="Q17" s="13">
        <v>62000</v>
      </c>
      <c r="R17" s="13">
        <v>0</v>
      </c>
      <c r="S17" t="s">
        <v>65</v>
      </c>
      <c r="V17" s="17">
        <v>777205</v>
      </c>
      <c r="W17" s="17"/>
    </row>
    <row r="18" spans="2:23" ht="17.600000000000001" x14ac:dyDescent="0.55000000000000004">
      <c r="B18" s="1" t="s">
        <v>11</v>
      </c>
      <c r="C18" s="1" t="s">
        <v>13</v>
      </c>
      <c r="D18" s="1" t="s">
        <v>14</v>
      </c>
      <c r="E18" s="6">
        <v>117962.2222222222</v>
      </c>
      <c r="F18" s="9">
        <v>116342.69917383519</v>
      </c>
      <c r="G18" s="12">
        <v>78697.357651134589</v>
      </c>
      <c r="H18" s="1" t="s">
        <v>3</v>
      </c>
      <c r="I18" s="2">
        <v>1400</v>
      </c>
      <c r="J18" s="7">
        <v>59115.704881779377</v>
      </c>
      <c r="K18" s="7">
        <v>62000</v>
      </c>
      <c r="L18" s="7">
        <v>0</v>
      </c>
      <c r="M18" s="10">
        <v>59149.660325459445</v>
      </c>
      <c r="N18" s="10">
        <v>62000</v>
      </c>
      <c r="O18" s="10">
        <v>0</v>
      </c>
      <c r="P18" s="13">
        <v>59978.7434263674</v>
      </c>
      <c r="Q18" s="13">
        <v>62000</v>
      </c>
      <c r="R18" s="13">
        <v>0</v>
      </c>
      <c r="S18" t="s">
        <v>61</v>
      </c>
      <c r="V18" s="17">
        <v>292890</v>
      </c>
      <c r="W18" s="17"/>
    </row>
    <row r="19" spans="2:23" ht="17.600000000000001" x14ac:dyDescent="0.55000000000000004">
      <c r="B19" s="1" t="s">
        <v>15</v>
      </c>
      <c r="C19" s="1" t="s">
        <v>13</v>
      </c>
      <c r="D19" s="1" t="s">
        <v>14</v>
      </c>
      <c r="E19" s="6">
        <v>116996.6666666667</v>
      </c>
      <c r="F19" s="9">
        <v>116058.0307444732</v>
      </c>
      <c r="G19" s="12">
        <v>78500.016265873099</v>
      </c>
      <c r="H19" s="1" t="s">
        <v>3</v>
      </c>
      <c r="I19" s="2">
        <v>1400</v>
      </c>
      <c r="J19" s="7">
        <v>59135.932827143311</v>
      </c>
      <c r="K19" s="7">
        <v>62000</v>
      </c>
      <c r="L19" s="7">
        <v>0</v>
      </c>
      <c r="M19" s="10">
        <v>59155.642702551537</v>
      </c>
      <c r="N19" s="10">
        <v>62000</v>
      </c>
      <c r="O19" s="10">
        <v>0</v>
      </c>
      <c r="P19" s="13">
        <v>59983.300844554804</v>
      </c>
      <c r="Q19" s="13">
        <v>62000</v>
      </c>
      <c r="R19" s="13">
        <v>0</v>
      </c>
      <c r="S19" t="s">
        <v>61</v>
      </c>
      <c r="V19" s="17">
        <v>1363215</v>
      </c>
      <c r="W19" s="17"/>
    </row>
    <row r="20" spans="2:23" ht="17.600000000000001" x14ac:dyDescent="0.55000000000000004">
      <c r="B20" s="1" t="s">
        <v>7</v>
      </c>
      <c r="C20" s="1" t="s">
        <v>20</v>
      </c>
      <c r="D20" s="1" t="s">
        <v>9</v>
      </c>
      <c r="E20" s="6">
        <v>107440.11111111109</v>
      </c>
      <c r="F20" s="9">
        <v>80280.570601509913</v>
      </c>
      <c r="G20" s="12">
        <v>52750.859762793843</v>
      </c>
      <c r="H20" s="1" t="s">
        <v>3</v>
      </c>
      <c r="I20" s="2">
        <v>1400</v>
      </c>
      <c r="J20" s="7">
        <v>59338.747242485544</v>
      </c>
      <c r="K20" s="7">
        <v>62000</v>
      </c>
      <c r="L20" s="7">
        <v>0</v>
      </c>
      <c r="M20" s="10">
        <v>59942.264010505285</v>
      </c>
      <c r="N20" s="10">
        <v>62000</v>
      </c>
      <c r="O20" s="10">
        <v>0</v>
      </c>
      <c r="P20" s="13">
        <v>60598.451025896749</v>
      </c>
      <c r="Q20" s="13">
        <v>62000</v>
      </c>
      <c r="R20" s="13">
        <v>0</v>
      </c>
      <c r="S20" t="s">
        <v>61</v>
      </c>
      <c r="V20" s="17">
        <v>235295</v>
      </c>
      <c r="W20" s="17"/>
    </row>
    <row r="21" spans="2:23" ht="17.600000000000001" x14ac:dyDescent="0.55000000000000004">
      <c r="B21" s="1" t="s">
        <v>21</v>
      </c>
      <c r="C21" s="1" t="s">
        <v>22</v>
      </c>
      <c r="D21" s="1" t="s">
        <v>9</v>
      </c>
      <c r="E21" s="6">
        <v>105206.7777777778</v>
      </c>
      <c r="F21" s="9">
        <v>26706.937503254379</v>
      </c>
      <c r="G21" s="12">
        <v>17482.248652091341</v>
      </c>
      <c r="H21" s="1" t="s">
        <v>3</v>
      </c>
      <c r="I21" s="2">
        <v>1400</v>
      </c>
      <c r="J21" s="7">
        <v>59386.83824624207</v>
      </c>
      <c r="K21" s="7">
        <v>62000</v>
      </c>
      <c r="L21" s="7">
        <v>0</v>
      </c>
      <c r="M21" s="10">
        <v>61264.987407578315</v>
      </c>
      <c r="N21" s="10">
        <v>62000</v>
      </c>
      <c r="O21" s="10">
        <v>0</v>
      </c>
      <c r="P21" s="13">
        <v>61512.677876423149</v>
      </c>
      <c r="Q21" s="13">
        <v>62000</v>
      </c>
      <c r="R21" s="13">
        <v>0</v>
      </c>
      <c r="S21" t="s">
        <v>61</v>
      </c>
      <c r="V21" s="17">
        <v>203091</v>
      </c>
      <c r="W21" s="17"/>
    </row>
    <row r="22" spans="2:23" ht="17.600000000000001" x14ac:dyDescent="0.55000000000000004">
      <c r="B22" s="1" t="s">
        <v>25</v>
      </c>
      <c r="C22" s="1" t="s">
        <v>20</v>
      </c>
      <c r="D22" s="1" t="s">
        <v>9</v>
      </c>
      <c r="E22" s="6">
        <v>100923.11111111109</v>
      </c>
      <c r="F22" s="9">
        <v>75366.785701718632</v>
      </c>
      <c r="G22" s="12">
        <v>49965.96016135723</v>
      </c>
      <c r="H22" s="1" t="s">
        <v>3</v>
      </c>
      <c r="I22" s="2">
        <v>1400</v>
      </c>
      <c r="J22" s="7">
        <v>59479.830218131632</v>
      </c>
      <c r="K22" s="7">
        <v>62000</v>
      </c>
      <c r="L22" s="7">
        <v>0</v>
      </c>
      <c r="M22" s="10">
        <v>60055.970745935148</v>
      </c>
      <c r="N22" s="10">
        <v>62000</v>
      </c>
      <c r="O22" s="10">
        <v>0</v>
      </c>
      <c r="P22" s="13">
        <v>60667.513918882214</v>
      </c>
      <c r="Q22" s="13">
        <v>62000</v>
      </c>
      <c r="R22" s="13">
        <v>0</v>
      </c>
      <c r="S22" t="s">
        <v>61</v>
      </c>
      <c r="V22" s="17">
        <v>1180814</v>
      </c>
      <c r="W22" s="17"/>
    </row>
    <row r="23" spans="2:23" ht="17.600000000000001" x14ac:dyDescent="0.55000000000000004">
      <c r="B23" s="1" t="s">
        <v>8</v>
      </c>
      <c r="C23" s="1" t="s">
        <v>21</v>
      </c>
      <c r="D23" s="1" t="s">
        <v>9</v>
      </c>
      <c r="E23" s="6">
        <v>97550.555555555562</v>
      </c>
      <c r="F23" s="9">
        <v>39946.315962946413</v>
      </c>
      <c r="G23" s="12">
        <v>25077.863809867929</v>
      </c>
      <c r="H23" s="1" t="s">
        <v>3</v>
      </c>
      <c r="I23" s="2">
        <v>1400</v>
      </c>
      <c r="J23" s="7">
        <v>59553.74615750587</v>
      </c>
      <c r="K23" s="7">
        <v>62000</v>
      </c>
      <c r="L23" s="7">
        <v>0</v>
      </c>
      <c r="M23" s="10">
        <v>60920.291510311494</v>
      </c>
      <c r="N23" s="10">
        <v>62000</v>
      </c>
      <c r="O23" s="10">
        <v>0</v>
      </c>
      <c r="P23" s="13">
        <v>61308.27115096031</v>
      </c>
      <c r="Q23" s="13">
        <v>62000</v>
      </c>
      <c r="R23" s="13">
        <v>0</v>
      </c>
      <c r="S23" t="s">
        <v>61</v>
      </c>
      <c r="V23" s="17">
        <v>2135094</v>
      </c>
      <c r="W23" s="17"/>
    </row>
    <row r="24" spans="2:23" ht="17.600000000000001" x14ac:dyDescent="0.55000000000000004">
      <c r="B24" s="1" t="s">
        <v>15</v>
      </c>
      <c r="C24" s="1" t="s">
        <v>8</v>
      </c>
      <c r="D24" s="1" t="s">
        <v>14</v>
      </c>
      <c r="E24" s="6">
        <v>81358.888888888891</v>
      </c>
      <c r="F24" s="9">
        <v>102662.462101096</v>
      </c>
      <c r="G24" s="12">
        <v>69992.884837555393</v>
      </c>
      <c r="H24" s="1" t="s">
        <v>3</v>
      </c>
      <c r="I24" s="2">
        <v>1400</v>
      </c>
      <c r="J24" s="7">
        <v>59917.502698290591</v>
      </c>
      <c r="K24" s="7">
        <v>62000</v>
      </c>
      <c r="L24" s="7">
        <v>0</v>
      </c>
      <c r="M24" s="10">
        <v>59441.951830353173</v>
      </c>
      <c r="N24" s="10">
        <v>62000</v>
      </c>
      <c r="O24" s="10">
        <v>0</v>
      </c>
      <c r="P24" s="13">
        <v>60181.986191928998</v>
      </c>
      <c r="Q24" s="13">
        <v>62000</v>
      </c>
      <c r="R24" s="13">
        <v>0</v>
      </c>
      <c r="S24" t="s">
        <v>61</v>
      </c>
      <c r="V24" s="17">
        <v>1197474</v>
      </c>
      <c r="W24" s="17"/>
    </row>
    <row r="25" spans="2:23" ht="17.600000000000001" x14ac:dyDescent="0.55000000000000004">
      <c r="B25" s="1" t="s">
        <v>32</v>
      </c>
      <c r="C25" s="1" t="s">
        <v>22</v>
      </c>
      <c r="D25" s="1" t="s">
        <v>33</v>
      </c>
      <c r="E25" s="6">
        <v>78643.666666666672</v>
      </c>
      <c r="F25" s="9">
        <v>27067.95169987384</v>
      </c>
      <c r="G25" s="12">
        <v>13837.710575614359</v>
      </c>
      <c r="H25" s="1" t="s">
        <v>3</v>
      </c>
      <c r="I25" s="2">
        <v>1400</v>
      </c>
      <c r="J25" s="7">
        <v>59979.983141625336</v>
      </c>
      <c r="K25" s="7">
        <v>62000</v>
      </c>
      <c r="L25" s="7">
        <v>0</v>
      </c>
      <c r="M25" s="10">
        <v>61255.421680006948</v>
      </c>
      <c r="N25" s="10">
        <v>62000</v>
      </c>
      <c r="O25" s="10">
        <v>0</v>
      </c>
      <c r="P25" s="13">
        <v>61612.300937016735</v>
      </c>
      <c r="Q25" s="13">
        <v>62000</v>
      </c>
      <c r="R25" s="13">
        <v>0</v>
      </c>
      <c r="S25" t="s">
        <v>61</v>
      </c>
      <c r="V25" t="s">
        <v>73</v>
      </c>
      <c r="W25" s="17"/>
    </row>
    <row r="26" spans="2:23" ht="17.600000000000001" x14ac:dyDescent="0.55000000000000004">
      <c r="B26" s="1" t="s">
        <v>32</v>
      </c>
      <c r="C26" s="1" t="s">
        <v>15</v>
      </c>
      <c r="D26" s="1" t="s">
        <v>33</v>
      </c>
      <c r="E26" s="6">
        <v>74265.333333333328</v>
      </c>
      <c r="F26" s="9">
        <v>25567.540230371331</v>
      </c>
      <c r="G26" s="12">
        <v>13069.136943439031</v>
      </c>
      <c r="H26" s="1" t="s">
        <v>3</v>
      </c>
      <c r="I26" s="2">
        <v>1400</v>
      </c>
      <c r="J26" s="7">
        <v>60081.656761936902</v>
      </c>
      <c r="K26" s="7">
        <v>62000</v>
      </c>
      <c r="L26" s="7">
        <v>0</v>
      </c>
      <c r="M26" s="10">
        <v>61295.240241252985</v>
      </c>
      <c r="N26" s="10">
        <v>62000</v>
      </c>
      <c r="O26" s="10">
        <v>0</v>
      </c>
      <c r="P26" s="13">
        <v>61633.439837279737</v>
      </c>
      <c r="Q26" s="13">
        <v>62000</v>
      </c>
      <c r="R26" s="13">
        <v>0</v>
      </c>
      <c r="S26" t="s">
        <v>61</v>
      </c>
      <c r="V26">
        <f>SUM(V3:V24,W3:W35)/12</f>
        <v>1156387.5</v>
      </c>
      <c r="W26" s="17"/>
    </row>
    <row r="27" spans="2:23" ht="17.600000000000001" x14ac:dyDescent="0.55000000000000004">
      <c r="B27" s="1" t="s">
        <v>39</v>
      </c>
      <c r="C27" s="1" t="s">
        <v>10</v>
      </c>
      <c r="D27" s="1" t="s">
        <v>12</v>
      </c>
      <c r="E27" s="6">
        <v>72580.444444444438</v>
      </c>
      <c r="F27" s="9">
        <v>27431.9980607547</v>
      </c>
      <c r="G27" s="12">
        <v>21459.13607692995</v>
      </c>
      <c r="H27" s="1" t="s">
        <v>3</v>
      </c>
      <c r="I27" s="2">
        <v>1400</v>
      </c>
      <c r="J27" s="7">
        <v>60121.090302858065</v>
      </c>
      <c r="K27" s="7">
        <v>62000</v>
      </c>
      <c r="L27" s="7">
        <v>0</v>
      </c>
      <c r="M27" s="10">
        <v>61245.785224354026</v>
      </c>
      <c r="N27" s="10">
        <v>62000</v>
      </c>
      <c r="O27" s="10">
        <v>0</v>
      </c>
      <c r="P27" s="13">
        <v>61405.118460523816</v>
      </c>
      <c r="Q27" s="13">
        <v>62000</v>
      </c>
      <c r="R27" s="13">
        <v>0</v>
      </c>
      <c r="S27" t="s">
        <v>65</v>
      </c>
      <c r="V27">
        <f>(62000*700000+SUMPRODUCT(F3:F11,I3:I11)*30+2800*V26)/(700000+SUM(F3:F11)+V26)</f>
        <v>35671.407471524995</v>
      </c>
      <c r="W27" s="17"/>
    </row>
    <row r="28" spans="2:23" ht="17.600000000000001" x14ac:dyDescent="0.55000000000000004">
      <c r="B28" s="1" t="s">
        <v>42</v>
      </c>
      <c r="C28" s="1" t="s">
        <v>25</v>
      </c>
      <c r="D28" s="1" t="s">
        <v>9</v>
      </c>
      <c r="E28" s="6">
        <v>65050.111111111109</v>
      </c>
      <c r="F28" s="9">
        <v>58886.729258518237</v>
      </c>
      <c r="G28" s="12">
        <v>40428.12044775422</v>
      </c>
      <c r="H28" s="1" t="s">
        <v>3</v>
      </c>
      <c r="I28" s="2">
        <v>1400</v>
      </c>
      <c r="J28" s="7">
        <v>60299.454894094808</v>
      </c>
      <c r="K28" s="7">
        <v>62000</v>
      </c>
      <c r="L28" s="7">
        <v>0</v>
      </c>
      <c r="M28" s="10">
        <v>60448.075925216028</v>
      </c>
      <c r="N28" s="10">
        <v>62000</v>
      </c>
      <c r="O28" s="10">
        <v>0</v>
      </c>
      <c r="P28" s="13">
        <v>60907.97987458104</v>
      </c>
      <c r="Q28" s="13">
        <v>62000</v>
      </c>
      <c r="R28" s="13">
        <v>0</v>
      </c>
      <c r="S28" t="s">
        <v>64</v>
      </c>
      <c r="W28" s="17"/>
    </row>
    <row r="29" spans="2:23" ht="17.600000000000001" x14ac:dyDescent="0.55000000000000004">
      <c r="B29" s="1" t="s">
        <v>42</v>
      </c>
      <c r="C29" s="1" t="s">
        <v>43</v>
      </c>
      <c r="D29" s="1" t="s">
        <v>9</v>
      </c>
      <c r="E29" s="6">
        <v>61720.333333333343</v>
      </c>
      <c r="F29" s="9">
        <v>55199.692688343253</v>
      </c>
      <c r="G29" s="12">
        <v>38253.098997442597</v>
      </c>
      <c r="H29" s="1" t="s">
        <v>3</v>
      </c>
      <c r="I29" s="2">
        <v>1400</v>
      </c>
      <c r="J29" s="7">
        <v>60379.448975367595</v>
      </c>
      <c r="K29" s="7">
        <v>62000</v>
      </c>
      <c r="L29" s="7">
        <v>0</v>
      </c>
      <c r="M29" s="10">
        <v>60538.143136900799</v>
      </c>
      <c r="N29" s="10">
        <v>62000</v>
      </c>
      <c r="O29" s="10">
        <v>0</v>
      </c>
      <c r="P29" s="13">
        <v>60963.686057006977</v>
      </c>
      <c r="Q29" s="13">
        <v>62000</v>
      </c>
      <c r="R29" s="13">
        <v>0</v>
      </c>
      <c r="S29" t="s">
        <v>64</v>
      </c>
      <c r="W29" s="17"/>
    </row>
    <row r="30" spans="2:23" ht="17.600000000000001" x14ac:dyDescent="0.55000000000000004">
      <c r="B30" s="1" t="s">
        <v>15</v>
      </c>
      <c r="C30" s="1" t="s">
        <v>44</v>
      </c>
      <c r="D30" s="1" t="s">
        <v>33</v>
      </c>
      <c r="E30" s="6">
        <v>46248.333333333343</v>
      </c>
      <c r="F30" s="9">
        <v>29730.440365243401</v>
      </c>
      <c r="G30" s="12">
        <v>16600.818824788839</v>
      </c>
      <c r="H30" s="1" t="s">
        <v>3</v>
      </c>
      <c r="I30" s="2">
        <v>1400</v>
      </c>
      <c r="J30" s="7">
        <v>60760.510911247147</v>
      </c>
      <c r="K30" s="7">
        <v>62000</v>
      </c>
      <c r="L30" s="7">
        <v>0</v>
      </c>
      <c r="M30" s="10">
        <v>61185.166502020598</v>
      </c>
      <c r="N30" s="10">
        <v>62000</v>
      </c>
      <c r="O30" s="10">
        <v>0</v>
      </c>
      <c r="P30" s="13">
        <v>61536.678764838318</v>
      </c>
      <c r="Q30" s="13">
        <v>62000</v>
      </c>
      <c r="R30" s="13">
        <v>0</v>
      </c>
      <c r="S30" t="s">
        <v>61</v>
      </c>
      <c r="W30" s="17"/>
    </row>
    <row r="31" spans="2:23" x14ac:dyDescent="0.4">
      <c r="W31" s="17"/>
    </row>
    <row r="32" spans="2:23" x14ac:dyDescent="0.4">
      <c r="B32" s="16">
        <f>(62000*700000+SUMPRODUCT(F16:F30,I16:I30)*30)/(700000+SUM(F16:F30))</f>
        <v>50642.987512554166</v>
      </c>
      <c r="W32" s="17"/>
    </row>
    <row r="33" spans="2:23" x14ac:dyDescent="0.4">
      <c r="W33" s="17"/>
    </row>
    <row r="34" spans="2:23" x14ac:dyDescent="0.4">
      <c r="B34" s="15" t="s">
        <v>70</v>
      </c>
      <c r="W34" s="17"/>
    </row>
    <row r="35" spans="2:23" ht="17.600000000000001" x14ac:dyDescent="0.55000000000000004">
      <c r="B35" s="1" t="s">
        <v>17</v>
      </c>
      <c r="C35" s="1" t="s">
        <v>18</v>
      </c>
      <c r="D35" s="1" t="s">
        <v>19</v>
      </c>
      <c r="E35" s="6">
        <v>108934.88888888891</v>
      </c>
      <c r="F35" s="9">
        <v>77518.017891759548</v>
      </c>
      <c r="G35" s="12">
        <v>51499.102057004318</v>
      </c>
      <c r="H35" s="1" t="s">
        <v>3</v>
      </c>
      <c r="I35" s="2">
        <v>1400</v>
      </c>
      <c r="J35" s="7">
        <v>59306.70810753345</v>
      </c>
      <c r="K35" s="7">
        <v>62000</v>
      </c>
      <c r="L35" s="7">
        <v>0</v>
      </c>
      <c r="M35" s="10">
        <v>60006.013594335745</v>
      </c>
      <c r="N35" s="10">
        <v>62000</v>
      </c>
      <c r="O35" s="10">
        <v>0</v>
      </c>
      <c r="P35" s="13">
        <v>60629.430110667039</v>
      </c>
      <c r="Q35" s="13">
        <v>62000</v>
      </c>
      <c r="R35" s="13">
        <v>0</v>
      </c>
      <c r="S35" t="s">
        <v>62</v>
      </c>
      <c r="W35" s="17"/>
    </row>
    <row r="36" spans="2:23" ht="17.600000000000001" x14ac:dyDescent="0.55000000000000004">
      <c r="B36" s="1" t="s">
        <v>23</v>
      </c>
      <c r="C36" s="1" t="s">
        <v>24</v>
      </c>
      <c r="D36" s="1" t="s">
        <v>9</v>
      </c>
      <c r="E36" s="6">
        <v>104740.88888888891</v>
      </c>
      <c r="F36" s="9">
        <v>75271.487087378293</v>
      </c>
      <c r="G36" s="12">
        <v>53677.094612992507</v>
      </c>
      <c r="H36" s="1" t="s">
        <v>3</v>
      </c>
      <c r="I36" s="2">
        <v>1400</v>
      </c>
      <c r="J36" s="7">
        <v>59396.904013824744</v>
      </c>
      <c r="K36" s="7">
        <v>62000</v>
      </c>
      <c r="L36" s="7">
        <v>0</v>
      </c>
      <c r="M36" s="10">
        <v>60058.190238101859</v>
      </c>
      <c r="N36" s="10">
        <v>62000</v>
      </c>
      <c r="O36" s="10">
        <v>0</v>
      </c>
      <c r="P36" s="13">
        <v>60575.594375982582</v>
      </c>
      <c r="Q36" s="13">
        <v>62000</v>
      </c>
      <c r="R36" s="13">
        <v>0</v>
      </c>
      <c r="S36" t="s">
        <v>66</v>
      </c>
    </row>
    <row r="37" spans="2:23" ht="17.600000000000001" x14ac:dyDescent="0.55000000000000004">
      <c r="B37" s="1" t="s">
        <v>26</v>
      </c>
      <c r="C37" s="1" t="s">
        <v>24</v>
      </c>
      <c r="D37" s="1" t="s">
        <v>9</v>
      </c>
      <c r="E37" s="6">
        <v>100015.3333333333</v>
      </c>
      <c r="F37" s="9">
        <v>74276.148117307283</v>
      </c>
      <c r="G37" s="12">
        <v>53128.515404467653</v>
      </c>
      <c r="H37" s="1" t="s">
        <v>3</v>
      </c>
      <c r="I37" s="2">
        <v>1400</v>
      </c>
      <c r="J37" s="7">
        <v>59499.664589762033</v>
      </c>
      <c r="K37" s="7">
        <v>62000</v>
      </c>
      <c r="L37" s="7">
        <v>0</v>
      </c>
      <c r="M37" s="10">
        <v>60081.404204484046</v>
      </c>
      <c r="N37" s="10">
        <v>62000</v>
      </c>
      <c r="O37" s="10">
        <v>0</v>
      </c>
      <c r="P37" s="13">
        <v>60589.12484874019</v>
      </c>
      <c r="Q37" s="13">
        <v>62000</v>
      </c>
      <c r="R37" s="13">
        <v>0</v>
      </c>
      <c r="S37" t="s">
        <v>66</v>
      </c>
    </row>
    <row r="38" spans="2:23" ht="17.600000000000001" x14ac:dyDescent="0.55000000000000004">
      <c r="B38" s="1" t="s">
        <v>26</v>
      </c>
      <c r="C38" s="1" t="s">
        <v>27</v>
      </c>
      <c r="D38" s="1" t="s">
        <v>9</v>
      </c>
      <c r="E38" s="6">
        <v>95337.333333333328</v>
      </c>
      <c r="F38" s="9">
        <v>70634.077819703729</v>
      </c>
      <c r="G38" s="12">
        <v>50758.602703676392</v>
      </c>
      <c r="H38" s="1" t="s">
        <v>3</v>
      </c>
      <c r="I38" s="2">
        <v>1400</v>
      </c>
      <c r="J38" s="7">
        <v>59602.593784105025</v>
      </c>
      <c r="K38" s="7">
        <v>62000</v>
      </c>
      <c r="L38" s="7">
        <v>0</v>
      </c>
      <c r="M38" s="10">
        <v>60166.858179447678</v>
      </c>
      <c r="N38" s="10">
        <v>62000</v>
      </c>
      <c r="O38" s="10">
        <v>0</v>
      </c>
      <c r="P38" s="13">
        <v>60647.804966313226</v>
      </c>
      <c r="Q38" s="13">
        <v>62000</v>
      </c>
      <c r="R38" s="13">
        <v>0</v>
      </c>
      <c r="S38" t="s">
        <v>66</v>
      </c>
    </row>
    <row r="39" spans="2:23" ht="17.600000000000001" x14ac:dyDescent="0.55000000000000004">
      <c r="B39" s="1" t="s">
        <v>17</v>
      </c>
      <c r="C39" s="1" t="s">
        <v>28</v>
      </c>
      <c r="D39" s="1" t="s">
        <v>19</v>
      </c>
      <c r="E39" s="6">
        <v>88586</v>
      </c>
      <c r="F39" s="9">
        <v>69840.440942423636</v>
      </c>
      <c r="G39" s="12">
        <v>46810.629893727513</v>
      </c>
      <c r="H39" s="1" t="s">
        <v>3</v>
      </c>
      <c r="I39" s="2">
        <v>1400</v>
      </c>
      <c r="J39" s="7">
        <v>59753.295138386937</v>
      </c>
      <c r="K39" s="7">
        <v>62000</v>
      </c>
      <c r="L39" s="7">
        <v>0</v>
      </c>
      <c r="M39" s="10">
        <v>60185.586590984327</v>
      </c>
      <c r="N39" s="10">
        <v>62000</v>
      </c>
      <c r="O39" s="10">
        <v>0</v>
      </c>
      <c r="P39" s="13">
        <v>60746.385548893733</v>
      </c>
      <c r="Q39" s="13">
        <v>62000</v>
      </c>
      <c r="R39" s="13">
        <v>0</v>
      </c>
      <c r="S39" t="s">
        <v>62</v>
      </c>
    </row>
    <row r="40" spans="2:23" ht="17.600000000000001" x14ac:dyDescent="0.55000000000000004">
      <c r="B40" s="1" t="s">
        <v>31</v>
      </c>
      <c r="C40" s="1" t="s">
        <v>27</v>
      </c>
      <c r="D40" s="1" t="s">
        <v>9</v>
      </c>
      <c r="E40" s="6">
        <v>82046.555555555562</v>
      </c>
      <c r="F40" s="9">
        <v>60168.783633525258</v>
      </c>
      <c r="G40" s="12">
        <v>43645.494631904687</v>
      </c>
      <c r="H40" s="1" t="s">
        <v>3</v>
      </c>
      <c r="I40" s="2">
        <v>1400</v>
      </c>
      <c r="J40" s="7">
        <v>59901.747537337586</v>
      </c>
      <c r="K40" s="7">
        <v>62000</v>
      </c>
      <c r="L40" s="7">
        <v>0</v>
      </c>
      <c r="M40" s="10">
        <v>60416.962523877271</v>
      </c>
      <c r="N40" s="10">
        <v>62000</v>
      </c>
      <c r="O40" s="10">
        <v>0</v>
      </c>
      <c r="P40" s="13">
        <v>60826.174704292163</v>
      </c>
      <c r="Q40" s="13">
        <v>62000</v>
      </c>
      <c r="R40" s="13">
        <v>0</v>
      </c>
      <c r="S40" t="s">
        <v>66</v>
      </c>
    </row>
    <row r="41" spans="2:23" ht="17.600000000000001" x14ac:dyDescent="0.55000000000000004">
      <c r="B41" s="1" t="s">
        <v>34</v>
      </c>
      <c r="C41" s="1" t="s">
        <v>28</v>
      </c>
      <c r="D41" s="1" t="s">
        <v>19</v>
      </c>
      <c r="E41" s="6">
        <v>78090</v>
      </c>
      <c r="F41" s="9">
        <v>60646.168949168743</v>
      </c>
      <c r="G41" s="12">
        <v>42168.264583955897</v>
      </c>
      <c r="H41" s="1" t="s">
        <v>3</v>
      </c>
      <c r="I41" s="2">
        <v>1400</v>
      </c>
      <c r="J41" s="7">
        <v>59992.777185158528</v>
      </c>
      <c r="K41" s="7">
        <v>62000</v>
      </c>
      <c r="L41" s="7">
        <v>0</v>
      </c>
      <c r="M41" s="10">
        <v>60405.403946674676</v>
      </c>
      <c r="N41" s="10">
        <v>62000</v>
      </c>
      <c r="O41" s="10">
        <v>0</v>
      </c>
      <c r="P41" s="13">
        <v>60863.646787495163</v>
      </c>
      <c r="Q41" s="13">
        <v>62000</v>
      </c>
      <c r="R41" s="13">
        <v>0</v>
      </c>
      <c r="S41" t="s">
        <v>66</v>
      </c>
    </row>
    <row r="42" spans="2:23" ht="17.600000000000001" x14ac:dyDescent="0.55000000000000004">
      <c r="B42" s="1" t="s">
        <v>35</v>
      </c>
      <c r="C42" s="1" t="s">
        <v>31</v>
      </c>
      <c r="D42" s="1" t="s">
        <v>9</v>
      </c>
      <c r="E42" s="6">
        <v>77140.111111111109</v>
      </c>
      <c r="F42" s="9">
        <v>56699.090914772547</v>
      </c>
      <c r="G42" s="12">
        <v>41889.559513329274</v>
      </c>
      <c r="H42" s="1" t="s">
        <v>3</v>
      </c>
      <c r="I42" s="2">
        <v>1400</v>
      </c>
      <c r="J42" s="7">
        <v>60014.769537482229</v>
      </c>
      <c r="K42" s="7">
        <v>62000</v>
      </c>
      <c r="L42" s="7">
        <v>0</v>
      </c>
      <c r="M42" s="10">
        <v>60501.409831318044</v>
      </c>
      <c r="N42" s="10">
        <v>62000</v>
      </c>
      <c r="O42" s="10">
        <v>0</v>
      </c>
      <c r="P42" s="13">
        <v>60870.733278931482</v>
      </c>
      <c r="Q42" s="13">
        <v>62000</v>
      </c>
      <c r="R42" s="13">
        <v>0</v>
      </c>
      <c r="S42" t="s">
        <v>66</v>
      </c>
    </row>
    <row r="43" spans="2:23" ht="17.600000000000001" x14ac:dyDescent="0.55000000000000004">
      <c r="B43" s="1" t="s">
        <v>35</v>
      </c>
      <c r="C43" s="1" t="s">
        <v>34</v>
      </c>
      <c r="D43" s="1" t="s">
        <v>19</v>
      </c>
      <c r="E43" s="6">
        <v>14903</v>
      </c>
      <c r="F43" s="9">
        <v>46283.066790307428</v>
      </c>
      <c r="G43" s="12">
        <v>33914.216468633647</v>
      </c>
      <c r="H43" s="1" t="s">
        <v>3</v>
      </c>
      <c r="I43" s="2">
        <v>1400</v>
      </c>
      <c r="J43" s="7">
        <v>61583.076305456823</v>
      </c>
      <c r="K43" s="7">
        <v>62000</v>
      </c>
      <c r="L43" s="7">
        <v>0</v>
      </c>
      <c r="M43" s="10">
        <v>60759.637760793194</v>
      </c>
      <c r="N43" s="10">
        <v>62000</v>
      </c>
      <c r="O43" s="10">
        <v>0</v>
      </c>
      <c r="P43" s="13">
        <v>61075.798895630651</v>
      </c>
      <c r="Q43" s="13">
        <v>62000</v>
      </c>
      <c r="R43" s="13">
        <v>0</v>
      </c>
      <c r="S43" t="s">
        <v>66</v>
      </c>
    </row>
    <row r="45" spans="2:23" x14ac:dyDescent="0.4">
      <c r="B45" s="16">
        <f>(62000*700000+SUMPRODUCT(F35:F43,I35:I43)*30)/(700000+SUM(F35:F43))</f>
        <v>52841.474333282189</v>
      </c>
    </row>
    <row r="47" spans="2:23" x14ac:dyDescent="0.4">
      <c r="B47" s="15" t="s">
        <v>71</v>
      </c>
    </row>
    <row r="48" spans="2:23" ht="17.600000000000001" x14ac:dyDescent="0.55000000000000004">
      <c r="B48" s="1" t="s">
        <v>36</v>
      </c>
      <c r="C48" s="1" t="s">
        <v>37</v>
      </c>
      <c r="D48" s="1" t="s">
        <v>9</v>
      </c>
      <c r="E48" s="6">
        <v>74852.666666666672</v>
      </c>
      <c r="F48" s="9">
        <v>25900.151237175229</v>
      </c>
      <c r="G48" s="12">
        <v>18929.338186452671</v>
      </c>
      <c r="H48" s="1" t="s">
        <v>3</v>
      </c>
      <c r="I48" s="2">
        <v>1400</v>
      </c>
      <c r="J48" s="7">
        <v>60067.950982509363</v>
      </c>
      <c r="K48" s="7">
        <v>62000</v>
      </c>
      <c r="L48" s="7">
        <v>0</v>
      </c>
      <c r="M48" s="10">
        <v>61286.399067611907</v>
      </c>
      <c r="N48" s="10">
        <v>62000</v>
      </c>
      <c r="O48" s="10">
        <v>0</v>
      </c>
      <c r="P48" s="13">
        <v>61473.401983171163</v>
      </c>
      <c r="Q48" s="13">
        <v>62000</v>
      </c>
      <c r="R48" s="13">
        <v>0</v>
      </c>
      <c r="S48" t="s">
        <v>67</v>
      </c>
    </row>
    <row r="49" spans="2:19" ht="17.600000000000001" x14ac:dyDescent="0.55000000000000004">
      <c r="B49" s="1" t="s">
        <v>37</v>
      </c>
      <c r="C49" s="1" t="s">
        <v>41</v>
      </c>
      <c r="D49" s="1" t="s">
        <v>9</v>
      </c>
      <c r="E49" s="6">
        <v>67144</v>
      </c>
      <c r="F49" s="9">
        <v>23305.01536864238</v>
      </c>
      <c r="G49" s="12">
        <v>17247.828296756659</v>
      </c>
      <c r="H49" s="1" t="s">
        <v>3</v>
      </c>
      <c r="I49" s="2">
        <v>1400</v>
      </c>
      <c r="J49" s="7">
        <v>60249.507263303894</v>
      </c>
      <c r="K49" s="7">
        <v>62000</v>
      </c>
      <c r="L49" s="7">
        <v>0</v>
      </c>
      <c r="M49" s="10">
        <v>61355.596466954819</v>
      </c>
      <c r="N49" s="10">
        <v>62000</v>
      </c>
      <c r="O49" s="10">
        <v>0</v>
      </c>
      <c r="P49" s="13">
        <v>61519.05526607966</v>
      </c>
      <c r="Q49" s="13">
        <v>62000</v>
      </c>
      <c r="R49" s="13">
        <v>0</v>
      </c>
      <c r="S49" t="s">
        <v>67</v>
      </c>
    </row>
    <row r="51" spans="2:19" x14ac:dyDescent="0.4">
      <c r="B51" s="16">
        <f>(62000*700000+SUMPRODUCT(F48:F49,I48:I49)*30)/(700000+SUM(F48:F49))</f>
        <v>60686.470174018265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예측</vt:lpstr>
      <vt:lpstr>기존only</vt:lpstr>
      <vt:lpstr>권역인상금액 책정</vt:lpstr>
      <vt:lpstr>권역인상금액 책정_버스포함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김건우</dc:creator>
  <cp:lastModifiedBy>김건우</cp:lastModifiedBy>
  <dcterms:created xsi:type="dcterms:W3CDTF">2025-02-02T09:51:46Z</dcterms:created>
  <dcterms:modified xsi:type="dcterms:W3CDTF">2025-02-04T09:56:45Z</dcterms:modified>
</cp:coreProperties>
</file>