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7" i="1" l="1"/>
  <c r="D16" i="1"/>
  <c r="D13" i="1" l="1"/>
  <c r="D12" i="1" l="1"/>
  <c r="D11" i="1" l="1"/>
  <c r="D10" i="1" l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<sst xmlns="http://schemas.openxmlformats.org/spreadsheetml/2006/main" count="158" uniqueCount="128">
  <si>
    <t>genre</t>
  </si>
  <si>
    <t>runtime</t>
  </si>
  <si>
    <t>mpaa_rating</t>
  </si>
  <si>
    <t>title</t>
  </si>
  <si>
    <t>Batman v Superman: Dawn of Justice</t>
  </si>
  <si>
    <t>Action &amp; Adventure</t>
  </si>
  <si>
    <t>PG-13</t>
  </si>
  <si>
    <t>actor1</t>
  </si>
  <si>
    <t>actor2</t>
  </si>
  <si>
    <t>actor3</t>
  </si>
  <si>
    <t>actor4</t>
  </si>
  <si>
    <t>actor5</t>
  </si>
  <si>
    <t>Ray Fisher</t>
  </si>
  <si>
    <t>Henry Cavill</t>
  </si>
  <si>
    <t>Ben Affleck</t>
  </si>
  <si>
    <t>Gal Gadot</t>
  </si>
  <si>
    <t>Jesse Eisenberg</t>
  </si>
  <si>
    <t>Ghostbusters (2016)</t>
  </si>
  <si>
    <t>Comedy</t>
  </si>
  <si>
    <t>Sigourney Weaver</t>
  </si>
  <si>
    <t>Melissa McCarthy</t>
  </si>
  <si>
    <t>Kristen Wiig</t>
  </si>
  <si>
    <t>Kate McKinnon</t>
  </si>
  <si>
    <t>Leslie Jones</t>
  </si>
  <si>
    <t>Independence Day: Resurgence</t>
  </si>
  <si>
    <t>Science Fiction &amp; Fantasy</t>
  </si>
  <si>
    <t>Liam Hemsworth</t>
  </si>
  <si>
    <t>Jeff Goldblum</t>
  </si>
  <si>
    <t>Bill Pullman</t>
  </si>
  <si>
    <t>Judd Hirsch</t>
  </si>
  <si>
    <t>Vivica A. Fox</t>
  </si>
  <si>
    <t>Amy Adams</t>
  </si>
  <si>
    <t>Jeremy Renner</t>
  </si>
  <si>
    <t>Forest Whitaker</t>
  </si>
  <si>
    <t>Michael Stuhlbarg</t>
  </si>
  <si>
    <t>Arrival</t>
  </si>
  <si>
    <t>The Nice Guys</t>
  </si>
  <si>
    <t>R</t>
  </si>
  <si>
    <t>Ryan Gosling</t>
  </si>
  <si>
    <t>Russell Crowe</t>
  </si>
  <si>
    <t>Matt Bomer</t>
  </si>
  <si>
    <t>Kim Basinger</t>
  </si>
  <si>
    <t>Money Monster</t>
  </si>
  <si>
    <t>Drama</t>
  </si>
  <si>
    <t>Caitriona Balfe</t>
  </si>
  <si>
    <t>George Clooney</t>
  </si>
  <si>
    <t>Giancarlo Esposito</t>
  </si>
  <si>
    <t>Jack O'Connell</t>
  </si>
  <si>
    <t>Julia Roberts</t>
  </si>
  <si>
    <t>Ice Age: Collision Course</t>
  </si>
  <si>
    <t>Animation</t>
  </si>
  <si>
    <t>PG</t>
  </si>
  <si>
    <t>Adam DeVine</t>
  </si>
  <si>
    <t>Max Greenfield</t>
  </si>
  <si>
    <t>Nick Offerman</t>
  </si>
  <si>
    <t>Alice Through the Looking Glass</t>
  </si>
  <si>
    <t>Johnny Depp</t>
  </si>
  <si>
    <t>Anne Hathaway</t>
  </si>
  <si>
    <t>Mia Wasikowska</t>
  </si>
  <si>
    <t>Helena Bonham Carter</t>
  </si>
  <si>
    <t>Rhys Ifans</t>
  </si>
  <si>
    <t>Patriots Day</t>
  </si>
  <si>
    <t>Mark Wahlberg</t>
  </si>
  <si>
    <t>J.K. Simmons</t>
  </si>
  <si>
    <t>Michelle Monaghan</t>
  </si>
  <si>
    <t>John Goodman</t>
  </si>
  <si>
    <t>Kevin Bacon</t>
  </si>
  <si>
    <t>thtr_rel_month</t>
  </si>
  <si>
    <t>Mar</t>
  </si>
  <si>
    <t>Jul</t>
  </si>
  <si>
    <t>Jun</t>
  </si>
  <si>
    <t>Nov</t>
  </si>
  <si>
    <t>May</t>
  </si>
  <si>
    <t>Dec</t>
  </si>
  <si>
    <t>Captain America: Civil War</t>
  </si>
  <si>
    <t>Chris Evans</t>
  </si>
  <si>
    <t>Robert Downey, Jr.</t>
  </si>
  <si>
    <t>Scarlett Johansson</t>
  </si>
  <si>
    <t>Sebastian Stan</t>
  </si>
  <si>
    <t>Anthony Mackie</t>
  </si>
  <si>
    <t>Ray Romano</t>
  </si>
  <si>
    <t>Denis Leary</t>
  </si>
  <si>
    <t>imdb_num_votes_actual</t>
  </si>
  <si>
    <t>box_office_actual</t>
  </si>
  <si>
    <t>year</t>
  </si>
  <si>
    <t>G</t>
  </si>
  <si>
    <t>Barbara Harris</t>
  </si>
  <si>
    <t>Jodie Foster</t>
  </si>
  <si>
    <t>John Astin</t>
  </si>
  <si>
    <t>Patsy Kelly</t>
  </si>
  <si>
    <t>Dick Van Patten</t>
  </si>
  <si>
    <t>Jan</t>
  </si>
  <si>
    <t>audience_score</t>
  </si>
  <si>
    <t>critics_score</t>
  </si>
  <si>
    <t>imdb_rating</t>
  </si>
  <si>
    <t>Aug</t>
  </si>
  <si>
    <t>Jamie Lee Curtis</t>
  </si>
  <si>
    <t>Lindsay Lohan</t>
  </si>
  <si>
    <t>Mark Harmon</t>
  </si>
  <si>
    <t>Harold Gould</t>
  </si>
  <si>
    <t>Chad Michael Murray</t>
  </si>
  <si>
    <t>Freaky Friday (1976)</t>
  </si>
  <si>
    <t>Freaky Friday (2003)</t>
  </si>
  <si>
    <t>Christopher Walken</t>
  </si>
  <si>
    <t>Man on Fire (2004)</t>
  </si>
  <si>
    <t>Man on Fire (1987)</t>
  </si>
  <si>
    <t>Denzel Washington</t>
  </si>
  <si>
    <t>Dakota Fanning</t>
  </si>
  <si>
    <t>Radha Mitchell</t>
  </si>
  <si>
    <t>Mickey Rourke</t>
  </si>
  <si>
    <t>NA</t>
  </si>
  <si>
    <t>Sep</t>
  </si>
  <si>
    <t>Scott Glenn</t>
  </si>
  <si>
    <t>Joe Pesci</t>
  </si>
  <si>
    <t>Brooke Adams</t>
  </si>
  <si>
    <t>Jonathan Pryce</t>
  </si>
  <si>
    <t>Danny Aiello</t>
  </si>
  <si>
    <t>Apr</t>
  </si>
  <si>
    <t>Flatliners (1990)</t>
  </si>
  <si>
    <t>Kiefer Sutherland</t>
  </si>
  <si>
    <t>William Baldwin</t>
  </si>
  <si>
    <t>Oliver Platt</t>
  </si>
  <si>
    <t>Diego Luna</t>
  </si>
  <si>
    <t>Ellen Page</t>
  </si>
  <si>
    <t>Flatliners (2017)</t>
  </si>
  <si>
    <t>Nina Dobrev</t>
  </si>
  <si>
    <t>James Norton</t>
  </si>
  <si>
    <t>Kiersey Clemons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</si>
</sst>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E21" sqref="E21:E25"/>
    </sheetView>
  </sheetViews>
  <sheetFormatPr defaultRowHeight="15" x14ac:dyDescent="0.25"/>
  <sheetData>
    <row r="1" spans="1:16" x14ac:dyDescent="0.25">
      <c r="A1" t="s">
        <v>84</v>
      </c>
      <c r="B1" t="s">
        <v>3</v>
      </c>
      <c r="C1" t="s">
        <v>0</v>
      </c>
      <c r="D1" t="s">
        <v>1</v>
      </c>
      <c r="E1" t="s">
        <v>2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67</v>
      </c>
      <c r="L1" t="s">
        <v>94</v>
      </c>
      <c r="M1" t="s">
        <v>92</v>
      </c>
      <c r="N1" t="s">
        <v>93</v>
      </c>
      <c r="O1" t="s">
        <v>82</v>
      </c>
      <c r="P1" t="s">
        <v>83</v>
      </c>
    </row>
    <row r="2" spans="1:16" x14ac:dyDescent="0.25">
      <c r="A2">
        <v>2016</v>
      </c>
      <c r="B2" t="s">
        <v>4</v>
      </c>
      <c r="C2" t="s">
        <v>5</v>
      </c>
      <c r="D2">
        <f>2*60+31</f>
        <v>151</v>
      </c>
      <c r="E2" t="s">
        <v>6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68</v>
      </c>
      <c r="O2" s="1">
        <v>507503</v>
      </c>
      <c r="P2" s="1">
        <v>330360194</v>
      </c>
    </row>
    <row r="3" spans="1:16" x14ac:dyDescent="0.25">
      <c r="A3">
        <v>2016</v>
      </c>
      <c r="B3" t="s">
        <v>17</v>
      </c>
      <c r="C3" t="s">
        <v>18</v>
      </c>
      <c r="D3">
        <f>60+48</f>
        <v>108</v>
      </c>
      <c r="E3" t="s">
        <v>6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69</v>
      </c>
      <c r="O3" s="1">
        <v>159803</v>
      </c>
      <c r="P3" s="1">
        <v>128350574</v>
      </c>
    </row>
    <row r="4" spans="1:16" x14ac:dyDescent="0.25">
      <c r="A4">
        <v>2016</v>
      </c>
      <c r="B4" t="s">
        <v>24</v>
      </c>
      <c r="C4" t="s">
        <v>25</v>
      </c>
      <c r="D4">
        <v>120</v>
      </c>
      <c r="E4" t="s">
        <v>6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70</v>
      </c>
      <c r="O4" s="1">
        <v>139156</v>
      </c>
      <c r="P4" s="1">
        <v>103144286</v>
      </c>
    </row>
    <row r="5" spans="1:16" x14ac:dyDescent="0.25">
      <c r="A5">
        <v>2016</v>
      </c>
      <c r="B5" t="s">
        <v>35</v>
      </c>
      <c r="C5" t="s">
        <v>25</v>
      </c>
      <c r="D5">
        <f>60+56</f>
        <v>116</v>
      </c>
      <c r="E5" t="s">
        <v>6</v>
      </c>
      <c r="F5" t="s">
        <v>31</v>
      </c>
      <c r="G5" t="s">
        <v>32</v>
      </c>
      <c r="H5" t="s">
        <v>33</v>
      </c>
      <c r="I5" t="s">
        <v>34</v>
      </c>
      <c r="K5" t="s">
        <v>71</v>
      </c>
      <c r="O5" s="1">
        <v>408010</v>
      </c>
      <c r="P5" s="1">
        <v>100546139</v>
      </c>
    </row>
    <row r="6" spans="1:16" x14ac:dyDescent="0.25">
      <c r="A6">
        <v>2016</v>
      </c>
      <c r="B6" t="s">
        <v>36</v>
      </c>
      <c r="C6" t="s">
        <v>18</v>
      </c>
      <c r="D6">
        <f>60+56</f>
        <v>116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K6" t="s">
        <v>72</v>
      </c>
      <c r="O6" s="1">
        <v>198622</v>
      </c>
      <c r="P6" s="1">
        <v>36261763</v>
      </c>
    </row>
    <row r="7" spans="1:16" x14ac:dyDescent="0.25">
      <c r="A7">
        <v>2016</v>
      </c>
      <c r="B7" t="s">
        <v>42</v>
      </c>
      <c r="C7" t="s">
        <v>43</v>
      </c>
      <c r="D7">
        <f>60+35</f>
        <v>95</v>
      </c>
      <c r="E7" t="s">
        <v>37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72</v>
      </c>
      <c r="O7" s="1">
        <v>74172</v>
      </c>
      <c r="P7" s="1">
        <v>41012075</v>
      </c>
    </row>
    <row r="8" spans="1:16" x14ac:dyDescent="0.25">
      <c r="A8">
        <v>2016</v>
      </c>
      <c r="B8" t="s">
        <v>49</v>
      </c>
      <c r="C8" t="s">
        <v>50</v>
      </c>
      <c r="D8">
        <f>60+34</f>
        <v>94</v>
      </c>
      <c r="E8" t="s">
        <v>51</v>
      </c>
      <c r="F8" t="s">
        <v>52</v>
      </c>
      <c r="G8" t="s">
        <v>53</v>
      </c>
      <c r="H8" t="s">
        <v>54</v>
      </c>
      <c r="I8" t="s">
        <v>80</v>
      </c>
      <c r="J8" t="s">
        <v>81</v>
      </c>
      <c r="K8" t="s">
        <v>69</v>
      </c>
      <c r="O8" s="1">
        <v>39499</v>
      </c>
      <c r="P8" s="1">
        <v>64063008</v>
      </c>
    </row>
    <row r="9" spans="1:16" x14ac:dyDescent="0.25">
      <c r="A9">
        <v>2016</v>
      </c>
      <c r="B9" t="s">
        <v>55</v>
      </c>
      <c r="C9" t="s">
        <v>5</v>
      </c>
      <c r="D9">
        <f>60+52</f>
        <v>112</v>
      </c>
      <c r="E9" t="s">
        <v>51</v>
      </c>
      <c r="F9" t="s">
        <v>56</v>
      </c>
      <c r="G9" t="s">
        <v>57</v>
      </c>
      <c r="H9" t="s">
        <v>58</v>
      </c>
      <c r="I9" t="s">
        <v>59</v>
      </c>
      <c r="J9" t="s">
        <v>60</v>
      </c>
      <c r="K9" t="s">
        <v>72</v>
      </c>
      <c r="O9" s="1">
        <v>64639</v>
      </c>
      <c r="P9" s="1">
        <v>77041381</v>
      </c>
    </row>
    <row r="10" spans="1:16" x14ac:dyDescent="0.25">
      <c r="A10">
        <v>2016</v>
      </c>
      <c r="B10" t="s">
        <v>61</v>
      </c>
      <c r="C10" t="s">
        <v>43</v>
      </c>
      <c r="D10">
        <f>2*60+10</f>
        <v>130</v>
      </c>
      <c r="E10" t="s">
        <v>37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73</v>
      </c>
      <c r="O10" s="1">
        <v>54864</v>
      </c>
      <c r="P10" s="1">
        <v>31886361</v>
      </c>
    </row>
    <row r="11" spans="1:16" x14ac:dyDescent="0.25">
      <c r="A11">
        <v>2016</v>
      </c>
      <c r="B11" t="s">
        <v>74</v>
      </c>
      <c r="C11" t="s">
        <v>5</v>
      </c>
      <c r="D11">
        <f>2*120+27</f>
        <v>267</v>
      </c>
      <c r="E11" t="s">
        <v>6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  <c r="K11" t="s">
        <v>72</v>
      </c>
      <c r="O11" s="1">
        <v>452493</v>
      </c>
      <c r="P11" s="1">
        <v>408084349</v>
      </c>
    </row>
    <row r="12" spans="1:16" x14ac:dyDescent="0.25">
      <c r="A12">
        <v>1976</v>
      </c>
      <c r="B12" t="s">
        <v>101</v>
      </c>
      <c r="C12" t="s">
        <v>18</v>
      </c>
      <c r="D12">
        <f>60+35</f>
        <v>95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J12" t="s">
        <v>90</v>
      </c>
      <c r="K12" t="s">
        <v>91</v>
      </c>
      <c r="L12">
        <v>6.3</v>
      </c>
      <c r="M12">
        <v>71</v>
      </c>
      <c r="N12">
        <v>57</v>
      </c>
      <c r="O12" s="1">
        <v>9800</v>
      </c>
      <c r="P12" s="2">
        <v>25642000</v>
      </c>
    </row>
    <row r="13" spans="1:16" x14ac:dyDescent="0.25">
      <c r="A13">
        <v>2003</v>
      </c>
      <c r="B13" t="s">
        <v>102</v>
      </c>
      <c r="C13" t="s">
        <v>18</v>
      </c>
      <c r="D13">
        <f>60+37</f>
        <v>97</v>
      </c>
      <c r="E13" t="s">
        <v>85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K13" t="s">
        <v>95</v>
      </c>
      <c r="L13">
        <v>6.2</v>
      </c>
      <c r="M13">
        <v>57</v>
      </c>
      <c r="N13">
        <v>88</v>
      </c>
      <c r="O13" s="1">
        <v>105781</v>
      </c>
      <c r="P13" s="1">
        <v>110230332</v>
      </c>
    </row>
    <row r="14" spans="1:16" x14ac:dyDescent="0.25">
      <c r="A14">
        <v>1990</v>
      </c>
      <c r="B14" t="s">
        <v>118</v>
      </c>
      <c r="C14" t="s">
        <v>43</v>
      </c>
      <c r="D14">
        <f>60+55</f>
        <v>115</v>
      </c>
      <c r="E14" t="s">
        <v>37</v>
      </c>
      <c r="F14" t="s">
        <v>119</v>
      </c>
      <c r="G14" t="s">
        <v>48</v>
      </c>
      <c r="H14" t="s">
        <v>66</v>
      </c>
      <c r="I14" t="s">
        <v>120</v>
      </c>
      <c r="J14" t="s">
        <v>121</v>
      </c>
      <c r="K14" t="s">
        <v>95</v>
      </c>
      <c r="L14">
        <v>6.6</v>
      </c>
      <c r="M14">
        <v>59</v>
      </c>
      <c r="N14">
        <v>48</v>
      </c>
      <c r="O14" s="1">
        <v>68454</v>
      </c>
      <c r="P14" s="1">
        <v>61489265</v>
      </c>
    </row>
    <row r="15" spans="1:16" x14ac:dyDescent="0.25">
      <c r="A15">
        <v>2017</v>
      </c>
      <c r="B15" t="s">
        <v>124</v>
      </c>
      <c r="C15" t="s">
        <v>43</v>
      </c>
      <c r="D15">
        <f>60+48</f>
        <v>108</v>
      </c>
      <c r="E15" t="s">
        <v>6</v>
      </c>
      <c r="F15" t="s">
        <v>123</v>
      </c>
      <c r="G15" t="s">
        <v>122</v>
      </c>
      <c r="H15" t="s">
        <v>125</v>
      </c>
      <c r="I15" t="s">
        <v>126</v>
      </c>
      <c r="J15" t="s">
        <v>127</v>
      </c>
      <c r="L15">
        <v>5</v>
      </c>
      <c r="M15">
        <v>38</v>
      </c>
      <c r="N15">
        <v>5</v>
      </c>
      <c r="O15" s="1">
        <v>5701</v>
      </c>
      <c r="P15" s="1">
        <v>16877430</v>
      </c>
    </row>
    <row r="16" spans="1:16" ht="15" customHeight="1" x14ac:dyDescent="0.25">
      <c r="A16">
        <v>2004</v>
      </c>
      <c r="B16" t="s">
        <v>104</v>
      </c>
      <c r="C16" t="s">
        <v>5</v>
      </c>
      <c r="D16">
        <f>120+26</f>
        <v>146</v>
      </c>
      <c r="E16" t="s">
        <v>37</v>
      </c>
      <c r="F16" t="s">
        <v>106</v>
      </c>
      <c r="G16" t="s">
        <v>107</v>
      </c>
      <c r="H16" t="s">
        <v>108</v>
      </c>
      <c r="I16" t="s">
        <v>103</v>
      </c>
      <c r="J16" t="s">
        <v>109</v>
      </c>
      <c r="K16" t="s">
        <v>117</v>
      </c>
      <c r="L16">
        <v>7.7</v>
      </c>
      <c r="M16">
        <v>89</v>
      </c>
      <c r="N16">
        <v>39</v>
      </c>
      <c r="O16" s="1">
        <v>286923</v>
      </c>
      <c r="P16" s="1">
        <v>77911774</v>
      </c>
    </row>
    <row r="17" spans="1:16" x14ac:dyDescent="0.25">
      <c r="A17">
        <v>1987</v>
      </c>
      <c r="B17" t="s">
        <v>105</v>
      </c>
      <c r="C17" t="s">
        <v>5</v>
      </c>
      <c r="D17">
        <f>60+32</f>
        <v>92</v>
      </c>
      <c r="E17" t="s">
        <v>37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111</v>
      </c>
      <c r="L17">
        <v>5.9</v>
      </c>
      <c r="M17">
        <v>72</v>
      </c>
      <c r="N17" t="s">
        <v>110</v>
      </c>
      <c r="O17" s="1">
        <v>1357</v>
      </c>
      <c r="P17" s="1">
        <v>519596</v>
      </c>
    </row>
    <row r="19" spans="1:16" ht="15" customHeight="1" x14ac:dyDescent="0.25"/>
    <row r="22" spans="1:16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2017-11-25T06:13:01Z</dcterms:created>
  <dcterms:modified xsi:type="dcterms:W3CDTF">2017-11-25T20:28:22Z</dcterms:modified>
</cp:coreProperties>
</file>