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Public\Documents\R_poverty_publications_2022\output\"/>
    </mc:Choice>
  </mc:AlternateContent>
  <bookViews>
    <workbookView xWindow="0" yWindow="0" windowWidth="13130" windowHeight="6110"/>
  </bookViews>
  <sheets>
    <sheet name="Readme" sheetId="135" r:id="rId1"/>
    <sheet name="Contents" sheetId="134" r:id="rId2"/>
    <sheet name="1" sheetId="121" r:id="rId3"/>
    <sheet name="2" sheetId="122" r:id="rId4"/>
    <sheet name="3" sheetId="123" r:id="rId5"/>
    <sheet name="4" sheetId="124" r:id="rId6"/>
    <sheet name="5" sheetId="125" r:id="rId7"/>
    <sheet name="6" sheetId="126" r:id="rId8"/>
    <sheet name="7" sheetId="127" r:id="rId9"/>
    <sheet name="8" sheetId="128" r:id="rId10"/>
    <sheet name="9" sheetId="129" r:id="rId11"/>
    <sheet name="10" sheetId="130" r:id="rId12"/>
    <sheet name="11" sheetId="131" r:id="rId13"/>
    <sheet name="12" sheetId="132" r:id="rId14"/>
    <sheet name="13" sheetId="133" r:id="rId15"/>
  </sheets>
  <calcPr calcId="162913" calcMode="manual"/>
</workbook>
</file>

<file path=xl/calcChain.xml><?xml version="1.0" encoding="utf-8"?>
<calcChain xmlns="http://schemas.openxmlformats.org/spreadsheetml/2006/main">
  <c r="A6" i="134" l="1"/>
  <c r="A5" i="134"/>
  <c r="A4" i="134"/>
  <c r="A19" i="134"/>
  <c r="A18" i="134"/>
  <c r="A17" i="134"/>
  <c r="A16" i="134"/>
  <c r="A15" i="134"/>
  <c r="A13" i="134"/>
  <c r="A12" i="134"/>
  <c r="A10" i="134"/>
  <c r="A9" i="134"/>
  <c r="A8" i="134"/>
</calcChain>
</file>

<file path=xl/sharedStrings.xml><?xml version="1.0" encoding="utf-8"?>
<sst xmlns="http://schemas.openxmlformats.org/spreadsheetml/2006/main" count="1574" uniqueCount="183">
  <si>
    <t>Source: Scottish Government analysis of the Family Resources Survey</t>
  </si>
  <si>
    <t>Poverty measures</t>
  </si>
  <si>
    <t>Missing data</t>
  </si>
  <si>
    <t>Reliability of the estimates</t>
  </si>
  <si>
    <t>Contact</t>
  </si>
  <si>
    <t>Tables</t>
  </si>
  <si>
    <t>Important notes</t>
  </si>
  <si>
    <t>Headline poverty measures - before housing costs</t>
  </si>
  <si>
    <t>Material deprivation</t>
  </si>
  <si>
    <t>Income and income inequality</t>
  </si>
  <si>
    <t>Headline poverty measures - after housing costs</t>
  </si>
  <si>
    <t>Table of contents</t>
  </si>
  <si>
    <t>1b Composition: Proportion of people in relative poverty (below 60% of UK median income after housing costs) who are in each group, Scotland</t>
  </si>
  <si>
    <t>1c Numbers: Number of people in each group who are in relative poverty (below 60% of UK median income after housing costs), Scotland</t>
  </si>
  <si>
    <t>1d Sample size: Number of families in each group in the survey sample, Scotland</t>
  </si>
  <si>
    <t>1a Rate: Proportion of people in each group who are in relative poverty (below 60% of UK median income after housing costs), Scotland</t>
  </si>
  <si>
    <t>1 Relative poverty after housing costs</t>
  </si>
  <si>
    <t>2b Composition: Proportion of people in severe poverty (below 60% of the 2010/11 UK median income after housing costs) who are in each group, Scotland</t>
  </si>
  <si>
    <t>2c Numbers: Number of people in each group who are in severe poverty (below 60% of the 2010/11 UK median income after housing costs), Scotland</t>
  </si>
  <si>
    <t>2d Sample size: Number of families in each group in the survey sample, Scotland</t>
  </si>
  <si>
    <t>2a Rate: Proportion of people in each group who are in absolute poverty (below 60% of the 2010/11 UK median income after housing costs), Scotland</t>
  </si>
  <si>
    <t>2 Absolute poverty after housing costs</t>
  </si>
  <si>
    <t>3b Composition: Proportion of people in severe poverty (below 50% of UK median income after housing costs) who are in each group, Scotland</t>
  </si>
  <si>
    <t>3c Numbers: Number of people in each group who are in severe poverty (below 50% of UK median income after housing costs), Scotland</t>
  </si>
  <si>
    <t>3d Sample size: Number of families in each group in the survey sample, Scotland</t>
  </si>
  <si>
    <t>3a Rate: Proportion of people in each group who are in severe poverty (below 50% of UK median income after housing costs), Scotland</t>
  </si>
  <si>
    <t>3 Severe poverty after housing costs</t>
  </si>
  <si>
    <t>4b Composition: Proportion of people in relative poverty (below 60% of UK median income before housing costs) who are in each group, Scotland</t>
  </si>
  <si>
    <t>4c Numbers: Number of people in each group who are in relative poverty (below 60% of UK median income before housing costs), Scotland</t>
  </si>
  <si>
    <t>4d Sample size: Number of families in each group in the survey sample, Scotland</t>
  </si>
  <si>
    <t>4a Rate: Proportion of people in each group who are in relative poverty (below 60% of UK median income before housing costs), Scotland</t>
  </si>
  <si>
    <t>4 Relative poverty before housing costs</t>
  </si>
  <si>
    <t>5b Composition: Proportion of people in severe poverty (below 60% of the 2010/11 UK median income before housing costs) who are in each group, Scotland</t>
  </si>
  <si>
    <t>5c Numbers: Number of people in each group who are in severe poverty (below 60% of the 2010/11 UK median income before housing costs), Scotland</t>
  </si>
  <si>
    <t>5d Sample size: Number of families in each group in the survey sample, Scotland</t>
  </si>
  <si>
    <t>5a Rate: Proportion of people in each group who are in absolute poverty (below 60% of the 2010/11 UK median income before housing costs), Scotland</t>
  </si>
  <si>
    <t>5 Absolute poverty before housing costs</t>
  </si>
  <si>
    <t>6b Composition: Proportion of people in severe poverty (below 50% of UK median income before housing costs) who are in each group, Scotland</t>
  </si>
  <si>
    <t>6c Numbers: Number of people in each group who are in severe poverty (below 50% of UK median income before housing costs), Scotland</t>
  </si>
  <si>
    <t>6d Sample size: Number of families in each group in the survey sample, Scotland</t>
  </si>
  <si>
    <t>6a Rate: Proportion of people in each group who are in severe poverty (below 50% of UK median income before housing costs), Scotland</t>
  </si>
  <si>
    <t>6 Severe poverty before housing costs</t>
  </si>
  <si>
    <t>7b Numbers: Number of children who are in combined low income (below 70% of UK median income) and material deprivation, Scotland</t>
  </si>
  <si>
    <t>7c Sample size: Number of families with children in the survey sample, Scotland</t>
  </si>
  <si>
    <t>7a Rate: Proportion of children who are in combined low income (below 70% of UK median income) and material deprivation, Scotland</t>
  </si>
  <si>
    <t>7 Children's combined low income and material deprivation</t>
  </si>
  <si>
    <t>8b Numbers: Number of pensioners aged 65 and over who have limited access to goods and services, Scotland</t>
  </si>
  <si>
    <t>8c Sample size: Number of families with pensioners aged 65 and over in the survey sample, Scotland</t>
  </si>
  <si>
    <t>8a Rate: Proportion of pensioners aged 65 and over who have limited access to goods and services, Scotland</t>
  </si>
  <si>
    <t>8 Pensioners material deprivation</t>
  </si>
  <si>
    <t>9c Sample size: Number of families in each group in the survey sample, Scotland</t>
  </si>
  <si>
    <t>9 Median household income</t>
  </si>
  <si>
    <t>10c Sample size: Number of families in the survey sample, Scotland</t>
  </si>
  <si>
    <t>10 Household income decile points</t>
  </si>
  <si>
    <t>11c Sample size: Number of families in the survey sample, Scotland</t>
  </si>
  <si>
    <t>11 Income decile shares</t>
  </si>
  <si>
    <t>12b Gini coefficient</t>
  </si>
  <si>
    <t>12c Sample size: Number of families in the survey sample, Scotland</t>
  </si>
  <si>
    <t>12a Palma ratio (income share of the top 10% divided by the the bottom 40% of the household population), Scotland</t>
  </si>
  <si>
    <t>12 Income inequality measures</t>
  </si>
  <si>
    <t>13 Poverty and other income thresholds</t>
  </si>
  <si>
    <t>Housing costs</t>
  </si>
  <si>
    <t>Rounding</t>
  </si>
  <si>
    <t>Data revision</t>
  </si>
  <si>
    <t>COVID-19 impact</t>
  </si>
  <si>
    <t>This worksheet contains four tables.</t>
  </si>
  <si>
    <t>Important: The latest estimate is unreliable, please do not use. See README for more information.</t>
  </si>
  <si>
    <t>Group</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</si>
  <si>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</si>
  <si>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</si>
  <si>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</si>
  <si>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</si>
  <si>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</si>
  <si>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</si>
  <si>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</si>
  <si>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</si>
  <si>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</si>
  <si>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</si>
  <si>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</si>
  <si>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</si>
  <si>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</si>
  <si>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</si>
  <si>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</si>
  <si>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</si>
  <si>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</si>
  <si>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</si>
  <si>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</si>
  <si>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</si>
  <si>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</si>
  <si>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</si>
  <si>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</si>
  <si>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</si>
  <si>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</si>
  <si>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</si>
  <si>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</si>
  <si>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All people</t>
  </si>
  <si>
    <t>Children</t>
  </si>
  <si>
    <t>Working-age adults</t>
  </si>
  <si>
    <t>Pensioners</t>
  </si>
  <si>
    <t>This worksheet contains three tables.</t>
  </si>
  <si>
    <t>Note: The definition of material deprivation changed in 2010/11, creating a break in the time series.</t>
  </si>
  <si>
    <t>Measure</t>
  </si>
  <si>
    <t>New measure, after housing costs</t>
  </si>
  <si>
    <t>[u]</t>
  </si>
  <si>
    <t>New measure, before housing costs</t>
  </si>
  <si>
    <t>Old measure, after housing costs</t>
  </si>
  <si>
    <t>Old measure, before housing costs</t>
  </si>
  <si>
    <t>New measure</t>
  </si>
  <si>
    <t>Old measure</t>
  </si>
  <si>
    <t>Note: Pensioner material deprivation is calculated for pensioners aged 65 or over. Pensioner material deprivation is different to other measures of poverty, including the child low income and material deprivation measure in that it is not associated with an income threshold. It captures issues such as whether poor health, disability and social isolation prevent access to goods and services, rather than solely low income.</t>
  </si>
  <si>
    <t>Pensioners aged 65 and older</t>
  </si>
  <si>
    <t>Decile</t>
  </si>
  <si>
    <t>1</t>
  </si>
  <si>
    <t>2</t>
  </si>
  <si>
    <t>3</t>
  </si>
  <si>
    <t>4</t>
  </si>
  <si>
    <t>5</t>
  </si>
  <si>
    <t>6</t>
  </si>
  <si>
    <t>7</t>
  </si>
  <si>
    <t>8</t>
  </si>
  <si>
    <t>9</t>
  </si>
  <si>
    <t>All</t>
  </si>
  <si>
    <t>Before housing costs</t>
  </si>
  <si>
    <t>After housing costs</t>
  </si>
  <si>
    <t>Single person with no children</t>
  </si>
  <si>
    <t>Couple with no children</t>
  </si>
  <si>
    <t>Single person with children aged 5 and 14</t>
  </si>
  <si>
    <t>Couple with children aged 5 and 14</t>
  </si>
  <si>
    <t>UK median income</t>
  </si>
  <si>
    <t>Scottish median income</t>
  </si>
  <si>
    <t>Relative poverty threshold (60% of UK median income)</t>
  </si>
  <si>
    <t>Absolute poverty threshold (60% of inflation-adjusted 2010/11 UK median income)</t>
  </si>
  <si>
    <t>Scottish 1st income decile point</t>
  </si>
  <si>
    <t>Scottish 2nd income decile point</t>
  </si>
  <si>
    <t>Scottish 3rd income decile point</t>
  </si>
  <si>
    <t>Scottish 4th income decile point</t>
  </si>
  <si>
    <t>Scottish 5th income decile point</t>
  </si>
  <si>
    <t>Scottish 6th income decile point</t>
  </si>
  <si>
    <t>Scottish 7th income decile point</t>
  </si>
  <si>
    <t>Scottish 8th income decile point</t>
  </si>
  <si>
    <t>Scottish 9th income decile point</t>
  </si>
  <si>
    <t>[x]</t>
  </si>
  <si>
    <t>These are not official statistics. The latest estimates (for 2020/21) are unreliable as they are based on data collected during the first year of the coronavirus (COVID-19) pandemic. Lockdown rules severely disrupted the data collection. As a result, we were unable to obtain a representative sample for Scotland. Please refer to Poverty and Income Inequality in Scotland 2017-20 for the latest National Statistics on poverty and income inequality.</t>
  </si>
  <si>
    <t>Published: 31 March 2022</t>
  </si>
  <si>
    <t>Next update: March 2023</t>
  </si>
  <si>
    <t>The tables in this spreadsheet contain single-year estimates to complement the three-year averages shown in the 'Poverty and Income Inequality in Scotland' analytical report. The report can be found here: https://data.gov.scot/poverty/2022</t>
  </si>
  <si>
    <t>Estimates are based on Scotland data from the Family Resources Survey. This survey is managed by the Department for Work and Pensions, who also published a report, available on their website.</t>
  </si>
  <si>
    <t>Detailed information on definitions and methodology can be found in the report.</t>
  </si>
  <si>
    <t>Three-year averages show trends better than single-year estimates. Three-year averages are also available for download.</t>
  </si>
  <si>
    <t>Each worksheet contains one or more tables. The main table is at the top, and extra tables are below. The extra tables give context such as sample sizes, compositions, or population estimates.</t>
  </si>
  <si>
    <t>Poverty rate tables show the proportion of individuals who are in poverty. Poverty rates describe the risk of being in poverty. If one group has a higher poverty rate than another, people in this group have a higher risk of being in poverty.</t>
  </si>
  <si>
    <t>Composition tables show how people in poverty break down into subgroups. For example, it shows how many of those who are in poverty rent their homes versus how many own their homes. The poverty composition describes the scale of poverty for certain groups of people.</t>
  </si>
  <si>
    <t>Numbers tables show the numbers of people (or children or adults) in poverty.</t>
  </si>
  <si>
    <t>In this spreadsheet, we use different measures of poverty. Each measures a different aspect of people's living standards.</t>
  </si>
  <si>
    <t>Relative poverty is the measure of low income that we use most often. It measures whether low-income households are keeping pace with middle income households. The relative poverty line is 60% of median UK income, and it changes every year along with median income.</t>
  </si>
  <si>
    <t>Severe poverty is like relative poverty, but with a stricter threshold. It measures whether the lowest-income households are keeping pace with middle income households. The severe poverty line is 50% of median UK income, and it also changes every year.</t>
  </si>
  <si>
    <t>Absolute poverty is another measure of low income. It measures whether the incomes of low-income households are keeping pace with inflation. The absolute poverty line is fixed at 60% of median UK income from 2010/11. It changes only a little due to inflation. It is now lower than the relative poverty line, but higher than the severe poverty line.</t>
  </si>
  <si>
    <t>Material deprivation measures look at whether households can access basic goods and activities. The child measure combines material deprivation and low income. It looks at families who would like certain goods or activities but cannot afford them. The pensioner measure looks at pensioners who would like certain goods or activities but cannot access them. The barriers for this could be money, poor health, disability and social isolation.</t>
  </si>
  <si>
    <t>The most commonly used poverty indicator in Scotland is relative poverty after housing costs. After-housing-costs measures describe disposable household income after housing costs are paid for. They therefore better describe what is available to spend on food, bills and leisure every week or month.</t>
  </si>
  <si>
    <t>In the tables, the following conventions have been used where figures are unavailable:</t>
  </si>
  <si>
    <t>[u] - unreliable due to small sample size</t>
  </si>
  <si>
    <t>[b] - break in the time series</t>
  </si>
  <si>
    <t>[x] - not available for another reason (data accuracy, data wasn't collected etc.)</t>
  </si>
  <si>
    <t>The figures in these tables are estimates only, based on data from a sample survey. Thus, they could be a little bit higher or lower if we interviewed a different sample of the population.</t>
  </si>
  <si>
    <t>The precision of poverty rate estimates for the whole Scottish population is usually the central estimate plus or minus two percentage points, or plus or minus four percentage points for the Scottish child population. (Note that the precision is lower for 2018-21 estimates.) Precision is lower for smaller groups.</t>
  </si>
  <si>
    <t>Any small changes from year to year may not reflect real changes in the population. Longer-term trends are a better sign of a real change. Small differences between groups do not always reflect real differences in the population. Differences are more likely to be real if they are consistent over time.</t>
  </si>
  <si>
    <t>Estimates are considered unreliable when they are based on a very small sample size. For averages such as median incomes, this is less than 50 cases. For proportions and population estimates, it is less than 100 cases.</t>
  </si>
  <si>
    <t>Proportions are rounded to five decimal places. Population numbers are rounded to the nearest 10,000 people. Annual GBP amounts are rounded to the nearest £100. Weekly GBP amounts are rounded to the nearest £1.</t>
  </si>
  <si>
    <t>In 2021, previously published datasets underwent a minor methodological revision to capture all income from child maintenance. This led to small changes in household income and small adjustments to some poverty estimates. Therefore, some poverty and income estimates that have been published since March 2021 may not exactly match previously published estimates for 1994/95 to 2019/20. The revision did not affect any trends in poverty or household income.</t>
  </si>
  <si>
    <t>Maike Waldmann</t>
  </si>
  <si>
    <t>Scottish Government</t>
  </si>
  <si>
    <t>Communities Analysis Division</t>
  </si>
  <si>
    <t>Email: social-justice-analysis@gov.scot</t>
  </si>
  <si>
    <t>9b After housing costs: Median weekly equivalised household income in £ (in 2020/21 prices), Scotland</t>
  </si>
  <si>
    <t>9a Before housing costs: Median weekly equivalised household income in £ (in 2020/21 prices), Scotland</t>
  </si>
  <si>
    <t>10b After housing costs: Median weekly equivalised household income decile points in £ (in 2020/21 prices), Scotland</t>
  </si>
  <si>
    <t>10a Before housing costs: Median weekly equivalised household income decile points in £ (in 2020/21 prices), Scotland</t>
  </si>
  <si>
    <t>11b After housing costs: Annual household income shares in £ million (in 2020/21 prices), Scotland</t>
  </si>
  <si>
    <t>11a Before housing costs: Annual household income shares in £ million (in 2020/21 prices), Scotland</t>
  </si>
  <si>
    <t>13b After housing costs: Annual income in £, and after tax and transfers, Scotland 2020/21</t>
  </si>
  <si>
    <t>13c Before housing costs: Weekly income in £, and after tax and transfers, Scotland 2020/21</t>
  </si>
  <si>
    <t>13d After housing costs: Annual income in £, after tax and transfers, Scotland 2020/21</t>
  </si>
  <si>
    <t>13a Before housing costs: Weekly income in £, and after tax and transfers, Scotland 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</si>
</sst>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amily val="2"/>
      <scheme val="minor"/>
    </font>
    <font>
      <b/>
      <sz val="15"/>
      <color theme="3"/>
      <name val="Calibri"/>
      <family val="2"/>
      <scheme val="minor"/>
    </font>
    <font>
      <b/>
      <sz val="13"/>
      <color theme="3"/>
      <name val="Calibri"/>
      <family val="2"/>
      <scheme val="minor"/>
    </font>
    <font>
      <i/>
      <sz val="11"/>
      <color rgb="FF7F7F7F"/>
      <name val="Calibri"/>
      <family val="2"/>
      <scheme val="minor"/>
    </font>
    <font>
      <b/>
      <sz val="15"/>
      <name val="Calibri"/>
      <family val="2"/>
      <scheme val="minor"/>
    </font>
    <font>
      <sz val="12"/>
      <name val="Calibri"/>
      <family val="2"/>
    </font>
    <font>
      <b/>
      <sz val="13"/>
      <name val="Calibri"/>
      <family val="2"/>
      <scheme val="minor"/>
    </font>
    <font>
      <sz val="12"/>
      <name val="Segoe UI"/>
      <family val="2"/>
    </font>
    <font>
      <u/>
      <sz val="12"/>
      <name val="Segoe UI"/>
      <family val="2"/>
    </font>
    <font>
      <sz val="11"/>
      <name val="Calibri"/>
      <family val="2"/>
      <scheme val="minor"/>
    </font>
    <font>
      <sz val="11"/>
      <name val="Calibri"/>
      <family val="2"/>
    </font>
    <font>
      <i/>
      <sz val="11"/>
      <name val="Calibri"/>
      <family val="2"/>
      <scheme val="minor"/>
    </font>
    <font>
      <u/>
      <sz val="12"/>
      <color rgb="FF3333FF"/>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2" fillId="0" borderId="0" applyNumberFormat="0" applyFill="0" applyBorder="0" applyAlignment="0" applyProtection="0"/>
    <xf numFmtId="0" fontId="1" fillId="0" borderId="0" applyNumberFormat="0" applyFill="0" applyAlignment="0" applyProtection="0"/>
    <xf numFmtId="0" fontId="2" fillId="0" borderId="0" applyNumberFormat="0" applyFill="0" applyAlignment="0" applyProtection="0"/>
    <xf numFmtId="0" fontId="3" fillId="0" borderId="0" applyNumberFormat="0" applyFill="0" applyBorder="0" applyAlignment="0" applyProtection="0"/>
  </cellStyleXfs>
  <cellXfs count="19">
    <xf numFmtId="0" fontId="0" fillId="0" borderId="0" xfId="0"/>
    <xf numFmtId="0" fontId="4" fillId="0" borderId="0" xfId="2" applyFont="1"/>
    <xf numFmtId="0" fontId="5" fillId="0" borderId="0" xfId="0" applyFont="1" applyAlignment="1">
      <alignment horizontal="left" wrapText="1"/>
    </xf>
    <xf numFmtId="0" fontId="6" fillId="0" borderId="0" xfId="3" applyFont="1"/>
    <xf numFmtId="0" fontId="4" fillId="0" borderId="0" xfId="2" applyFont="1" applyAlignment="1">
      <alignment horizontal="left"/>
    </xf>
    <xf numFmtId="0" fontId="7" fillId="0" borderId="0" xfId="0" applyFont="1" applyAlignment="1">
      <alignment horizontal="left" wrapText="1"/>
    </xf>
    <xf numFmtId="0" fontId="6" fillId="0" borderId="0" xfId="3" applyFont="1" applyAlignment="1">
      <alignment horizontal="left"/>
    </xf>
    <xf numFmtId="0" fontId="8" fillId="0" borderId="0" xfId="0" applyFont="1" applyAlignment="1">
      <alignment horizontal="left"/>
    </xf>
    <xf numFmtId="0" fontId="9" fillId="0" borderId="0" xfId="0" applyFont="1"/>
    <xf numFmtId="0" fontId="10" fillId="0" borderId="0" xfId="0" applyFont="1" applyAlignment="1">
      <alignment horizontal="left" wrapText="1"/>
    </xf>
    <xf numFmtId="0" fontId="10" fillId="0" borderId="0" xfId="0" applyFont="1" applyAlignment="1">
      <alignment horizontal="right"/>
    </xf>
    <xf numFmtId="0" fontId="11" fillId="0" borderId="0" xfId="4" applyFont="1" applyAlignment="1">
      <alignment horizontal="left" wrapText="1"/>
    </xf>
    <xf numFmtId="0" fontId="10" fillId="0" borderId="0" xfId="0" applyFont="1" applyAlignment="1">
      <alignment horizontal="left"/>
    </xf>
    <xf numFmtId="0" fontId="10" fillId="0" borderId="0" xfId="0" applyFont="1" applyAlignment="1">
      <alignment horizontal="right" wrapText="1"/>
    </xf>
    <xf numFmtId="9" fontId="10" fillId="0" borderId="0" xfId="0" applyNumberFormat="1" applyFont="1" applyAlignment="1">
      <alignment horizontal="right"/>
    </xf>
    <xf numFmtId="9" fontId="10" fillId="0" borderId="0" xfId="0" applyNumberFormat="1" applyFont="1" applyAlignment="1">
      <alignment horizontal="right" wrapText="1"/>
    </xf>
    <xf numFmtId="3" fontId="10" fillId="0" borderId="0" xfId="0" applyNumberFormat="1" applyFont="1" applyAlignment="1">
      <alignment horizontal="right"/>
    </xf>
    <xf numFmtId="3" fontId="10" fillId="0" borderId="0" xfId="0" applyNumberFormat="1" applyFont="1" applyAlignment="1">
      <alignment horizontal="right" wrapText="1"/>
    </xf>
    <xf numFmtId="0" fontId="12" fillId="0" borderId="0" xfId="1" applyAlignment="1">
      <alignment horizontal="left" indent="2"/>
    </xf>
  </cellXfs>
  <cellStyles count="5">
    <cellStyle name="Explanatory Text" xfId="4" builtinId="53"/>
    <cellStyle name="Heading 1" xfId="2" builtinId="16" customBuiltin="1"/>
    <cellStyle name="Heading 2" xfId="3" builtinId="17" customBuiltin="1"/>
    <cellStyle name="Hyperlink" xfId="1" builtinId="8" customBuiltin="1"/>
    <cellStyle name="Normal" xfId="0" builtinId="0"/>
  </cellStyles>
  <dxfs count="1213">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3" name="table1a" displayName="table1a" ref="A6:AB10" totalsRowShown="0" headerRowDxfId="1184" dataDxfId="1183">
  <tableColumns count="28">
    <tableColumn id="1" name="Group" dataDxfId="1212"/>
    <tableColumn id="2" name="1994/95" dataDxfId="1211"/>
    <tableColumn id="3" name="1995/96" dataDxfId="1210"/>
    <tableColumn id="4" name="1996/97" dataDxfId="1209"/>
    <tableColumn id="5" name="1997/98" dataDxfId="1208"/>
    <tableColumn id="6" name="1998/99" dataDxfId="1207"/>
    <tableColumn id="7" name="1999/00" dataDxfId="1206"/>
    <tableColumn id="8" name="2000/01" dataDxfId="1205"/>
    <tableColumn id="9" name="2001/02" dataDxfId="1204"/>
    <tableColumn id="10" name="2002/03" dataDxfId="1203"/>
    <tableColumn id="11" name="2003/04" dataDxfId="1202"/>
    <tableColumn id="12" name="2004/05" dataDxfId="1201"/>
    <tableColumn id="13" name="2005/06" dataDxfId="1200"/>
    <tableColumn id="14" name="2006/07" dataDxfId="1199"/>
    <tableColumn id="15" name="2007/08" dataDxfId="1198"/>
    <tableColumn id="16" name="2008/09" dataDxfId="1197"/>
    <tableColumn id="17" name="2009/10" dataDxfId="1196"/>
    <tableColumn id="18" name="2010/11" dataDxfId="1195"/>
    <tableColumn id="19" name="2011/12" dataDxfId="1194"/>
    <tableColumn id="20" name="2012/13" dataDxfId="1193"/>
    <tableColumn id="21" name="2013/14" dataDxfId="1192"/>
    <tableColumn id="22" name="2014/15" dataDxfId="1191"/>
    <tableColumn id="23" name="2015/16" dataDxfId="1190"/>
    <tableColumn id="24" name="2016/17" dataDxfId="1189"/>
    <tableColumn id="25" name="2017/18" dataDxfId="1188"/>
    <tableColumn id="26" name="2018/19" dataDxfId="1187"/>
    <tableColumn id="27" name="2019/20" dataDxfId="1186"/>
    <tableColumn id="28" name="2020/21" dataDxfId="1185"/>
  </tableColumns>
  <tableStyleInfo name="TableStyleLight1" showFirstColumn="1" showLastColumn="0" showRowStripes="0" showColumnStripes="0"/>
</table>
</file>

<file path=xl/tables/table10.xml><?xml version="1.0" encoding="utf-8"?>
<table xmlns="http://schemas.openxmlformats.org/spreadsheetml/2006/main" id="12" name="table3b" displayName="table3b" ref="A12:AB16" totalsRowShown="0" headerRowDxfId="914" dataDxfId="913">
  <tableColumns count="28">
    <tableColumn id="1" name="Group" dataDxfId="942"/>
    <tableColumn id="2" name="1994/95" dataDxfId="941"/>
    <tableColumn id="3" name="1995/96" dataDxfId="940"/>
    <tableColumn id="4" name="1996/97" dataDxfId="939"/>
    <tableColumn id="5" name="1997/98" dataDxfId="938"/>
    <tableColumn id="6" name="1998/99" dataDxfId="937"/>
    <tableColumn id="7" name="1999/00" dataDxfId="936"/>
    <tableColumn id="8" name="2000/01" dataDxfId="935"/>
    <tableColumn id="9" name="2001/02" dataDxfId="934"/>
    <tableColumn id="10" name="2002/03" dataDxfId="933"/>
    <tableColumn id="11" name="2003/04" dataDxfId="932"/>
    <tableColumn id="12" name="2004/05" dataDxfId="931"/>
    <tableColumn id="13" name="2005/06" dataDxfId="930"/>
    <tableColumn id="14" name="2006/07" dataDxfId="929"/>
    <tableColumn id="15" name="2007/08" dataDxfId="928"/>
    <tableColumn id="16" name="2008/09" dataDxfId="927"/>
    <tableColumn id="17" name="2009/10" dataDxfId="926"/>
    <tableColumn id="18" name="2010/11" dataDxfId="925"/>
    <tableColumn id="19" name="2011/12" dataDxfId="924"/>
    <tableColumn id="20" name="2012/13" dataDxfId="923"/>
    <tableColumn id="21" name="2013/14" dataDxfId="922"/>
    <tableColumn id="22" name="2014/15" dataDxfId="921"/>
    <tableColumn id="23" name="2015/16" dataDxfId="920"/>
    <tableColumn id="24" name="2016/17" dataDxfId="919"/>
    <tableColumn id="25" name="2017/18" dataDxfId="918"/>
    <tableColumn id="26" name="2018/19" dataDxfId="917"/>
    <tableColumn id="27" name="2019/20" dataDxfId="916"/>
    <tableColumn id="28" name="2020/21" dataDxfId="915"/>
  </tableColumns>
  <tableStyleInfo name="TableStyleLight1" showFirstColumn="1" showLastColumn="0" showRowStripes="0" showColumnStripes="0"/>
</table>
</file>

<file path=xl/tables/table11.xml><?xml version="1.0" encoding="utf-8"?>
<table xmlns="http://schemas.openxmlformats.org/spreadsheetml/2006/main" id="13" name="table3c" displayName="table3c" ref="A18:AB22" totalsRowShown="0" headerRowDxfId="884" dataDxfId="883">
  <tableColumns count="28">
    <tableColumn id="1" name="Group" dataDxfId="912"/>
    <tableColumn id="2" name="1994/95" dataDxfId="911"/>
    <tableColumn id="3" name="1995/96" dataDxfId="910"/>
    <tableColumn id="4" name="1996/97" dataDxfId="909"/>
    <tableColumn id="5" name="1997/98" dataDxfId="908"/>
    <tableColumn id="6" name="1998/99" dataDxfId="907"/>
    <tableColumn id="7" name="1999/00" dataDxfId="906"/>
    <tableColumn id="8" name="2000/01" dataDxfId="905"/>
    <tableColumn id="9" name="2001/02" dataDxfId="904"/>
    <tableColumn id="10" name="2002/03" dataDxfId="903"/>
    <tableColumn id="11" name="2003/04" dataDxfId="902"/>
    <tableColumn id="12" name="2004/05" dataDxfId="901"/>
    <tableColumn id="13" name="2005/06" dataDxfId="900"/>
    <tableColumn id="14" name="2006/07" dataDxfId="899"/>
    <tableColumn id="15" name="2007/08" dataDxfId="898"/>
    <tableColumn id="16" name="2008/09" dataDxfId="897"/>
    <tableColumn id="17" name="2009/10" dataDxfId="896"/>
    <tableColumn id="18" name="2010/11" dataDxfId="895"/>
    <tableColumn id="19" name="2011/12" dataDxfId="894"/>
    <tableColumn id="20" name="2012/13" dataDxfId="893"/>
    <tableColumn id="21" name="2013/14" dataDxfId="892"/>
    <tableColumn id="22" name="2014/15" dataDxfId="891"/>
    <tableColumn id="23" name="2015/16" dataDxfId="890"/>
    <tableColumn id="24" name="2016/17" dataDxfId="889"/>
    <tableColumn id="25" name="2017/18" dataDxfId="888"/>
    <tableColumn id="26" name="2018/19" dataDxfId="887"/>
    <tableColumn id="27" name="2019/20" dataDxfId="886"/>
    <tableColumn id="28" name="2020/21" dataDxfId="885"/>
  </tableColumns>
  <tableStyleInfo name="TableStyleLight1" showFirstColumn="1" showLastColumn="0" showRowStripes="0" showColumnStripes="0"/>
</table>
</file>

<file path=xl/tables/table12.xml><?xml version="1.0" encoding="utf-8"?>
<table xmlns="http://schemas.openxmlformats.org/spreadsheetml/2006/main" id="14" name="table3d" displayName="table3d" ref="A24:AB28" totalsRowShown="0" headerRowDxfId="854" dataDxfId="853">
  <tableColumns count="28">
    <tableColumn id="1" name="Group" dataDxfId="882"/>
    <tableColumn id="2" name="1994/95" dataDxfId="881"/>
    <tableColumn id="3" name="1995/96" dataDxfId="880"/>
    <tableColumn id="4" name="1996/97" dataDxfId="879"/>
    <tableColumn id="5" name="1997/98" dataDxfId="878"/>
    <tableColumn id="6" name="1998/99" dataDxfId="877"/>
    <tableColumn id="7" name="1999/00" dataDxfId="876"/>
    <tableColumn id="8" name="2000/01" dataDxfId="875"/>
    <tableColumn id="9" name="2001/02" dataDxfId="874"/>
    <tableColumn id="10" name="2002/03" dataDxfId="873"/>
    <tableColumn id="11" name="2003/04" dataDxfId="872"/>
    <tableColumn id="12" name="2004/05" dataDxfId="871"/>
    <tableColumn id="13" name="2005/06" dataDxfId="870"/>
    <tableColumn id="14" name="2006/07" dataDxfId="869"/>
    <tableColumn id="15" name="2007/08" dataDxfId="868"/>
    <tableColumn id="16" name="2008/09" dataDxfId="867"/>
    <tableColumn id="17" name="2009/10" dataDxfId="866"/>
    <tableColumn id="18" name="2010/11" dataDxfId="865"/>
    <tableColumn id="19" name="2011/12" dataDxfId="864"/>
    <tableColumn id="20" name="2012/13" dataDxfId="863"/>
    <tableColumn id="21" name="2013/14" dataDxfId="862"/>
    <tableColumn id="22" name="2014/15" dataDxfId="861"/>
    <tableColumn id="23" name="2015/16" dataDxfId="860"/>
    <tableColumn id="24" name="2016/17" dataDxfId="859"/>
    <tableColumn id="25" name="2017/18" dataDxfId="858"/>
    <tableColumn id="26" name="2018/19" dataDxfId="857"/>
    <tableColumn id="27" name="2019/20" dataDxfId="856"/>
    <tableColumn id="28" name="2020/21" dataDxfId="855"/>
  </tableColumns>
  <tableStyleInfo name="TableStyleLight1" showFirstColumn="1" showLastColumn="0" showRowStripes="0" showColumnStripes="0"/>
</table>
</file>

<file path=xl/tables/table13.xml><?xml version="1.0" encoding="utf-8"?>
<table xmlns="http://schemas.openxmlformats.org/spreadsheetml/2006/main" id="15" name="table4a" displayName="table4a" ref="A6:AB10" totalsRowShown="0" headerRowDxfId="824" dataDxfId="823">
  <tableColumns count="28">
    <tableColumn id="1" name="Group" dataDxfId="852"/>
    <tableColumn id="2" name="1994/95" dataDxfId="851"/>
    <tableColumn id="3" name="1995/96" dataDxfId="850"/>
    <tableColumn id="4" name="1996/97" dataDxfId="849"/>
    <tableColumn id="5" name="1997/98" dataDxfId="848"/>
    <tableColumn id="6" name="1998/99" dataDxfId="847"/>
    <tableColumn id="7" name="1999/00" dataDxfId="846"/>
    <tableColumn id="8" name="2000/01" dataDxfId="845"/>
    <tableColumn id="9" name="2001/02" dataDxfId="844"/>
    <tableColumn id="10" name="2002/03" dataDxfId="843"/>
    <tableColumn id="11" name="2003/04" dataDxfId="842"/>
    <tableColumn id="12" name="2004/05" dataDxfId="841"/>
    <tableColumn id="13" name="2005/06" dataDxfId="840"/>
    <tableColumn id="14" name="2006/07" dataDxfId="839"/>
    <tableColumn id="15" name="2007/08" dataDxfId="838"/>
    <tableColumn id="16" name="2008/09" dataDxfId="837"/>
    <tableColumn id="17" name="2009/10" dataDxfId="836"/>
    <tableColumn id="18" name="2010/11" dataDxfId="835"/>
    <tableColumn id="19" name="2011/12" dataDxfId="834"/>
    <tableColumn id="20" name="2012/13" dataDxfId="833"/>
    <tableColumn id="21" name="2013/14" dataDxfId="832"/>
    <tableColumn id="22" name="2014/15" dataDxfId="831"/>
    <tableColumn id="23" name="2015/16" dataDxfId="830"/>
    <tableColumn id="24" name="2016/17" dataDxfId="829"/>
    <tableColumn id="25" name="2017/18" dataDxfId="828"/>
    <tableColumn id="26" name="2018/19" dataDxfId="827"/>
    <tableColumn id="27" name="2019/20" dataDxfId="826"/>
    <tableColumn id="28" name="2020/21" dataDxfId="825"/>
  </tableColumns>
  <tableStyleInfo name="TableStyleLight1" showFirstColumn="1" showLastColumn="0" showRowStripes="0" showColumnStripes="0"/>
</table>
</file>

<file path=xl/tables/table14.xml><?xml version="1.0" encoding="utf-8"?>
<table xmlns="http://schemas.openxmlformats.org/spreadsheetml/2006/main" id="16" name="table4b" displayName="table4b" ref="A12:AB16" totalsRowShown="0" headerRowDxfId="794" dataDxfId="793">
  <tableColumns count="28">
    <tableColumn id="1" name="Group" dataDxfId="822"/>
    <tableColumn id="2" name="1994/95" dataDxfId="821"/>
    <tableColumn id="3" name="1995/96" dataDxfId="820"/>
    <tableColumn id="4" name="1996/97" dataDxfId="819"/>
    <tableColumn id="5" name="1997/98" dataDxfId="818"/>
    <tableColumn id="6" name="1998/99" dataDxfId="817"/>
    <tableColumn id="7" name="1999/00" dataDxfId="816"/>
    <tableColumn id="8" name="2000/01" dataDxfId="815"/>
    <tableColumn id="9" name="2001/02" dataDxfId="814"/>
    <tableColumn id="10" name="2002/03" dataDxfId="813"/>
    <tableColumn id="11" name="2003/04" dataDxfId="812"/>
    <tableColumn id="12" name="2004/05" dataDxfId="811"/>
    <tableColumn id="13" name="2005/06" dataDxfId="810"/>
    <tableColumn id="14" name="2006/07" dataDxfId="809"/>
    <tableColumn id="15" name="2007/08" dataDxfId="808"/>
    <tableColumn id="16" name="2008/09" dataDxfId="807"/>
    <tableColumn id="17" name="2009/10" dataDxfId="806"/>
    <tableColumn id="18" name="2010/11" dataDxfId="805"/>
    <tableColumn id="19" name="2011/12" dataDxfId="804"/>
    <tableColumn id="20" name="2012/13" dataDxfId="803"/>
    <tableColumn id="21" name="2013/14" dataDxfId="802"/>
    <tableColumn id="22" name="2014/15" dataDxfId="801"/>
    <tableColumn id="23" name="2015/16" dataDxfId="800"/>
    <tableColumn id="24" name="2016/17" dataDxfId="799"/>
    <tableColumn id="25" name="2017/18" dataDxfId="798"/>
    <tableColumn id="26" name="2018/19" dataDxfId="797"/>
    <tableColumn id="27" name="2019/20" dataDxfId="796"/>
    <tableColumn id="28" name="2020/21" dataDxfId="795"/>
  </tableColumns>
  <tableStyleInfo name="TableStyleLight1" showFirstColumn="1" showLastColumn="0" showRowStripes="0" showColumnStripes="0"/>
</table>
</file>

<file path=xl/tables/table15.xml><?xml version="1.0" encoding="utf-8"?>
<table xmlns="http://schemas.openxmlformats.org/spreadsheetml/2006/main" id="17" name="table4c" displayName="table4c" ref="A18:AB22" totalsRowShown="0" headerRowDxfId="764" dataDxfId="763">
  <tableColumns count="28">
    <tableColumn id="1" name="Group" dataDxfId="792"/>
    <tableColumn id="2" name="1994/95" dataDxfId="791"/>
    <tableColumn id="3" name="1995/96" dataDxfId="790"/>
    <tableColumn id="4" name="1996/97" dataDxfId="789"/>
    <tableColumn id="5" name="1997/98" dataDxfId="788"/>
    <tableColumn id="6" name="1998/99" dataDxfId="787"/>
    <tableColumn id="7" name="1999/00" dataDxfId="786"/>
    <tableColumn id="8" name="2000/01" dataDxfId="785"/>
    <tableColumn id="9" name="2001/02" dataDxfId="784"/>
    <tableColumn id="10" name="2002/03" dataDxfId="783"/>
    <tableColumn id="11" name="2003/04" dataDxfId="782"/>
    <tableColumn id="12" name="2004/05" dataDxfId="781"/>
    <tableColumn id="13" name="2005/06" dataDxfId="780"/>
    <tableColumn id="14" name="2006/07" dataDxfId="779"/>
    <tableColumn id="15" name="2007/08" dataDxfId="778"/>
    <tableColumn id="16" name="2008/09" dataDxfId="777"/>
    <tableColumn id="17" name="2009/10" dataDxfId="776"/>
    <tableColumn id="18" name="2010/11" dataDxfId="775"/>
    <tableColumn id="19" name="2011/12" dataDxfId="774"/>
    <tableColumn id="20" name="2012/13" dataDxfId="773"/>
    <tableColumn id="21" name="2013/14" dataDxfId="772"/>
    <tableColumn id="22" name="2014/15" dataDxfId="771"/>
    <tableColumn id="23" name="2015/16" dataDxfId="770"/>
    <tableColumn id="24" name="2016/17" dataDxfId="769"/>
    <tableColumn id="25" name="2017/18" dataDxfId="768"/>
    <tableColumn id="26" name="2018/19" dataDxfId="767"/>
    <tableColumn id="27" name="2019/20" dataDxfId="766"/>
    <tableColumn id="28" name="2020/21" dataDxfId="765"/>
  </tableColumns>
  <tableStyleInfo name="TableStyleLight1" showFirstColumn="1" showLastColumn="0" showRowStripes="0" showColumnStripes="0"/>
</table>
</file>

<file path=xl/tables/table16.xml><?xml version="1.0" encoding="utf-8"?>
<table xmlns="http://schemas.openxmlformats.org/spreadsheetml/2006/main" id="18" name="table4d" displayName="table4d" ref="A24:AB28" totalsRowShown="0" headerRowDxfId="734" dataDxfId="733">
  <tableColumns count="28">
    <tableColumn id="1" name="Group" dataDxfId="762"/>
    <tableColumn id="2" name="1994/95" dataDxfId="761"/>
    <tableColumn id="3" name="1995/96" dataDxfId="760"/>
    <tableColumn id="4" name="1996/97" dataDxfId="759"/>
    <tableColumn id="5" name="1997/98" dataDxfId="758"/>
    <tableColumn id="6" name="1998/99" dataDxfId="757"/>
    <tableColumn id="7" name="1999/00" dataDxfId="756"/>
    <tableColumn id="8" name="2000/01" dataDxfId="755"/>
    <tableColumn id="9" name="2001/02" dataDxfId="754"/>
    <tableColumn id="10" name="2002/03" dataDxfId="753"/>
    <tableColumn id="11" name="2003/04" dataDxfId="752"/>
    <tableColumn id="12" name="2004/05" dataDxfId="751"/>
    <tableColumn id="13" name="2005/06" dataDxfId="750"/>
    <tableColumn id="14" name="2006/07" dataDxfId="749"/>
    <tableColumn id="15" name="2007/08" dataDxfId="748"/>
    <tableColumn id="16" name="2008/09" dataDxfId="747"/>
    <tableColumn id="17" name="2009/10" dataDxfId="746"/>
    <tableColumn id="18" name="2010/11" dataDxfId="745"/>
    <tableColumn id="19" name="2011/12" dataDxfId="744"/>
    <tableColumn id="20" name="2012/13" dataDxfId="743"/>
    <tableColumn id="21" name="2013/14" dataDxfId="742"/>
    <tableColumn id="22" name="2014/15" dataDxfId="741"/>
    <tableColumn id="23" name="2015/16" dataDxfId="740"/>
    <tableColumn id="24" name="2016/17" dataDxfId="739"/>
    <tableColumn id="25" name="2017/18" dataDxfId="738"/>
    <tableColumn id="26" name="2018/19" dataDxfId="737"/>
    <tableColumn id="27" name="2019/20" dataDxfId="736"/>
    <tableColumn id="28" name="2020/21" dataDxfId="735"/>
  </tableColumns>
  <tableStyleInfo name="TableStyleLight1" showFirstColumn="1" showLastColumn="0" showRowStripes="0" showColumnStripes="0"/>
</table>
</file>

<file path=xl/tables/table17.xml><?xml version="1.0" encoding="utf-8"?>
<table xmlns="http://schemas.openxmlformats.org/spreadsheetml/2006/main" id="19" name="table5a" displayName="table5a" ref="A6:AB10" totalsRowShown="0" headerRowDxfId="704" dataDxfId="703">
  <tableColumns count="28">
    <tableColumn id="1" name="Group" dataDxfId="732"/>
    <tableColumn id="2" name="1994/95" dataDxfId="731"/>
    <tableColumn id="3" name="1995/96" dataDxfId="730"/>
    <tableColumn id="4" name="1996/97" dataDxfId="729"/>
    <tableColumn id="5" name="1997/98" dataDxfId="728"/>
    <tableColumn id="6" name="1998/99" dataDxfId="727"/>
    <tableColumn id="7" name="1999/00" dataDxfId="726"/>
    <tableColumn id="8" name="2000/01" dataDxfId="725"/>
    <tableColumn id="9" name="2001/02" dataDxfId="724"/>
    <tableColumn id="10" name="2002/03" dataDxfId="723"/>
    <tableColumn id="11" name="2003/04" dataDxfId="722"/>
    <tableColumn id="12" name="2004/05" dataDxfId="721"/>
    <tableColumn id="13" name="2005/06" dataDxfId="720"/>
    <tableColumn id="14" name="2006/07" dataDxfId="719"/>
    <tableColumn id="15" name="2007/08" dataDxfId="718"/>
    <tableColumn id="16" name="2008/09" dataDxfId="717"/>
    <tableColumn id="17" name="2009/10" dataDxfId="716"/>
    <tableColumn id="18" name="2010/11" dataDxfId="715"/>
    <tableColumn id="19" name="2011/12" dataDxfId="714"/>
    <tableColumn id="20" name="2012/13" dataDxfId="713"/>
    <tableColumn id="21" name="2013/14" dataDxfId="712"/>
    <tableColumn id="22" name="2014/15" dataDxfId="711"/>
    <tableColumn id="23" name="2015/16" dataDxfId="710"/>
    <tableColumn id="24" name="2016/17" dataDxfId="709"/>
    <tableColumn id="25" name="2017/18" dataDxfId="708"/>
    <tableColumn id="26" name="2018/19" dataDxfId="707"/>
    <tableColumn id="27" name="2019/20" dataDxfId="706"/>
    <tableColumn id="28" name="2020/21" dataDxfId="705"/>
  </tableColumns>
  <tableStyleInfo name="TableStyleLight1" showFirstColumn="1" showLastColumn="0" showRowStripes="0" showColumnStripes="0"/>
</table>
</file>

<file path=xl/tables/table18.xml><?xml version="1.0" encoding="utf-8"?>
<table xmlns="http://schemas.openxmlformats.org/spreadsheetml/2006/main" id="20" name="table5b" displayName="table5b" ref="A12:AB16" totalsRowShown="0" headerRowDxfId="674" dataDxfId="673">
  <tableColumns count="28">
    <tableColumn id="1" name="Group" dataDxfId="702"/>
    <tableColumn id="2" name="1994/95" dataDxfId="701"/>
    <tableColumn id="3" name="1995/96" dataDxfId="700"/>
    <tableColumn id="4" name="1996/97" dataDxfId="699"/>
    <tableColumn id="5" name="1997/98" dataDxfId="698"/>
    <tableColumn id="6" name="1998/99" dataDxfId="697"/>
    <tableColumn id="7" name="1999/00" dataDxfId="696"/>
    <tableColumn id="8" name="2000/01" dataDxfId="695"/>
    <tableColumn id="9" name="2001/02" dataDxfId="694"/>
    <tableColumn id="10" name="2002/03" dataDxfId="693"/>
    <tableColumn id="11" name="2003/04" dataDxfId="692"/>
    <tableColumn id="12" name="2004/05" dataDxfId="691"/>
    <tableColumn id="13" name="2005/06" dataDxfId="690"/>
    <tableColumn id="14" name="2006/07" dataDxfId="689"/>
    <tableColumn id="15" name="2007/08" dataDxfId="688"/>
    <tableColumn id="16" name="2008/09" dataDxfId="687"/>
    <tableColumn id="17" name="2009/10" dataDxfId="686"/>
    <tableColumn id="18" name="2010/11" dataDxfId="685"/>
    <tableColumn id="19" name="2011/12" dataDxfId="684"/>
    <tableColumn id="20" name="2012/13" dataDxfId="683"/>
    <tableColumn id="21" name="2013/14" dataDxfId="682"/>
    <tableColumn id="22" name="2014/15" dataDxfId="681"/>
    <tableColumn id="23" name="2015/16" dataDxfId="680"/>
    <tableColumn id="24" name="2016/17" dataDxfId="679"/>
    <tableColumn id="25" name="2017/18" dataDxfId="678"/>
    <tableColumn id="26" name="2018/19" dataDxfId="677"/>
    <tableColumn id="27" name="2019/20" dataDxfId="676"/>
    <tableColumn id="28" name="2020/21" dataDxfId="675"/>
  </tableColumns>
  <tableStyleInfo name="TableStyleLight1" showFirstColumn="1" showLastColumn="0" showRowStripes="0" showColumnStripes="0"/>
</table>
</file>

<file path=xl/tables/table19.xml><?xml version="1.0" encoding="utf-8"?>
<table xmlns="http://schemas.openxmlformats.org/spreadsheetml/2006/main" id="21" name="table5c" displayName="table5c" ref="A18:AB22" totalsRowShown="0" headerRowDxfId="644" dataDxfId="643">
  <tableColumns count="28">
    <tableColumn id="1" name="Group" dataDxfId="672"/>
    <tableColumn id="2" name="1994/95" dataDxfId="671"/>
    <tableColumn id="3" name="1995/96" dataDxfId="670"/>
    <tableColumn id="4" name="1996/97" dataDxfId="669"/>
    <tableColumn id="5" name="1997/98" dataDxfId="668"/>
    <tableColumn id="6" name="1998/99" dataDxfId="667"/>
    <tableColumn id="7" name="1999/00" dataDxfId="666"/>
    <tableColumn id="8" name="2000/01" dataDxfId="665"/>
    <tableColumn id="9" name="2001/02" dataDxfId="664"/>
    <tableColumn id="10" name="2002/03" dataDxfId="663"/>
    <tableColumn id="11" name="2003/04" dataDxfId="662"/>
    <tableColumn id="12" name="2004/05" dataDxfId="661"/>
    <tableColumn id="13" name="2005/06" dataDxfId="660"/>
    <tableColumn id="14" name="2006/07" dataDxfId="659"/>
    <tableColumn id="15" name="2007/08" dataDxfId="658"/>
    <tableColumn id="16" name="2008/09" dataDxfId="657"/>
    <tableColumn id="17" name="2009/10" dataDxfId="656"/>
    <tableColumn id="18" name="2010/11" dataDxfId="655"/>
    <tableColumn id="19" name="2011/12" dataDxfId="654"/>
    <tableColumn id="20" name="2012/13" dataDxfId="653"/>
    <tableColumn id="21" name="2013/14" dataDxfId="652"/>
    <tableColumn id="22" name="2014/15" dataDxfId="651"/>
    <tableColumn id="23" name="2015/16" dataDxfId="650"/>
    <tableColumn id="24" name="2016/17" dataDxfId="649"/>
    <tableColumn id="25" name="2017/18" dataDxfId="648"/>
    <tableColumn id="26" name="2018/19" dataDxfId="647"/>
    <tableColumn id="27" name="2019/20" dataDxfId="646"/>
    <tableColumn id="28" name="2020/21" dataDxfId="645"/>
  </tableColumns>
  <tableStyleInfo name="TableStyleLight1" showFirstColumn="1" showLastColumn="0" showRowStripes="0" showColumnStripes="0"/>
</table>
</file>

<file path=xl/tables/table2.xml><?xml version="1.0" encoding="utf-8"?>
<table xmlns="http://schemas.openxmlformats.org/spreadsheetml/2006/main" id="4" name="table1b" displayName="table1b" ref="A12:AB16" totalsRowShown="0" headerRowDxfId="1154" dataDxfId="1153">
  <tableColumns count="28">
    <tableColumn id="1" name="Group" dataDxfId="1182"/>
    <tableColumn id="2" name="1994/95" dataDxfId="1181"/>
    <tableColumn id="3" name="1995/96" dataDxfId="1180"/>
    <tableColumn id="4" name="1996/97" dataDxfId="1179"/>
    <tableColumn id="5" name="1997/98" dataDxfId="1178"/>
    <tableColumn id="6" name="1998/99" dataDxfId="1177"/>
    <tableColumn id="7" name="1999/00" dataDxfId="1176"/>
    <tableColumn id="8" name="2000/01" dataDxfId="1175"/>
    <tableColumn id="9" name="2001/02" dataDxfId="1174"/>
    <tableColumn id="10" name="2002/03" dataDxfId="1173"/>
    <tableColumn id="11" name="2003/04" dataDxfId="1172"/>
    <tableColumn id="12" name="2004/05" dataDxfId="1171"/>
    <tableColumn id="13" name="2005/06" dataDxfId="1170"/>
    <tableColumn id="14" name="2006/07" dataDxfId="1169"/>
    <tableColumn id="15" name="2007/08" dataDxfId="1168"/>
    <tableColumn id="16" name="2008/09" dataDxfId="1167"/>
    <tableColumn id="17" name="2009/10" dataDxfId="1166"/>
    <tableColumn id="18" name="2010/11" dataDxfId="1165"/>
    <tableColumn id="19" name="2011/12" dataDxfId="1164"/>
    <tableColumn id="20" name="2012/13" dataDxfId="1163"/>
    <tableColumn id="21" name="2013/14" dataDxfId="1162"/>
    <tableColumn id="22" name="2014/15" dataDxfId="1161"/>
    <tableColumn id="23" name="2015/16" dataDxfId="1160"/>
    <tableColumn id="24" name="2016/17" dataDxfId="1159"/>
    <tableColumn id="25" name="2017/18" dataDxfId="1158"/>
    <tableColumn id="26" name="2018/19" dataDxfId="1157"/>
    <tableColumn id="27" name="2019/20" dataDxfId="1156"/>
    <tableColumn id="28" name="2020/21" dataDxfId="1155"/>
  </tableColumns>
  <tableStyleInfo name="TableStyleLight1" showFirstColumn="1" showLastColumn="0" showRowStripes="0" showColumnStripes="0"/>
</table>
</file>

<file path=xl/tables/table20.xml><?xml version="1.0" encoding="utf-8"?>
<table xmlns="http://schemas.openxmlformats.org/spreadsheetml/2006/main" id="22" name="table5d" displayName="table5d" ref="A24:AB28" totalsRowShown="0" headerRowDxfId="614" dataDxfId="613">
  <tableColumns count="28">
    <tableColumn id="1" name="Group" dataDxfId="642"/>
    <tableColumn id="2" name="1994/95" dataDxfId="641"/>
    <tableColumn id="3" name="1995/96" dataDxfId="640"/>
    <tableColumn id="4" name="1996/97" dataDxfId="639"/>
    <tableColumn id="5" name="1997/98" dataDxfId="638"/>
    <tableColumn id="6" name="1998/99" dataDxfId="637"/>
    <tableColumn id="7" name="1999/00" dataDxfId="636"/>
    <tableColumn id="8" name="2000/01" dataDxfId="635"/>
    <tableColumn id="9" name="2001/02" dataDxfId="634"/>
    <tableColumn id="10" name="2002/03" dataDxfId="633"/>
    <tableColumn id="11" name="2003/04" dataDxfId="632"/>
    <tableColumn id="12" name="2004/05" dataDxfId="631"/>
    <tableColumn id="13" name="2005/06" dataDxfId="630"/>
    <tableColumn id="14" name="2006/07" dataDxfId="629"/>
    <tableColumn id="15" name="2007/08" dataDxfId="628"/>
    <tableColumn id="16" name="2008/09" dataDxfId="627"/>
    <tableColumn id="17" name="2009/10" dataDxfId="626"/>
    <tableColumn id="18" name="2010/11" dataDxfId="625"/>
    <tableColumn id="19" name="2011/12" dataDxfId="624"/>
    <tableColumn id="20" name="2012/13" dataDxfId="623"/>
    <tableColumn id="21" name="2013/14" dataDxfId="622"/>
    <tableColumn id="22" name="2014/15" dataDxfId="621"/>
    <tableColumn id="23" name="2015/16" dataDxfId="620"/>
    <tableColumn id="24" name="2016/17" dataDxfId="619"/>
    <tableColumn id="25" name="2017/18" dataDxfId="618"/>
    <tableColumn id="26" name="2018/19" dataDxfId="617"/>
    <tableColumn id="27" name="2019/20" dataDxfId="616"/>
    <tableColumn id="28" name="2020/21" dataDxfId="615"/>
  </tableColumns>
  <tableStyleInfo name="TableStyleLight1" showFirstColumn="1" showLastColumn="0" showRowStripes="0" showColumnStripes="0"/>
</table>
</file>

<file path=xl/tables/table21.xml><?xml version="1.0" encoding="utf-8"?>
<table xmlns="http://schemas.openxmlformats.org/spreadsheetml/2006/main" id="23" name="table6a" displayName="table6a" ref="A6:AB10" totalsRowShown="0" headerRowDxfId="584" dataDxfId="583">
  <tableColumns count="28">
    <tableColumn id="1" name="Group" dataDxfId="612"/>
    <tableColumn id="2" name="1994/95" dataDxfId="611"/>
    <tableColumn id="3" name="1995/96" dataDxfId="610"/>
    <tableColumn id="4" name="1996/97" dataDxfId="609"/>
    <tableColumn id="5" name="1997/98" dataDxfId="608"/>
    <tableColumn id="6" name="1998/99" dataDxfId="607"/>
    <tableColumn id="7" name="1999/00" dataDxfId="606"/>
    <tableColumn id="8" name="2000/01" dataDxfId="605"/>
    <tableColumn id="9" name="2001/02" dataDxfId="604"/>
    <tableColumn id="10" name="2002/03" dataDxfId="603"/>
    <tableColumn id="11" name="2003/04" dataDxfId="602"/>
    <tableColumn id="12" name="2004/05" dataDxfId="601"/>
    <tableColumn id="13" name="2005/06" dataDxfId="600"/>
    <tableColumn id="14" name="2006/07" dataDxfId="599"/>
    <tableColumn id="15" name="2007/08" dataDxfId="598"/>
    <tableColumn id="16" name="2008/09" dataDxfId="597"/>
    <tableColumn id="17" name="2009/10" dataDxfId="596"/>
    <tableColumn id="18" name="2010/11" dataDxfId="595"/>
    <tableColumn id="19" name="2011/12" dataDxfId="594"/>
    <tableColumn id="20" name="2012/13" dataDxfId="593"/>
    <tableColumn id="21" name="2013/14" dataDxfId="592"/>
    <tableColumn id="22" name="2014/15" dataDxfId="591"/>
    <tableColumn id="23" name="2015/16" dataDxfId="590"/>
    <tableColumn id="24" name="2016/17" dataDxfId="589"/>
    <tableColumn id="25" name="2017/18" dataDxfId="588"/>
    <tableColumn id="26" name="2018/19" dataDxfId="587"/>
    <tableColumn id="27" name="2019/20" dataDxfId="586"/>
    <tableColumn id="28" name="2020/21" dataDxfId="585"/>
  </tableColumns>
  <tableStyleInfo name="TableStyleLight1" showFirstColumn="1" showLastColumn="0" showRowStripes="0" showColumnStripes="0"/>
</table>
</file>

<file path=xl/tables/table22.xml><?xml version="1.0" encoding="utf-8"?>
<table xmlns="http://schemas.openxmlformats.org/spreadsheetml/2006/main" id="24" name="table6b" displayName="table6b" ref="A12:AB16" totalsRowShown="0" headerRowDxfId="554" dataDxfId="553">
  <tableColumns count="28">
    <tableColumn id="1" name="Group" dataDxfId="582"/>
    <tableColumn id="2" name="1994/95" dataDxfId="581"/>
    <tableColumn id="3" name="1995/96" dataDxfId="580"/>
    <tableColumn id="4" name="1996/97" dataDxfId="579"/>
    <tableColumn id="5" name="1997/98" dataDxfId="578"/>
    <tableColumn id="6" name="1998/99" dataDxfId="577"/>
    <tableColumn id="7" name="1999/00" dataDxfId="576"/>
    <tableColumn id="8" name="2000/01" dataDxfId="575"/>
    <tableColumn id="9" name="2001/02" dataDxfId="574"/>
    <tableColumn id="10" name="2002/03" dataDxfId="573"/>
    <tableColumn id="11" name="2003/04" dataDxfId="572"/>
    <tableColumn id="12" name="2004/05" dataDxfId="571"/>
    <tableColumn id="13" name="2005/06" dataDxfId="570"/>
    <tableColumn id="14" name="2006/07" dataDxfId="569"/>
    <tableColumn id="15" name="2007/08" dataDxfId="568"/>
    <tableColumn id="16" name="2008/09" dataDxfId="567"/>
    <tableColumn id="17" name="2009/10" dataDxfId="566"/>
    <tableColumn id="18" name="2010/11" dataDxfId="565"/>
    <tableColumn id="19" name="2011/12" dataDxfId="564"/>
    <tableColumn id="20" name="2012/13" dataDxfId="563"/>
    <tableColumn id="21" name="2013/14" dataDxfId="562"/>
    <tableColumn id="22" name="2014/15" dataDxfId="561"/>
    <tableColumn id="23" name="2015/16" dataDxfId="560"/>
    <tableColumn id="24" name="2016/17" dataDxfId="559"/>
    <tableColumn id="25" name="2017/18" dataDxfId="558"/>
    <tableColumn id="26" name="2018/19" dataDxfId="557"/>
    <tableColumn id="27" name="2019/20" dataDxfId="556"/>
    <tableColumn id="28" name="2020/21" dataDxfId="555"/>
  </tableColumns>
  <tableStyleInfo name="TableStyleLight1" showFirstColumn="1" showLastColumn="0" showRowStripes="0" showColumnStripes="0"/>
</table>
</file>

<file path=xl/tables/table23.xml><?xml version="1.0" encoding="utf-8"?>
<table xmlns="http://schemas.openxmlformats.org/spreadsheetml/2006/main" id="25" name="table6c" displayName="table6c" ref="A18:AB22" totalsRowShown="0" headerRowDxfId="524" dataDxfId="523">
  <tableColumns count="28">
    <tableColumn id="1" name="Group" dataDxfId="552"/>
    <tableColumn id="2" name="1994/95" dataDxfId="551"/>
    <tableColumn id="3" name="1995/96" dataDxfId="550"/>
    <tableColumn id="4" name="1996/97" dataDxfId="549"/>
    <tableColumn id="5" name="1997/98" dataDxfId="548"/>
    <tableColumn id="6" name="1998/99" dataDxfId="547"/>
    <tableColumn id="7" name="1999/00" dataDxfId="546"/>
    <tableColumn id="8" name="2000/01" dataDxfId="545"/>
    <tableColumn id="9" name="2001/02" dataDxfId="544"/>
    <tableColumn id="10" name="2002/03" dataDxfId="543"/>
    <tableColumn id="11" name="2003/04" dataDxfId="542"/>
    <tableColumn id="12" name="2004/05" dataDxfId="541"/>
    <tableColumn id="13" name="2005/06" dataDxfId="540"/>
    <tableColumn id="14" name="2006/07" dataDxfId="539"/>
    <tableColumn id="15" name="2007/08" dataDxfId="538"/>
    <tableColumn id="16" name="2008/09" dataDxfId="537"/>
    <tableColumn id="17" name="2009/10" dataDxfId="536"/>
    <tableColumn id="18" name="2010/11" dataDxfId="535"/>
    <tableColumn id="19" name="2011/12" dataDxfId="534"/>
    <tableColumn id="20" name="2012/13" dataDxfId="533"/>
    <tableColumn id="21" name="2013/14" dataDxfId="532"/>
    <tableColumn id="22" name="2014/15" dataDxfId="531"/>
    <tableColumn id="23" name="2015/16" dataDxfId="530"/>
    <tableColumn id="24" name="2016/17" dataDxfId="529"/>
    <tableColumn id="25" name="2017/18" dataDxfId="528"/>
    <tableColumn id="26" name="2018/19" dataDxfId="527"/>
    <tableColumn id="27" name="2019/20" dataDxfId="526"/>
    <tableColumn id="28" name="2020/21" dataDxfId="525"/>
  </tableColumns>
  <tableStyleInfo name="TableStyleLight1" showFirstColumn="1" showLastColumn="0" showRowStripes="0" showColumnStripes="0"/>
</table>
</file>

<file path=xl/tables/table24.xml><?xml version="1.0" encoding="utf-8"?>
<table xmlns="http://schemas.openxmlformats.org/spreadsheetml/2006/main" id="26" name="table6d" displayName="table6d" ref="A24:AB28" totalsRowShown="0" headerRowDxfId="494" dataDxfId="493">
  <tableColumns count="28">
    <tableColumn id="1" name="Group" dataDxfId="522"/>
    <tableColumn id="2" name="1994/95" dataDxfId="521"/>
    <tableColumn id="3" name="1995/96" dataDxfId="520"/>
    <tableColumn id="4" name="1996/97" dataDxfId="519"/>
    <tableColumn id="5" name="1997/98" dataDxfId="518"/>
    <tableColumn id="6" name="1998/99" dataDxfId="517"/>
    <tableColumn id="7" name="1999/00" dataDxfId="516"/>
    <tableColumn id="8" name="2000/01" dataDxfId="515"/>
    <tableColumn id="9" name="2001/02" dataDxfId="514"/>
    <tableColumn id="10" name="2002/03" dataDxfId="513"/>
    <tableColumn id="11" name="2003/04" dataDxfId="512"/>
    <tableColumn id="12" name="2004/05" dataDxfId="511"/>
    <tableColumn id="13" name="2005/06" dataDxfId="510"/>
    <tableColumn id="14" name="2006/07" dataDxfId="509"/>
    <tableColumn id="15" name="2007/08" dataDxfId="508"/>
    <tableColumn id="16" name="2008/09" dataDxfId="507"/>
    <tableColumn id="17" name="2009/10" dataDxfId="506"/>
    <tableColumn id="18" name="2010/11" dataDxfId="505"/>
    <tableColumn id="19" name="2011/12" dataDxfId="504"/>
    <tableColumn id="20" name="2012/13" dataDxfId="503"/>
    <tableColumn id="21" name="2013/14" dataDxfId="502"/>
    <tableColumn id="22" name="2014/15" dataDxfId="501"/>
    <tableColumn id="23" name="2015/16" dataDxfId="500"/>
    <tableColumn id="24" name="2016/17" dataDxfId="499"/>
    <tableColumn id="25" name="2017/18" dataDxfId="498"/>
    <tableColumn id="26" name="2018/19" dataDxfId="497"/>
    <tableColumn id="27" name="2019/20" dataDxfId="496"/>
    <tableColumn id="28" name="2020/21" dataDxfId="495"/>
  </tableColumns>
  <tableStyleInfo name="TableStyleLight1" showFirstColumn="1" showLastColumn="0" showRowStripes="0" showColumnStripes="0"/>
</table>
</file>

<file path=xl/tables/table25.xml><?xml version="1.0" encoding="utf-8"?>
<table xmlns="http://schemas.openxmlformats.org/spreadsheetml/2006/main" id="27" name="table7a" displayName="table7a" ref="A7:R11" totalsRowShown="0" headerRowDxfId="474" dataDxfId="473">
  <tableColumns count="18">
    <tableColumn id="1" name="Measure" dataDxfId="492"/>
    <tableColumn id="2" name="2004/05" dataDxfId="491"/>
    <tableColumn id="3" name="2005/06" dataDxfId="490"/>
    <tableColumn id="4" name="2006/07" dataDxfId="489"/>
    <tableColumn id="5" name="2007/08" dataDxfId="488"/>
    <tableColumn id="6" name="2008/09" dataDxfId="487"/>
    <tableColumn id="7" name="2009/10" dataDxfId="486"/>
    <tableColumn id="8" name="2010/11" dataDxfId="485"/>
    <tableColumn id="9" name="2011/12" dataDxfId="484"/>
    <tableColumn id="10" name="2012/13" dataDxfId="483"/>
    <tableColumn id="11" name="2013/14" dataDxfId="482"/>
    <tableColumn id="12" name="2014/15" dataDxfId="481"/>
    <tableColumn id="13" name="2015/16" dataDxfId="480"/>
    <tableColumn id="14" name="2016/17" dataDxfId="479"/>
    <tableColumn id="15" name="2017/18" dataDxfId="478"/>
    <tableColumn id="16" name="2018/19" dataDxfId="477"/>
    <tableColumn id="17" name="2019/20" dataDxfId="476"/>
    <tableColumn id="18" name="2020/21" dataDxfId="475"/>
  </tableColumns>
  <tableStyleInfo name="TableStyleLight1" showFirstColumn="1" showLastColumn="0" showRowStripes="0" showColumnStripes="0"/>
</table>
</file>

<file path=xl/tables/table26.xml><?xml version="1.0" encoding="utf-8"?>
<table xmlns="http://schemas.openxmlformats.org/spreadsheetml/2006/main" id="28" name="table7b" displayName="table7b" ref="A13:R17" totalsRowShown="0" headerRowDxfId="454" dataDxfId="453">
  <tableColumns count="18">
    <tableColumn id="1" name="Measure" dataDxfId="472"/>
    <tableColumn id="2" name="2004/05" dataDxfId="471"/>
    <tableColumn id="3" name="2005/06" dataDxfId="470"/>
    <tableColumn id="4" name="2006/07" dataDxfId="469"/>
    <tableColumn id="5" name="2007/08" dataDxfId="468"/>
    <tableColumn id="6" name="2008/09" dataDxfId="467"/>
    <tableColumn id="7" name="2009/10" dataDxfId="466"/>
    <tableColumn id="8" name="2010/11" dataDxfId="465"/>
    <tableColumn id="9" name="2011/12" dataDxfId="464"/>
    <tableColumn id="10" name="2012/13" dataDxfId="463"/>
    <tableColumn id="11" name="2013/14" dataDxfId="462"/>
    <tableColumn id="12" name="2014/15" dataDxfId="461"/>
    <tableColumn id="13" name="2015/16" dataDxfId="460"/>
    <tableColumn id="14" name="2016/17" dataDxfId="459"/>
    <tableColumn id="15" name="2017/18" dataDxfId="458"/>
    <tableColumn id="16" name="2018/19" dataDxfId="457"/>
    <tableColumn id="17" name="2019/20" dataDxfId="456"/>
    <tableColumn id="18" name="2020/21" dataDxfId="455"/>
  </tableColumns>
  <tableStyleInfo name="TableStyleLight1" showFirstColumn="1" showLastColumn="0" showRowStripes="0" showColumnStripes="0"/>
</table>
</file>

<file path=xl/tables/table27.xml><?xml version="1.0" encoding="utf-8"?>
<table xmlns="http://schemas.openxmlformats.org/spreadsheetml/2006/main" id="29" name="table7c" displayName="table7c" ref="A19:R21" totalsRowShown="0" headerRowDxfId="434" dataDxfId="433">
  <tableColumns count="18">
    <tableColumn id="1" name="Measure" dataDxfId="452"/>
    <tableColumn id="2" name="2004/05" dataDxfId="451"/>
    <tableColumn id="3" name="2005/06" dataDxfId="450"/>
    <tableColumn id="4" name="2006/07" dataDxfId="449"/>
    <tableColumn id="5" name="2007/08" dataDxfId="448"/>
    <tableColumn id="6" name="2008/09" dataDxfId="447"/>
    <tableColumn id="7" name="2009/10" dataDxfId="446"/>
    <tableColumn id="8" name="2010/11" dataDxfId="445"/>
    <tableColumn id="9" name="2011/12" dataDxfId="444"/>
    <tableColumn id="10" name="2012/13" dataDxfId="443"/>
    <tableColumn id="11" name="2013/14" dataDxfId="442"/>
    <tableColumn id="12" name="2014/15" dataDxfId="441"/>
    <tableColumn id="13" name="2015/16" dataDxfId="440"/>
    <tableColumn id="14" name="2016/17" dataDxfId="439"/>
    <tableColumn id="15" name="2017/18" dataDxfId="438"/>
    <tableColumn id="16" name="2018/19" dataDxfId="437"/>
    <tableColumn id="17" name="2019/20" dataDxfId="436"/>
    <tableColumn id="18" name="2020/21" dataDxfId="435"/>
  </tableColumns>
  <tableStyleInfo name="TableStyleLight1" showFirstColumn="1" showLastColumn="0" showRowStripes="0" showColumnStripes="0"/>
</table>
</file>

<file path=xl/tables/table28.xml><?xml version="1.0" encoding="utf-8"?>
<table xmlns="http://schemas.openxmlformats.org/spreadsheetml/2006/main" id="30" name="table8a" displayName="table8a" ref="A7:M8" totalsRowShown="0" headerRowDxfId="419" dataDxfId="418">
  <tableColumns count="13">
    <tableColumn id="1" name="Group" dataDxfId="432"/>
    <tableColumn id="2" name="2009/10" dataDxfId="431"/>
    <tableColumn id="3" name="2010/11" dataDxfId="430"/>
    <tableColumn id="4" name="2011/12" dataDxfId="429"/>
    <tableColumn id="5" name="2012/13" dataDxfId="428"/>
    <tableColumn id="6" name="2013/14" dataDxfId="427"/>
    <tableColumn id="7" name="2014/15" dataDxfId="426"/>
    <tableColumn id="8" name="2015/16" dataDxfId="425"/>
    <tableColumn id="9" name="2016/17" dataDxfId="424"/>
    <tableColumn id="10" name="2017/18" dataDxfId="423"/>
    <tableColumn id="11" name="2018/19" dataDxfId="422"/>
    <tableColumn id="12" name="2019/20" dataDxfId="421"/>
    <tableColumn id="13" name="2020/21" dataDxfId="420"/>
  </tableColumns>
  <tableStyleInfo name="TableStyleLight1" showFirstColumn="1" showLastColumn="0" showRowStripes="0" showColumnStripes="0"/>
</table>
</file>

<file path=xl/tables/table29.xml><?xml version="1.0" encoding="utf-8"?>
<table xmlns="http://schemas.openxmlformats.org/spreadsheetml/2006/main" id="31" name="table8b" displayName="table8b" ref="A10:M11" totalsRowShown="0" headerRowDxfId="404" dataDxfId="403">
  <tableColumns count="13">
    <tableColumn id="1" name="Group" dataDxfId="417"/>
    <tableColumn id="2" name="2009/10" dataDxfId="416"/>
    <tableColumn id="3" name="2010/11" dataDxfId="415"/>
    <tableColumn id="4" name="2011/12" dataDxfId="414"/>
    <tableColumn id="5" name="2012/13" dataDxfId="413"/>
    <tableColumn id="6" name="2013/14" dataDxfId="412"/>
    <tableColumn id="7" name="2014/15" dataDxfId="411"/>
    <tableColumn id="8" name="2015/16" dataDxfId="410"/>
    <tableColumn id="9" name="2016/17" dataDxfId="409"/>
    <tableColumn id="10" name="2017/18" dataDxfId="408"/>
    <tableColumn id="11" name="2018/19" dataDxfId="407"/>
    <tableColumn id="12" name="2019/20" dataDxfId="406"/>
    <tableColumn id="13" name="2020/21" dataDxfId="405"/>
  </tableColumns>
  <tableStyleInfo name="TableStyleLight1" showFirstColumn="1" showLastColumn="0" showRowStripes="0" showColumnStripes="0"/>
</table>
</file>

<file path=xl/tables/table3.xml><?xml version="1.0" encoding="utf-8"?>
<table xmlns="http://schemas.openxmlformats.org/spreadsheetml/2006/main" id="5" name="table1c" displayName="table1c" ref="A18:AB22" totalsRowShown="0" headerRowDxfId="1124" dataDxfId="1123">
  <tableColumns count="28">
    <tableColumn id="1" name="Group" dataDxfId="1152"/>
    <tableColumn id="2" name="1994/95" dataDxfId="1151"/>
    <tableColumn id="3" name="1995/96" dataDxfId="1150"/>
    <tableColumn id="4" name="1996/97" dataDxfId="1149"/>
    <tableColumn id="5" name="1997/98" dataDxfId="1148"/>
    <tableColumn id="6" name="1998/99" dataDxfId="1147"/>
    <tableColumn id="7" name="1999/00" dataDxfId="1146"/>
    <tableColumn id="8" name="2000/01" dataDxfId="1145"/>
    <tableColumn id="9" name="2001/02" dataDxfId="1144"/>
    <tableColumn id="10" name="2002/03" dataDxfId="1143"/>
    <tableColumn id="11" name="2003/04" dataDxfId="1142"/>
    <tableColumn id="12" name="2004/05" dataDxfId="1141"/>
    <tableColumn id="13" name="2005/06" dataDxfId="1140"/>
    <tableColumn id="14" name="2006/07" dataDxfId="1139"/>
    <tableColumn id="15" name="2007/08" dataDxfId="1138"/>
    <tableColumn id="16" name="2008/09" dataDxfId="1137"/>
    <tableColumn id="17" name="2009/10" dataDxfId="1136"/>
    <tableColumn id="18" name="2010/11" dataDxfId="1135"/>
    <tableColumn id="19" name="2011/12" dataDxfId="1134"/>
    <tableColumn id="20" name="2012/13" dataDxfId="1133"/>
    <tableColumn id="21" name="2013/14" dataDxfId="1132"/>
    <tableColumn id="22" name="2014/15" dataDxfId="1131"/>
    <tableColumn id="23" name="2015/16" dataDxfId="1130"/>
    <tableColumn id="24" name="2016/17" dataDxfId="1129"/>
    <tableColumn id="25" name="2017/18" dataDxfId="1128"/>
    <tableColumn id="26" name="2018/19" dataDxfId="1127"/>
    <tableColumn id="27" name="2019/20" dataDxfId="1126"/>
    <tableColumn id="28" name="2020/21" dataDxfId="1125"/>
  </tableColumns>
  <tableStyleInfo name="TableStyleLight1" showFirstColumn="1" showLastColumn="0" showRowStripes="0" showColumnStripes="0"/>
</table>
</file>

<file path=xl/tables/table30.xml><?xml version="1.0" encoding="utf-8"?>
<table xmlns="http://schemas.openxmlformats.org/spreadsheetml/2006/main" id="32" name="table8c" displayName="table8c" ref="A13:M14" totalsRowShown="0" headerRowDxfId="389" dataDxfId="388">
  <tableColumns count="13">
    <tableColumn id="1" name="Group" dataDxfId="402"/>
    <tableColumn id="2" name="2009/10" dataDxfId="401"/>
    <tableColumn id="3" name="2010/11" dataDxfId="400"/>
    <tableColumn id="4" name="2011/12" dataDxfId="399"/>
    <tableColumn id="5" name="2012/13" dataDxfId="398"/>
    <tableColumn id="6" name="2013/14" dataDxfId="397"/>
    <tableColumn id="7" name="2014/15" dataDxfId="396"/>
    <tableColumn id="8" name="2015/16" dataDxfId="395"/>
    <tableColumn id="9" name="2016/17" dataDxfId="394"/>
    <tableColumn id="10" name="2017/18" dataDxfId="393"/>
    <tableColumn id="11" name="2018/19" dataDxfId="392"/>
    <tableColumn id="12" name="2019/20" dataDxfId="391"/>
    <tableColumn id="13" name="2020/21" dataDxfId="390"/>
  </tableColumns>
  <tableStyleInfo name="TableStyleLight1" showFirstColumn="1" showLastColumn="0" showRowStripes="0" showColumnStripes="0"/>
</table>
</file>

<file path=xl/tables/table31.xml><?xml version="1.0" encoding="utf-8"?>
<table xmlns="http://schemas.openxmlformats.org/spreadsheetml/2006/main" id="33" name="table9a" displayName="table9a" ref="A6:AB10" totalsRowShown="0" headerRowDxfId="359" dataDxfId="358">
  <tableColumns count="28">
    <tableColumn id="1" name="Group" dataDxfId="387"/>
    <tableColumn id="2" name="1994/95" dataDxfId="386"/>
    <tableColumn id="3" name="1995/96" dataDxfId="385"/>
    <tableColumn id="4" name="1996/97" dataDxfId="384"/>
    <tableColumn id="5" name="1997/98" dataDxfId="383"/>
    <tableColumn id="6" name="1998/99" dataDxfId="382"/>
    <tableColumn id="7" name="1999/00" dataDxfId="381"/>
    <tableColumn id="8" name="2000/01" dataDxfId="380"/>
    <tableColumn id="9" name="2001/02" dataDxfId="379"/>
    <tableColumn id="10" name="2002/03" dataDxfId="378"/>
    <tableColumn id="11" name="2003/04" dataDxfId="377"/>
    <tableColumn id="12" name="2004/05" dataDxfId="376"/>
    <tableColumn id="13" name="2005/06" dataDxfId="375"/>
    <tableColumn id="14" name="2006/07" dataDxfId="374"/>
    <tableColumn id="15" name="2007/08" dataDxfId="373"/>
    <tableColumn id="16" name="2008/09" dataDxfId="372"/>
    <tableColumn id="17" name="2009/10" dataDxfId="371"/>
    <tableColumn id="18" name="2010/11" dataDxfId="370"/>
    <tableColumn id="19" name="2011/12" dataDxfId="369"/>
    <tableColumn id="20" name="2012/13" dataDxfId="368"/>
    <tableColumn id="21" name="2013/14" dataDxfId="367"/>
    <tableColumn id="22" name="2014/15" dataDxfId="366"/>
    <tableColumn id="23" name="2015/16" dataDxfId="365"/>
    <tableColumn id="24" name="2016/17" dataDxfId="364"/>
    <tableColumn id="25" name="2017/18" dataDxfId="363"/>
    <tableColumn id="26" name="2018/19" dataDxfId="362"/>
    <tableColumn id="27" name="2019/20" dataDxfId="361"/>
    <tableColumn id="28" name="2020/21" dataDxfId="360"/>
  </tableColumns>
  <tableStyleInfo name="TableStyleLight1" showFirstColumn="1" showLastColumn="0" showRowStripes="0" showColumnStripes="0"/>
</table>
</file>

<file path=xl/tables/table32.xml><?xml version="1.0" encoding="utf-8"?>
<table xmlns="http://schemas.openxmlformats.org/spreadsheetml/2006/main" id="34" name="table9b" displayName="table9b" ref="A12:AB16" totalsRowShown="0" headerRowDxfId="329" dataDxfId="328">
  <tableColumns count="28">
    <tableColumn id="1" name="Group" dataDxfId="357"/>
    <tableColumn id="2" name="1994/95" dataDxfId="356"/>
    <tableColumn id="3" name="1995/96" dataDxfId="355"/>
    <tableColumn id="4" name="1996/97" dataDxfId="354"/>
    <tableColumn id="5" name="1997/98" dataDxfId="353"/>
    <tableColumn id="6" name="1998/99" dataDxfId="352"/>
    <tableColumn id="7" name="1999/00" dataDxfId="351"/>
    <tableColumn id="8" name="2000/01" dataDxfId="350"/>
    <tableColumn id="9" name="2001/02" dataDxfId="349"/>
    <tableColumn id="10" name="2002/03" dataDxfId="348"/>
    <tableColumn id="11" name="2003/04" dataDxfId="347"/>
    <tableColumn id="12" name="2004/05" dataDxfId="346"/>
    <tableColumn id="13" name="2005/06" dataDxfId="345"/>
    <tableColumn id="14" name="2006/07" dataDxfId="344"/>
    <tableColumn id="15" name="2007/08" dataDxfId="343"/>
    <tableColumn id="16" name="2008/09" dataDxfId="342"/>
    <tableColumn id="17" name="2009/10" dataDxfId="341"/>
    <tableColumn id="18" name="2010/11" dataDxfId="340"/>
    <tableColumn id="19" name="2011/12" dataDxfId="339"/>
    <tableColumn id="20" name="2012/13" dataDxfId="338"/>
    <tableColumn id="21" name="2013/14" dataDxfId="337"/>
    <tableColumn id="22" name="2014/15" dataDxfId="336"/>
    <tableColumn id="23" name="2015/16" dataDxfId="335"/>
    <tableColumn id="24" name="2016/17" dataDxfId="334"/>
    <tableColumn id="25" name="2017/18" dataDxfId="333"/>
    <tableColumn id="26" name="2018/19" dataDxfId="332"/>
    <tableColumn id="27" name="2019/20" dataDxfId="331"/>
    <tableColumn id="28" name="2020/21" dataDxfId="330"/>
  </tableColumns>
  <tableStyleInfo name="TableStyleLight1" showFirstColumn="1" showLastColumn="0" showRowStripes="0" showColumnStripes="0"/>
</table>
</file>

<file path=xl/tables/table33.xml><?xml version="1.0" encoding="utf-8"?>
<table xmlns="http://schemas.openxmlformats.org/spreadsheetml/2006/main" id="35" name="table9c" displayName="table9c" ref="A18:AB22" totalsRowShown="0" headerRowDxfId="299" dataDxfId="298">
  <tableColumns count="28">
    <tableColumn id="1" name="Group" dataDxfId="327"/>
    <tableColumn id="2" name="1994/95" dataDxfId="326"/>
    <tableColumn id="3" name="1995/96" dataDxfId="325"/>
    <tableColumn id="4" name="1996/97" dataDxfId="324"/>
    <tableColumn id="5" name="1997/98" dataDxfId="323"/>
    <tableColumn id="6" name="1998/99" dataDxfId="322"/>
    <tableColumn id="7" name="1999/00" dataDxfId="321"/>
    <tableColumn id="8" name="2000/01" dataDxfId="320"/>
    <tableColumn id="9" name="2001/02" dataDxfId="319"/>
    <tableColumn id="10" name="2002/03" dataDxfId="318"/>
    <tableColumn id="11" name="2003/04" dataDxfId="317"/>
    <tableColumn id="12" name="2004/05" dataDxfId="316"/>
    <tableColumn id="13" name="2005/06" dataDxfId="315"/>
    <tableColumn id="14" name="2006/07" dataDxfId="314"/>
    <tableColumn id="15" name="2007/08" dataDxfId="313"/>
    <tableColumn id="16" name="2008/09" dataDxfId="312"/>
    <tableColumn id="17" name="2009/10" dataDxfId="311"/>
    <tableColumn id="18" name="2010/11" dataDxfId="310"/>
    <tableColumn id="19" name="2011/12" dataDxfId="309"/>
    <tableColumn id="20" name="2012/13" dataDxfId="308"/>
    <tableColumn id="21" name="2013/14" dataDxfId="307"/>
    <tableColumn id="22" name="2014/15" dataDxfId="306"/>
    <tableColumn id="23" name="2015/16" dataDxfId="305"/>
    <tableColumn id="24" name="2016/17" dataDxfId="304"/>
    <tableColumn id="25" name="2017/18" dataDxfId="303"/>
    <tableColumn id="26" name="2018/19" dataDxfId="302"/>
    <tableColumn id="27" name="2019/20" dataDxfId="301"/>
    <tableColumn id="28" name="2020/21" dataDxfId="300"/>
  </tableColumns>
  <tableStyleInfo name="TableStyleLight1" showFirstColumn="1" showLastColumn="0" showRowStripes="0" showColumnStripes="0"/>
</table>
</file>

<file path=xl/tables/table34.xml><?xml version="1.0" encoding="utf-8"?>
<table xmlns="http://schemas.openxmlformats.org/spreadsheetml/2006/main" id="36" name="table10a" displayName="table10a" ref="A6:AB15" totalsRowShown="0" headerRowDxfId="269" dataDxfId="268">
  <tableColumns count="28">
    <tableColumn id="1" name="Decile" dataDxfId="297"/>
    <tableColumn id="2" name="1994/95" dataDxfId="296"/>
    <tableColumn id="3" name="1995/96" dataDxfId="295"/>
    <tableColumn id="4" name="1996/97" dataDxfId="294"/>
    <tableColumn id="5" name="1997/98" dataDxfId="293"/>
    <tableColumn id="6" name="1998/99" dataDxfId="292"/>
    <tableColumn id="7" name="1999/00" dataDxfId="291"/>
    <tableColumn id="8" name="2000/01" dataDxfId="290"/>
    <tableColumn id="9" name="2001/02" dataDxfId="289"/>
    <tableColumn id="10" name="2002/03" dataDxfId="288"/>
    <tableColumn id="11" name="2003/04" dataDxfId="287"/>
    <tableColumn id="12" name="2004/05" dataDxfId="286"/>
    <tableColumn id="13" name="2005/06" dataDxfId="285"/>
    <tableColumn id="14" name="2006/07" dataDxfId="284"/>
    <tableColumn id="15" name="2007/08" dataDxfId="283"/>
    <tableColumn id="16" name="2008/09" dataDxfId="282"/>
    <tableColumn id="17" name="2009/10" dataDxfId="281"/>
    <tableColumn id="18" name="2010/11" dataDxfId="280"/>
    <tableColumn id="19" name="2011/12" dataDxfId="279"/>
    <tableColumn id="20" name="2012/13" dataDxfId="278"/>
    <tableColumn id="21" name="2013/14" dataDxfId="277"/>
    <tableColumn id="22" name="2014/15" dataDxfId="276"/>
    <tableColumn id="23" name="2015/16" dataDxfId="275"/>
    <tableColumn id="24" name="2016/17" dataDxfId="274"/>
    <tableColumn id="25" name="2017/18" dataDxfId="273"/>
    <tableColumn id="26" name="2018/19" dataDxfId="272"/>
    <tableColumn id="27" name="2019/20" dataDxfId="271"/>
    <tableColumn id="28" name="2020/21" dataDxfId="270"/>
  </tableColumns>
  <tableStyleInfo name="TableStyleLight1" showFirstColumn="1" showLastColumn="0" showRowStripes="0" showColumnStripes="0"/>
</table>
</file>

<file path=xl/tables/table35.xml><?xml version="1.0" encoding="utf-8"?>
<table xmlns="http://schemas.openxmlformats.org/spreadsheetml/2006/main" id="37" name="table10b" displayName="table10b" ref="A17:AB26" totalsRowShown="0" headerRowDxfId="239" dataDxfId="238">
  <tableColumns count="28">
    <tableColumn id="1" name="Decile" dataDxfId="267"/>
    <tableColumn id="2" name="1994/95" dataDxfId="266"/>
    <tableColumn id="3" name="1995/96" dataDxfId="265"/>
    <tableColumn id="4" name="1996/97" dataDxfId="264"/>
    <tableColumn id="5" name="1997/98" dataDxfId="263"/>
    <tableColumn id="6" name="1998/99" dataDxfId="262"/>
    <tableColumn id="7" name="1999/00" dataDxfId="261"/>
    <tableColumn id="8" name="2000/01" dataDxfId="260"/>
    <tableColumn id="9" name="2001/02" dataDxfId="259"/>
    <tableColumn id="10" name="2002/03" dataDxfId="258"/>
    <tableColumn id="11" name="2003/04" dataDxfId="257"/>
    <tableColumn id="12" name="2004/05" dataDxfId="256"/>
    <tableColumn id="13" name="2005/06" dataDxfId="255"/>
    <tableColumn id="14" name="2006/07" dataDxfId="254"/>
    <tableColumn id="15" name="2007/08" dataDxfId="253"/>
    <tableColumn id="16" name="2008/09" dataDxfId="252"/>
    <tableColumn id="17" name="2009/10" dataDxfId="251"/>
    <tableColumn id="18" name="2010/11" dataDxfId="250"/>
    <tableColumn id="19" name="2011/12" dataDxfId="249"/>
    <tableColumn id="20" name="2012/13" dataDxfId="248"/>
    <tableColumn id="21" name="2013/14" dataDxfId="247"/>
    <tableColumn id="22" name="2014/15" dataDxfId="246"/>
    <tableColumn id="23" name="2015/16" dataDxfId="245"/>
    <tableColumn id="24" name="2016/17" dataDxfId="244"/>
    <tableColumn id="25" name="2017/18" dataDxfId="243"/>
    <tableColumn id="26" name="2018/19" dataDxfId="242"/>
    <tableColumn id="27" name="2019/20" dataDxfId="241"/>
    <tableColumn id="28" name="2020/21" dataDxfId="240"/>
  </tableColumns>
  <tableStyleInfo name="TableStyleLight1" showFirstColumn="1" showLastColumn="0" showRowStripes="0" showColumnStripes="0"/>
</table>
</file>

<file path=xl/tables/table36.xml><?xml version="1.0" encoding="utf-8"?>
<table xmlns="http://schemas.openxmlformats.org/spreadsheetml/2006/main" id="38" name="table10c" displayName="table10c" ref="A28:AB29" totalsRowShown="0" headerRowDxfId="209" dataDxfId="208">
  <tableColumns count="28">
    <tableColumn id="1" name="Group" dataDxfId="237"/>
    <tableColumn id="2" name="1994/95" dataDxfId="236"/>
    <tableColumn id="3" name="1995/96" dataDxfId="235"/>
    <tableColumn id="4" name="1996/97" dataDxfId="234"/>
    <tableColumn id="5" name="1997/98" dataDxfId="233"/>
    <tableColumn id="6" name="1998/99" dataDxfId="232"/>
    <tableColumn id="7" name="1999/00" dataDxfId="231"/>
    <tableColumn id="8" name="2000/01" dataDxfId="230"/>
    <tableColumn id="9" name="2001/02" dataDxfId="229"/>
    <tableColumn id="10" name="2002/03" dataDxfId="228"/>
    <tableColumn id="11" name="2003/04" dataDxfId="227"/>
    <tableColumn id="12" name="2004/05" dataDxfId="226"/>
    <tableColumn id="13" name="2005/06" dataDxfId="225"/>
    <tableColumn id="14" name="2006/07" dataDxfId="224"/>
    <tableColumn id="15" name="2007/08" dataDxfId="223"/>
    <tableColumn id="16" name="2008/09" dataDxfId="222"/>
    <tableColumn id="17" name="2009/10" dataDxfId="221"/>
    <tableColumn id="18" name="2010/11" dataDxfId="220"/>
    <tableColumn id="19" name="2011/12" dataDxfId="219"/>
    <tableColumn id="20" name="2012/13" dataDxfId="218"/>
    <tableColumn id="21" name="2013/14" dataDxfId="217"/>
    <tableColumn id="22" name="2014/15" dataDxfId="216"/>
    <tableColumn id="23" name="2015/16" dataDxfId="215"/>
    <tableColumn id="24" name="2016/17" dataDxfId="214"/>
    <tableColumn id="25" name="2017/18" dataDxfId="213"/>
    <tableColumn id="26" name="2018/19" dataDxfId="212"/>
    <tableColumn id="27" name="2019/20" dataDxfId="211"/>
    <tableColumn id="28" name="2020/21" dataDxfId="210"/>
  </tableColumns>
  <tableStyleInfo name="TableStyleLight1" showFirstColumn="1" showLastColumn="0" showRowStripes="0" showColumnStripes="0"/>
</table>
</file>

<file path=xl/tables/table37.xml><?xml version="1.0" encoding="utf-8"?>
<table xmlns="http://schemas.openxmlformats.org/spreadsheetml/2006/main" id="39" name="table11a" displayName="table11a" ref="A6:AB16" totalsRowShown="0" headerRowDxfId="179" dataDxfId="178">
  <tableColumns count="28">
    <tableColumn id="1" name="Decile" dataDxfId="207"/>
    <tableColumn id="2" name="1994/95" dataDxfId="206"/>
    <tableColumn id="3" name="1995/96" dataDxfId="205"/>
    <tableColumn id="4" name="1996/97" dataDxfId="204"/>
    <tableColumn id="5" name="1997/98" dataDxfId="203"/>
    <tableColumn id="6" name="1998/99" dataDxfId="202"/>
    <tableColumn id="7" name="1999/00" dataDxfId="201"/>
    <tableColumn id="8" name="2000/01" dataDxfId="200"/>
    <tableColumn id="9" name="2001/02" dataDxfId="199"/>
    <tableColumn id="10" name="2002/03" dataDxfId="198"/>
    <tableColumn id="11" name="2003/04" dataDxfId="197"/>
    <tableColumn id="12" name="2004/05" dataDxfId="196"/>
    <tableColumn id="13" name="2005/06" dataDxfId="195"/>
    <tableColumn id="14" name="2006/07" dataDxfId="194"/>
    <tableColumn id="15" name="2007/08" dataDxfId="193"/>
    <tableColumn id="16" name="2008/09" dataDxfId="192"/>
    <tableColumn id="17" name="2009/10" dataDxfId="191"/>
    <tableColumn id="18" name="2010/11" dataDxfId="190"/>
    <tableColumn id="19" name="2011/12" dataDxfId="189"/>
    <tableColumn id="20" name="2012/13" dataDxfId="188"/>
    <tableColumn id="21" name="2013/14" dataDxfId="187"/>
    <tableColumn id="22" name="2014/15" dataDxfId="186"/>
    <tableColumn id="23" name="2015/16" dataDxfId="185"/>
    <tableColumn id="24" name="2016/17" dataDxfId="184"/>
    <tableColumn id="25" name="2017/18" dataDxfId="183"/>
    <tableColumn id="26" name="2018/19" dataDxfId="182"/>
    <tableColumn id="27" name="2019/20" dataDxfId="181"/>
    <tableColumn id="28" name="2020/21" dataDxfId="180"/>
  </tableColumns>
  <tableStyleInfo name="TableStyleLight1" showFirstColumn="1" showLastColumn="0" showRowStripes="0" showColumnStripes="0"/>
</table>
</file>

<file path=xl/tables/table38.xml><?xml version="1.0" encoding="utf-8"?>
<table xmlns="http://schemas.openxmlformats.org/spreadsheetml/2006/main" id="40" name="table11b" displayName="table11b" ref="A18:AB28" totalsRowShown="0" headerRowDxfId="149" dataDxfId="148">
  <tableColumns count="28">
    <tableColumn id="1" name="Decile" dataDxfId="177"/>
    <tableColumn id="2" name="1994/95" dataDxfId="176"/>
    <tableColumn id="3" name="1995/96" dataDxfId="175"/>
    <tableColumn id="4" name="1996/97" dataDxfId="174"/>
    <tableColumn id="5" name="1997/98" dataDxfId="173"/>
    <tableColumn id="6" name="1998/99" dataDxfId="172"/>
    <tableColumn id="7" name="1999/00" dataDxfId="171"/>
    <tableColumn id="8" name="2000/01" dataDxfId="170"/>
    <tableColumn id="9" name="2001/02" dataDxfId="169"/>
    <tableColumn id="10" name="2002/03" dataDxfId="168"/>
    <tableColumn id="11" name="2003/04" dataDxfId="167"/>
    <tableColumn id="12" name="2004/05" dataDxfId="166"/>
    <tableColumn id="13" name="2005/06" dataDxfId="165"/>
    <tableColumn id="14" name="2006/07" dataDxfId="164"/>
    <tableColumn id="15" name="2007/08" dataDxfId="163"/>
    <tableColumn id="16" name="2008/09" dataDxfId="162"/>
    <tableColumn id="17" name="2009/10" dataDxfId="161"/>
    <tableColumn id="18" name="2010/11" dataDxfId="160"/>
    <tableColumn id="19" name="2011/12" dataDxfId="159"/>
    <tableColumn id="20" name="2012/13" dataDxfId="158"/>
    <tableColumn id="21" name="2013/14" dataDxfId="157"/>
    <tableColumn id="22" name="2014/15" dataDxfId="156"/>
    <tableColumn id="23" name="2015/16" dataDxfId="155"/>
    <tableColumn id="24" name="2016/17" dataDxfId="154"/>
    <tableColumn id="25" name="2017/18" dataDxfId="153"/>
    <tableColumn id="26" name="2018/19" dataDxfId="152"/>
    <tableColumn id="27" name="2019/20" dataDxfId="151"/>
    <tableColumn id="28" name="2020/21" dataDxfId="150"/>
  </tableColumns>
  <tableStyleInfo name="TableStyleLight1" showFirstColumn="1" showLastColumn="0" showRowStripes="0" showColumnStripes="0"/>
</table>
</file>

<file path=xl/tables/table39.xml><?xml version="1.0" encoding="utf-8"?>
<table xmlns="http://schemas.openxmlformats.org/spreadsheetml/2006/main" id="41" name="table11c" displayName="table11c" ref="A30:AB31" totalsRowShown="0" headerRowDxfId="119" dataDxfId="118">
  <tableColumns count="28">
    <tableColumn id="1" name="Group" dataDxfId="147"/>
    <tableColumn id="2" name="1994/95" dataDxfId="146"/>
    <tableColumn id="3" name="1995/96" dataDxfId="145"/>
    <tableColumn id="4" name="1996/97" dataDxfId="144"/>
    <tableColumn id="5" name="1997/98" dataDxfId="143"/>
    <tableColumn id="6" name="1998/99" dataDxfId="142"/>
    <tableColumn id="7" name="1999/00" dataDxfId="141"/>
    <tableColumn id="8" name="2000/01" dataDxfId="140"/>
    <tableColumn id="9" name="2001/02" dataDxfId="139"/>
    <tableColumn id="10" name="2002/03" dataDxfId="138"/>
    <tableColumn id="11" name="2003/04" dataDxfId="137"/>
    <tableColumn id="12" name="2004/05" dataDxfId="136"/>
    <tableColumn id="13" name="2005/06" dataDxfId="135"/>
    <tableColumn id="14" name="2006/07" dataDxfId="134"/>
    <tableColumn id="15" name="2007/08" dataDxfId="133"/>
    <tableColumn id="16" name="2008/09" dataDxfId="132"/>
    <tableColumn id="17" name="2009/10" dataDxfId="131"/>
    <tableColumn id="18" name="2010/11" dataDxfId="130"/>
    <tableColumn id="19" name="2011/12" dataDxfId="129"/>
    <tableColumn id="20" name="2012/13" dataDxfId="128"/>
    <tableColumn id="21" name="2013/14" dataDxfId="127"/>
    <tableColumn id="22" name="2014/15" dataDxfId="126"/>
    <tableColumn id="23" name="2015/16" dataDxfId="125"/>
    <tableColumn id="24" name="2016/17" dataDxfId="124"/>
    <tableColumn id="25" name="2017/18" dataDxfId="123"/>
    <tableColumn id="26" name="2018/19" dataDxfId="122"/>
    <tableColumn id="27" name="2019/20" dataDxfId="121"/>
    <tableColumn id="28" name="2020/21" dataDxfId="120"/>
  </tableColumns>
  <tableStyleInfo name="TableStyleLight1" showFirstColumn="1" showLastColumn="0" showRowStripes="0" showColumnStripes="0"/>
</table>
</file>

<file path=xl/tables/table4.xml><?xml version="1.0" encoding="utf-8"?>
<table xmlns="http://schemas.openxmlformats.org/spreadsheetml/2006/main" id="6" name="table1d" displayName="table1d" ref="A24:AB28" totalsRowShown="0" headerRowDxfId="1094" dataDxfId="1093">
  <tableColumns count="28">
    <tableColumn id="1" name="Group" dataDxfId="1122"/>
    <tableColumn id="2" name="1994/95" dataDxfId="1121"/>
    <tableColumn id="3" name="1995/96" dataDxfId="1120"/>
    <tableColumn id="4" name="1996/97" dataDxfId="1119"/>
    <tableColumn id="5" name="1997/98" dataDxfId="1118"/>
    <tableColumn id="6" name="1998/99" dataDxfId="1117"/>
    <tableColumn id="7" name="1999/00" dataDxfId="1116"/>
    <tableColumn id="8" name="2000/01" dataDxfId="1115"/>
    <tableColumn id="9" name="2001/02" dataDxfId="1114"/>
    <tableColumn id="10" name="2002/03" dataDxfId="1113"/>
    <tableColumn id="11" name="2003/04" dataDxfId="1112"/>
    <tableColumn id="12" name="2004/05" dataDxfId="1111"/>
    <tableColumn id="13" name="2005/06" dataDxfId="1110"/>
    <tableColumn id="14" name="2006/07" dataDxfId="1109"/>
    <tableColumn id="15" name="2007/08" dataDxfId="1108"/>
    <tableColumn id="16" name="2008/09" dataDxfId="1107"/>
    <tableColumn id="17" name="2009/10" dataDxfId="1106"/>
    <tableColumn id="18" name="2010/11" dataDxfId="1105"/>
    <tableColumn id="19" name="2011/12" dataDxfId="1104"/>
    <tableColumn id="20" name="2012/13" dataDxfId="1103"/>
    <tableColumn id="21" name="2013/14" dataDxfId="1102"/>
    <tableColumn id="22" name="2014/15" dataDxfId="1101"/>
    <tableColumn id="23" name="2015/16" dataDxfId="1100"/>
    <tableColumn id="24" name="2016/17" dataDxfId="1099"/>
    <tableColumn id="25" name="2017/18" dataDxfId="1098"/>
    <tableColumn id="26" name="2018/19" dataDxfId="1097"/>
    <tableColumn id="27" name="2019/20" dataDxfId="1096"/>
    <tableColumn id="28" name="2020/21" dataDxfId="1095"/>
  </tableColumns>
  <tableStyleInfo name="TableStyleLight1" showFirstColumn="1" showLastColumn="0" showRowStripes="0" showColumnStripes="0"/>
</table>
</file>

<file path=xl/tables/table40.xml><?xml version="1.0" encoding="utf-8"?>
<table xmlns="http://schemas.openxmlformats.org/spreadsheetml/2006/main" id="42" name="table12a" displayName="table12a" ref="A6:AB8" totalsRowShown="0" headerRowDxfId="89" dataDxfId="88">
  <tableColumns count="28">
    <tableColumn id="1" name="Measure" dataDxfId="117"/>
    <tableColumn id="2" name="1994/95" dataDxfId="116"/>
    <tableColumn id="3" name="1995/96" dataDxfId="115"/>
    <tableColumn id="4" name="1996/97" dataDxfId="114"/>
    <tableColumn id="5" name="1997/98" dataDxfId="113"/>
    <tableColumn id="6" name="1998/99" dataDxfId="112"/>
    <tableColumn id="7" name="1999/00" dataDxfId="111"/>
    <tableColumn id="8" name="2000/01" dataDxfId="110"/>
    <tableColumn id="9" name="2001/02" dataDxfId="109"/>
    <tableColumn id="10" name="2002/03" dataDxfId="108"/>
    <tableColumn id="11" name="2003/04" dataDxfId="107"/>
    <tableColumn id="12" name="2004/05" dataDxfId="106"/>
    <tableColumn id="13" name="2005/06" dataDxfId="105"/>
    <tableColumn id="14" name="2006/07" dataDxfId="104"/>
    <tableColumn id="15" name="2007/08" dataDxfId="103"/>
    <tableColumn id="16" name="2008/09" dataDxfId="102"/>
    <tableColumn id="17" name="2009/10" dataDxfId="101"/>
    <tableColumn id="18" name="2010/11" dataDxfId="100"/>
    <tableColumn id="19" name="2011/12" dataDxfId="99"/>
    <tableColumn id="20" name="2012/13" dataDxfId="98"/>
    <tableColumn id="21" name="2013/14" dataDxfId="97"/>
    <tableColumn id="22" name="2014/15" dataDxfId="96"/>
    <tableColumn id="23" name="2015/16" dataDxfId="95"/>
    <tableColumn id="24" name="2016/17" dataDxfId="94"/>
    <tableColumn id="25" name="2017/18" dataDxfId="93"/>
    <tableColumn id="26" name="2018/19" dataDxfId="92"/>
    <tableColumn id="27" name="2019/20" dataDxfId="91"/>
    <tableColumn id="28" name="2020/21" dataDxfId="90"/>
  </tableColumns>
  <tableStyleInfo name="TableStyleLight1" showFirstColumn="1" showLastColumn="0" showRowStripes="0" showColumnStripes="0"/>
</table>
</file>

<file path=xl/tables/table41.xml><?xml version="1.0" encoding="utf-8"?>
<table xmlns="http://schemas.openxmlformats.org/spreadsheetml/2006/main" id="43" name="table12b" displayName="table12b" ref="A10:AB12" totalsRowShown="0" headerRowDxfId="59" dataDxfId="58">
  <tableColumns count="28">
    <tableColumn id="1" name="Measure" dataDxfId="87"/>
    <tableColumn id="2" name="1994/95" dataDxfId="86"/>
    <tableColumn id="3" name="1995/96" dataDxfId="85"/>
    <tableColumn id="4" name="1996/97" dataDxfId="84"/>
    <tableColumn id="5" name="1997/98" dataDxfId="83"/>
    <tableColumn id="6" name="1998/99" dataDxfId="82"/>
    <tableColumn id="7" name="1999/00" dataDxfId="81"/>
    <tableColumn id="8" name="2000/01" dataDxfId="80"/>
    <tableColumn id="9" name="2001/02" dataDxfId="79"/>
    <tableColumn id="10" name="2002/03" dataDxfId="78"/>
    <tableColumn id="11" name="2003/04" dataDxfId="77"/>
    <tableColumn id="12" name="2004/05" dataDxfId="76"/>
    <tableColumn id="13" name="2005/06" dataDxfId="75"/>
    <tableColumn id="14" name="2006/07" dataDxfId="74"/>
    <tableColumn id="15" name="2007/08" dataDxfId="73"/>
    <tableColumn id="16" name="2008/09" dataDxfId="72"/>
    <tableColumn id="17" name="2009/10" dataDxfId="71"/>
    <tableColumn id="18" name="2010/11" dataDxfId="70"/>
    <tableColumn id="19" name="2011/12" dataDxfId="69"/>
    <tableColumn id="20" name="2012/13" dataDxfId="68"/>
    <tableColumn id="21" name="2013/14" dataDxfId="67"/>
    <tableColumn id="22" name="2014/15" dataDxfId="66"/>
    <tableColumn id="23" name="2015/16" dataDxfId="65"/>
    <tableColumn id="24" name="2016/17" dataDxfId="64"/>
    <tableColumn id="25" name="2017/18" dataDxfId="63"/>
    <tableColumn id="26" name="2018/19" dataDxfId="62"/>
    <tableColumn id="27" name="2019/20" dataDxfId="61"/>
    <tableColumn id="28" name="2020/21" dataDxfId="60"/>
  </tableColumns>
  <tableStyleInfo name="TableStyleLight1" showFirstColumn="1" showLastColumn="0" showRowStripes="0" showColumnStripes="0"/>
</table>
</file>

<file path=xl/tables/table42.xml><?xml version="1.0" encoding="utf-8"?>
<table xmlns="http://schemas.openxmlformats.org/spreadsheetml/2006/main" id="44" name="table12c" displayName="table12c" ref="A14:AB15" totalsRowShown="0" headerRowDxfId="29" dataDxfId="28">
  <tableColumns count="28">
    <tableColumn id="1" name="Group" dataDxfId="57"/>
    <tableColumn id="2" name="1994/95" dataDxfId="56"/>
    <tableColumn id="3" name="1995/96" dataDxfId="55"/>
    <tableColumn id="4" name="1996/97" dataDxfId="54"/>
    <tableColumn id="5" name="1997/98" dataDxfId="53"/>
    <tableColumn id="6" name="1998/99" dataDxfId="52"/>
    <tableColumn id="7" name="1999/00" dataDxfId="51"/>
    <tableColumn id="8" name="2000/01" dataDxfId="50"/>
    <tableColumn id="9" name="2001/02" dataDxfId="49"/>
    <tableColumn id="10" name="2002/03" dataDxfId="48"/>
    <tableColumn id="11" name="2003/04" dataDxfId="47"/>
    <tableColumn id="12" name="2004/05" dataDxfId="46"/>
    <tableColumn id="13" name="2005/06" dataDxfId="45"/>
    <tableColumn id="14" name="2006/07" dataDxfId="44"/>
    <tableColumn id="15" name="2007/08" dataDxfId="43"/>
    <tableColumn id="16" name="2008/09" dataDxfId="42"/>
    <tableColumn id="17" name="2009/10" dataDxfId="41"/>
    <tableColumn id="18" name="2010/11" dataDxfId="40"/>
    <tableColumn id="19" name="2011/12" dataDxfId="39"/>
    <tableColumn id="20" name="2012/13" dataDxfId="38"/>
    <tableColumn id="21" name="2013/14" dataDxfId="37"/>
    <tableColumn id="22" name="2014/15" dataDxfId="36"/>
    <tableColumn id="23" name="2015/16" dataDxfId="35"/>
    <tableColumn id="24" name="2016/17" dataDxfId="34"/>
    <tableColumn id="25" name="2017/18" dataDxfId="33"/>
    <tableColumn id="26" name="2018/19" dataDxfId="32"/>
    <tableColumn id="27" name="2019/20" dataDxfId="31"/>
    <tableColumn id="28" name="2020/21" dataDxfId="30"/>
  </tableColumns>
  <tableStyleInfo name="TableStyleLight1" showFirstColumn="1" showLastColumn="0" showRowStripes="0" showColumnStripes="0"/>
</table>
</file>

<file path=xl/tables/table43.xml><?xml version="1.0" encoding="utf-8"?>
<table xmlns="http://schemas.openxmlformats.org/spreadsheetml/2006/main" id="45" name="table13a" displayName="table13a" ref="A6:E19" totalsRowShown="0" headerRowDxfId="22" dataDxfId="21">
  <tableColumns count="5">
    <tableColumn id="1" name="Measure" dataDxfId="27"/>
    <tableColumn id="2" name="Single person with no children" dataDxfId="26"/>
    <tableColumn id="3" name="Couple with no children" dataDxfId="25"/>
    <tableColumn id="4" name="Single person with children aged 5 and 14" dataDxfId="24"/>
    <tableColumn id="5" name="Couple with children aged 5 and 14" dataDxfId="23"/>
  </tableColumns>
  <tableStyleInfo name="TableStyleLight1" showFirstColumn="1" showLastColumn="0" showRowStripes="0" showColumnStripes="0"/>
</table>
</file>

<file path=xl/tables/table44.xml><?xml version="1.0" encoding="utf-8"?>
<table xmlns="http://schemas.openxmlformats.org/spreadsheetml/2006/main" id="46" name="table13b" displayName="table13b" ref="A21:E34" totalsRowShown="0" headerRowDxfId="15" dataDxfId="14">
  <tableColumns count="5">
    <tableColumn id="1" name="Measure" dataDxfId="20"/>
    <tableColumn id="2" name="Single person with no children" dataDxfId="19"/>
    <tableColumn id="3" name="Couple with no children" dataDxfId="18"/>
    <tableColumn id="4" name="Single person with children aged 5 and 14" dataDxfId="17"/>
    <tableColumn id="5" name="Couple with children aged 5 and 14" dataDxfId="16"/>
  </tableColumns>
  <tableStyleInfo name="TableStyleLight1" showFirstColumn="1" showLastColumn="0" showRowStripes="0" showColumnStripes="0"/>
</table>
</file>

<file path=xl/tables/table45.xml><?xml version="1.0" encoding="utf-8"?>
<table xmlns="http://schemas.openxmlformats.org/spreadsheetml/2006/main" id="47" name="table13c" displayName="table13c" ref="A36:E49" totalsRowShown="0" headerRowDxfId="8" dataDxfId="7">
  <tableColumns count="5">
    <tableColumn id="1" name="Measure" dataDxfId="13"/>
    <tableColumn id="2" name="Single person with no children" dataDxfId="12"/>
    <tableColumn id="3" name="Couple with no children" dataDxfId="11"/>
    <tableColumn id="4" name="Single person with children aged 5 and 14" dataDxfId="10"/>
    <tableColumn id="5" name="Couple with children aged 5 and 14" dataDxfId="9"/>
  </tableColumns>
  <tableStyleInfo name="TableStyleLight1" showFirstColumn="1" showLastColumn="0" showRowStripes="0" showColumnStripes="0"/>
</table>
</file>

<file path=xl/tables/table46.xml><?xml version="1.0" encoding="utf-8"?>
<table xmlns="http://schemas.openxmlformats.org/spreadsheetml/2006/main" id="48" name="table13d" displayName="table13d" ref="A51:E64" totalsRowShown="0" headerRowDxfId="1" dataDxfId="0">
  <tableColumns count="5">
    <tableColumn id="1" name="Measure" dataDxfId="6"/>
    <tableColumn id="2" name="Single person with no children" dataDxfId="5"/>
    <tableColumn id="3" name="Couple with no children" dataDxfId="4"/>
    <tableColumn id="4" name="Single person with children aged 5 and 14" dataDxfId="3"/>
    <tableColumn id="5" name="Couple with children aged 5 and 14" dataDxfId="2"/>
  </tableColumns>
  <tableStyleInfo name="TableStyleLight1" showFirstColumn="1" showLastColumn="0" showRowStripes="0" showColumnStripes="0"/>
</table>
</file>

<file path=xl/tables/table5.xml><?xml version="1.0" encoding="utf-8"?>
<table xmlns="http://schemas.openxmlformats.org/spreadsheetml/2006/main" id="7" name="table2a" displayName="table2a" ref="A6:AB10" totalsRowShown="0" headerRowDxfId="1064" dataDxfId="1063">
  <tableColumns count="28">
    <tableColumn id="1" name="Group" dataDxfId="1092"/>
    <tableColumn id="2" name="1994/95" dataDxfId="1091"/>
    <tableColumn id="3" name="1995/96" dataDxfId="1090"/>
    <tableColumn id="4" name="1996/97" dataDxfId="1089"/>
    <tableColumn id="5" name="1997/98" dataDxfId="1088"/>
    <tableColumn id="6" name="1998/99" dataDxfId="1087"/>
    <tableColumn id="7" name="1999/00" dataDxfId="1086"/>
    <tableColumn id="8" name="2000/01" dataDxfId="1085"/>
    <tableColumn id="9" name="2001/02" dataDxfId="1084"/>
    <tableColumn id="10" name="2002/03" dataDxfId="1083"/>
    <tableColumn id="11" name="2003/04" dataDxfId="1082"/>
    <tableColumn id="12" name="2004/05" dataDxfId="1081"/>
    <tableColumn id="13" name="2005/06" dataDxfId="1080"/>
    <tableColumn id="14" name="2006/07" dataDxfId="1079"/>
    <tableColumn id="15" name="2007/08" dataDxfId="1078"/>
    <tableColumn id="16" name="2008/09" dataDxfId="1077"/>
    <tableColumn id="17" name="2009/10" dataDxfId="1076"/>
    <tableColumn id="18" name="2010/11" dataDxfId="1075"/>
    <tableColumn id="19" name="2011/12" dataDxfId="1074"/>
    <tableColumn id="20" name="2012/13" dataDxfId="1073"/>
    <tableColumn id="21" name="2013/14" dataDxfId="1072"/>
    <tableColumn id="22" name="2014/15" dataDxfId="1071"/>
    <tableColumn id="23" name="2015/16" dataDxfId="1070"/>
    <tableColumn id="24" name="2016/17" dataDxfId="1069"/>
    <tableColumn id="25" name="2017/18" dataDxfId="1068"/>
    <tableColumn id="26" name="2018/19" dataDxfId="1067"/>
    <tableColumn id="27" name="2019/20" dataDxfId="1066"/>
    <tableColumn id="28" name="2020/21" dataDxfId="1065"/>
  </tableColumns>
  <tableStyleInfo name="TableStyleLight1" showFirstColumn="1" showLastColumn="0" showRowStripes="0" showColumnStripes="0"/>
</table>
</file>

<file path=xl/tables/table6.xml><?xml version="1.0" encoding="utf-8"?>
<table xmlns="http://schemas.openxmlformats.org/spreadsheetml/2006/main" id="8" name="table2b" displayName="table2b" ref="A12:AB16" totalsRowShown="0" headerRowDxfId="1034" dataDxfId="1033">
  <tableColumns count="28">
    <tableColumn id="1" name="Group" dataDxfId="1062"/>
    <tableColumn id="2" name="1994/95" dataDxfId="1061"/>
    <tableColumn id="3" name="1995/96" dataDxfId="1060"/>
    <tableColumn id="4" name="1996/97" dataDxfId="1059"/>
    <tableColumn id="5" name="1997/98" dataDxfId="1058"/>
    <tableColumn id="6" name="1998/99" dataDxfId="1057"/>
    <tableColumn id="7" name="1999/00" dataDxfId="1056"/>
    <tableColumn id="8" name="2000/01" dataDxfId="1055"/>
    <tableColumn id="9" name="2001/02" dataDxfId="1054"/>
    <tableColumn id="10" name="2002/03" dataDxfId="1053"/>
    <tableColumn id="11" name="2003/04" dataDxfId="1052"/>
    <tableColumn id="12" name="2004/05" dataDxfId="1051"/>
    <tableColumn id="13" name="2005/06" dataDxfId="1050"/>
    <tableColumn id="14" name="2006/07" dataDxfId="1049"/>
    <tableColumn id="15" name="2007/08" dataDxfId="1048"/>
    <tableColumn id="16" name="2008/09" dataDxfId="1047"/>
    <tableColumn id="17" name="2009/10" dataDxfId="1046"/>
    <tableColumn id="18" name="2010/11" dataDxfId="1045"/>
    <tableColumn id="19" name="2011/12" dataDxfId="1044"/>
    <tableColumn id="20" name="2012/13" dataDxfId="1043"/>
    <tableColumn id="21" name="2013/14" dataDxfId="1042"/>
    <tableColumn id="22" name="2014/15" dataDxfId="1041"/>
    <tableColumn id="23" name="2015/16" dataDxfId="1040"/>
    <tableColumn id="24" name="2016/17" dataDxfId="1039"/>
    <tableColumn id="25" name="2017/18" dataDxfId="1038"/>
    <tableColumn id="26" name="2018/19" dataDxfId="1037"/>
    <tableColumn id="27" name="2019/20" dataDxfId="1036"/>
    <tableColumn id="28" name="2020/21" dataDxfId="1035"/>
  </tableColumns>
  <tableStyleInfo name="TableStyleLight1" showFirstColumn="1" showLastColumn="0" showRowStripes="0" showColumnStripes="0"/>
</table>
</file>

<file path=xl/tables/table7.xml><?xml version="1.0" encoding="utf-8"?>
<table xmlns="http://schemas.openxmlformats.org/spreadsheetml/2006/main" id="9" name="table2c" displayName="table2c" ref="A18:AB22" totalsRowShown="0" headerRowDxfId="1004" dataDxfId="1003">
  <tableColumns count="28">
    <tableColumn id="1" name="Group" dataDxfId="1032"/>
    <tableColumn id="2" name="1994/95" dataDxfId="1031"/>
    <tableColumn id="3" name="1995/96" dataDxfId="1030"/>
    <tableColumn id="4" name="1996/97" dataDxfId="1029"/>
    <tableColumn id="5" name="1997/98" dataDxfId="1028"/>
    <tableColumn id="6" name="1998/99" dataDxfId="1027"/>
    <tableColumn id="7" name="1999/00" dataDxfId="1026"/>
    <tableColumn id="8" name="2000/01" dataDxfId="1025"/>
    <tableColumn id="9" name="2001/02" dataDxfId="1024"/>
    <tableColumn id="10" name="2002/03" dataDxfId="1023"/>
    <tableColumn id="11" name="2003/04" dataDxfId="1022"/>
    <tableColumn id="12" name="2004/05" dataDxfId="1021"/>
    <tableColumn id="13" name="2005/06" dataDxfId="1020"/>
    <tableColumn id="14" name="2006/07" dataDxfId="1019"/>
    <tableColumn id="15" name="2007/08" dataDxfId="1018"/>
    <tableColumn id="16" name="2008/09" dataDxfId="1017"/>
    <tableColumn id="17" name="2009/10" dataDxfId="1016"/>
    <tableColumn id="18" name="2010/11" dataDxfId="1015"/>
    <tableColumn id="19" name="2011/12" dataDxfId="1014"/>
    <tableColumn id="20" name="2012/13" dataDxfId="1013"/>
    <tableColumn id="21" name="2013/14" dataDxfId="1012"/>
    <tableColumn id="22" name="2014/15" dataDxfId="1011"/>
    <tableColumn id="23" name="2015/16" dataDxfId="1010"/>
    <tableColumn id="24" name="2016/17" dataDxfId="1009"/>
    <tableColumn id="25" name="2017/18" dataDxfId="1008"/>
    <tableColumn id="26" name="2018/19" dataDxfId="1007"/>
    <tableColumn id="27" name="2019/20" dataDxfId="1006"/>
    <tableColumn id="28" name="2020/21" dataDxfId="1005"/>
  </tableColumns>
  <tableStyleInfo name="TableStyleLight1" showFirstColumn="1" showLastColumn="0" showRowStripes="0" showColumnStripes="0"/>
</table>
</file>

<file path=xl/tables/table8.xml><?xml version="1.0" encoding="utf-8"?>
<table xmlns="http://schemas.openxmlformats.org/spreadsheetml/2006/main" id="10" name="table2d" displayName="table2d" ref="A24:AB28" totalsRowShown="0" headerRowDxfId="974" dataDxfId="973">
  <tableColumns count="28">
    <tableColumn id="1" name="Group" dataDxfId="1002"/>
    <tableColumn id="2" name="1994/95" dataDxfId="1001"/>
    <tableColumn id="3" name="1995/96" dataDxfId="1000"/>
    <tableColumn id="4" name="1996/97" dataDxfId="999"/>
    <tableColumn id="5" name="1997/98" dataDxfId="998"/>
    <tableColumn id="6" name="1998/99" dataDxfId="997"/>
    <tableColumn id="7" name="1999/00" dataDxfId="996"/>
    <tableColumn id="8" name="2000/01" dataDxfId="995"/>
    <tableColumn id="9" name="2001/02" dataDxfId="994"/>
    <tableColumn id="10" name="2002/03" dataDxfId="993"/>
    <tableColumn id="11" name="2003/04" dataDxfId="992"/>
    <tableColumn id="12" name="2004/05" dataDxfId="991"/>
    <tableColumn id="13" name="2005/06" dataDxfId="990"/>
    <tableColumn id="14" name="2006/07" dataDxfId="989"/>
    <tableColumn id="15" name="2007/08" dataDxfId="988"/>
    <tableColumn id="16" name="2008/09" dataDxfId="987"/>
    <tableColumn id="17" name="2009/10" dataDxfId="986"/>
    <tableColumn id="18" name="2010/11" dataDxfId="985"/>
    <tableColumn id="19" name="2011/12" dataDxfId="984"/>
    <tableColumn id="20" name="2012/13" dataDxfId="983"/>
    <tableColumn id="21" name="2013/14" dataDxfId="982"/>
    <tableColumn id="22" name="2014/15" dataDxfId="981"/>
    <tableColumn id="23" name="2015/16" dataDxfId="980"/>
    <tableColumn id="24" name="2016/17" dataDxfId="979"/>
    <tableColumn id="25" name="2017/18" dataDxfId="978"/>
    <tableColumn id="26" name="2018/19" dataDxfId="977"/>
    <tableColumn id="27" name="2019/20" dataDxfId="976"/>
    <tableColumn id="28" name="2020/21" dataDxfId="975"/>
  </tableColumns>
  <tableStyleInfo name="TableStyleLight1" showFirstColumn="1" showLastColumn="0" showRowStripes="0" showColumnStripes="0"/>
</table>
</file>

<file path=xl/tables/table9.xml><?xml version="1.0" encoding="utf-8"?>
<table xmlns="http://schemas.openxmlformats.org/spreadsheetml/2006/main" id="11" name="table3a" displayName="table3a" ref="A6:AB10" totalsRowShown="0" headerRowDxfId="944" dataDxfId="943">
  <tableColumns count="28">
    <tableColumn id="1" name="Group" dataDxfId="972"/>
    <tableColumn id="2" name="1994/95" dataDxfId="971"/>
    <tableColumn id="3" name="1995/96" dataDxfId="970"/>
    <tableColumn id="4" name="1996/97" dataDxfId="969"/>
    <tableColumn id="5" name="1997/98" dataDxfId="968"/>
    <tableColumn id="6" name="1998/99" dataDxfId="967"/>
    <tableColumn id="7" name="1999/00" dataDxfId="966"/>
    <tableColumn id="8" name="2000/01" dataDxfId="965"/>
    <tableColumn id="9" name="2001/02" dataDxfId="964"/>
    <tableColumn id="10" name="2002/03" dataDxfId="963"/>
    <tableColumn id="11" name="2003/04" dataDxfId="962"/>
    <tableColumn id="12" name="2004/05" dataDxfId="961"/>
    <tableColumn id="13" name="2005/06" dataDxfId="960"/>
    <tableColumn id="14" name="2006/07" dataDxfId="959"/>
    <tableColumn id="15" name="2007/08" dataDxfId="958"/>
    <tableColumn id="16" name="2008/09" dataDxfId="957"/>
    <tableColumn id="17" name="2009/10" dataDxfId="956"/>
    <tableColumn id="18" name="2010/11" dataDxfId="955"/>
    <tableColumn id="19" name="2011/12" dataDxfId="954"/>
    <tableColumn id="20" name="2012/13" dataDxfId="953"/>
    <tableColumn id="21" name="2013/14" dataDxfId="952"/>
    <tableColumn id="22" name="2014/15" dataDxfId="951"/>
    <tableColumn id="23" name="2015/16" dataDxfId="950"/>
    <tableColumn id="24" name="2016/17" dataDxfId="949"/>
    <tableColumn id="25" name="2017/18" dataDxfId="948"/>
    <tableColumn id="26" name="2018/19" dataDxfId="947"/>
    <tableColumn id="27" name="2019/20" dataDxfId="946"/>
    <tableColumn id="28" name="2020/21" dataDxfId="945"/>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table" Target="../tables/table2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table" Target="../tables/table32.xml"/><Relationship Id="rId1" Type="http://schemas.openxmlformats.org/officeDocument/2006/relationships/table" Target="../tables/table3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table" Target="../tables/table34.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table" Target="../tables/table38.xml"/><Relationship Id="rId1"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table" Target="../tables/table41.xml"/><Relationship Id="rId1" Type="http://schemas.openxmlformats.org/officeDocument/2006/relationships/table" Target="../tables/table40.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table" Target="../tables/table44.xml"/><Relationship Id="rId1" Type="http://schemas.openxmlformats.org/officeDocument/2006/relationships/table" Target="../tables/table43.xml"/><Relationship Id="rId4" Type="http://schemas.openxmlformats.org/officeDocument/2006/relationships/table" Target="../tables/table46.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 Id="rId4" Type="http://schemas.openxmlformats.org/officeDocument/2006/relationships/table" Target="../tables/table1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table" Target="../tables/table17.xml"/><Relationship Id="rId4" Type="http://schemas.openxmlformats.org/officeDocument/2006/relationships/table" Target="../tables/table20.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 Id="rId4" Type="http://schemas.openxmlformats.org/officeDocument/2006/relationships/table" Target="../tables/table24.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table" Target="../tables/table26.xml"/><Relationship Id="rId1" Type="http://schemas.openxmlformats.org/officeDocument/2006/relationships/table" Target="../tables/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42"/>
  <sheetViews>
    <sheetView showGridLines="0" tabSelected="1" workbookViewId="0"/>
  </sheetViews>
  <sheetFormatPr defaultColWidth="10.90625" defaultRowHeight="14.5" x14ac:dyDescent="0.35"/>
  <cols>
    <col min="1" max="1" width="85.7265625" customWidth="1"/>
  </cols>
  <sheetData>
    <row r="1" spans="1:1" ht="30" customHeight="1" x14ac:dyDescent="0.45">
      <c r="A1" s="1" t="s">
        <v>6</v>
      </c>
    </row>
    <row r="2" spans="1:1" ht="15.5" x14ac:dyDescent="0.35">
      <c r="A2" s="2" t="s">
        <v>143</v>
      </c>
    </row>
    <row r="3" spans="1:1" ht="15.5" x14ac:dyDescent="0.35">
      <c r="A3" s="2" t="s">
        <v>144</v>
      </c>
    </row>
    <row r="4" spans="1:1" ht="46.5" x14ac:dyDescent="0.35">
      <c r="A4" s="2" t="s">
        <v>145</v>
      </c>
    </row>
    <row r="5" spans="1:1" ht="46.5" x14ac:dyDescent="0.35">
      <c r="A5" s="2" t="s">
        <v>146</v>
      </c>
    </row>
    <row r="6" spans="1:1" ht="15.5" x14ac:dyDescent="0.35">
      <c r="A6" s="2" t="s">
        <v>147</v>
      </c>
    </row>
    <row r="7" spans="1:1" ht="31" x14ac:dyDescent="0.35">
      <c r="A7" s="2" t="s">
        <v>148</v>
      </c>
    </row>
    <row r="8" spans="1:1" ht="30" customHeight="1" x14ac:dyDescent="0.4">
      <c r="A8" s="3" t="s">
        <v>64</v>
      </c>
    </row>
    <row r="9" spans="1:1" ht="77.5" x14ac:dyDescent="0.35">
      <c r="A9" s="2" t="s">
        <v>142</v>
      </c>
    </row>
    <row r="10" spans="1:1" ht="30" customHeight="1" x14ac:dyDescent="0.4">
      <c r="A10" s="3" t="s">
        <v>5</v>
      </c>
    </row>
    <row r="11" spans="1:1" ht="46.5" x14ac:dyDescent="0.35">
      <c r="A11" s="2" t="s">
        <v>149</v>
      </c>
    </row>
    <row r="12" spans="1:1" ht="46.5" x14ac:dyDescent="0.35">
      <c r="A12" s="2" t="s">
        <v>150</v>
      </c>
    </row>
    <row r="13" spans="1:1" ht="46.5" x14ac:dyDescent="0.35">
      <c r="A13" s="2" t="s">
        <v>151</v>
      </c>
    </row>
    <row r="14" spans="1:1" ht="15.5" x14ac:dyDescent="0.35">
      <c r="A14" s="2" t="s">
        <v>152</v>
      </c>
    </row>
    <row r="15" spans="1:1" ht="30" customHeight="1" x14ac:dyDescent="0.4">
      <c r="A15" s="3" t="s">
        <v>1</v>
      </c>
    </row>
    <row r="16" spans="1:1" ht="31" x14ac:dyDescent="0.35">
      <c r="A16" s="2" t="s">
        <v>153</v>
      </c>
    </row>
    <row r="17" spans="1:1" ht="62" x14ac:dyDescent="0.35">
      <c r="A17" s="2" t="s">
        <v>154</v>
      </c>
    </row>
    <row r="18" spans="1:1" ht="46.5" x14ac:dyDescent="0.35">
      <c r="A18" s="2" t="s">
        <v>155</v>
      </c>
    </row>
    <row r="19" spans="1:1" ht="62" x14ac:dyDescent="0.35">
      <c r="A19" s="2" t="s">
        <v>156</v>
      </c>
    </row>
    <row r="20" spans="1:1" ht="77.5" x14ac:dyDescent="0.35">
      <c r="A20" s="2" t="s">
        <v>157</v>
      </c>
    </row>
    <row r="21" spans="1:1" ht="30" customHeight="1" x14ac:dyDescent="0.4">
      <c r="A21" s="3" t="s">
        <v>61</v>
      </c>
    </row>
    <row r="22" spans="1:1" ht="62" x14ac:dyDescent="0.35">
      <c r="A22" s="2" t="s">
        <v>158</v>
      </c>
    </row>
    <row r="23" spans="1:1" ht="30" customHeight="1" x14ac:dyDescent="0.4">
      <c r="A23" s="3" t="s">
        <v>2</v>
      </c>
    </row>
    <row r="24" spans="1:1" ht="15.5" x14ac:dyDescent="0.35">
      <c r="A24" s="2" t="s">
        <v>159</v>
      </c>
    </row>
    <row r="25" spans="1:1" ht="15.5" x14ac:dyDescent="0.35">
      <c r="A25" s="2" t="s">
        <v>160</v>
      </c>
    </row>
    <row r="26" spans="1:1" ht="15.5" x14ac:dyDescent="0.35">
      <c r="A26" s="2" t="s">
        <v>161</v>
      </c>
    </row>
    <row r="27" spans="1:1" ht="15.5" x14ac:dyDescent="0.35">
      <c r="A27" s="2" t="s">
        <v>162</v>
      </c>
    </row>
    <row r="28" spans="1:1" ht="30" customHeight="1" x14ac:dyDescent="0.4">
      <c r="A28" s="3" t="s">
        <v>3</v>
      </c>
    </row>
    <row r="29" spans="1:1" ht="46.5" x14ac:dyDescent="0.35">
      <c r="A29" s="2" t="s">
        <v>163</v>
      </c>
    </row>
    <row r="30" spans="1:1" ht="62" x14ac:dyDescent="0.35">
      <c r="A30" s="2" t="s">
        <v>164</v>
      </c>
    </row>
    <row r="31" spans="1:1" ht="62" x14ac:dyDescent="0.35">
      <c r="A31" s="2" t="s">
        <v>165</v>
      </c>
    </row>
    <row r="32" spans="1:1" ht="46.5" x14ac:dyDescent="0.35">
      <c r="A32" s="2" t="s">
        <v>166</v>
      </c>
    </row>
    <row r="33" spans="1:1" ht="30" customHeight="1" x14ac:dyDescent="0.4">
      <c r="A33" s="3" t="s">
        <v>62</v>
      </c>
    </row>
    <row r="34" spans="1:1" ht="46.5" x14ac:dyDescent="0.35">
      <c r="A34" s="2" t="s">
        <v>167</v>
      </c>
    </row>
    <row r="35" spans="1:1" ht="30" customHeight="1" x14ac:dyDescent="0.4">
      <c r="A35" s="3" t="s">
        <v>63</v>
      </c>
    </row>
    <row r="36" spans="1:1" ht="93" x14ac:dyDescent="0.35">
      <c r="A36" s="2" t="s">
        <v>168</v>
      </c>
    </row>
    <row r="37" spans="1:1" ht="30" customHeight="1" x14ac:dyDescent="0.4">
      <c r="A37" s="3" t="s">
        <v>4</v>
      </c>
    </row>
    <row r="38" spans="1:1" ht="15.5" x14ac:dyDescent="0.35">
      <c r="A38" s="2" t="s">
        <v>169</v>
      </c>
    </row>
    <row r="39" spans="1:1" ht="15.5" x14ac:dyDescent="0.35">
      <c r="A39" s="2" t="s">
        <v>170</v>
      </c>
    </row>
    <row r="40" spans="1:1" ht="15.5" x14ac:dyDescent="0.35">
      <c r="A40" s="2" t="s">
        <v>171</v>
      </c>
    </row>
    <row r="41" spans="1:1" ht="15.5" x14ac:dyDescent="0.35">
      <c r="A41" s="2" t="s">
        <v>172</v>
      </c>
    </row>
    <row r="42" spans="1:1" ht="15.5" x14ac:dyDescent="0.35">
      <c r="A42" s="2"/>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00"/>
  <sheetViews>
    <sheetView showGridLines="0" workbookViewId="0"/>
  </sheetViews>
  <sheetFormatPr defaultColWidth="10.90625" defaultRowHeight="14.5" x14ac:dyDescent="0.35"/>
  <cols>
    <col min="1" max="1" width="70.7265625" customWidth="1"/>
  </cols>
  <sheetData>
    <row r="1" spans="1:13" ht="19.5" x14ac:dyDescent="0.45">
      <c r="A1" s="4" t="s">
        <v>49</v>
      </c>
      <c r="B1" s="8"/>
      <c r="C1" s="8"/>
      <c r="D1" s="8"/>
      <c r="E1" s="8"/>
      <c r="F1" s="8"/>
      <c r="G1" s="8"/>
      <c r="H1" s="8"/>
      <c r="I1" s="8"/>
      <c r="J1" s="8"/>
      <c r="K1" s="8"/>
      <c r="L1" s="8"/>
      <c r="M1" s="8"/>
    </row>
    <row r="2" spans="1:13" x14ac:dyDescent="0.35">
      <c r="A2" s="9" t="s">
        <v>99</v>
      </c>
      <c r="B2" s="8"/>
      <c r="C2" s="8"/>
      <c r="D2" s="8"/>
      <c r="E2" s="8"/>
      <c r="F2" s="8"/>
      <c r="G2" s="8"/>
      <c r="H2" s="8"/>
      <c r="I2" s="8"/>
      <c r="J2" s="8"/>
      <c r="K2" s="8"/>
      <c r="L2" s="8"/>
      <c r="M2" s="8"/>
    </row>
    <row r="3" spans="1:13" ht="29" x14ac:dyDescent="0.35">
      <c r="A3" s="9" t="s">
        <v>66</v>
      </c>
      <c r="B3" s="10"/>
      <c r="C3" s="10"/>
      <c r="D3" s="10"/>
      <c r="E3" s="10"/>
      <c r="F3" s="10"/>
      <c r="G3" s="10"/>
      <c r="H3" s="10"/>
      <c r="I3" s="10"/>
      <c r="J3" s="10"/>
      <c r="K3" s="10"/>
      <c r="L3" s="10"/>
      <c r="M3" s="10"/>
    </row>
    <row r="4" spans="1:13" ht="87" x14ac:dyDescent="0.35">
      <c r="A4" s="9" t="s">
        <v>109</v>
      </c>
      <c r="B4" s="10"/>
      <c r="C4" s="10"/>
      <c r="D4" s="10"/>
      <c r="E4" s="10"/>
      <c r="F4" s="10"/>
      <c r="G4" s="10"/>
      <c r="H4" s="10"/>
      <c r="I4" s="10"/>
      <c r="J4" s="10"/>
      <c r="K4" s="10"/>
      <c r="L4" s="10"/>
      <c r="M4" s="10"/>
    </row>
    <row r="5" spans="1:13" x14ac:dyDescent="0.35">
      <c r="A5" s="11" t="s">
        <v>0</v>
      </c>
      <c r="B5" s="10"/>
      <c r="C5" s="10"/>
      <c r="D5" s="10"/>
      <c r="E5" s="10"/>
      <c r="F5" s="10"/>
      <c r="G5" s="10"/>
      <c r="H5" s="10"/>
      <c r="I5" s="10"/>
      <c r="J5" s="10"/>
      <c r="K5" s="10"/>
      <c r="L5" s="10"/>
      <c r="M5" s="10"/>
    </row>
    <row r="6" spans="1:13" ht="30" customHeight="1" x14ac:dyDescent="0.4">
      <c r="A6" s="6" t="s">
        <v>48</v>
      </c>
      <c r="B6" s="10"/>
      <c r="C6" s="10"/>
      <c r="D6" s="10"/>
      <c r="E6" s="10"/>
      <c r="F6" s="10"/>
      <c r="G6" s="10"/>
      <c r="H6" s="10"/>
      <c r="I6" s="10"/>
      <c r="J6" s="10"/>
      <c r="K6" s="10"/>
      <c r="L6" s="10"/>
      <c r="M6" s="10"/>
    </row>
    <row r="7" spans="1:13" x14ac:dyDescent="0.35">
      <c r="A7" s="12" t="s">
        <v>67</v>
      </c>
      <c r="B7" s="13" t="s">
        <v>83</v>
      </c>
      <c r="C7" s="13" t="s">
        <v>84</v>
      </c>
      <c r="D7" s="13" t="s">
        <v>85</v>
      </c>
      <c r="E7" s="13" t="s">
        <v>86</v>
      </c>
      <c r="F7" s="13" t="s">
        <v>87</v>
      </c>
      <c r="G7" s="13" t="s">
        <v>88</v>
      </c>
      <c r="H7" s="13" t="s">
        <v>89</v>
      </c>
      <c r="I7" s="13" t="s">
        <v>90</v>
      </c>
      <c r="J7" s="13" t="s">
        <v>91</v>
      </c>
      <c r="K7" s="13" t="s">
        <v>92</v>
      </c>
      <c r="L7" s="13" t="s">
        <v>93</v>
      </c>
      <c r="M7" s="13" t="s">
        <v>94</v>
      </c>
    </row>
    <row r="8" spans="1:13" x14ac:dyDescent="0.35">
      <c r="A8" s="12" t="s">
        <v>110</v>
      </c>
      <c r="B8" s="14">
        <v>9.6940200000000004E-2</v>
      </c>
      <c r="C8" s="14">
        <v>7.45223E-2</v>
      </c>
      <c r="D8" s="14">
        <v>7.7422599999999994E-2</v>
      </c>
      <c r="E8" s="14">
        <v>8.1111000000000003E-2</v>
      </c>
      <c r="F8" s="14">
        <v>8.6265300000000003E-2</v>
      </c>
      <c r="G8" s="14">
        <v>6.5976300000000002E-2</v>
      </c>
      <c r="H8" s="14">
        <v>6.3727599999999995E-2</v>
      </c>
      <c r="I8" s="14">
        <v>5.7442399999999998E-2</v>
      </c>
      <c r="J8" s="14">
        <v>4.8127900000000001E-2</v>
      </c>
      <c r="K8" s="14">
        <v>5.6393199999999997E-2</v>
      </c>
      <c r="L8" s="14">
        <v>4.2864100000000002E-2</v>
      </c>
      <c r="M8" s="14">
        <v>3.9827000000000001E-2</v>
      </c>
    </row>
    <row r="9" spans="1:13" ht="30" customHeight="1" x14ac:dyDescent="0.4">
      <c r="A9" s="6" t="s">
        <v>46</v>
      </c>
      <c r="B9" s="14"/>
      <c r="C9" s="14"/>
      <c r="D9" s="14"/>
      <c r="E9" s="14"/>
      <c r="F9" s="14"/>
      <c r="G9" s="14"/>
      <c r="H9" s="14"/>
      <c r="I9" s="14"/>
      <c r="J9" s="14"/>
      <c r="K9" s="14"/>
      <c r="L9" s="14"/>
      <c r="M9" s="14"/>
    </row>
    <row r="10" spans="1:13" x14ac:dyDescent="0.35">
      <c r="A10" s="12" t="s">
        <v>67</v>
      </c>
      <c r="B10" s="15" t="s">
        <v>83</v>
      </c>
      <c r="C10" s="15" t="s">
        <v>84</v>
      </c>
      <c r="D10" s="15" t="s">
        <v>85</v>
      </c>
      <c r="E10" s="15" t="s">
        <v>86</v>
      </c>
      <c r="F10" s="15" t="s">
        <v>87</v>
      </c>
      <c r="G10" s="15" t="s">
        <v>88</v>
      </c>
      <c r="H10" s="15" t="s">
        <v>89</v>
      </c>
      <c r="I10" s="15" t="s">
        <v>90</v>
      </c>
      <c r="J10" s="15" t="s">
        <v>91</v>
      </c>
      <c r="K10" s="15" t="s">
        <v>92</v>
      </c>
      <c r="L10" s="15" t="s">
        <v>93</v>
      </c>
      <c r="M10" s="15" t="s">
        <v>94</v>
      </c>
    </row>
    <row r="11" spans="1:13" x14ac:dyDescent="0.35">
      <c r="A11" s="12" t="s">
        <v>110</v>
      </c>
      <c r="B11" s="16">
        <v>80000</v>
      </c>
      <c r="C11" s="16">
        <v>60000</v>
      </c>
      <c r="D11" s="16" t="s">
        <v>103</v>
      </c>
      <c r="E11" s="16" t="s">
        <v>103</v>
      </c>
      <c r="F11" s="16" t="s">
        <v>103</v>
      </c>
      <c r="G11" s="16" t="s">
        <v>103</v>
      </c>
      <c r="H11" s="16" t="s">
        <v>103</v>
      </c>
      <c r="I11" s="16" t="s">
        <v>103</v>
      </c>
      <c r="J11" s="16" t="s">
        <v>103</v>
      </c>
      <c r="K11" s="16" t="s">
        <v>103</v>
      </c>
      <c r="L11" s="16" t="s">
        <v>103</v>
      </c>
      <c r="M11" s="16" t="s">
        <v>103</v>
      </c>
    </row>
    <row r="12" spans="1:13" ht="30" customHeight="1" x14ac:dyDescent="0.4">
      <c r="A12" s="6" t="s">
        <v>47</v>
      </c>
      <c r="B12" s="16"/>
      <c r="C12" s="16"/>
      <c r="D12" s="16"/>
      <c r="E12" s="16"/>
      <c r="F12" s="16"/>
      <c r="G12" s="16"/>
      <c r="H12" s="16"/>
      <c r="I12" s="16"/>
      <c r="J12" s="16"/>
      <c r="K12" s="16"/>
      <c r="L12" s="16"/>
      <c r="M12" s="16"/>
    </row>
    <row r="13" spans="1:13" x14ac:dyDescent="0.35">
      <c r="A13" s="12" t="s">
        <v>67</v>
      </c>
      <c r="B13" s="17" t="s">
        <v>83</v>
      </c>
      <c r="C13" s="17" t="s">
        <v>84</v>
      </c>
      <c r="D13" s="17" t="s">
        <v>85</v>
      </c>
      <c r="E13" s="17" t="s">
        <v>86</v>
      </c>
      <c r="F13" s="17" t="s">
        <v>87</v>
      </c>
      <c r="G13" s="17" t="s">
        <v>88</v>
      </c>
      <c r="H13" s="17" t="s">
        <v>89</v>
      </c>
      <c r="I13" s="17" t="s">
        <v>90</v>
      </c>
      <c r="J13" s="17" t="s">
        <v>91</v>
      </c>
      <c r="K13" s="17" t="s">
        <v>92</v>
      </c>
      <c r="L13" s="17" t="s">
        <v>93</v>
      </c>
      <c r="M13" s="17" t="s">
        <v>94</v>
      </c>
    </row>
    <row r="14" spans="1:13" x14ac:dyDescent="0.35">
      <c r="A14" s="12" t="s">
        <v>110</v>
      </c>
      <c r="B14" s="16">
        <v>1212</v>
      </c>
      <c r="C14" s="16">
        <v>1306</v>
      </c>
      <c r="D14" s="16">
        <v>979</v>
      </c>
      <c r="E14" s="16">
        <v>972</v>
      </c>
      <c r="F14" s="16">
        <v>980</v>
      </c>
      <c r="G14" s="16">
        <v>934</v>
      </c>
      <c r="H14" s="16">
        <v>958</v>
      </c>
      <c r="I14" s="16">
        <v>967</v>
      </c>
      <c r="J14" s="16">
        <v>1014</v>
      </c>
      <c r="K14" s="16">
        <v>1010</v>
      </c>
      <c r="L14" s="16">
        <v>990</v>
      </c>
      <c r="M14" s="16">
        <v>551</v>
      </c>
    </row>
    <row r="15" spans="1:13" x14ac:dyDescent="0.35">
      <c r="A15" s="12"/>
      <c r="B15" s="16"/>
      <c r="C15" s="16"/>
      <c r="D15" s="16"/>
      <c r="E15" s="16"/>
      <c r="F15" s="16"/>
      <c r="G15" s="16"/>
      <c r="H15" s="16"/>
      <c r="I15" s="16"/>
      <c r="J15" s="16"/>
      <c r="K15" s="16"/>
      <c r="L15" s="16"/>
      <c r="M15" s="16"/>
    </row>
    <row r="16" spans="1:13" x14ac:dyDescent="0.35">
      <c r="A16" s="12"/>
      <c r="B16" s="16"/>
      <c r="C16" s="16"/>
      <c r="D16" s="16"/>
      <c r="E16" s="16"/>
      <c r="F16" s="16"/>
      <c r="G16" s="16"/>
      <c r="H16" s="16"/>
      <c r="I16" s="16"/>
      <c r="J16" s="16"/>
      <c r="K16" s="16"/>
      <c r="L16" s="16"/>
      <c r="M16" s="16"/>
    </row>
    <row r="17" spans="1:13" x14ac:dyDescent="0.35">
      <c r="A17" s="12"/>
      <c r="B17" s="10"/>
      <c r="C17" s="10"/>
      <c r="D17" s="10"/>
      <c r="E17" s="10"/>
      <c r="F17" s="10"/>
      <c r="G17" s="10"/>
      <c r="H17" s="10"/>
      <c r="I17" s="10"/>
      <c r="J17" s="10"/>
      <c r="K17" s="10"/>
      <c r="L17" s="10"/>
      <c r="M17" s="10"/>
    </row>
    <row r="18" spans="1:13" x14ac:dyDescent="0.35">
      <c r="A18" s="12"/>
      <c r="B18" s="10"/>
      <c r="C18" s="10"/>
      <c r="D18" s="10"/>
      <c r="E18" s="10"/>
      <c r="F18" s="10"/>
      <c r="G18" s="10"/>
      <c r="H18" s="10"/>
      <c r="I18" s="10"/>
      <c r="J18" s="10"/>
      <c r="K18" s="10"/>
      <c r="L18" s="10"/>
      <c r="M18" s="10"/>
    </row>
    <row r="19" spans="1:13" x14ac:dyDescent="0.35">
      <c r="A19" s="12"/>
      <c r="B19" s="10"/>
      <c r="C19" s="10"/>
      <c r="D19" s="10"/>
      <c r="E19" s="10"/>
      <c r="F19" s="10"/>
      <c r="G19" s="10"/>
      <c r="H19" s="10"/>
      <c r="I19" s="10"/>
      <c r="J19" s="10"/>
      <c r="K19" s="10"/>
      <c r="L19" s="10"/>
      <c r="M19" s="10"/>
    </row>
    <row r="20" spans="1:13" x14ac:dyDescent="0.35">
      <c r="A20" s="12"/>
      <c r="B20" s="10"/>
      <c r="C20" s="10"/>
      <c r="D20" s="10"/>
      <c r="E20" s="10"/>
      <c r="F20" s="10"/>
      <c r="G20" s="10"/>
      <c r="H20" s="10"/>
      <c r="I20" s="10"/>
      <c r="J20" s="10"/>
      <c r="K20" s="10"/>
      <c r="L20" s="10"/>
      <c r="M20" s="10"/>
    </row>
    <row r="21" spans="1:13" x14ac:dyDescent="0.35">
      <c r="A21" s="12"/>
      <c r="B21" s="10"/>
      <c r="C21" s="10"/>
      <c r="D21" s="10"/>
      <c r="E21" s="10"/>
      <c r="F21" s="10"/>
      <c r="G21" s="10"/>
      <c r="H21" s="10"/>
      <c r="I21" s="10"/>
      <c r="J21" s="10"/>
      <c r="K21" s="10"/>
      <c r="L21" s="10"/>
      <c r="M21" s="10"/>
    </row>
    <row r="22" spans="1:13" x14ac:dyDescent="0.35">
      <c r="A22" s="12"/>
      <c r="B22" s="10"/>
      <c r="C22" s="10"/>
      <c r="D22" s="10"/>
      <c r="E22" s="10"/>
      <c r="F22" s="10"/>
      <c r="G22" s="10"/>
      <c r="H22" s="10"/>
      <c r="I22" s="10"/>
      <c r="J22" s="10"/>
      <c r="K22" s="10"/>
      <c r="L22" s="10"/>
      <c r="M22" s="10"/>
    </row>
    <row r="23" spans="1:13" x14ac:dyDescent="0.35">
      <c r="A23" s="12"/>
      <c r="B23" s="10"/>
      <c r="C23" s="10"/>
      <c r="D23" s="10"/>
      <c r="E23" s="10"/>
      <c r="F23" s="10"/>
      <c r="G23" s="10"/>
      <c r="H23" s="10"/>
      <c r="I23" s="10"/>
      <c r="J23" s="10"/>
      <c r="K23" s="10"/>
      <c r="L23" s="10"/>
      <c r="M23" s="10"/>
    </row>
    <row r="24" spans="1:13" x14ac:dyDescent="0.35">
      <c r="A24" s="12"/>
      <c r="B24" s="10"/>
      <c r="C24" s="10"/>
      <c r="D24" s="10"/>
      <c r="E24" s="10"/>
      <c r="F24" s="10"/>
      <c r="G24" s="10"/>
      <c r="H24" s="10"/>
      <c r="I24" s="10"/>
      <c r="J24" s="10"/>
      <c r="K24" s="10"/>
      <c r="L24" s="10"/>
      <c r="M24" s="10"/>
    </row>
    <row r="25" spans="1:13" x14ac:dyDescent="0.35">
      <c r="A25" s="12"/>
      <c r="B25" s="10"/>
      <c r="C25" s="10"/>
      <c r="D25" s="10"/>
      <c r="E25" s="10"/>
      <c r="F25" s="10"/>
      <c r="G25" s="10"/>
      <c r="H25" s="10"/>
      <c r="I25" s="10"/>
      <c r="J25" s="10"/>
      <c r="K25" s="10"/>
      <c r="L25" s="10"/>
      <c r="M25" s="10"/>
    </row>
    <row r="26" spans="1:13" x14ac:dyDescent="0.35">
      <c r="A26" s="12"/>
      <c r="B26" s="10"/>
      <c r="C26" s="10"/>
      <c r="D26" s="10"/>
      <c r="E26" s="10"/>
      <c r="F26" s="10"/>
      <c r="G26" s="10"/>
      <c r="H26" s="10"/>
      <c r="I26" s="10"/>
      <c r="J26" s="10"/>
      <c r="K26" s="10"/>
      <c r="L26" s="10"/>
      <c r="M26" s="10"/>
    </row>
    <row r="27" spans="1:13" x14ac:dyDescent="0.35">
      <c r="A27" s="12"/>
      <c r="B27" s="10"/>
      <c r="C27" s="10"/>
      <c r="D27" s="10"/>
      <c r="E27" s="10"/>
      <c r="F27" s="10"/>
      <c r="G27" s="10"/>
      <c r="H27" s="10"/>
      <c r="I27" s="10"/>
      <c r="J27" s="10"/>
      <c r="K27" s="10"/>
      <c r="L27" s="10"/>
      <c r="M27" s="10"/>
    </row>
    <row r="28" spans="1:13" x14ac:dyDescent="0.35">
      <c r="A28" s="12"/>
      <c r="B28" s="10"/>
      <c r="C28" s="10"/>
      <c r="D28" s="10"/>
      <c r="E28" s="10"/>
      <c r="F28" s="10"/>
      <c r="G28" s="10"/>
      <c r="H28" s="10"/>
      <c r="I28" s="10"/>
      <c r="J28" s="10"/>
      <c r="K28" s="10"/>
      <c r="L28" s="10"/>
      <c r="M28" s="10"/>
    </row>
    <row r="29" spans="1:13" x14ac:dyDescent="0.35">
      <c r="A29" s="12"/>
      <c r="B29" s="10"/>
      <c r="C29" s="10"/>
      <c r="D29" s="10"/>
      <c r="E29" s="10"/>
      <c r="F29" s="10"/>
      <c r="G29" s="10"/>
      <c r="H29" s="10"/>
      <c r="I29" s="10"/>
      <c r="J29" s="10"/>
      <c r="K29" s="10"/>
      <c r="L29" s="10"/>
      <c r="M29" s="10"/>
    </row>
    <row r="30" spans="1:13" x14ac:dyDescent="0.35">
      <c r="A30" s="12"/>
      <c r="B30" s="10"/>
      <c r="C30" s="10"/>
      <c r="D30" s="10"/>
      <c r="E30" s="10"/>
      <c r="F30" s="10"/>
      <c r="G30" s="10"/>
      <c r="H30" s="10"/>
      <c r="I30" s="10"/>
      <c r="J30" s="10"/>
      <c r="K30" s="10"/>
      <c r="L30" s="10"/>
      <c r="M30" s="10"/>
    </row>
    <row r="31" spans="1:13" x14ac:dyDescent="0.35">
      <c r="A31" s="12"/>
      <c r="B31" s="10"/>
      <c r="C31" s="10"/>
      <c r="D31" s="10"/>
      <c r="E31" s="10"/>
      <c r="F31" s="10"/>
      <c r="G31" s="10"/>
      <c r="H31" s="10"/>
      <c r="I31" s="10"/>
      <c r="J31" s="10"/>
      <c r="K31" s="10"/>
      <c r="L31" s="10"/>
      <c r="M31" s="10"/>
    </row>
    <row r="32" spans="1:13" x14ac:dyDescent="0.35">
      <c r="A32" s="12"/>
      <c r="B32" s="10"/>
      <c r="C32" s="10"/>
      <c r="D32" s="10"/>
      <c r="E32" s="10"/>
      <c r="F32" s="10"/>
      <c r="G32" s="10"/>
      <c r="H32" s="10"/>
      <c r="I32" s="10"/>
      <c r="J32" s="10"/>
      <c r="K32" s="10"/>
      <c r="L32" s="10"/>
      <c r="M32" s="10"/>
    </row>
    <row r="33" spans="1:13" x14ac:dyDescent="0.35">
      <c r="A33" s="12"/>
      <c r="B33" s="10"/>
      <c r="C33" s="10"/>
      <c r="D33" s="10"/>
      <c r="E33" s="10"/>
      <c r="F33" s="10"/>
      <c r="G33" s="10"/>
      <c r="H33" s="10"/>
      <c r="I33" s="10"/>
      <c r="J33" s="10"/>
      <c r="K33" s="10"/>
      <c r="L33" s="10"/>
      <c r="M33" s="10"/>
    </row>
    <row r="34" spans="1:13" x14ac:dyDescent="0.35">
      <c r="A34" s="12"/>
      <c r="B34" s="10"/>
      <c r="C34" s="10"/>
      <c r="D34" s="10"/>
      <c r="E34" s="10"/>
      <c r="F34" s="10"/>
      <c r="G34" s="10"/>
      <c r="H34" s="10"/>
      <c r="I34" s="10"/>
      <c r="J34" s="10"/>
      <c r="K34" s="10"/>
      <c r="L34" s="10"/>
      <c r="M34" s="10"/>
    </row>
    <row r="35" spans="1:13" x14ac:dyDescent="0.35">
      <c r="A35" s="12"/>
      <c r="B35" s="10"/>
      <c r="C35" s="10"/>
      <c r="D35" s="10"/>
      <c r="E35" s="10"/>
      <c r="F35" s="10"/>
      <c r="G35" s="10"/>
      <c r="H35" s="10"/>
      <c r="I35" s="10"/>
      <c r="J35" s="10"/>
      <c r="K35" s="10"/>
      <c r="L35" s="10"/>
      <c r="M35" s="10"/>
    </row>
    <row r="36" spans="1:13" x14ac:dyDescent="0.35">
      <c r="A36" s="12"/>
      <c r="B36" s="10"/>
      <c r="C36" s="10"/>
      <c r="D36" s="10"/>
      <c r="E36" s="10"/>
      <c r="F36" s="10"/>
      <c r="G36" s="10"/>
      <c r="H36" s="10"/>
      <c r="I36" s="10"/>
      <c r="J36" s="10"/>
      <c r="K36" s="10"/>
      <c r="L36" s="10"/>
      <c r="M36" s="10"/>
    </row>
    <row r="37" spans="1:13" x14ac:dyDescent="0.35">
      <c r="A37" s="12"/>
      <c r="B37" s="10"/>
      <c r="C37" s="10"/>
      <c r="D37" s="10"/>
      <c r="E37" s="10"/>
      <c r="F37" s="10"/>
      <c r="G37" s="10"/>
      <c r="H37" s="10"/>
      <c r="I37" s="10"/>
      <c r="J37" s="10"/>
      <c r="K37" s="10"/>
      <c r="L37" s="10"/>
      <c r="M37" s="10"/>
    </row>
    <row r="38" spans="1:13" x14ac:dyDescent="0.35">
      <c r="A38" s="12"/>
      <c r="B38" s="10"/>
      <c r="C38" s="10"/>
      <c r="D38" s="10"/>
      <c r="E38" s="10"/>
      <c r="F38" s="10"/>
      <c r="G38" s="10"/>
      <c r="H38" s="10"/>
      <c r="I38" s="10"/>
      <c r="J38" s="10"/>
      <c r="K38" s="10"/>
      <c r="L38" s="10"/>
      <c r="M38" s="10"/>
    </row>
    <row r="39" spans="1:13" x14ac:dyDescent="0.35">
      <c r="A39" s="12"/>
      <c r="B39" s="10"/>
      <c r="C39" s="10"/>
      <c r="D39" s="10"/>
      <c r="E39" s="10"/>
      <c r="F39" s="10"/>
      <c r="G39" s="10"/>
      <c r="H39" s="10"/>
      <c r="I39" s="10"/>
      <c r="J39" s="10"/>
      <c r="K39" s="10"/>
      <c r="L39" s="10"/>
      <c r="M39" s="10"/>
    </row>
    <row r="40" spans="1:13" x14ac:dyDescent="0.35">
      <c r="A40" s="12"/>
      <c r="B40" s="10"/>
      <c r="C40" s="10"/>
      <c r="D40" s="10"/>
      <c r="E40" s="10"/>
      <c r="F40" s="10"/>
      <c r="G40" s="10"/>
      <c r="H40" s="10"/>
      <c r="I40" s="10"/>
      <c r="J40" s="10"/>
      <c r="K40" s="10"/>
      <c r="L40" s="10"/>
      <c r="M40" s="10"/>
    </row>
    <row r="41" spans="1:13" x14ac:dyDescent="0.35">
      <c r="A41" s="12"/>
      <c r="B41" s="10"/>
      <c r="C41" s="10"/>
      <c r="D41" s="10"/>
      <c r="E41" s="10"/>
      <c r="F41" s="10"/>
      <c r="G41" s="10"/>
      <c r="H41" s="10"/>
      <c r="I41" s="10"/>
      <c r="J41" s="10"/>
      <c r="K41" s="10"/>
      <c r="L41" s="10"/>
      <c r="M41" s="10"/>
    </row>
    <row r="42" spans="1:13" x14ac:dyDescent="0.35">
      <c r="A42" s="12"/>
      <c r="B42" s="10"/>
      <c r="C42" s="10"/>
      <c r="D42" s="10"/>
      <c r="E42" s="10"/>
      <c r="F42" s="10"/>
      <c r="G42" s="10"/>
      <c r="H42" s="10"/>
      <c r="I42" s="10"/>
      <c r="J42" s="10"/>
      <c r="K42" s="10"/>
      <c r="L42" s="10"/>
      <c r="M42" s="10"/>
    </row>
    <row r="43" spans="1:13" x14ac:dyDescent="0.35">
      <c r="A43" s="12"/>
      <c r="B43" s="10"/>
      <c r="C43" s="10"/>
      <c r="D43" s="10"/>
      <c r="E43" s="10"/>
      <c r="F43" s="10"/>
      <c r="G43" s="10"/>
      <c r="H43" s="10"/>
      <c r="I43" s="10"/>
      <c r="J43" s="10"/>
      <c r="K43" s="10"/>
      <c r="L43" s="10"/>
      <c r="M43" s="10"/>
    </row>
    <row r="44" spans="1:13" x14ac:dyDescent="0.35">
      <c r="A44" s="12"/>
      <c r="B44" s="10"/>
      <c r="C44" s="10"/>
      <c r="D44" s="10"/>
      <c r="E44" s="10"/>
      <c r="F44" s="10"/>
      <c r="G44" s="10"/>
      <c r="H44" s="10"/>
      <c r="I44" s="10"/>
      <c r="J44" s="10"/>
      <c r="K44" s="10"/>
      <c r="L44" s="10"/>
      <c r="M44" s="10"/>
    </row>
    <row r="45" spans="1:13" x14ac:dyDescent="0.35">
      <c r="A45" s="12"/>
      <c r="B45" s="10"/>
      <c r="C45" s="10"/>
      <c r="D45" s="10"/>
      <c r="E45" s="10"/>
      <c r="F45" s="10"/>
      <c r="G45" s="10"/>
      <c r="H45" s="10"/>
      <c r="I45" s="10"/>
      <c r="J45" s="10"/>
      <c r="K45" s="10"/>
      <c r="L45" s="10"/>
      <c r="M45" s="10"/>
    </row>
    <row r="46" spans="1:13" x14ac:dyDescent="0.35">
      <c r="A46" s="12"/>
      <c r="B46" s="10"/>
      <c r="C46" s="10"/>
      <c r="D46" s="10"/>
      <c r="E46" s="10"/>
      <c r="F46" s="10"/>
      <c r="G46" s="10"/>
      <c r="H46" s="10"/>
      <c r="I46" s="10"/>
      <c r="J46" s="10"/>
      <c r="K46" s="10"/>
      <c r="L46" s="10"/>
      <c r="M46" s="10"/>
    </row>
    <row r="47" spans="1:13" x14ac:dyDescent="0.35">
      <c r="A47" s="12"/>
      <c r="B47" s="10"/>
      <c r="C47" s="10"/>
      <c r="D47" s="10"/>
      <c r="E47" s="10"/>
      <c r="F47" s="10"/>
      <c r="G47" s="10"/>
      <c r="H47" s="10"/>
      <c r="I47" s="10"/>
      <c r="J47" s="10"/>
      <c r="K47" s="10"/>
      <c r="L47" s="10"/>
      <c r="M47" s="10"/>
    </row>
    <row r="48" spans="1:13" x14ac:dyDescent="0.35">
      <c r="A48" s="12"/>
      <c r="B48" s="10"/>
      <c r="C48" s="10"/>
      <c r="D48" s="10"/>
      <c r="E48" s="10"/>
      <c r="F48" s="10"/>
      <c r="G48" s="10"/>
      <c r="H48" s="10"/>
      <c r="I48" s="10"/>
      <c r="J48" s="10"/>
      <c r="K48" s="10"/>
      <c r="L48" s="10"/>
      <c r="M48" s="10"/>
    </row>
    <row r="49" spans="1:13" x14ac:dyDescent="0.35">
      <c r="A49" s="12"/>
      <c r="B49" s="10"/>
      <c r="C49" s="10"/>
      <c r="D49" s="10"/>
      <c r="E49" s="10"/>
      <c r="F49" s="10"/>
      <c r="G49" s="10"/>
      <c r="H49" s="10"/>
      <c r="I49" s="10"/>
      <c r="J49" s="10"/>
      <c r="K49" s="10"/>
      <c r="L49" s="10"/>
      <c r="M49" s="10"/>
    </row>
    <row r="50" spans="1:13" x14ac:dyDescent="0.35">
      <c r="A50" s="12"/>
      <c r="B50" s="10"/>
      <c r="C50" s="10"/>
      <c r="D50" s="10"/>
      <c r="E50" s="10"/>
      <c r="F50" s="10"/>
      <c r="G50" s="10"/>
      <c r="H50" s="10"/>
      <c r="I50" s="10"/>
      <c r="J50" s="10"/>
      <c r="K50" s="10"/>
      <c r="L50" s="10"/>
      <c r="M50" s="10"/>
    </row>
    <row r="51" spans="1:13" x14ac:dyDescent="0.35">
      <c r="A51" s="12"/>
      <c r="B51" s="10"/>
      <c r="C51" s="10"/>
      <c r="D51" s="10"/>
      <c r="E51" s="10"/>
      <c r="F51" s="10"/>
      <c r="G51" s="10"/>
      <c r="H51" s="10"/>
      <c r="I51" s="10"/>
      <c r="J51" s="10"/>
      <c r="K51" s="10"/>
      <c r="L51" s="10"/>
      <c r="M51" s="10"/>
    </row>
    <row r="52" spans="1:13" x14ac:dyDescent="0.35">
      <c r="A52" s="12"/>
      <c r="B52" s="10"/>
      <c r="C52" s="10"/>
      <c r="D52" s="10"/>
      <c r="E52" s="10"/>
      <c r="F52" s="10"/>
      <c r="G52" s="10"/>
      <c r="H52" s="10"/>
      <c r="I52" s="10"/>
      <c r="J52" s="10"/>
      <c r="K52" s="10"/>
      <c r="L52" s="10"/>
      <c r="M52" s="10"/>
    </row>
    <row r="53" spans="1:13" x14ac:dyDescent="0.35">
      <c r="A53" s="12"/>
      <c r="B53" s="10"/>
      <c r="C53" s="10"/>
      <c r="D53" s="10"/>
      <c r="E53" s="10"/>
      <c r="F53" s="10"/>
      <c r="G53" s="10"/>
      <c r="H53" s="10"/>
      <c r="I53" s="10"/>
      <c r="J53" s="10"/>
      <c r="K53" s="10"/>
      <c r="L53" s="10"/>
      <c r="M53" s="10"/>
    </row>
    <row r="54" spans="1:13" x14ac:dyDescent="0.35">
      <c r="A54" s="12"/>
      <c r="B54" s="10"/>
      <c r="C54" s="10"/>
      <c r="D54" s="10"/>
      <c r="E54" s="10"/>
      <c r="F54" s="10"/>
      <c r="G54" s="10"/>
      <c r="H54" s="10"/>
      <c r="I54" s="10"/>
      <c r="J54" s="10"/>
      <c r="K54" s="10"/>
      <c r="L54" s="10"/>
      <c r="M54" s="10"/>
    </row>
    <row r="55" spans="1:13" x14ac:dyDescent="0.35">
      <c r="A55" s="12"/>
      <c r="B55" s="10"/>
      <c r="C55" s="10"/>
      <c r="D55" s="10"/>
      <c r="E55" s="10"/>
      <c r="F55" s="10"/>
      <c r="G55" s="10"/>
      <c r="H55" s="10"/>
      <c r="I55" s="10"/>
      <c r="J55" s="10"/>
      <c r="K55" s="10"/>
      <c r="L55" s="10"/>
      <c r="M55" s="10"/>
    </row>
    <row r="56" spans="1:13" x14ac:dyDescent="0.35">
      <c r="A56" s="12"/>
      <c r="B56" s="10"/>
      <c r="C56" s="10"/>
      <c r="D56" s="10"/>
      <c r="E56" s="10"/>
      <c r="F56" s="10"/>
      <c r="G56" s="10"/>
      <c r="H56" s="10"/>
      <c r="I56" s="10"/>
      <c r="J56" s="10"/>
      <c r="K56" s="10"/>
      <c r="L56" s="10"/>
      <c r="M56" s="10"/>
    </row>
    <row r="57" spans="1:13" x14ac:dyDescent="0.35">
      <c r="A57" s="12"/>
      <c r="B57" s="10"/>
      <c r="C57" s="10"/>
      <c r="D57" s="10"/>
      <c r="E57" s="10"/>
      <c r="F57" s="10"/>
      <c r="G57" s="10"/>
      <c r="H57" s="10"/>
      <c r="I57" s="10"/>
      <c r="J57" s="10"/>
      <c r="K57" s="10"/>
      <c r="L57" s="10"/>
      <c r="M57" s="10"/>
    </row>
    <row r="58" spans="1:13" x14ac:dyDescent="0.35">
      <c r="A58" s="12"/>
      <c r="B58" s="10"/>
      <c r="C58" s="10"/>
      <c r="D58" s="10"/>
      <c r="E58" s="10"/>
      <c r="F58" s="10"/>
      <c r="G58" s="10"/>
      <c r="H58" s="10"/>
      <c r="I58" s="10"/>
      <c r="J58" s="10"/>
      <c r="K58" s="10"/>
      <c r="L58" s="10"/>
      <c r="M58" s="10"/>
    </row>
    <row r="59" spans="1:13" x14ac:dyDescent="0.35">
      <c r="A59" s="12"/>
      <c r="B59" s="10"/>
      <c r="C59" s="10"/>
      <c r="D59" s="10"/>
      <c r="E59" s="10"/>
      <c r="F59" s="10"/>
      <c r="G59" s="10"/>
      <c r="H59" s="10"/>
      <c r="I59" s="10"/>
      <c r="J59" s="10"/>
      <c r="K59" s="10"/>
      <c r="L59" s="10"/>
      <c r="M59" s="10"/>
    </row>
    <row r="60" spans="1:13" x14ac:dyDescent="0.35">
      <c r="A60" s="12"/>
      <c r="B60" s="10"/>
      <c r="C60" s="10"/>
      <c r="D60" s="10"/>
      <c r="E60" s="10"/>
      <c r="F60" s="10"/>
      <c r="G60" s="10"/>
      <c r="H60" s="10"/>
      <c r="I60" s="10"/>
      <c r="J60" s="10"/>
      <c r="K60" s="10"/>
      <c r="L60" s="10"/>
      <c r="M60" s="10"/>
    </row>
    <row r="61" spans="1:13" x14ac:dyDescent="0.35">
      <c r="A61" s="12"/>
      <c r="B61" s="10"/>
      <c r="C61" s="10"/>
      <c r="D61" s="10"/>
      <c r="E61" s="10"/>
      <c r="F61" s="10"/>
      <c r="G61" s="10"/>
      <c r="H61" s="10"/>
      <c r="I61" s="10"/>
      <c r="J61" s="10"/>
      <c r="K61" s="10"/>
      <c r="L61" s="10"/>
      <c r="M61" s="10"/>
    </row>
    <row r="62" spans="1:13" x14ac:dyDescent="0.35">
      <c r="A62" s="12"/>
      <c r="B62" s="10"/>
      <c r="C62" s="10"/>
      <c r="D62" s="10"/>
      <c r="E62" s="10"/>
      <c r="F62" s="10"/>
      <c r="G62" s="10"/>
      <c r="H62" s="10"/>
      <c r="I62" s="10"/>
      <c r="J62" s="10"/>
      <c r="K62" s="10"/>
      <c r="L62" s="10"/>
      <c r="M62" s="10"/>
    </row>
    <row r="63" spans="1:13" x14ac:dyDescent="0.35">
      <c r="A63" s="12"/>
      <c r="B63" s="10"/>
      <c r="C63" s="10"/>
      <c r="D63" s="10"/>
      <c r="E63" s="10"/>
      <c r="F63" s="10"/>
      <c r="G63" s="10"/>
      <c r="H63" s="10"/>
      <c r="I63" s="10"/>
      <c r="J63" s="10"/>
      <c r="K63" s="10"/>
      <c r="L63" s="10"/>
      <c r="M63" s="10"/>
    </row>
    <row r="64" spans="1:13" x14ac:dyDescent="0.35">
      <c r="A64" s="12"/>
      <c r="B64" s="10"/>
      <c r="C64" s="10"/>
      <c r="D64" s="10"/>
      <c r="E64" s="10"/>
      <c r="F64" s="10"/>
      <c r="G64" s="10"/>
      <c r="H64" s="10"/>
      <c r="I64" s="10"/>
      <c r="J64" s="10"/>
      <c r="K64" s="10"/>
      <c r="L64" s="10"/>
      <c r="M64" s="10"/>
    </row>
    <row r="65" spans="1:13" x14ac:dyDescent="0.35">
      <c r="A65" s="12"/>
      <c r="B65" s="10"/>
      <c r="C65" s="10"/>
      <c r="D65" s="10"/>
      <c r="E65" s="10"/>
      <c r="F65" s="10"/>
      <c r="G65" s="10"/>
      <c r="H65" s="10"/>
      <c r="I65" s="10"/>
      <c r="J65" s="10"/>
      <c r="K65" s="10"/>
      <c r="L65" s="10"/>
      <c r="M65" s="10"/>
    </row>
    <row r="66" spans="1:13" x14ac:dyDescent="0.35">
      <c r="A66" s="12"/>
      <c r="B66" s="10"/>
      <c r="C66" s="10"/>
      <c r="D66" s="10"/>
      <c r="E66" s="10"/>
      <c r="F66" s="10"/>
      <c r="G66" s="10"/>
      <c r="H66" s="10"/>
      <c r="I66" s="10"/>
      <c r="J66" s="10"/>
      <c r="K66" s="10"/>
      <c r="L66" s="10"/>
      <c r="M66" s="10"/>
    </row>
    <row r="67" spans="1:13" x14ac:dyDescent="0.35">
      <c r="A67" s="12"/>
      <c r="B67" s="10"/>
      <c r="C67" s="10"/>
      <c r="D67" s="10"/>
      <c r="E67" s="10"/>
      <c r="F67" s="10"/>
      <c r="G67" s="10"/>
      <c r="H67" s="10"/>
      <c r="I67" s="10"/>
      <c r="J67" s="10"/>
      <c r="K67" s="10"/>
      <c r="L67" s="10"/>
      <c r="M67" s="10"/>
    </row>
    <row r="68" spans="1:13" x14ac:dyDescent="0.35">
      <c r="A68" s="12"/>
      <c r="B68" s="10"/>
      <c r="C68" s="10"/>
      <c r="D68" s="10"/>
      <c r="E68" s="10"/>
      <c r="F68" s="10"/>
      <c r="G68" s="10"/>
      <c r="H68" s="10"/>
      <c r="I68" s="10"/>
      <c r="J68" s="10"/>
      <c r="K68" s="10"/>
      <c r="L68" s="10"/>
      <c r="M68" s="10"/>
    </row>
    <row r="69" spans="1:13" x14ac:dyDescent="0.35">
      <c r="A69" s="12"/>
      <c r="B69" s="10"/>
      <c r="C69" s="10"/>
      <c r="D69" s="10"/>
      <c r="E69" s="10"/>
      <c r="F69" s="10"/>
      <c r="G69" s="10"/>
      <c r="H69" s="10"/>
      <c r="I69" s="10"/>
      <c r="J69" s="10"/>
      <c r="K69" s="10"/>
      <c r="L69" s="10"/>
      <c r="M69" s="10"/>
    </row>
    <row r="70" spans="1:13" x14ac:dyDescent="0.35">
      <c r="A70" s="12"/>
      <c r="B70" s="10"/>
      <c r="C70" s="10"/>
      <c r="D70" s="10"/>
      <c r="E70" s="10"/>
      <c r="F70" s="10"/>
      <c r="G70" s="10"/>
      <c r="H70" s="10"/>
      <c r="I70" s="10"/>
      <c r="J70" s="10"/>
      <c r="K70" s="10"/>
      <c r="L70" s="10"/>
      <c r="M70" s="10"/>
    </row>
    <row r="71" spans="1:13" x14ac:dyDescent="0.35">
      <c r="A71" s="12"/>
      <c r="B71" s="10"/>
      <c r="C71" s="10"/>
      <c r="D71" s="10"/>
      <c r="E71" s="10"/>
      <c r="F71" s="10"/>
      <c r="G71" s="10"/>
      <c r="H71" s="10"/>
      <c r="I71" s="10"/>
      <c r="J71" s="10"/>
      <c r="K71" s="10"/>
      <c r="L71" s="10"/>
      <c r="M71" s="10"/>
    </row>
    <row r="72" spans="1:13" x14ac:dyDescent="0.35">
      <c r="A72" s="12"/>
      <c r="B72" s="10"/>
      <c r="C72" s="10"/>
      <c r="D72" s="10"/>
      <c r="E72" s="10"/>
      <c r="F72" s="10"/>
      <c r="G72" s="10"/>
      <c r="H72" s="10"/>
      <c r="I72" s="10"/>
      <c r="J72" s="10"/>
      <c r="K72" s="10"/>
      <c r="L72" s="10"/>
      <c r="M72" s="10"/>
    </row>
    <row r="73" spans="1:13" x14ac:dyDescent="0.35">
      <c r="A73" s="12"/>
      <c r="B73" s="10"/>
      <c r="C73" s="10"/>
      <c r="D73" s="10"/>
      <c r="E73" s="10"/>
      <c r="F73" s="10"/>
      <c r="G73" s="10"/>
      <c r="H73" s="10"/>
      <c r="I73" s="10"/>
      <c r="J73" s="10"/>
      <c r="K73" s="10"/>
      <c r="L73" s="10"/>
      <c r="M73" s="10"/>
    </row>
    <row r="74" spans="1:13" x14ac:dyDescent="0.35">
      <c r="A74" s="12"/>
      <c r="B74" s="10"/>
      <c r="C74" s="10"/>
      <c r="D74" s="10"/>
      <c r="E74" s="10"/>
      <c r="F74" s="10"/>
      <c r="G74" s="10"/>
      <c r="H74" s="10"/>
      <c r="I74" s="10"/>
      <c r="J74" s="10"/>
      <c r="K74" s="10"/>
      <c r="L74" s="10"/>
      <c r="M74" s="10"/>
    </row>
    <row r="75" spans="1:13" x14ac:dyDescent="0.35">
      <c r="A75" s="12"/>
      <c r="B75" s="10"/>
      <c r="C75" s="10"/>
      <c r="D75" s="10"/>
      <c r="E75" s="10"/>
      <c r="F75" s="10"/>
      <c r="G75" s="10"/>
      <c r="H75" s="10"/>
      <c r="I75" s="10"/>
      <c r="J75" s="10"/>
      <c r="K75" s="10"/>
      <c r="L75" s="10"/>
      <c r="M75" s="10"/>
    </row>
    <row r="76" spans="1:13" x14ac:dyDescent="0.35">
      <c r="A76" s="12"/>
      <c r="B76" s="10"/>
      <c r="C76" s="10"/>
      <c r="D76" s="10"/>
      <c r="E76" s="10"/>
      <c r="F76" s="10"/>
      <c r="G76" s="10"/>
      <c r="H76" s="10"/>
      <c r="I76" s="10"/>
      <c r="J76" s="10"/>
      <c r="K76" s="10"/>
      <c r="L76" s="10"/>
      <c r="M76" s="10"/>
    </row>
    <row r="77" spans="1:13" x14ac:dyDescent="0.35">
      <c r="A77" s="12"/>
      <c r="B77" s="10"/>
      <c r="C77" s="10"/>
      <c r="D77" s="10"/>
      <c r="E77" s="10"/>
      <c r="F77" s="10"/>
      <c r="G77" s="10"/>
      <c r="H77" s="10"/>
      <c r="I77" s="10"/>
      <c r="J77" s="10"/>
      <c r="K77" s="10"/>
      <c r="L77" s="10"/>
      <c r="M77" s="10"/>
    </row>
    <row r="78" spans="1:13" x14ac:dyDescent="0.35">
      <c r="A78" s="12"/>
      <c r="B78" s="10"/>
      <c r="C78" s="10"/>
      <c r="D78" s="10"/>
      <c r="E78" s="10"/>
      <c r="F78" s="10"/>
      <c r="G78" s="10"/>
      <c r="H78" s="10"/>
      <c r="I78" s="10"/>
      <c r="J78" s="10"/>
      <c r="K78" s="10"/>
      <c r="L78" s="10"/>
      <c r="M78" s="10"/>
    </row>
    <row r="79" spans="1:13" x14ac:dyDescent="0.35">
      <c r="A79" s="12"/>
      <c r="B79" s="10"/>
      <c r="C79" s="10"/>
      <c r="D79" s="10"/>
      <c r="E79" s="10"/>
      <c r="F79" s="10"/>
      <c r="G79" s="10"/>
      <c r="H79" s="10"/>
      <c r="I79" s="10"/>
      <c r="J79" s="10"/>
      <c r="K79" s="10"/>
      <c r="L79" s="10"/>
      <c r="M79" s="10"/>
    </row>
    <row r="80" spans="1:13" x14ac:dyDescent="0.35">
      <c r="A80" s="12"/>
      <c r="B80" s="10"/>
      <c r="C80" s="10"/>
      <c r="D80" s="10"/>
      <c r="E80" s="10"/>
      <c r="F80" s="10"/>
      <c r="G80" s="10"/>
      <c r="H80" s="10"/>
      <c r="I80" s="10"/>
      <c r="J80" s="10"/>
      <c r="K80" s="10"/>
      <c r="L80" s="10"/>
      <c r="M80" s="10"/>
    </row>
    <row r="81" spans="1:13" x14ac:dyDescent="0.35">
      <c r="A81" s="12"/>
      <c r="B81" s="10"/>
      <c r="C81" s="10"/>
      <c r="D81" s="10"/>
      <c r="E81" s="10"/>
      <c r="F81" s="10"/>
      <c r="G81" s="10"/>
      <c r="H81" s="10"/>
      <c r="I81" s="10"/>
      <c r="J81" s="10"/>
      <c r="K81" s="10"/>
      <c r="L81" s="10"/>
      <c r="M81" s="10"/>
    </row>
    <row r="82" spans="1:13" x14ac:dyDescent="0.35">
      <c r="A82" s="12"/>
      <c r="B82" s="10"/>
      <c r="C82" s="10"/>
      <c r="D82" s="10"/>
      <c r="E82" s="10"/>
      <c r="F82" s="10"/>
      <c r="G82" s="10"/>
      <c r="H82" s="10"/>
      <c r="I82" s="10"/>
      <c r="J82" s="10"/>
      <c r="K82" s="10"/>
      <c r="L82" s="10"/>
      <c r="M82" s="10"/>
    </row>
    <row r="83" spans="1:13" x14ac:dyDescent="0.35">
      <c r="A83" s="12"/>
      <c r="B83" s="10"/>
      <c r="C83" s="10"/>
      <c r="D83" s="10"/>
      <c r="E83" s="10"/>
      <c r="F83" s="10"/>
      <c r="G83" s="10"/>
      <c r="H83" s="10"/>
      <c r="I83" s="10"/>
      <c r="J83" s="10"/>
      <c r="K83" s="10"/>
      <c r="L83" s="10"/>
      <c r="M83" s="10"/>
    </row>
    <row r="84" spans="1:13" x14ac:dyDescent="0.35">
      <c r="A84" s="12"/>
      <c r="B84" s="10"/>
      <c r="C84" s="10"/>
      <c r="D84" s="10"/>
      <c r="E84" s="10"/>
      <c r="F84" s="10"/>
      <c r="G84" s="10"/>
      <c r="H84" s="10"/>
      <c r="I84" s="10"/>
      <c r="J84" s="10"/>
      <c r="K84" s="10"/>
      <c r="L84" s="10"/>
      <c r="M84" s="10"/>
    </row>
    <row r="85" spans="1:13" x14ac:dyDescent="0.35">
      <c r="A85" s="12"/>
      <c r="B85" s="10"/>
      <c r="C85" s="10"/>
      <c r="D85" s="10"/>
      <c r="E85" s="10"/>
      <c r="F85" s="10"/>
      <c r="G85" s="10"/>
      <c r="H85" s="10"/>
      <c r="I85" s="10"/>
      <c r="J85" s="10"/>
      <c r="K85" s="10"/>
      <c r="L85" s="10"/>
      <c r="M85" s="10"/>
    </row>
    <row r="86" spans="1:13" x14ac:dyDescent="0.35">
      <c r="A86" s="12"/>
      <c r="B86" s="10"/>
      <c r="C86" s="10"/>
      <c r="D86" s="10"/>
      <c r="E86" s="10"/>
      <c r="F86" s="10"/>
      <c r="G86" s="10"/>
      <c r="H86" s="10"/>
      <c r="I86" s="10"/>
      <c r="J86" s="10"/>
      <c r="K86" s="10"/>
      <c r="L86" s="10"/>
      <c r="M86" s="10"/>
    </row>
    <row r="87" spans="1:13" x14ac:dyDescent="0.35">
      <c r="A87" s="12"/>
      <c r="B87" s="10"/>
      <c r="C87" s="10"/>
      <c r="D87" s="10"/>
      <c r="E87" s="10"/>
      <c r="F87" s="10"/>
      <c r="G87" s="10"/>
      <c r="H87" s="10"/>
      <c r="I87" s="10"/>
      <c r="J87" s="10"/>
      <c r="K87" s="10"/>
      <c r="L87" s="10"/>
      <c r="M87" s="10"/>
    </row>
    <row r="88" spans="1:13" x14ac:dyDescent="0.35">
      <c r="A88" s="12"/>
      <c r="B88" s="10"/>
      <c r="C88" s="10"/>
      <c r="D88" s="10"/>
      <c r="E88" s="10"/>
      <c r="F88" s="10"/>
      <c r="G88" s="10"/>
      <c r="H88" s="10"/>
      <c r="I88" s="10"/>
      <c r="J88" s="10"/>
      <c r="K88" s="10"/>
      <c r="L88" s="10"/>
      <c r="M88" s="10"/>
    </row>
    <row r="89" spans="1:13" x14ac:dyDescent="0.35">
      <c r="A89" s="12"/>
      <c r="B89" s="10"/>
      <c r="C89" s="10"/>
      <c r="D89" s="10"/>
      <c r="E89" s="10"/>
      <c r="F89" s="10"/>
      <c r="G89" s="10"/>
      <c r="H89" s="10"/>
      <c r="I89" s="10"/>
      <c r="J89" s="10"/>
      <c r="K89" s="10"/>
      <c r="L89" s="10"/>
      <c r="M89" s="10"/>
    </row>
    <row r="90" spans="1:13" x14ac:dyDescent="0.35">
      <c r="A90" s="12"/>
      <c r="B90" s="10"/>
      <c r="C90" s="10"/>
      <c r="D90" s="10"/>
      <c r="E90" s="10"/>
      <c r="F90" s="10"/>
      <c r="G90" s="10"/>
      <c r="H90" s="10"/>
      <c r="I90" s="10"/>
      <c r="J90" s="10"/>
      <c r="K90" s="10"/>
      <c r="L90" s="10"/>
      <c r="M90" s="10"/>
    </row>
    <row r="91" spans="1:13" x14ac:dyDescent="0.35">
      <c r="A91" s="12"/>
      <c r="B91" s="10"/>
      <c r="C91" s="10"/>
      <c r="D91" s="10"/>
      <c r="E91" s="10"/>
      <c r="F91" s="10"/>
      <c r="G91" s="10"/>
      <c r="H91" s="10"/>
      <c r="I91" s="10"/>
      <c r="J91" s="10"/>
      <c r="K91" s="10"/>
      <c r="L91" s="10"/>
      <c r="M91" s="10"/>
    </row>
    <row r="92" spans="1:13" x14ac:dyDescent="0.35">
      <c r="A92" s="12"/>
      <c r="B92" s="10"/>
      <c r="C92" s="10"/>
      <c r="D92" s="10"/>
      <c r="E92" s="10"/>
      <c r="F92" s="10"/>
      <c r="G92" s="10"/>
      <c r="H92" s="10"/>
      <c r="I92" s="10"/>
      <c r="J92" s="10"/>
      <c r="K92" s="10"/>
      <c r="L92" s="10"/>
      <c r="M92" s="10"/>
    </row>
    <row r="93" spans="1:13" x14ac:dyDescent="0.35">
      <c r="A93" s="12"/>
      <c r="B93" s="10"/>
      <c r="C93" s="10"/>
      <c r="D93" s="10"/>
      <c r="E93" s="10"/>
      <c r="F93" s="10"/>
      <c r="G93" s="10"/>
      <c r="H93" s="10"/>
      <c r="I93" s="10"/>
      <c r="J93" s="10"/>
      <c r="K93" s="10"/>
      <c r="L93" s="10"/>
      <c r="M93" s="10"/>
    </row>
    <row r="94" spans="1:13" x14ac:dyDescent="0.35">
      <c r="A94" s="12"/>
      <c r="B94" s="10"/>
      <c r="C94" s="10"/>
      <c r="D94" s="10"/>
      <c r="E94" s="10"/>
      <c r="F94" s="10"/>
      <c r="G94" s="10"/>
      <c r="H94" s="10"/>
      <c r="I94" s="10"/>
      <c r="J94" s="10"/>
      <c r="K94" s="10"/>
      <c r="L94" s="10"/>
      <c r="M94" s="10"/>
    </row>
    <row r="95" spans="1:13" x14ac:dyDescent="0.35">
      <c r="A95" s="12"/>
      <c r="B95" s="10"/>
      <c r="C95" s="10"/>
      <c r="D95" s="10"/>
      <c r="E95" s="10"/>
      <c r="F95" s="10"/>
      <c r="G95" s="10"/>
      <c r="H95" s="10"/>
      <c r="I95" s="10"/>
      <c r="J95" s="10"/>
      <c r="K95" s="10"/>
      <c r="L95" s="10"/>
      <c r="M95" s="10"/>
    </row>
    <row r="96" spans="1:13" x14ac:dyDescent="0.35">
      <c r="A96" s="12"/>
      <c r="B96" s="10"/>
      <c r="C96" s="10"/>
      <c r="D96" s="10"/>
      <c r="E96" s="10"/>
      <c r="F96" s="10"/>
      <c r="G96" s="10"/>
      <c r="H96" s="10"/>
      <c r="I96" s="10"/>
      <c r="J96" s="10"/>
      <c r="K96" s="10"/>
      <c r="L96" s="10"/>
      <c r="M96" s="10"/>
    </row>
    <row r="97" spans="1:13" x14ac:dyDescent="0.35">
      <c r="A97" s="12"/>
      <c r="B97" s="10"/>
      <c r="C97" s="10"/>
      <c r="D97" s="10"/>
      <c r="E97" s="10"/>
      <c r="F97" s="10"/>
      <c r="G97" s="10"/>
      <c r="H97" s="10"/>
      <c r="I97" s="10"/>
      <c r="J97" s="10"/>
      <c r="K97" s="10"/>
      <c r="L97" s="10"/>
      <c r="M97" s="10"/>
    </row>
    <row r="98" spans="1:13" x14ac:dyDescent="0.35">
      <c r="A98" s="12"/>
      <c r="B98" s="10"/>
      <c r="C98" s="10"/>
      <c r="D98" s="10"/>
      <c r="E98" s="10"/>
      <c r="F98" s="10"/>
      <c r="G98" s="10"/>
      <c r="H98" s="10"/>
      <c r="I98" s="10"/>
      <c r="J98" s="10"/>
      <c r="K98" s="10"/>
      <c r="L98" s="10"/>
      <c r="M98" s="10"/>
    </row>
    <row r="99" spans="1:13" x14ac:dyDescent="0.35">
      <c r="A99" s="12"/>
      <c r="B99" s="10"/>
      <c r="C99" s="10"/>
      <c r="D99" s="10"/>
      <c r="E99" s="10"/>
      <c r="F99" s="10"/>
      <c r="G99" s="10"/>
      <c r="H99" s="10"/>
      <c r="I99" s="10"/>
      <c r="J99" s="10"/>
      <c r="K99" s="10"/>
      <c r="L99" s="10"/>
      <c r="M99" s="10"/>
    </row>
    <row r="100" spans="1:13" x14ac:dyDescent="0.35">
      <c r="A100" s="12"/>
      <c r="B100" s="10"/>
      <c r="C100" s="10"/>
      <c r="D100" s="10"/>
      <c r="E100" s="10"/>
      <c r="F100" s="10"/>
      <c r="G100" s="10"/>
      <c r="H100" s="10"/>
      <c r="I100" s="10"/>
      <c r="J100" s="10"/>
      <c r="K100" s="10"/>
      <c r="L100" s="10"/>
      <c r="M100" s="10"/>
    </row>
    <row r="101" spans="1:13" x14ac:dyDescent="0.35">
      <c r="A101" s="12"/>
      <c r="B101" s="8"/>
      <c r="C101" s="8"/>
      <c r="D101" s="8"/>
      <c r="E101" s="8"/>
      <c r="F101" s="8"/>
      <c r="G101" s="8"/>
      <c r="H101" s="8"/>
      <c r="I101" s="8"/>
      <c r="J101" s="8"/>
      <c r="K101" s="8"/>
      <c r="L101" s="8"/>
      <c r="M101" s="8"/>
    </row>
    <row r="102" spans="1:13" x14ac:dyDescent="0.35">
      <c r="A102" s="12"/>
      <c r="B102" s="8"/>
      <c r="C102" s="8"/>
      <c r="D102" s="8"/>
      <c r="E102" s="8"/>
      <c r="F102" s="8"/>
      <c r="G102" s="8"/>
      <c r="H102" s="8"/>
      <c r="I102" s="8"/>
      <c r="J102" s="8"/>
      <c r="K102" s="8"/>
      <c r="L102" s="8"/>
      <c r="M102" s="8"/>
    </row>
    <row r="103" spans="1:13" x14ac:dyDescent="0.35">
      <c r="A103" s="12"/>
      <c r="B103" s="8"/>
      <c r="C103" s="8"/>
      <c r="D103" s="8"/>
      <c r="E103" s="8"/>
      <c r="F103" s="8"/>
      <c r="G103" s="8"/>
      <c r="H103" s="8"/>
      <c r="I103" s="8"/>
      <c r="J103" s="8"/>
      <c r="K103" s="8"/>
      <c r="L103" s="8"/>
      <c r="M103" s="8"/>
    </row>
    <row r="104" spans="1:13" x14ac:dyDescent="0.35">
      <c r="A104" s="12"/>
      <c r="B104" s="8"/>
      <c r="C104" s="8"/>
      <c r="D104" s="8"/>
      <c r="E104" s="8"/>
      <c r="F104" s="8"/>
      <c r="G104" s="8"/>
      <c r="H104" s="8"/>
      <c r="I104" s="8"/>
      <c r="J104" s="8"/>
      <c r="K104" s="8"/>
      <c r="L104" s="8"/>
      <c r="M104" s="8"/>
    </row>
    <row r="105" spans="1:13" x14ac:dyDescent="0.35">
      <c r="A105" s="12"/>
      <c r="B105" s="8"/>
      <c r="C105" s="8"/>
      <c r="D105" s="8"/>
      <c r="E105" s="8"/>
      <c r="F105" s="8"/>
      <c r="G105" s="8"/>
      <c r="H105" s="8"/>
      <c r="I105" s="8"/>
      <c r="J105" s="8"/>
      <c r="K105" s="8"/>
      <c r="L105" s="8"/>
      <c r="M105" s="8"/>
    </row>
    <row r="106" spans="1:13" x14ac:dyDescent="0.35">
      <c r="A106" s="12"/>
      <c r="B106" s="8"/>
      <c r="C106" s="8"/>
      <c r="D106" s="8"/>
      <c r="E106" s="8"/>
      <c r="F106" s="8"/>
      <c r="G106" s="8"/>
      <c r="H106" s="8"/>
      <c r="I106" s="8"/>
      <c r="J106" s="8"/>
      <c r="K106" s="8"/>
      <c r="L106" s="8"/>
      <c r="M106" s="8"/>
    </row>
    <row r="107" spans="1:13" x14ac:dyDescent="0.35">
      <c r="A107" s="12"/>
      <c r="B107" s="8"/>
      <c r="C107" s="8"/>
      <c r="D107" s="8"/>
      <c r="E107" s="8"/>
      <c r="F107" s="8"/>
      <c r="G107" s="8"/>
      <c r="H107" s="8"/>
      <c r="I107" s="8"/>
      <c r="J107" s="8"/>
      <c r="K107" s="8"/>
      <c r="L107" s="8"/>
      <c r="M107" s="8"/>
    </row>
    <row r="108" spans="1:13" x14ac:dyDescent="0.35">
      <c r="A108" s="12"/>
      <c r="B108" s="8"/>
      <c r="C108" s="8"/>
      <c r="D108" s="8"/>
      <c r="E108" s="8"/>
      <c r="F108" s="8"/>
      <c r="G108" s="8"/>
      <c r="H108" s="8"/>
      <c r="I108" s="8"/>
      <c r="J108" s="8"/>
      <c r="K108" s="8"/>
      <c r="L108" s="8"/>
      <c r="M108" s="8"/>
    </row>
    <row r="109" spans="1:13" x14ac:dyDescent="0.35">
      <c r="A109" s="12"/>
      <c r="B109" s="8"/>
      <c r="C109" s="8"/>
      <c r="D109" s="8"/>
      <c r="E109" s="8"/>
      <c r="F109" s="8"/>
      <c r="G109" s="8"/>
      <c r="H109" s="8"/>
      <c r="I109" s="8"/>
      <c r="J109" s="8"/>
      <c r="K109" s="8"/>
      <c r="L109" s="8"/>
      <c r="M109" s="8"/>
    </row>
    <row r="110" spans="1:13" x14ac:dyDescent="0.35">
      <c r="A110" s="12"/>
      <c r="B110" s="8"/>
      <c r="C110" s="8"/>
      <c r="D110" s="8"/>
      <c r="E110" s="8"/>
      <c r="F110" s="8"/>
      <c r="G110" s="8"/>
      <c r="H110" s="8"/>
      <c r="I110" s="8"/>
      <c r="J110" s="8"/>
      <c r="K110" s="8"/>
      <c r="L110" s="8"/>
      <c r="M110" s="8"/>
    </row>
    <row r="111" spans="1:13" x14ac:dyDescent="0.35">
      <c r="A111" s="12"/>
      <c r="B111" s="8"/>
      <c r="C111" s="8"/>
      <c r="D111" s="8"/>
      <c r="E111" s="8"/>
      <c r="F111" s="8"/>
      <c r="G111" s="8"/>
      <c r="H111" s="8"/>
      <c r="I111" s="8"/>
      <c r="J111" s="8"/>
      <c r="K111" s="8"/>
      <c r="L111" s="8"/>
      <c r="M111" s="8"/>
    </row>
    <row r="112" spans="1:13" x14ac:dyDescent="0.35">
      <c r="A112" s="12"/>
      <c r="B112" s="8"/>
      <c r="C112" s="8"/>
      <c r="D112" s="8"/>
      <c r="E112" s="8"/>
      <c r="F112" s="8"/>
      <c r="G112" s="8"/>
      <c r="H112" s="8"/>
      <c r="I112" s="8"/>
      <c r="J112" s="8"/>
      <c r="K112" s="8"/>
      <c r="L112" s="8"/>
      <c r="M112" s="8"/>
    </row>
    <row r="113" spans="1:13" x14ac:dyDescent="0.35">
      <c r="A113" s="12"/>
      <c r="B113" s="8"/>
      <c r="C113" s="8"/>
      <c r="D113" s="8"/>
      <c r="E113" s="8"/>
      <c r="F113" s="8"/>
      <c r="G113" s="8"/>
      <c r="H113" s="8"/>
      <c r="I113" s="8"/>
      <c r="J113" s="8"/>
      <c r="K113" s="8"/>
      <c r="L113" s="8"/>
      <c r="M113" s="8"/>
    </row>
    <row r="114" spans="1:13" x14ac:dyDescent="0.35">
      <c r="A114" s="12"/>
      <c r="B114" s="8"/>
      <c r="C114" s="8"/>
      <c r="D114" s="8"/>
      <c r="E114" s="8"/>
      <c r="F114" s="8"/>
      <c r="G114" s="8"/>
      <c r="H114" s="8"/>
      <c r="I114" s="8"/>
      <c r="J114" s="8"/>
      <c r="K114" s="8"/>
      <c r="L114" s="8"/>
      <c r="M114" s="8"/>
    </row>
    <row r="115" spans="1:13" x14ac:dyDescent="0.35">
      <c r="A115" s="12"/>
      <c r="B115" s="8"/>
      <c r="C115" s="8"/>
      <c r="D115" s="8"/>
      <c r="E115" s="8"/>
      <c r="F115" s="8"/>
      <c r="G115" s="8"/>
      <c r="H115" s="8"/>
      <c r="I115" s="8"/>
      <c r="J115" s="8"/>
      <c r="K115" s="8"/>
      <c r="L115" s="8"/>
      <c r="M115" s="8"/>
    </row>
    <row r="116" spans="1:13" x14ac:dyDescent="0.35">
      <c r="A116" s="12"/>
      <c r="B116" s="8"/>
      <c r="C116" s="8"/>
      <c r="D116" s="8"/>
      <c r="E116" s="8"/>
      <c r="F116" s="8"/>
      <c r="G116" s="8"/>
      <c r="H116" s="8"/>
      <c r="I116" s="8"/>
      <c r="J116" s="8"/>
      <c r="K116" s="8"/>
      <c r="L116" s="8"/>
      <c r="M116" s="8"/>
    </row>
    <row r="117" spans="1:13" x14ac:dyDescent="0.35">
      <c r="A117" s="12"/>
      <c r="B117" s="8"/>
      <c r="C117" s="8"/>
      <c r="D117" s="8"/>
      <c r="E117" s="8"/>
      <c r="F117" s="8"/>
      <c r="G117" s="8"/>
      <c r="H117" s="8"/>
      <c r="I117" s="8"/>
      <c r="J117" s="8"/>
      <c r="K117" s="8"/>
      <c r="L117" s="8"/>
      <c r="M117" s="8"/>
    </row>
    <row r="118" spans="1:13" x14ac:dyDescent="0.35">
      <c r="A118" s="12"/>
      <c r="B118" s="8"/>
      <c r="C118" s="8"/>
      <c r="D118" s="8"/>
      <c r="E118" s="8"/>
      <c r="F118" s="8"/>
      <c r="G118" s="8"/>
      <c r="H118" s="8"/>
      <c r="I118" s="8"/>
      <c r="J118" s="8"/>
      <c r="K118" s="8"/>
      <c r="L118" s="8"/>
      <c r="M118" s="8"/>
    </row>
    <row r="119" spans="1:13" x14ac:dyDescent="0.35">
      <c r="A119" s="12"/>
      <c r="B119" s="8"/>
      <c r="C119" s="8"/>
      <c r="D119" s="8"/>
      <c r="E119" s="8"/>
      <c r="F119" s="8"/>
      <c r="G119" s="8"/>
      <c r="H119" s="8"/>
      <c r="I119" s="8"/>
      <c r="J119" s="8"/>
      <c r="K119" s="8"/>
      <c r="L119" s="8"/>
      <c r="M119" s="8"/>
    </row>
    <row r="120" spans="1:13" x14ac:dyDescent="0.35">
      <c r="A120" s="12"/>
      <c r="B120" s="8"/>
      <c r="C120" s="8"/>
      <c r="D120" s="8"/>
      <c r="E120" s="8"/>
      <c r="F120" s="8"/>
      <c r="G120" s="8"/>
      <c r="H120" s="8"/>
      <c r="I120" s="8"/>
      <c r="J120" s="8"/>
      <c r="K120" s="8"/>
      <c r="L120" s="8"/>
      <c r="M120" s="8"/>
    </row>
    <row r="121" spans="1:13" x14ac:dyDescent="0.35">
      <c r="A121" s="12"/>
      <c r="B121" s="8"/>
      <c r="C121" s="8"/>
      <c r="D121" s="8"/>
      <c r="E121" s="8"/>
      <c r="F121" s="8"/>
      <c r="G121" s="8"/>
      <c r="H121" s="8"/>
      <c r="I121" s="8"/>
      <c r="J121" s="8"/>
      <c r="K121" s="8"/>
      <c r="L121" s="8"/>
      <c r="M121" s="8"/>
    </row>
    <row r="122" spans="1:13" x14ac:dyDescent="0.35">
      <c r="A122" s="12"/>
      <c r="B122" s="8"/>
      <c r="C122" s="8"/>
      <c r="D122" s="8"/>
      <c r="E122" s="8"/>
      <c r="F122" s="8"/>
      <c r="G122" s="8"/>
      <c r="H122" s="8"/>
      <c r="I122" s="8"/>
      <c r="J122" s="8"/>
      <c r="K122" s="8"/>
      <c r="L122" s="8"/>
      <c r="M122" s="8"/>
    </row>
    <row r="123" spans="1:13" x14ac:dyDescent="0.35">
      <c r="A123" s="12"/>
      <c r="B123" s="8"/>
      <c r="C123" s="8"/>
      <c r="D123" s="8"/>
      <c r="E123" s="8"/>
      <c r="F123" s="8"/>
      <c r="G123" s="8"/>
      <c r="H123" s="8"/>
      <c r="I123" s="8"/>
      <c r="J123" s="8"/>
      <c r="K123" s="8"/>
      <c r="L123" s="8"/>
      <c r="M123" s="8"/>
    </row>
    <row r="124" spans="1:13" x14ac:dyDescent="0.35">
      <c r="A124" s="12"/>
      <c r="B124" s="8"/>
      <c r="C124" s="8"/>
      <c r="D124" s="8"/>
      <c r="E124" s="8"/>
      <c r="F124" s="8"/>
      <c r="G124" s="8"/>
      <c r="H124" s="8"/>
      <c r="I124" s="8"/>
      <c r="J124" s="8"/>
      <c r="K124" s="8"/>
      <c r="L124" s="8"/>
      <c r="M124" s="8"/>
    </row>
    <row r="125" spans="1:13" x14ac:dyDescent="0.35">
      <c r="A125" s="12"/>
      <c r="B125" s="8"/>
      <c r="C125" s="8"/>
      <c r="D125" s="8"/>
      <c r="E125" s="8"/>
      <c r="F125" s="8"/>
      <c r="G125" s="8"/>
      <c r="H125" s="8"/>
      <c r="I125" s="8"/>
      <c r="J125" s="8"/>
      <c r="K125" s="8"/>
      <c r="L125" s="8"/>
      <c r="M125" s="8"/>
    </row>
    <row r="126" spans="1:13" x14ac:dyDescent="0.35">
      <c r="A126" s="12"/>
      <c r="B126" s="8"/>
      <c r="C126" s="8"/>
      <c r="D126" s="8"/>
      <c r="E126" s="8"/>
      <c r="F126" s="8"/>
      <c r="G126" s="8"/>
      <c r="H126" s="8"/>
      <c r="I126" s="8"/>
      <c r="J126" s="8"/>
      <c r="K126" s="8"/>
      <c r="L126" s="8"/>
      <c r="M126" s="8"/>
    </row>
    <row r="127" spans="1:13" x14ac:dyDescent="0.35">
      <c r="A127" s="12"/>
      <c r="B127" s="8"/>
      <c r="C127" s="8"/>
      <c r="D127" s="8"/>
      <c r="E127" s="8"/>
      <c r="F127" s="8"/>
      <c r="G127" s="8"/>
      <c r="H127" s="8"/>
      <c r="I127" s="8"/>
      <c r="J127" s="8"/>
      <c r="K127" s="8"/>
      <c r="L127" s="8"/>
      <c r="M127" s="8"/>
    </row>
    <row r="128" spans="1:13" x14ac:dyDescent="0.35">
      <c r="A128" s="12"/>
      <c r="B128" s="8"/>
      <c r="C128" s="8"/>
      <c r="D128" s="8"/>
      <c r="E128" s="8"/>
      <c r="F128" s="8"/>
      <c r="G128" s="8"/>
      <c r="H128" s="8"/>
      <c r="I128" s="8"/>
      <c r="J128" s="8"/>
      <c r="K128" s="8"/>
      <c r="L128" s="8"/>
      <c r="M128" s="8"/>
    </row>
    <row r="129" spans="1:13" x14ac:dyDescent="0.35">
      <c r="A129" s="12"/>
      <c r="B129" s="8"/>
      <c r="C129" s="8"/>
      <c r="D129" s="8"/>
      <c r="E129" s="8"/>
      <c r="F129" s="8"/>
      <c r="G129" s="8"/>
      <c r="H129" s="8"/>
      <c r="I129" s="8"/>
      <c r="J129" s="8"/>
      <c r="K129" s="8"/>
      <c r="L129" s="8"/>
      <c r="M129" s="8"/>
    </row>
    <row r="130" spans="1:13" x14ac:dyDescent="0.35">
      <c r="A130" s="12"/>
      <c r="B130" s="8"/>
      <c r="C130" s="8"/>
      <c r="D130" s="8"/>
      <c r="E130" s="8"/>
      <c r="F130" s="8"/>
      <c r="G130" s="8"/>
      <c r="H130" s="8"/>
      <c r="I130" s="8"/>
      <c r="J130" s="8"/>
      <c r="K130" s="8"/>
      <c r="L130" s="8"/>
      <c r="M130" s="8"/>
    </row>
    <row r="131" spans="1:13" x14ac:dyDescent="0.35">
      <c r="A131" s="12"/>
      <c r="B131" s="8"/>
      <c r="C131" s="8"/>
      <c r="D131" s="8"/>
      <c r="E131" s="8"/>
      <c r="F131" s="8"/>
      <c r="G131" s="8"/>
      <c r="H131" s="8"/>
      <c r="I131" s="8"/>
      <c r="J131" s="8"/>
      <c r="K131" s="8"/>
      <c r="L131" s="8"/>
      <c r="M131" s="8"/>
    </row>
    <row r="132" spans="1:13" x14ac:dyDescent="0.35">
      <c r="A132" s="12"/>
      <c r="B132" s="8"/>
      <c r="C132" s="8"/>
      <c r="D132" s="8"/>
      <c r="E132" s="8"/>
      <c r="F132" s="8"/>
      <c r="G132" s="8"/>
      <c r="H132" s="8"/>
      <c r="I132" s="8"/>
      <c r="J132" s="8"/>
      <c r="K132" s="8"/>
      <c r="L132" s="8"/>
      <c r="M132" s="8"/>
    </row>
    <row r="133" spans="1:13" x14ac:dyDescent="0.35">
      <c r="A133" s="12"/>
      <c r="B133" s="8"/>
      <c r="C133" s="8"/>
      <c r="D133" s="8"/>
      <c r="E133" s="8"/>
      <c r="F133" s="8"/>
      <c r="G133" s="8"/>
      <c r="H133" s="8"/>
      <c r="I133" s="8"/>
      <c r="J133" s="8"/>
      <c r="K133" s="8"/>
      <c r="L133" s="8"/>
      <c r="M133" s="8"/>
    </row>
    <row r="134" spans="1:13" x14ac:dyDescent="0.35">
      <c r="A134" s="12"/>
      <c r="B134" s="8"/>
      <c r="C134" s="8"/>
      <c r="D134" s="8"/>
      <c r="E134" s="8"/>
      <c r="F134" s="8"/>
      <c r="G134" s="8"/>
      <c r="H134" s="8"/>
      <c r="I134" s="8"/>
      <c r="J134" s="8"/>
      <c r="K134" s="8"/>
      <c r="L134" s="8"/>
      <c r="M134" s="8"/>
    </row>
    <row r="135" spans="1:13" x14ac:dyDescent="0.35">
      <c r="A135" s="12"/>
      <c r="B135" s="8"/>
      <c r="C135" s="8"/>
      <c r="D135" s="8"/>
      <c r="E135" s="8"/>
      <c r="F135" s="8"/>
      <c r="G135" s="8"/>
      <c r="H135" s="8"/>
      <c r="I135" s="8"/>
      <c r="J135" s="8"/>
      <c r="K135" s="8"/>
      <c r="L135" s="8"/>
      <c r="M135" s="8"/>
    </row>
    <row r="136" spans="1:13" x14ac:dyDescent="0.35">
      <c r="A136" s="12"/>
      <c r="B136" s="8"/>
      <c r="C136" s="8"/>
      <c r="D136" s="8"/>
      <c r="E136" s="8"/>
      <c r="F136" s="8"/>
      <c r="G136" s="8"/>
      <c r="H136" s="8"/>
      <c r="I136" s="8"/>
      <c r="J136" s="8"/>
      <c r="K136" s="8"/>
      <c r="L136" s="8"/>
      <c r="M136" s="8"/>
    </row>
    <row r="137" spans="1:13" x14ac:dyDescent="0.35">
      <c r="A137" s="12"/>
      <c r="B137" s="8"/>
      <c r="C137" s="8"/>
      <c r="D137" s="8"/>
      <c r="E137" s="8"/>
      <c r="F137" s="8"/>
      <c r="G137" s="8"/>
      <c r="H137" s="8"/>
      <c r="I137" s="8"/>
      <c r="J137" s="8"/>
      <c r="K137" s="8"/>
      <c r="L137" s="8"/>
      <c r="M137" s="8"/>
    </row>
    <row r="138" spans="1:13" x14ac:dyDescent="0.35">
      <c r="A138" s="12"/>
      <c r="B138" s="8"/>
      <c r="C138" s="8"/>
      <c r="D138" s="8"/>
      <c r="E138" s="8"/>
      <c r="F138" s="8"/>
      <c r="G138" s="8"/>
      <c r="H138" s="8"/>
      <c r="I138" s="8"/>
      <c r="J138" s="8"/>
      <c r="K138" s="8"/>
      <c r="L138" s="8"/>
      <c r="M138" s="8"/>
    </row>
    <row r="139" spans="1:13" x14ac:dyDescent="0.35">
      <c r="A139" s="12"/>
      <c r="B139" s="8"/>
      <c r="C139" s="8"/>
      <c r="D139" s="8"/>
      <c r="E139" s="8"/>
      <c r="F139" s="8"/>
      <c r="G139" s="8"/>
      <c r="H139" s="8"/>
      <c r="I139" s="8"/>
      <c r="J139" s="8"/>
      <c r="K139" s="8"/>
      <c r="L139" s="8"/>
      <c r="M139" s="8"/>
    </row>
    <row r="140" spans="1:13" x14ac:dyDescent="0.35">
      <c r="A140" s="12"/>
      <c r="B140" s="8"/>
      <c r="C140" s="8"/>
      <c r="D140" s="8"/>
      <c r="E140" s="8"/>
      <c r="F140" s="8"/>
      <c r="G140" s="8"/>
      <c r="H140" s="8"/>
      <c r="I140" s="8"/>
      <c r="J140" s="8"/>
      <c r="K140" s="8"/>
      <c r="L140" s="8"/>
      <c r="M140" s="8"/>
    </row>
    <row r="141" spans="1:13" x14ac:dyDescent="0.35">
      <c r="A141" s="12"/>
      <c r="B141" s="8"/>
      <c r="C141" s="8"/>
      <c r="D141" s="8"/>
      <c r="E141" s="8"/>
      <c r="F141" s="8"/>
      <c r="G141" s="8"/>
      <c r="H141" s="8"/>
      <c r="I141" s="8"/>
      <c r="J141" s="8"/>
      <c r="K141" s="8"/>
      <c r="L141" s="8"/>
      <c r="M141" s="8"/>
    </row>
    <row r="142" spans="1:13" x14ac:dyDescent="0.35">
      <c r="A142" s="12"/>
      <c r="B142" s="8"/>
      <c r="C142" s="8"/>
      <c r="D142" s="8"/>
      <c r="E142" s="8"/>
      <c r="F142" s="8"/>
      <c r="G142" s="8"/>
      <c r="H142" s="8"/>
      <c r="I142" s="8"/>
      <c r="J142" s="8"/>
      <c r="K142" s="8"/>
      <c r="L142" s="8"/>
      <c r="M142" s="8"/>
    </row>
    <row r="143" spans="1:13" x14ac:dyDescent="0.35">
      <c r="A143" s="12"/>
      <c r="B143" s="8"/>
      <c r="C143" s="8"/>
      <c r="D143" s="8"/>
      <c r="E143" s="8"/>
      <c r="F143" s="8"/>
      <c r="G143" s="8"/>
      <c r="H143" s="8"/>
      <c r="I143" s="8"/>
      <c r="J143" s="8"/>
      <c r="K143" s="8"/>
      <c r="L143" s="8"/>
      <c r="M143" s="8"/>
    </row>
    <row r="144" spans="1:13" x14ac:dyDescent="0.35">
      <c r="A144" s="12"/>
      <c r="B144" s="8"/>
      <c r="C144" s="8"/>
      <c r="D144" s="8"/>
      <c r="E144" s="8"/>
      <c r="F144" s="8"/>
      <c r="G144" s="8"/>
      <c r="H144" s="8"/>
      <c r="I144" s="8"/>
      <c r="J144" s="8"/>
      <c r="K144" s="8"/>
      <c r="L144" s="8"/>
      <c r="M144" s="8"/>
    </row>
    <row r="145" spans="1:13" x14ac:dyDescent="0.35">
      <c r="A145" s="12"/>
      <c r="B145" s="8"/>
      <c r="C145" s="8"/>
      <c r="D145" s="8"/>
      <c r="E145" s="8"/>
      <c r="F145" s="8"/>
      <c r="G145" s="8"/>
      <c r="H145" s="8"/>
      <c r="I145" s="8"/>
      <c r="J145" s="8"/>
      <c r="K145" s="8"/>
      <c r="L145" s="8"/>
      <c r="M145" s="8"/>
    </row>
    <row r="146" spans="1:13" x14ac:dyDescent="0.35">
      <c r="A146" s="12"/>
      <c r="B146" s="8"/>
      <c r="C146" s="8"/>
      <c r="D146" s="8"/>
      <c r="E146" s="8"/>
      <c r="F146" s="8"/>
      <c r="G146" s="8"/>
      <c r="H146" s="8"/>
      <c r="I146" s="8"/>
      <c r="J146" s="8"/>
      <c r="K146" s="8"/>
      <c r="L146" s="8"/>
      <c r="M146" s="8"/>
    </row>
    <row r="147" spans="1:13" x14ac:dyDescent="0.35">
      <c r="A147" s="12"/>
      <c r="B147" s="8"/>
      <c r="C147" s="8"/>
      <c r="D147" s="8"/>
      <c r="E147" s="8"/>
      <c r="F147" s="8"/>
      <c r="G147" s="8"/>
      <c r="H147" s="8"/>
      <c r="I147" s="8"/>
      <c r="J147" s="8"/>
      <c r="K147" s="8"/>
      <c r="L147" s="8"/>
      <c r="M147" s="8"/>
    </row>
    <row r="148" spans="1:13" x14ac:dyDescent="0.35">
      <c r="A148" s="12"/>
      <c r="B148" s="8"/>
      <c r="C148" s="8"/>
      <c r="D148" s="8"/>
      <c r="E148" s="8"/>
      <c r="F148" s="8"/>
      <c r="G148" s="8"/>
      <c r="H148" s="8"/>
      <c r="I148" s="8"/>
      <c r="J148" s="8"/>
      <c r="K148" s="8"/>
      <c r="L148" s="8"/>
      <c r="M148" s="8"/>
    </row>
    <row r="149" spans="1:13" x14ac:dyDescent="0.35">
      <c r="A149" s="12"/>
      <c r="B149" s="8"/>
      <c r="C149" s="8"/>
      <c r="D149" s="8"/>
      <c r="E149" s="8"/>
      <c r="F149" s="8"/>
      <c r="G149" s="8"/>
      <c r="H149" s="8"/>
      <c r="I149" s="8"/>
      <c r="J149" s="8"/>
      <c r="K149" s="8"/>
      <c r="L149" s="8"/>
      <c r="M149" s="8"/>
    </row>
    <row r="150" spans="1:13" x14ac:dyDescent="0.35">
      <c r="A150" s="12"/>
      <c r="B150" s="8"/>
      <c r="C150" s="8"/>
      <c r="D150" s="8"/>
      <c r="E150" s="8"/>
      <c r="F150" s="8"/>
      <c r="G150" s="8"/>
      <c r="H150" s="8"/>
      <c r="I150" s="8"/>
      <c r="J150" s="8"/>
      <c r="K150" s="8"/>
      <c r="L150" s="8"/>
      <c r="M150" s="8"/>
    </row>
    <row r="151" spans="1:13" x14ac:dyDescent="0.35">
      <c r="A151" s="12"/>
      <c r="B151" s="8"/>
      <c r="C151" s="8"/>
      <c r="D151" s="8"/>
      <c r="E151" s="8"/>
      <c r="F151" s="8"/>
      <c r="G151" s="8"/>
      <c r="H151" s="8"/>
      <c r="I151" s="8"/>
      <c r="J151" s="8"/>
      <c r="K151" s="8"/>
      <c r="L151" s="8"/>
      <c r="M151" s="8"/>
    </row>
    <row r="152" spans="1:13" x14ac:dyDescent="0.35">
      <c r="A152" s="12"/>
      <c r="B152" s="8"/>
      <c r="C152" s="8"/>
      <c r="D152" s="8"/>
      <c r="E152" s="8"/>
      <c r="F152" s="8"/>
      <c r="G152" s="8"/>
      <c r="H152" s="8"/>
      <c r="I152" s="8"/>
      <c r="J152" s="8"/>
      <c r="K152" s="8"/>
      <c r="L152" s="8"/>
      <c r="M152" s="8"/>
    </row>
    <row r="153" spans="1:13" x14ac:dyDescent="0.35">
      <c r="A153" s="12"/>
      <c r="B153" s="8"/>
      <c r="C153" s="8"/>
      <c r="D153" s="8"/>
      <c r="E153" s="8"/>
      <c r="F153" s="8"/>
      <c r="G153" s="8"/>
      <c r="H153" s="8"/>
      <c r="I153" s="8"/>
      <c r="J153" s="8"/>
      <c r="K153" s="8"/>
      <c r="L153" s="8"/>
      <c r="M153" s="8"/>
    </row>
    <row r="154" spans="1:13" x14ac:dyDescent="0.35">
      <c r="A154" s="12"/>
      <c r="B154" s="8"/>
      <c r="C154" s="8"/>
      <c r="D154" s="8"/>
      <c r="E154" s="8"/>
      <c r="F154" s="8"/>
      <c r="G154" s="8"/>
      <c r="H154" s="8"/>
      <c r="I154" s="8"/>
      <c r="J154" s="8"/>
      <c r="K154" s="8"/>
      <c r="L154" s="8"/>
      <c r="M154" s="8"/>
    </row>
    <row r="155" spans="1:13" x14ac:dyDescent="0.35">
      <c r="A155" s="12"/>
      <c r="B155" s="8"/>
      <c r="C155" s="8"/>
      <c r="D155" s="8"/>
      <c r="E155" s="8"/>
      <c r="F155" s="8"/>
      <c r="G155" s="8"/>
      <c r="H155" s="8"/>
      <c r="I155" s="8"/>
      <c r="J155" s="8"/>
      <c r="K155" s="8"/>
      <c r="L155" s="8"/>
      <c r="M155" s="8"/>
    </row>
    <row r="156" spans="1:13" x14ac:dyDescent="0.35">
      <c r="A156" s="12"/>
      <c r="B156" s="8"/>
      <c r="C156" s="8"/>
      <c r="D156" s="8"/>
      <c r="E156" s="8"/>
      <c r="F156" s="8"/>
      <c r="G156" s="8"/>
      <c r="H156" s="8"/>
      <c r="I156" s="8"/>
      <c r="J156" s="8"/>
      <c r="K156" s="8"/>
      <c r="L156" s="8"/>
      <c r="M156" s="8"/>
    </row>
    <row r="157" spans="1:13" x14ac:dyDescent="0.35">
      <c r="A157" s="12"/>
      <c r="B157" s="8"/>
      <c r="C157" s="8"/>
      <c r="D157" s="8"/>
      <c r="E157" s="8"/>
      <c r="F157" s="8"/>
      <c r="G157" s="8"/>
      <c r="H157" s="8"/>
      <c r="I157" s="8"/>
      <c r="J157" s="8"/>
      <c r="K157" s="8"/>
      <c r="L157" s="8"/>
      <c r="M157" s="8"/>
    </row>
    <row r="158" spans="1:13" x14ac:dyDescent="0.35">
      <c r="A158" s="12"/>
      <c r="B158" s="8"/>
      <c r="C158" s="8"/>
      <c r="D158" s="8"/>
      <c r="E158" s="8"/>
      <c r="F158" s="8"/>
      <c r="G158" s="8"/>
      <c r="H158" s="8"/>
      <c r="I158" s="8"/>
      <c r="J158" s="8"/>
      <c r="K158" s="8"/>
      <c r="L158" s="8"/>
      <c r="M158" s="8"/>
    </row>
    <row r="159" spans="1:13" x14ac:dyDescent="0.35">
      <c r="A159" s="12"/>
      <c r="B159" s="8"/>
      <c r="C159" s="8"/>
      <c r="D159" s="8"/>
      <c r="E159" s="8"/>
      <c r="F159" s="8"/>
      <c r="G159" s="8"/>
      <c r="H159" s="8"/>
      <c r="I159" s="8"/>
      <c r="J159" s="8"/>
      <c r="K159" s="8"/>
      <c r="L159" s="8"/>
      <c r="M159" s="8"/>
    </row>
    <row r="160" spans="1:13" x14ac:dyDescent="0.35">
      <c r="A160" s="12"/>
      <c r="B160" s="8"/>
      <c r="C160" s="8"/>
      <c r="D160" s="8"/>
      <c r="E160" s="8"/>
      <c r="F160" s="8"/>
      <c r="G160" s="8"/>
      <c r="H160" s="8"/>
      <c r="I160" s="8"/>
      <c r="J160" s="8"/>
      <c r="K160" s="8"/>
      <c r="L160" s="8"/>
      <c r="M160" s="8"/>
    </row>
    <row r="161" spans="1:13" x14ac:dyDescent="0.35">
      <c r="A161" s="12"/>
      <c r="B161" s="8"/>
      <c r="C161" s="8"/>
      <c r="D161" s="8"/>
      <c r="E161" s="8"/>
      <c r="F161" s="8"/>
      <c r="G161" s="8"/>
      <c r="H161" s="8"/>
      <c r="I161" s="8"/>
      <c r="J161" s="8"/>
      <c r="K161" s="8"/>
      <c r="L161" s="8"/>
      <c r="M161" s="8"/>
    </row>
    <row r="162" spans="1:13" x14ac:dyDescent="0.35">
      <c r="A162" s="12"/>
      <c r="B162" s="8"/>
      <c r="C162" s="8"/>
      <c r="D162" s="8"/>
      <c r="E162" s="8"/>
      <c r="F162" s="8"/>
      <c r="G162" s="8"/>
      <c r="H162" s="8"/>
      <c r="I162" s="8"/>
      <c r="J162" s="8"/>
      <c r="K162" s="8"/>
      <c r="L162" s="8"/>
      <c r="M162" s="8"/>
    </row>
    <row r="163" spans="1:13" x14ac:dyDescent="0.35">
      <c r="A163" s="12"/>
      <c r="B163" s="8"/>
      <c r="C163" s="8"/>
      <c r="D163" s="8"/>
      <c r="E163" s="8"/>
      <c r="F163" s="8"/>
      <c r="G163" s="8"/>
      <c r="H163" s="8"/>
      <c r="I163" s="8"/>
      <c r="J163" s="8"/>
      <c r="K163" s="8"/>
      <c r="L163" s="8"/>
      <c r="M163" s="8"/>
    </row>
    <row r="164" spans="1:13" x14ac:dyDescent="0.35">
      <c r="A164" s="12"/>
      <c r="B164" s="8"/>
      <c r="C164" s="8"/>
      <c r="D164" s="8"/>
      <c r="E164" s="8"/>
      <c r="F164" s="8"/>
      <c r="G164" s="8"/>
      <c r="H164" s="8"/>
      <c r="I164" s="8"/>
      <c r="J164" s="8"/>
      <c r="K164" s="8"/>
      <c r="L164" s="8"/>
      <c r="M164" s="8"/>
    </row>
    <row r="165" spans="1:13" x14ac:dyDescent="0.35">
      <c r="A165" s="12"/>
      <c r="B165" s="8"/>
      <c r="C165" s="8"/>
      <c r="D165" s="8"/>
      <c r="E165" s="8"/>
      <c r="F165" s="8"/>
      <c r="G165" s="8"/>
      <c r="H165" s="8"/>
      <c r="I165" s="8"/>
      <c r="J165" s="8"/>
      <c r="K165" s="8"/>
      <c r="L165" s="8"/>
      <c r="M165" s="8"/>
    </row>
    <row r="166" spans="1:13" x14ac:dyDescent="0.35">
      <c r="A166" s="12"/>
      <c r="B166" s="8"/>
      <c r="C166" s="8"/>
      <c r="D166" s="8"/>
      <c r="E166" s="8"/>
      <c r="F166" s="8"/>
      <c r="G166" s="8"/>
      <c r="H166" s="8"/>
      <c r="I166" s="8"/>
      <c r="J166" s="8"/>
      <c r="K166" s="8"/>
      <c r="L166" s="8"/>
      <c r="M166" s="8"/>
    </row>
    <row r="167" spans="1:13" x14ac:dyDescent="0.35">
      <c r="A167" s="12"/>
      <c r="B167" s="8"/>
      <c r="C167" s="8"/>
      <c r="D167" s="8"/>
      <c r="E167" s="8"/>
      <c r="F167" s="8"/>
      <c r="G167" s="8"/>
      <c r="H167" s="8"/>
      <c r="I167" s="8"/>
      <c r="J167" s="8"/>
      <c r="K167" s="8"/>
      <c r="L167" s="8"/>
      <c r="M167" s="8"/>
    </row>
    <row r="168" spans="1:13" x14ac:dyDescent="0.35">
      <c r="A168" s="12"/>
      <c r="B168" s="8"/>
      <c r="C168" s="8"/>
      <c r="D168" s="8"/>
      <c r="E168" s="8"/>
      <c r="F168" s="8"/>
      <c r="G168" s="8"/>
      <c r="H168" s="8"/>
      <c r="I168" s="8"/>
      <c r="J168" s="8"/>
      <c r="K168" s="8"/>
      <c r="L168" s="8"/>
      <c r="M168" s="8"/>
    </row>
    <row r="169" spans="1:13" x14ac:dyDescent="0.35">
      <c r="A169" s="12"/>
      <c r="B169" s="8"/>
      <c r="C169" s="8"/>
      <c r="D169" s="8"/>
      <c r="E169" s="8"/>
      <c r="F169" s="8"/>
      <c r="G169" s="8"/>
      <c r="H169" s="8"/>
      <c r="I169" s="8"/>
      <c r="J169" s="8"/>
      <c r="K169" s="8"/>
      <c r="L169" s="8"/>
      <c r="M169" s="8"/>
    </row>
    <row r="170" spans="1:13" x14ac:dyDescent="0.35">
      <c r="A170" s="12"/>
      <c r="B170" s="8"/>
      <c r="C170" s="8"/>
      <c r="D170" s="8"/>
      <c r="E170" s="8"/>
      <c r="F170" s="8"/>
      <c r="G170" s="8"/>
      <c r="H170" s="8"/>
      <c r="I170" s="8"/>
      <c r="J170" s="8"/>
      <c r="K170" s="8"/>
      <c r="L170" s="8"/>
      <c r="M170" s="8"/>
    </row>
    <row r="171" spans="1:13" x14ac:dyDescent="0.35">
      <c r="A171" s="12"/>
      <c r="B171" s="8"/>
      <c r="C171" s="8"/>
      <c r="D171" s="8"/>
      <c r="E171" s="8"/>
      <c r="F171" s="8"/>
      <c r="G171" s="8"/>
      <c r="H171" s="8"/>
      <c r="I171" s="8"/>
      <c r="J171" s="8"/>
      <c r="K171" s="8"/>
      <c r="L171" s="8"/>
      <c r="M171" s="8"/>
    </row>
    <row r="172" spans="1:13" x14ac:dyDescent="0.35">
      <c r="A172" s="12"/>
      <c r="B172" s="8"/>
      <c r="C172" s="8"/>
      <c r="D172" s="8"/>
      <c r="E172" s="8"/>
      <c r="F172" s="8"/>
      <c r="G172" s="8"/>
      <c r="H172" s="8"/>
      <c r="I172" s="8"/>
      <c r="J172" s="8"/>
      <c r="K172" s="8"/>
      <c r="L172" s="8"/>
      <c r="M172" s="8"/>
    </row>
    <row r="173" spans="1:13" x14ac:dyDescent="0.35">
      <c r="A173" s="12"/>
      <c r="B173" s="8"/>
      <c r="C173" s="8"/>
      <c r="D173" s="8"/>
      <c r="E173" s="8"/>
      <c r="F173" s="8"/>
      <c r="G173" s="8"/>
      <c r="H173" s="8"/>
      <c r="I173" s="8"/>
      <c r="J173" s="8"/>
      <c r="K173" s="8"/>
      <c r="L173" s="8"/>
      <c r="M173" s="8"/>
    </row>
    <row r="174" spans="1:13" x14ac:dyDescent="0.35">
      <c r="A174" s="12"/>
      <c r="B174" s="8"/>
      <c r="C174" s="8"/>
      <c r="D174" s="8"/>
      <c r="E174" s="8"/>
      <c r="F174" s="8"/>
      <c r="G174" s="8"/>
      <c r="H174" s="8"/>
      <c r="I174" s="8"/>
      <c r="J174" s="8"/>
      <c r="K174" s="8"/>
      <c r="L174" s="8"/>
      <c r="M174" s="8"/>
    </row>
    <row r="175" spans="1:13" x14ac:dyDescent="0.35">
      <c r="A175" s="12"/>
      <c r="B175" s="8"/>
      <c r="C175" s="8"/>
      <c r="D175" s="8"/>
      <c r="E175" s="8"/>
      <c r="F175" s="8"/>
      <c r="G175" s="8"/>
      <c r="H175" s="8"/>
      <c r="I175" s="8"/>
      <c r="J175" s="8"/>
      <c r="K175" s="8"/>
      <c r="L175" s="8"/>
      <c r="M175" s="8"/>
    </row>
    <row r="176" spans="1:13" x14ac:dyDescent="0.35">
      <c r="A176" s="12"/>
      <c r="B176" s="8"/>
      <c r="C176" s="8"/>
      <c r="D176" s="8"/>
      <c r="E176" s="8"/>
      <c r="F176" s="8"/>
      <c r="G176" s="8"/>
      <c r="H176" s="8"/>
      <c r="I176" s="8"/>
      <c r="J176" s="8"/>
      <c r="K176" s="8"/>
      <c r="L176" s="8"/>
      <c r="M176" s="8"/>
    </row>
    <row r="177" spans="1:13" x14ac:dyDescent="0.35">
      <c r="A177" s="12"/>
      <c r="B177" s="8"/>
      <c r="C177" s="8"/>
      <c r="D177" s="8"/>
      <c r="E177" s="8"/>
      <c r="F177" s="8"/>
      <c r="G177" s="8"/>
      <c r="H177" s="8"/>
      <c r="I177" s="8"/>
      <c r="J177" s="8"/>
      <c r="K177" s="8"/>
      <c r="L177" s="8"/>
      <c r="M177" s="8"/>
    </row>
    <row r="178" spans="1:13" x14ac:dyDescent="0.35">
      <c r="A178" s="12"/>
      <c r="B178" s="8"/>
      <c r="C178" s="8"/>
      <c r="D178" s="8"/>
      <c r="E178" s="8"/>
      <c r="F178" s="8"/>
      <c r="G178" s="8"/>
      <c r="H178" s="8"/>
      <c r="I178" s="8"/>
      <c r="J178" s="8"/>
      <c r="K178" s="8"/>
      <c r="L178" s="8"/>
      <c r="M178" s="8"/>
    </row>
    <row r="179" spans="1:13" x14ac:dyDescent="0.35">
      <c r="A179" s="12"/>
      <c r="B179" s="8"/>
      <c r="C179" s="8"/>
      <c r="D179" s="8"/>
      <c r="E179" s="8"/>
      <c r="F179" s="8"/>
      <c r="G179" s="8"/>
      <c r="H179" s="8"/>
      <c r="I179" s="8"/>
      <c r="J179" s="8"/>
      <c r="K179" s="8"/>
      <c r="L179" s="8"/>
      <c r="M179" s="8"/>
    </row>
    <row r="180" spans="1:13" x14ac:dyDescent="0.35">
      <c r="A180" s="12"/>
      <c r="B180" s="8"/>
      <c r="C180" s="8"/>
      <c r="D180" s="8"/>
      <c r="E180" s="8"/>
      <c r="F180" s="8"/>
      <c r="G180" s="8"/>
      <c r="H180" s="8"/>
      <c r="I180" s="8"/>
      <c r="J180" s="8"/>
      <c r="K180" s="8"/>
      <c r="L180" s="8"/>
      <c r="M180" s="8"/>
    </row>
    <row r="181" spans="1:13" x14ac:dyDescent="0.35">
      <c r="A181" s="12"/>
      <c r="B181" s="8"/>
      <c r="C181" s="8"/>
      <c r="D181" s="8"/>
      <c r="E181" s="8"/>
      <c r="F181" s="8"/>
      <c r="G181" s="8"/>
      <c r="H181" s="8"/>
      <c r="I181" s="8"/>
      <c r="J181" s="8"/>
      <c r="K181" s="8"/>
      <c r="L181" s="8"/>
      <c r="M181" s="8"/>
    </row>
    <row r="182" spans="1:13" x14ac:dyDescent="0.35">
      <c r="A182" s="12"/>
      <c r="B182" s="8"/>
      <c r="C182" s="8"/>
      <c r="D182" s="8"/>
      <c r="E182" s="8"/>
      <c r="F182" s="8"/>
      <c r="G182" s="8"/>
      <c r="H182" s="8"/>
      <c r="I182" s="8"/>
      <c r="J182" s="8"/>
      <c r="K182" s="8"/>
      <c r="L182" s="8"/>
      <c r="M182" s="8"/>
    </row>
    <row r="183" spans="1:13" x14ac:dyDescent="0.35">
      <c r="A183" s="12"/>
      <c r="B183" s="8"/>
      <c r="C183" s="8"/>
      <c r="D183" s="8"/>
      <c r="E183" s="8"/>
      <c r="F183" s="8"/>
      <c r="G183" s="8"/>
      <c r="H183" s="8"/>
      <c r="I183" s="8"/>
      <c r="J183" s="8"/>
      <c r="K183" s="8"/>
      <c r="L183" s="8"/>
      <c r="M183" s="8"/>
    </row>
    <row r="184" spans="1:13" x14ac:dyDescent="0.35">
      <c r="A184" s="12"/>
      <c r="B184" s="8"/>
      <c r="C184" s="8"/>
      <c r="D184" s="8"/>
      <c r="E184" s="8"/>
      <c r="F184" s="8"/>
      <c r="G184" s="8"/>
      <c r="H184" s="8"/>
      <c r="I184" s="8"/>
      <c r="J184" s="8"/>
      <c r="K184" s="8"/>
      <c r="L184" s="8"/>
      <c r="M184" s="8"/>
    </row>
    <row r="185" spans="1:13" x14ac:dyDescent="0.35">
      <c r="A185" s="12"/>
      <c r="B185" s="8"/>
      <c r="C185" s="8"/>
      <c r="D185" s="8"/>
      <c r="E185" s="8"/>
      <c r="F185" s="8"/>
      <c r="G185" s="8"/>
      <c r="H185" s="8"/>
      <c r="I185" s="8"/>
      <c r="J185" s="8"/>
      <c r="K185" s="8"/>
      <c r="L185" s="8"/>
      <c r="M185" s="8"/>
    </row>
    <row r="186" spans="1:13" x14ac:dyDescent="0.35">
      <c r="A186" s="12"/>
      <c r="B186" s="8"/>
      <c r="C186" s="8"/>
      <c r="D186" s="8"/>
      <c r="E186" s="8"/>
      <c r="F186" s="8"/>
      <c r="G186" s="8"/>
      <c r="H186" s="8"/>
      <c r="I186" s="8"/>
      <c r="J186" s="8"/>
      <c r="K186" s="8"/>
      <c r="L186" s="8"/>
      <c r="M186" s="8"/>
    </row>
    <row r="187" spans="1:13" x14ac:dyDescent="0.35">
      <c r="A187" s="12"/>
      <c r="B187" s="8"/>
      <c r="C187" s="8"/>
      <c r="D187" s="8"/>
      <c r="E187" s="8"/>
      <c r="F187" s="8"/>
      <c r="G187" s="8"/>
      <c r="H187" s="8"/>
      <c r="I187" s="8"/>
      <c r="J187" s="8"/>
      <c r="K187" s="8"/>
      <c r="L187" s="8"/>
      <c r="M187" s="8"/>
    </row>
    <row r="188" spans="1:13" x14ac:dyDescent="0.35">
      <c r="A188" s="12"/>
      <c r="B188" s="8"/>
      <c r="C188" s="8"/>
      <c r="D188" s="8"/>
      <c r="E188" s="8"/>
      <c r="F188" s="8"/>
      <c r="G188" s="8"/>
      <c r="H188" s="8"/>
      <c r="I188" s="8"/>
      <c r="J188" s="8"/>
      <c r="K188" s="8"/>
      <c r="L188" s="8"/>
      <c r="M188" s="8"/>
    </row>
    <row r="189" spans="1:13" x14ac:dyDescent="0.35">
      <c r="A189" s="12"/>
      <c r="B189" s="8"/>
      <c r="C189" s="8"/>
      <c r="D189" s="8"/>
      <c r="E189" s="8"/>
      <c r="F189" s="8"/>
      <c r="G189" s="8"/>
      <c r="H189" s="8"/>
      <c r="I189" s="8"/>
      <c r="J189" s="8"/>
      <c r="K189" s="8"/>
      <c r="L189" s="8"/>
      <c r="M189" s="8"/>
    </row>
    <row r="190" spans="1:13" x14ac:dyDescent="0.35">
      <c r="A190" s="12"/>
      <c r="B190" s="8"/>
      <c r="C190" s="8"/>
      <c r="D190" s="8"/>
      <c r="E190" s="8"/>
      <c r="F190" s="8"/>
      <c r="G190" s="8"/>
      <c r="H190" s="8"/>
      <c r="I190" s="8"/>
      <c r="J190" s="8"/>
      <c r="K190" s="8"/>
      <c r="L190" s="8"/>
      <c r="M190" s="8"/>
    </row>
    <row r="191" spans="1:13" x14ac:dyDescent="0.35">
      <c r="A191" s="12"/>
      <c r="B191" s="8"/>
      <c r="C191" s="8"/>
      <c r="D191" s="8"/>
      <c r="E191" s="8"/>
      <c r="F191" s="8"/>
      <c r="G191" s="8"/>
      <c r="H191" s="8"/>
      <c r="I191" s="8"/>
      <c r="J191" s="8"/>
      <c r="K191" s="8"/>
      <c r="L191" s="8"/>
      <c r="M191" s="8"/>
    </row>
    <row r="192" spans="1:13" x14ac:dyDescent="0.35">
      <c r="A192" s="12"/>
      <c r="B192" s="8"/>
      <c r="C192" s="8"/>
      <c r="D192" s="8"/>
      <c r="E192" s="8"/>
      <c r="F192" s="8"/>
      <c r="G192" s="8"/>
      <c r="H192" s="8"/>
      <c r="I192" s="8"/>
      <c r="J192" s="8"/>
      <c r="K192" s="8"/>
      <c r="L192" s="8"/>
      <c r="M192" s="8"/>
    </row>
    <row r="193" spans="1:13" x14ac:dyDescent="0.35">
      <c r="A193" s="12"/>
      <c r="B193" s="8"/>
      <c r="C193" s="8"/>
      <c r="D193" s="8"/>
      <c r="E193" s="8"/>
      <c r="F193" s="8"/>
      <c r="G193" s="8"/>
      <c r="H193" s="8"/>
      <c r="I193" s="8"/>
      <c r="J193" s="8"/>
      <c r="K193" s="8"/>
      <c r="L193" s="8"/>
      <c r="M193" s="8"/>
    </row>
    <row r="194" spans="1:13" x14ac:dyDescent="0.35">
      <c r="A194" s="12"/>
      <c r="B194" s="8"/>
      <c r="C194" s="8"/>
      <c r="D194" s="8"/>
      <c r="E194" s="8"/>
      <c r="F194" s="8"/>
      <c r="G194" s="8"/>
      <c r="H194" s="8"/>
      <c r="I194" s="8"/>
      <c r="J194" s="8"/>
      <c r="K194" s="8"/>
      <c r="L194" s="8"/>
      <c r="M194" s="8"/>
    </row>
    <row r="195" spans="1:13" x14ac:dyDescent="0.35">
      <c r="A195" s="12"/>
      <c r="B195" s="8"/>
      <c r="C195" s="8"/>
      <c r="D195" s="8"/>
      <c r="E195" s="8"/>
      <c r="F195" s="8"/>
      <c r="G195" s="8"/>
      <c r="H195" s="8"/>
      <c r="I195" s="8"/>
      <c r="J195" s="8"/>
      <c r="K195" s="8"/>
      <c r="L195" s="8"/>
      <c r="M195" s="8"/>
    </row>
    <row r="196" spans="1:13" x14ac:dyDescent="0.35">
      <c r="A196" s="12"/>
      <c r="B196" s="8"/>
      <c r="C196" s="8"/>
      <c r="D196" s="8"/>
      <c r="E196" s="8"/>
      <c r="F196" s="8"/>
      <c r="G196" s="8"/>
      <c r="H196" s="8"/>
      <c r="I196" s="8"/>
      <c r="J196" s="8"/>
      <c r="K196" s="8"/>
      <c r="L196" s="8"/>
      <c r="M196" s="8"/>
    </row>
    <row r="197" spans="1:13" x14ac:dyDescent="0.35">
      <c r="A197" s="12"/>
      <c r="B197" s="8"/>
      <c r="C197" s="8"/>
      <c r="D197" s="8"/>
      <c r="E197" s="8"/>
      <c r="F197" s="8"/>
      <c r="G197" s="8"/>
      <c r="H197" s="8"/>
      <c r="I197" s="8"/>
      <c r="J197" s="8"/>
      <c r="K197" s="8"/>
      <c r="L197" s="8"/>
      <c r="M197" s="8"/>
    </row>
    <row r="198" spans="1:13" x14ac:dyDescent="0.35">
      <c r="A198" s="12"/>
      <c r="B198" s="8"/>
      <c r="C198" s="8"/>
      <c r="D198" s="8"/>
      <c r="E198" s="8"/>
      <c r="F198" s="8"/>
      <c r="G198" s="8"/>
      <c r="H198" s="8"/>
      <c r="I198" s="8"/>
      <c r="J198" s="8"/>
      <c r="K198" s="8"/>
      <c r="L198" s="8"/>
      <c r="M198" s="8"/>
    </row>
    <row r="199" spans="1:13" x14ac:dyDescent="0.35">
      <c r="A199" s="12"/>
      <c r="B199" s="8"/>
      <c r="C199" s="8"/>
      <c r="D199" s="8"/>
      <c r="E199" s="8"/>
      <c r="F199" s="8"/>
      <c r="G199" s="8"/>
      <c r="H199" s="8"/>
      <c r="I199" s="8"/>
      <c r="J199" s="8"/>
      <c r="K199" s="8"/>
      <c r="L199" s="8"/>
      <c r="M199" s="8"/>
    </row>
    <row r="200" spans="1:13" x14ac:dyDescent="0.35">
      <c r="A200" s="12"/>
      <c r="B200" s="8"/>
      <c r="C200" s="8"/>
      <c r="D200" s="8"/>
      <c r="E200" s="8"/>
      <c r="F200" s="8"/>
      <c r="G200" s="8"/>
      <c r="H200" s="8"/>
      <c r="I200" s="8"/>
      <c r="J200" s="8"/>
      <c r="K200" s="8"/>
      <c r="L200" s="8"/>
      <c r="M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B200"/>
  <sheetViews>
    <sheetView showGridLines="0" workbookViewId="0"/>
  </sheetViews>
  <sheetFormatPr defaultColWidth="10.90625" defaultRowHeight="14.5" x14ac:dyDescent="0.35"/>
  <cols>
    <col min="1" max="1" width="70.7265625" customWidth="1"/>
  </cols>
  <sheetData>
    <row r="1" spans="1:28" ht="19.5" x14ac:dyDescent="0.45">
      <c r="A1" s="4" t="s">
        <v>51</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99</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174</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6">
        <v>366</v>
      </c>
      <c r="C7" s="16">
        <v>366</v>
      </c>
      <c r="D7" s="16">
        <v>380</v>
      </c>
      <c r="E7" s="16">
        <v>397</v>
      </c>
      <c r="F7" s="16">
        <v>402</v>
      </c>
      <c r="G7" s="16">
        <v>415</v>
      </c>
      <c r="H7" s="16">
        <v>426</v>
      </c>
      <c r="I7" s="16">
        <v>448</v>
      </c>
      <c r="J7" s="16">
        <v>454</v>
      </c>
      <c r="K7" s="16">
        <v>480</v>
      </c>
      <c r="L7" s="16">
        <v>484</v>
      </c>
      <c r="M7" s="16">
        <v>485</v>
      </c>
      <c r="N7" s="16">
        <v>488</v>
      </c>
      <c r="O7" s="16">
        <v>503</v>
      </c>
      <c r="P7" s="16">
        <v>509</v>
      </c>
      <c r="Q7" s="16">
        <v>518</v>
      </c>
      <c r="R7" s="16">
        <v>500</v>
      </c>
      <c r="S7" s="16">
        <v>501</v>
      </c>
      <c r="T7" s="16">
        <v>494</v>
      </c>
      <c r="U7" s="16">
        <v>504</v>
      </c>
      <c r="V7" s="16">
        <v>520</v>
      </c>
      <c r="W7" s="16">
        <v>510</v>
      </c>
      <c r="X7" s="16">
        <v>537</v>
      </c>
      <c r="Y7" s="16">
        <v>525</v>
      </c>
      <c r="Z7" s="16">
        <v>526</v>
      </c>
      <c r="AA7" s="16">
        <v>555</v>
      </c>
      <c r="AB7" s="16">
        <v>550</v>
      </c>
    </row>
    <row r="8" spans="1:28" x14ac:dyDescent="0.35">
      <c r="A8" s="12" t="s">
        <v>96</v>
      </c>
      <c r="B8" s="16">
        <v>327</v>
      </c>
      <c r="C8" s="16">
        <v>314</v>
      </c>
      <c r="D8" s="16">
        <v>321</v>
      </c>
      <c r="E8" s="16">
        <v>336</v>
      </c>
      <c r="F8" s="16">
        <v>359</v>
      </c>
      <c r="G8" s="16">
        <v>350</v>
      </c>
      <c r="H8" s="16">
        <v>370</v>
      </c>
      <c r="I8" s="16">
        <v>382</v>
      </c>
      <c r="J8" s="16">
        <v>412</v>
      </c>
      <c r="K8" s="16">
        <v>446</v>
      </c>
      <c r="L8" s="16">
        <v>438</v>
      </c>
      <c r="M8" s="16">
        <v>447</v>
      </c>
      <c r="N8" s="16">
        <v>443</v>
      </c>
      <c r="O8" s="16">
        <v>464</v>
      </c>
      <c r="P8" s="16">
        <v>456</v>
      </c>
      <c r="Q8" s="16">
        <v>479</v>
      </c>
      <c r="R8" s="16">
        <v>457</v>
      </c>
      <c r="S8" s="16">
        <v>448</v>
      </c>
      <c r="T8" s="16">
        <v>444</v>
      </c>
      <c r="U8" s="16">
        <v>444</v>
      </c>
      <c r="V8" s="16">
        <v>463</v>
      </c>
      <c r="W8" s="16">
        <v>453</v>
      </c>
      <c r="X8" s="16">
        <v>492</v>
      </c>
      <c r="Y8" s="16">
        <v>462</v>
      </c>
      <c r="Z8" s="16">
        <v>478</v>
      </c>
      <c r="AA8" s="16">
        <v>490</v>
      </c>
      <c r="AB8" s="16">
        <v>511</v>
      </c>
    </row>
    <row r="9" spans="1:28" x14ac:dyDescent="0.35">
      <c r="A9" s="12" t="s">
        <v>97</v>
      </c>
      <c r="B9" s="16">
        <v>423</v>
      </c>
      <c r="C9" s="16">
        <v>414</v>
      </c>
      <c r="D9" s="16">
        <v>437</v>
      </c>
      <c r="E9" s="16">
        <v>448</v>
      </c>
      <c r="F9" s="16">
        <v>448</v>
      </c>
      <c r="G9" s="16">
        <v>462</v>
      </c>
      <c r="H9" s="16">
        <v>460</v>
      </c>
      <c r="I9" s="16">
        <v>499</v>
      </c>
      <c r="J9" s="16">
        <v>508</v>
      </c>
      <c r="K9" s="16">
        <v>523</v>
      </c>
      <c r="L9" s="16">
        <v>537</v>
      </c>
      <c r="M9" s="16">
        <v>538</v>
      </c>
      <c r="N9" s="16">
        <v>546</v>
      </c>
      <c r="O9" s="16">
        <v>552</v>
      </c>
      <c r="P9" s="16">
        <v>560</v>
      </c>
      <c r="Q9" s="16">
        <v>566</v>
      </c>
      <c r="R9" s="16">
        <v>540</v>
      </c>
      <c r="S9" s="16">
        <v>535</v>
      </c>
      <c r="T9" s="16">
        <v>528</v>
      </c>
      <c r="U9" s="16">
        <v>550</v>
      </c>
      <c r="V9" s="16">
        <v>553</v>
      </c>
      <c r="W9" s="16">
        <v>554</v>
      </c>
      <c r="X9" s="16">
        <v>584</v>
      </c>
      <c r="Y9" s="16">
        <v>570</v>
      </c>
      <c r="Z9" s="16">
        <v>556</v>
      </c>
      <c r="AA9" s="16">
        <v>608</v>
      </c>
      <c r="AB9" s="16">
        <v>570</v>
      </c>
    </row>
    <row r="10" spans="1:28" x14ac:dyDescent="0.35">
      <c r="A10" s="12" t="s">
        <v>98</v>
      </c>
      <c r="B10" s="16">
        <v>278</v>
      </c>
      <c r="C10" s="16">
        <v>284</v>
      </c>
      <c r="D10" s="16">
        <v>284</v>
      </c>
      <c r="E10" s="16">
        <v>315</v>
      </c>
      <c r="F10" s="16">
        <v>328</v>
      </c>
      <c r="G10" s="16">
        <v>334</v>
      </c>
      <c r="H10" s="16">
        <v>357</v>
      </c>
      <c r="I10" s="16">
        <v>369</v>
      </c>
      <c r="J10" s="16">
        <v>371</v>
      </c>
      <c r="K10" s="16">
        <v>389</v>
      </c>
      <c r="L10" s="16">
        <v>405</v>
      </c>
      <c r="M10" s="16">
        <v>405</v>
      </c>
      <c r="N10" s="16">
        <v>405</v>
      </c>
      <c r="O10" s="16">
        <v>419</v>
      </c>
      <c r="P10" s="16">
        <v>438</v>
      </c>
      <c r="Q10" s="16">
        <v>450</v>
      </c>
      <c r="R10" s="16">
        <v>446</v>
      </c>
      <c r="S10" s="16">
        <v>442</v>
      </c>
      <c r="T10" s="16">
        <v>453</v>
      </c>
      <c r="U10" s="16">
        <v>440</v>
      </c>
      <c r="V10" s="16">
        <v>487</v>
      </c>
      <c r="W10" s="16">
        <v>455</v>
      </c>
      <c r="X10" s="16">
        <v>478</v>
      </c>
      <c r="Y10" s="16">
        <v>462</v>
      </c>
      <c r="Z10" s="16">
        <v>482</v>
      </c>
      <c r="AA10" s="16">
        <v>493</v>
      </c>
      <c r="AB10" s="16">
        <v>530</v>
      </c>
    </row>
    <row r="11" spans="1:28" ht="30" customHeight="1" x14ac:dyDescent="0.4">
      <c r="A11" s="6" t="s">
        <v>173</v>
      </c>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row>
    <row r="12" spans="1:28" x14ac:dyDescent="0.35">
      <c r="A12" s="12" t="s">
        <v>67</v>
      </c>
      <c r="B12" s="17" t="s">
        <v>68</v>
      </c>
      <c r="C12" s="17" t="s">
        <v>69</v>
      </c>
      <c r="D12" s="17" t="s">
        <v>70</v>
      </c>
      <c r="E12" s="17" t="s">
        <v>71</v>
      </c>
      <c r="F12" s="17" t="s">
        <v>72</v>
      </c>
      <c r="G12" s="17" t="s">
        <v>73</v>
      </c>
      <c r="H12" s="17" t="s">
        <v>74</v>
      </c>
      <c r="I12" s="17" t="s">
        <v>75</v>
      </c>
      <c r="J12" s="17" t="s">
        <v>76</v>
      </c>
      <c r="K12" s="17" t="s">
        <v>77</v>
      </c>
      <c r="L12" s="17" t="s">
        <v>78</v>
      </c>
      <c r="M12" s="17" t="s">
        <v>79</v>
      </c>
      <c r="N12" s="17" t="s">
        <v>80</v>
      </c>
      <c r="O12" s="17" t="s">
        <v>81</v>
      </c>
      <c r="P12" s="17" t="s">
        <v>82</v>
      </c>
      <c r="Q12" s="17" t="s">
        <v>83</v>
      </c>
      <c r="R12" s="17" t="s">
        <v>84</v>
      </c>
      <c r="S12" s="17" t="s">
        <v>85</v>
      </c>
      <c r="T12" s="17" t="s">
        <v>86</v>
      </c>
      <c r="U12" s="17" t="s">
        <v>87</v>
      </c>
      <c r="V12" s="17" t="s">
        <v>88</v>
      </c>
      <c r="W12" s="17" t="s">
        <v>89</v>
      </c>
      <c r="X12" s="17" t="s">
        <v>90</v>
      </c>
      <c r="Y12" s="17" t="s">
        <v>91</v>
      </c>
      <c r="Z12" s="17" t="s">
        <v>92</v>
      </c>
      <c r="AA12" s="17" t="s">
        <v>93</v>
      </c>
      <c r="AB12" s="17" t="s">
        <v>94</v>
      </c>
    </row>
    <row r="13" spans="1:28" x14ac:dyDescent="0.35">
      <c r="A13" s="12" t="s">
        <v>95</v>
      </c>
      <c r="B13" s="16">
        <v>312</v>
      </c>
      <c r="C13" s="16">
        <v>306</v>
      </c>
      <c r="D13" s="16">
        <v>320</v>
      </c>
      <c r="E13" s="16">
        <v>338</v>
      </c>
      <c r="F13" s="16">
        <v>344</v>
      </c>
      <c r="G13" s="16">
        <v>355</v>
      </c>
      <c r="H13" s="16">
        <v>371</v>
      </c>
      <c r="I13" s="16">
        <v>390</v>
      </c>
      <c r="J13" s="16">
        <v>402</v>
      </c>
      <c r="K13" s="16">
        <v>430</v>
      </c>
      <c r="L13" s="16">
        <v>431</v>
      </c>
      <c r="M13" s="16">
        <v>434</v>
      </c>
      <c r="N13" s="16">
        <v>436</v>
      </c>
      <c r="O13" s="16">
        <v>453</v>
      </c>
      <c r="P13" s="16">
        <v>460</v>
      </c>
      <c r="Q13" s="16">
        <v>465</v>
      </c>
      <c r="R13" s="16">
        <v>445</v>
      </c>
      <c r="S13" s="16">
        <v>441</v>
      </c>
      <c r="T13" s="16">
        <v>439</v>
      </c>
      <c r="U13" s="16">
        <v>453</v>
      </c>
      <c r="V13" s="16">
        <v>461</v>
      </c>
      <c r="W13" s="16">
        <v>458</v>
      </c>
      <c r="X13" s="16">
        <v>482</v>
      </c>
      <c r="Y13" s="16">
        <v>469</v>
      </c>
      <c r="Z13" s="16">
        <v>475</v>
      </c>
      <c r="AA13" s="16">
        <v>505</v>
      </c>
      <c r="AB13" s="16">
        <v>500</v>
      </c>
    </row>
    <row r="14" spans="1:28" x14ac:dyDescent="0.35">
      <c r="A14" s="12" t="s">
        <v>96</v>
      </c>
      <c r="B14" s="16">
        <v>270</v>
      </c>
      <c r="C14" s="16">
        <v>253</v>
      </c>
      <c r="D14" s="16">
        <v>260</v>
      </c>
      <c r="E14" s="16">
        <v>273</v>
      </c>
      <c r="F14" s="16">
        <v>300</v>
      </c>
      <c r="G14" s="16">
        <v>294</v>
      </c>
      <c r="H14" s="16">
        <v>322</v>
      </c>
      <c r="I14" s="16">
        <v>334</v>
      </c>
      <c r="J14" s="16">
        <v>355</v>
      </c>
      <c r="K14" s="16">
        <v>387</v>
      </c>
      <c r="L14" s="16">
        <v>374</v>
      </c>
      <c r="M14" s="16">
        <v>385</v>
      </c>
      <c r="N14" s="16">
        <v>385</v>
      </c>
      <c r="O14" s="16">
        <v>405</v>
      </c>
      <c r="P14" s="16">
        <v>388</v>
      </c>
      <c r="Q14" s="16">
        <v>418</v>
      </c>
      <c r="R14" s="16">
        <v>399</v>
      </c>
      <c r="S14" s="16">
        <v>389</v>
      </c>
      <c r="T14" s="16">
        <v>383</v>
      </c>
      <c r="U14" s="16">
        <v>383</v>
      </c>
      <c r="V14" s="16">
        <v>399</v>
      </c>
      <c r="W14" s="16">
        <v>387</v>
      </c>
      <c r="X14" s="16">
        <v>428</v>
      </c>
      <c r="Y14" s="16">
        <v>403</v>
      </c>
      <c r="Z14" s="16">
        <v>418</v>
      </c>
      <c r="AA14" s="16">
        <v>430</v>
      </c>
      <c r="AB14" s="16">
        <v>444</v>
      </c>
    </row>
    <row r="15" spans="1:28" x14ac:dyDescent="0.35">
      <c r="A15" s="12" t="s">
        <v>97</v>
      </c>
      <c r="B15" s="16">
        <v>355</v>
      </c>
      <c r="C15" s="16">
        <v>344</v>
      </c>
      <c r="D15" s="16">
        <v>368</v>
      </c>
      <c r="E15" s="16">
        <v>377</v>
      </c>
      <c r="F15" s="16">
        <v>385</v>
      </c>
      <c r="G15" s="16">
        <v>396</v>
      </c>
      <c r="H15" s="16">
        <v>399</v>
      </c>
      <c r="I15" s="16">
        <v>438</v>
      </c>
      <c r="J15" s="16">
        <v>444</v>
      </c>
      <c r="K15" s="16">
        <v>465</v>
      </c>
      <c r="L15" s="16">
        <v>470</v>
      </c>
      <c r="M15" s="16">
        <v>473</v>
      </c>
      <c r="N15" s="16">
        <v>479</v>
      </c>
      <c r="O15" s="16">
        <v>491</v>
      </c>
      <c r="P15" s="16">
        <v>496</v>
      </c>
      <c r="Q15" s="16">
        <v>507</v>
      </c>
      <c r="R15" s="16">
        <v>473</v>
      </c>
      <c r="S15" s="16">
        <v>469</v>
      </c>
      <c r="T15" s="16">
        <v>458</v>
      </c>
      <c r="U15" s="16">
        <v>483</v>
      </c>
      <c r="V15" s="16">
        <v>485</v>
      </c>
      <c r="W15" s="16">
        <v>492</v>
      </c>
      <c r="X15" s="16">
        <v>515</v>
      </c>
      <c r="Y15" s="16">
        <v>501</v>
      </c>
      <c r="Z15" s="16">
        <v>496</v>
      </c>
      <c r="AA15" s="16">
        <v>545</v>
      </c>
      <c r="AB15" s="16">
        <v>521</v>
      </c>
    </row>
    <row r="16" spans="1:28" x14ac:dyDescent="0.35">
      <c r="A16" s="12" t="s">
        <v>98</v>
      </c>
      <c r="B16" s="16">
        <v>244</v>
      </c>
      <c r="C16" s="16">
        <v>243</v>
      </c>
      <c r="D16" s="16">
        <v>249</v>
      </c>
      <c r="E16" s="16">
        <v>286</v>
      </c>
      <c r="F16" s="16">
        <v>289</v>
      </c>
      <c r="G16" s="16">
        <v>303</v>
      </c>
      <c r="H16" s="16">
        <v>328</v>
      </c>
      <c r="I16" s="16">
        <v>348</v>
      </c>
      <c r="J16" s="16">
        <v>345</v>
      </c>
      <c r="K16" s="16">
        <v>363</v>
      </c>
      <c r="L16" s="16">
        <v>383</v>
      </c>
      <c r="M16" s="16">
        <v>390</v>
      </c>
      <c r="N16" s="16">
        <v>392</v>
      </c>
      <c r="O16" s="16">
        <v>412</v>
      </c>
      <c r="P16" s="16">
        <v>432</v>
      </c>
      <c r="Q16" s="16">
        <v>430</v>
      </c>
      <c r="R16" s="16">
        <v>428</v>
      </c>
      <c r="S16" s="16">
        <v>423</v>
      </c>
      <c r="T16" s="16">
        <v>438</v>
      </c>
      <c r="U16" s="16">
        <v>431</v>
      </c>
      <c r="V16" s="16">
        <v>462</v>
      </c>
      <c r="W16" s="16">
        <v>445</v>
      </c>
      <c r="X16" s="16">
        <v>464</v>
      </c>
      <c r="Y16" s="16">
        <v>445</v>
      </c>
      <c r="Z16" s="16">
        <v>468</v>
      </c>
      <c r="AA16" s="16">
        <v>476</v>
      </c>
      <c r="AB16" s="16">
        <v>527</v>
      </c>
    </row>
    <row r="17" spans="1:28" ht="30" customHeight="1" x14ac:dyDescent="0.4">
      <c r="A17" s="6" t="s">
        <v>50</v>
      </c>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row>
    <row r="18" spans="1:28" x14ac:dyDescent="0.35">
      <c r="A18" s="12" t="s">
        <v>67</v>
      </c>
      <c r="B18" s="17" t="s">
        <v>68</v>
      </c>
      <c r="C18" s="17" t="s">
        <v>69</v>
      </c>
      <c r="D18" s="17" t="s">
        <v>70</v>
      </c>
      <c r="E18" s="17" t="s">
        <v>71</v>
      </c>
      <c r="F18" s="17" t="s">
        <v>72</v>
      </c>
      <c r="G18" s="17" t="s">
        <v>73</v>
      </c>
      <c r="H18" s="17" t="s">
        <v>74</v>
      </c>
      <c r="I18" s="17" t="s">
        <v>75</v>
      </c>
      <c r="J18" s="17" t="s">
        <v>76</v>
      </c>
      <c r="K18" s="17" t="s">
        <v>77</v>
      </c>
      <c r="L18" s="17" t="s">
        <v>78</v>
      </c>
      <c r="M18" s="17" t="s">
        <v>79</v>
      </c>
      <c r="N18" s="17" t="s">
        <v>80</v>
      </c>
      <c r="O18" s="17" t="s">
        <v>81</v>
      </c>
      <c r="P18" s="17" t="s">
        <v>82</v>
      </c>
      <c r="Q18" s="17" t="s">
        <v>83</v>
      </c>
      <c r="R18" s="17" t="s">
        <v>84</v>
      </c>
      <c r="S18" s="17" t="s">
        <v>85</v>
      </c>
      <c r="T18" s="17" t="s">
        <v>86</v>
      </c>
      <c r="U18" s="17" t="s">
        <v>87</v>
      </c>
      <c r="V18" s="17" t="s">
        <v>88</v>
      </c>
      <c r="W18" s="17" t="s">
        <v>89</v>
      </c>
      <c r="X18" s="17" t="s">
        <v>90</v>
      </c>
      <c r="Y18" s="17" t="s">
        <v>91</v>
      </c>
      <c r="Z18" s="17" t="s">
        <v>92</v>
      </c>
      <c r="AA18" s="17" t="s">
        <v>93</v>
      </c>
      <c r="AB18" s="17" t="s">
        <v>94</v>
      </c>
    </row>
    <row r="19" spans="1:28" x14ac:dyDescent="0.35">
      <c r="A19" s="12" t="s">
        <v>95</v>
      </c>
      <c r="B19" s="16">
        <v>2815</v>
      </c>
      <c r="C19" s="16">
        <v>2775</v>
      </c>
      <c r="D19" s="16">
        <v>2709</v>
      </c>
      <c r="E19" s="16">
        <v>2621</v>
      </c>
      <c r="F19" s="16">
        <v>2368</v>
      </c>
      <c r="G19" s="16">
        <v>2590</v>
      </c>
      <c r="H19" s="16">
        <v>2668</v>
      </c>
      <c r="I19" s="16">
        <v>2837</v>
      </c>
      <c r="J19" s="16">
        <v>5518</v>
      </c>
      <c r="K19" s="16">
        <v>5648</v>
      </c>
      <c r="L19" s="16">
        <v>5292</v>
      </c>
      <c r="M19" s="16">
        <v>5217</v>
      </c>
      <c r="N19" s="16">
        <v>4828</v>
      </c>
      <c r="O19" s="16">
        <v>5047</v>
      </c>
      <c r="P19" s="16">
        <v>4864</v>
      </c>
      <c r="Q19" s="16">
        <v>4775</v>
      </c>
      <c r="R19" s="16">
        <v>4803</v>
      </c>
      <c r="S19" s="16">
        <v>3807</v>
      </c>
      <c r="T19" s="16">
        <v>3542</v>
      </c>
      <c r="U19" s="16">
        <v>3401</v>
      </c>
      <c r="V19" s="16">
        <v>3334</v>
      </c>
      <c r="W19" s="16">
        <v>3060</v>
      </c>
      <c r="X19" s="16">
        <v>3202</v>
      </c>
      <c r="Y19" s="16">
        <v>3107</v>
      </c>
      <c r="Z19" s="16">
        <v>3212</v>
      </c>
      <c r="AA19" s="16">
        <v>3027</v>
      </c>
      <c r="AB19" s="16">
        <v>1531</v>
      </c>
    </row>
    <row r="20" spans="1:28" x14ac:dyDescent="0.35">
      <c r="A20" s="12" t="s">
        <v>96</v>
      </c>
      <c r="B20" s="16">
        <v>809</v>
      </c>
      <c r="C20" s="16">
        <v>755</v>
      </c>
      <c r="D20" s="16">
        <v>713</v>
      </c>
      <c r="E20" s="16">
        <v>700</v>
      </c>
      <c r="F20" s="16">
        <v>567</v>
      </c>
      <c r="G20" s="16">
        <v>654</v>
      </c>
      <c r="H20" s="16">
        <v>637</v>
      </c>
      <c r="I20" s="16">
        <v>676</v>
      </c>
      <c r="J20" s="16">
        <v>1395</v>
      </c>
      <c r="K20" s="16">
        <v>1343</v>
      </c>
      <c r="L20" s="16">
        <v>1225</v>
      </c>
      <c r="M20" s="16">
        <v>1203</v>
      </c>
      <c r="N20" s="16">
        <v>1115</v>
      </c>
      <c r="O20" s="16">
        <v>1180</v>
      </c>
      <c r="P20" s="16">
        <v>1148</v>
      </c>
      <c r="Q20" s="16">
        <v>1089</v>
      </c>
      <c r="R20" s="16">
        <v>1127</v>
      </c>
      <c r="S20" s="16">
        <v>887</v>
      </c>
      <c r="T20" s="16">
        <v>837</v>
      </c>
      <c r="U20" s="16">
        <v>780</v>
      </c>
      <c r="V20" s="16">
        <v>769</v>
      </c>
      <c r="W20" s="16">
        <v>625</v>
      </c>
      <c r="X20" s="16">
        <v>728</v>
      </c>
      <c r="Y20" s="16">
        <v>621</v>
      </c>
      <c r="Z20" s="16">
        <v>682</v>
      </c>
      <c r="AA20" s="16">
        <v>644</v>
      </c>
      <c r="AB20" s="16">
        <v>220</v>
      </c>
    </row>
    <row r="21" spans="1:28" x14ac:dyDescent="0.35">
      <c r="A21" s="12" t="s">
        <v>97</v>
      </c>
      <c r="B21" s="16">
        <v>2094</v>
      </c>
      <c r="C21" s="16">
        <v>2090</v>
      </c>
      <c r="D21" s="16">
        <v>2021</v>
      </c>
      <c r="E21" s="16">
        <v>2018</v>
      </c>
      <c r="F21" s="16">
        <v>1770</v>
      </c>
      <c r="G21" s="16">
        <v>1971</v>
      </c>
      <c r="H21" s="16">
        <v>1986</v>
      </c>
      <c r="I21" s="16">
        <v>2144</v>
      </c>
      <c r="J21" s="16">
        <v>4121</v>
      </c>
      <c r="K21" s="16">
        <v>4134</v>
      </c>
      <c r="L21" s="16">
        <v>3915</v>
      </c>
      <c r="M21" s="16">
        <v>3868</v>
      </c>
      <c r="N21" s="16">
        <v>3532</v>
      </c>
      <c r="O21" s="16">
        <v>3708</v>
      </c>
      <c r="P21" s="16">
        <v>3572</v>
      </c>
      <c r="Q21" s="16">
        <v>3494</v>
      </c>
      <c r="R21" s="16">
        <v>3460</v>
      </c>
      <c r="S21" s="16">
        <v>2813</v>
      </c>
      <c r="T21" s="16">
        <v>2581</v>
      </c>
      <c r="U21" s="16">
        <v>2440</v>
      </c>
      <c r="V21" s="16">
        <v>2411</v>
      </c>
      <c r="W21" s="16">
        <v>2152</v>
      </c>
      <c r="X21" s="16">
        <v>2291</v>
      </c>
      <c r="Y21" s="16">
        <v>2204</v>
      </c>
      <c r="Z21" s="16">
        <v>2313</v>
      </c>
      <c r="AA21" s="16">
        <v>2144</v>
      </c>
      <c r="AB21" s="16">
        <v>1047</v>
      </c>
    </row>
    <row r="22" spans="1:28" x14ac:dyDescent="0.35">
      <c r="A22" s="12" t="s">
        <v>98</v>
      </c>
      <c r="B22" s="16">
        <v>796</v>
      </c>
      <c r="C22" s="16">
        <v>774</v>
      </c>
      <c r="D22" s="16">
        <v>752</v>
      </c>
      <c r="E22" s="16">
        <v>663</v>
      </c>
      <c r="F22" s="16">
        <v>667</v>
      </c>
      <c r="G22" s="16">
        <v>709</v>
      </c>
      <c r="H22" s="16">
        <v>755</v>
      </c>
      <c r="I22" s="16">
        <v>788</v>
      </c>
      <c r="J22" s="16">
        <v>1568</v>
      </c>
      <c r="K22" s="16">
        <v>1704</v>
      </c>
      <c r="L22" s="16">
        <v>1556</v>
      </c>
      <c r="M22" s="16">
        <v>1518</v>
      </c>
      <c r="N22" s="16">
        <v>1464</v>
      </c>
      <c r="O22" s="16">
        <v>1522</v>
      </c>
      <c r="P22" s="16">
        <v>1475</v>
      </c>
      <c r="Q22" s="16">
        <v>1472</v>
      </c>
      <c r="R22" s="16">
        <v>1524</v>
      </c>
      <c r="S22" s="16">
        <v>1138</v>
      </c>
      <c r="T22" s="16">
        <v>1094</v>
      </c>
      <c r="U22" s="16">
        <v>1064</v>
      </c>
      <c r="V22" s="16">
        <v>1014</v>
      </c>
      <c r="W22" s="16">
        <v>1018</v>
      </c>
      <c r="X22" s="16">
        <v>1007</v>
      </c>
      <c r="Y22" s="16">
        <v>1032</v>
      </c>
      <c r="Z22" s="16">
        <v>1013</v>
      </c>
      <c r="AA22" s="16">
        <v>990</v>
      </c>
      <c r="AB22" s="16">
        <v>551</v>
      </c>
    </row>
    <row r="23" spans="1:28" x14ac:dyDescent="0.35">
      <c r="A23" s="12"/>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row>
    <row r="25" spans="1:28" x14ac:dyDescent="0.35">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1:28" x14ac:dyDescent="0.35">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1:28" x14ac:dyDescent="0.35">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x14ac:dyDescent="0.35">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x14ac:dyDescent="0.35">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x14ac:dyDescent="0.35">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B200"/>
  <sheetViews>
    <sheetView showGridLines="0" workbookViewId="0"/>
  </sheetViews>
  <sheetFormatPr defaultColWidth="10.90625" defaultRowHeight="14.5" x14ac:dyDescent="0.35"/>
  <cols>
    <col min="1" max="1" width="70.7265625" customWidth="1"/>
  </cols>
  <sheetData>
    <row r="1" spans="1:28" ht="19.5" x14ac:dyDescent="0.45">
      <c r="A1" s="4" t="s">
        <v>53</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99</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176</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111</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112</v>
      </c>
      <c r="B7" s="16">
        <v>183</v>
      </c>
      <c r="C7" s="16">
        <v>189</v>
      </c>
      <c r="D7" s="16">
        <v>190</v>
      </c>
      <c r="E7" s="16">
        <v>196</v>
      </c>
      <c r="F7" s="16">
        <v>200</v>
      </c>
      <c r="G7" s="16">
        <v>207</v>
      </c>
      <c r="H7" s="16">
        <v>217</v>
      </c>
      <c r="I7" s="16">
        <v>233</v>
      </c>
      <c r="J7" s="16">
        <v>226</v>
      </c>
      <c r="K7" s="16">
        <v>240</v>
      </c>
      <c r="L7" s="16">
        <v>247</v>
      </c>
      <c r="M7" s="16">
        <v>245</v>
      </c>
      <c r="N7" s="16">
        <v>256</v>
      </c>
      <c r="O7" s="16">
        <v>252</v>
      </c>
      <c r="P7" s="16">
        <v>253</v>
      </c>
      <c r="Q7" s="16">
        <v>260</v>
      </c>
      <c r="R7" s="16">
        <v>269</v>
      </c>
      <c r="S7" s="16">
        <v>269</v>
      </c>
      <c r="T7" s="16">
        <v>248</v>
      </c>
      <c r="U7" s="16">
        <v>267</v>
      </c>
      <c r="V7" s="16">
        <v>267</v>
      </c>
      <c r="W7" s="16">
        <v>261</v>
      </c>
      <c r="X7" s="16">
        <v>271</v>
      </c>
      <c r="Y7" s="16">
        <v>253</v>
      </c>
      <c r="Z7" s="16">
        <v>265</v>
      </c>
      <c r="AA7" s="16">
        <v>262</v>
      </c>
      <c r="AB7" s="16">
        <v>273</v>
      </c>
    </row>
    <row r="8" spans="1:28" x14ac:dyDescent="0.35">
      <c r="A8" s="12" t="s">
        <v>113</v>
      </c>
      <c r="B8" s="16">
        <v>220</v>
      </c>
      <c r="C8" s="16">
        <v>226</v>
      </c>
      <c r="D8" s="16">
        <v>228</v>
      </c>
      <c r="E8" s="16">
        <v>240</v>
      </c>
      <c r="F8" s="16">
        <v>246</v>
      </c>
      <c r="G8" s="16">
        <v>251</v>
      </c>
      <c r="H8" s="16">
        <v>261</v>
      </c>
      <c r="I8" s="16">
        <v>281</v>
      </c>
      <c r="J8" s="16">
        <v>284</v>
      </c>
      <c r="K8" s="16">
        <v>299</v>
      </c>
      <c r="L8" s="16">
        <v>310</v>
      </c>
      <c r="M8" s="16">
        <v>308</v>
      </c>
      <c r="N8" s="16">
        <v>316</v>
      </c>
      <c r="O8" s="16">
        <v>322</v>
      </c>
      <c r="P8" s="16">
        <v>324</v>
      </c>
      <c r="Q8" s="16">
        <v>329</v>
      </c>
      <c r="R8" s="16">
        <v>333</v>
      </c>
      <c r="S8" s="16">
        <v>334</v>
      </c>
      <c r="T8" s="16">
        <v>319</v>
      </c>
      <c r="U8" s="16">
        <v>330</v>
      </c>
      <c r="V8" s="16">
        <v>339</v>
      </c>
      <c r="W8" s="16">
        <v>335</v>
      </c>
      <c r="X8" s="16">
        <v>336</v>
      </c>
      <c r="Y8" s="16">
        <v>334</v>
      </c>
      <c r="Z8" s="16">
        <v>347</v>
      </c>
      <c r="AA8" s="16">
        <v>350</v>
      </c>
      <c r="AB8" s="16">
        <v>371</v>
      </c>
    </row>
    <row r="9" spans="1:28" x14ac:dyDescent="0.35">
      <c r="A9" s="12" t="s">
        <v>114</v>
      </c>
      <c r="B9" s="16">
        <v>265</v>
      </c>
      <c r="C9" s="16">
        <v>265</v>
      </c>
      <c r="D9" s="16">
        <v>273</v>
      </c>
      <c r="E9" s="16">
        <v>287</v>
      </c>
      <c r="F9" s="16">
        <v>294</v>
      </c>
      <c r="G9" s="16">
        <v>299</v>
      </c>
      <c r="H9" s="16">
        <v>311</v>
      </c>
      <c r="I9" s="16">
        <v>334</v>
      </c>
      <c r="J9" s="16">
        <v>338</v>
      </c>
      <c r="K9" s="16">
        <v>363</v>
      </c>
      <c r="L9" s="16">
        <v>365</v>
      </c>
      <c r="M9" s="16">
        <v>367</v>
      </c>
      <c r="N9" s="16">
        <v>370</v>
      </c>
      <c r="O9" s="16">
        <v>379</v>
      </c>
      <c r="P9" s="16">
        <v>383</v>
      </c>
      <c r="Q9" s="16">
        <v>389</v>
      </c>
      <c r="R9" s="16">
        <v>390</v>
      </c>
      <c r="S9" s="16">
        <v>383</v>
      </c>
      <c r="T9" s="16">
        <v>376</v>
      </c>
      <c r="U9" s="16">
        <v>385</v>
      </c>
      <c r="V9" s="16">
        <v>395</v>
      </c>
      <c r="W9" s="16">
        <v>390</v>
      </c>
      <c r="X9" s="16">
        <v>402</v>
      </c>
      <c r="Y9" s="16">
        <v>396</v>
      </c>
      <c r="Z9" s="16">
        <v>403</v>
      </c>
      <c r="AA9" s="16">
        <v>417</v>
      </c>
      <c r="AB9" s="16">
        <v>432</v>
      </c>
    </row>
    <row r="10" spans="1:28" x14ac:dyDescent="0.35">
      <c r="A10" s="12" t="s">
        <v>115</v>
      </c>
      <c r="B10" s="16">
        <v>316</v>
      </c>
      <c r="C10" s="16">
        <v>317</v>
      </c>
      <c r="D10" s="16">
        <v>321</v>
      </c>
      <c r="E10" s="16">
        <v>337</v>
      </c>
      <c r="F10" s="16">
        <v>349</v>
      </c>
      <c r="G10" s="16">
        <v>352</v>
      </c>
      <c r="H10" s="16">
        <v>364</v>
      </c>
      <c r="I10" s="16">
        <v>388</v>
      </c>
      <c r="J10" s="16">
        <v>396</v>
      </c>
      <c r="K10" s="16">
        <v>424</v>
      </c>
      <c r="L10" s="16">
        <v>420</v>
      </c>
      <c r="M10" s="16">
        <v>426</v>
      </c>
      <c r="N10" s="16">
        <v>432</v>
      </c>
      <c r="O10" s="16">
        <v>437</v>
      </c>
      <c r="P10" s="16">
        <v>441</v>
      </c>
      <c r="Q10" s="16">
        <v>457</v>
      </c>
      <c r="R10" s="16">
        <v>444</v>
      </c>
      <c r="S10" s="16">
        <v>437</v>
      </c>
      <c r="T10" s="16">
        <v>434</v>
      </c>
      <c r="U10" s="16">
        <v>438</v>
      </c>
      <c r="V10" s="16">
        <v>453</v>
      </c>
      <c r="W10" s="16">
        <v>445</v>
      </c>
      <c r="X10" s="16">
        <v>469</v>
      </c>
      <c r="Y10" s="16">
        <v>454</v>
      </c>
      <c r="Z10" s="16">
        <v>462</v>
      </c>
      <c r="AA10" s="16">
        <v>488</v>
      </c>
      <c r="AB10" s="16">
        <v>489</v>
      </c>
    </row>
    <row r="11" spans="1:28" x14ac:dyDescent="0.35">
      <c r="A11" s="12" t="s">
        <v>116</v>
      </c>
      <c r="B11" s="16">
        <v>366</v>
      </c>
      <c r="C11" s="16">
        <v>366</v>
      </c>
      <c r="D11" s="16">
        <v>380</v>
      </c>
      <c r="E11" s="16">
        <v>397</v>
      </c>
      <c r="F11" s="16">
        <v>402</v>
      </c>
      <c r="G11" s="16">
        <v>415</v>
      </c>
      <c r="H11" s="16">
        <v>426</v>
      </c>
      <c r="I11" s="16">
        <v>448</v>
      </c>
      <c r="J11" s="16">
        <v>454</v>
      </c>
      <c r="K11" s="16">
        <v>480</v>
      </c>
      <c r="L11" s="16">
        <v>484</v>
      </c>
      <c r="M11" s="16">
        <v>485</v>
      </c>
      <c r="N11" s="16">
        <v>488</v>
      </c>
      <c r="O11" s="16">
        <v>503</v>
      </c>
      <c r="P11" s="16">
        <v>509</v>
      </c>
      <c r="Q11" s="16">
        <v>518</v>
      </c>
      <c r="R11" s="16">
        <v>500</v>
      </c>
      <c r="S11" s="16">
        <v>501</v>
      </c>
      <c r="T11" s="16">
        <v>494</v>
      </c>
      <c r="U11" s="16">
        <v>504</v>
      </c>
      <c r="V11" s="16">
        <v>520</v>
      </c>
      <c r="W11" s="16">
        <v>510</v>
      </c>
      <c r="X11" s="16">
        <v>537</v>
      </c>
      <c r="Y11" s="16">
        <v>525</v>
      </c>
      <c r="Z11" s="16">
        <v>526</v>
      </c>
      <c r="AA11" s="16">
        <v>555</v>
      </c>
      <c r="AB11" s="16">
        <v>550</v>
      </c>
    </row>
    <row r="12" spans="1:28" x14ac:dyDescent="0.35">
      <c r="A12" s="12" t="s">
        <v>117</v>
      </c>
      <c r="B12" s="16">
        <v>428</v>
      </c>
      <c r="C12" s="16">
        <v>418</v>
      </c>
      <c r="D12" s="16">
        <v>439</v>
      </c>
      <c r="E12" s="16">
        <v>452</v>
      </c>
      <c r="F12" s="16">
        <v>458</v>
      </c>
      <c r="G12" s="16">
        <v>477</v>
      </c>
      <c r="H12" s="16">
        <v>481</v>
      </c>
      <c r="I12" s="16">
        <v>513</v>
      </c>
      <c r="J12" s="16">
        <v>520</v>
      </c>
      <c r="K12" s="16">
        <v>544</v>
      </c>
      <c r="L12" s="16">
        <v>551</v>
      </c>
      <c r="M12" s="16">
        <v>552</v>
      </c>
      <c r="N12" s="16">
        <v>561</v>
      </c>
      <c r="O12" s="16">
        <v>576</v>
      </c>
      <c r="P12" s="16">
        <v>590</v>
      </c>
      <c r="Q12" s="16">
        <v>590</v>
      </c>
      <c r="R12" s="16">
        <v>570</v>
      </c>
      <c r="S12" s="16">
        <v>565</v>
      </c>
      <c r="T12" s="16">
        <v>556</v>
      </c>
      <c r="U12" s="16">
        <v>573</v>
      </c>
      <c r="V12" s="16">
        <v>588</v>
      </c>
      <c r="W12" s="16">
        <v>590</v>
      </c>
      <c r="X12" s="16">
        <v>618</v>
      </c>
      <c r="Y12" s="16">
        <v>593</v>
      </c>
      <c r="Z12" s="16">
        <v>588</v>
      </c>
      <c r="AA12" s="16">
        <v>638</v>
      </c>
      <c r="AB12" s="16">
        <v>627</v>
      </c>
    </row>
    <row r="13" spans="1:28" x14ac:dyDescent="0.35">
      <c r="A13" s="12" t="s">
        <v>118</v>
      </c>
      <c r="B13" s="16">
        <v>486</v>
      </c>
      <c r="C13" s="16">
        <v>489</v>
      </c>
      <c r="D13" s="16">
        <v>502</v>
      </c>
      <c r="E13" s="16">
        <v>526</v>
      </c>
      <c r="F13" s="16">
        <v>541</v>
      </c>
      <c r="G13" s="16">
        <v>552</v>
      </c>
      <c r="H13" s="16">
        <v>557</v>
      </c>
      <c r="I13" s="16">
        <v>588</v>
      </c>
      <c r="J13" s="16">
        <v>598</v>
      </c>
      <c r="K13" s="16">
        <v>618</v>
      </c>
      <c r="L13" s="16">
        <v>632</v>
      </c>
      <c r="M13" s="16">
        <v>632</v>
      </c>
      <c r="N13" s="16">
        <v>644</v>
      </c>
      <c r="O13" s="16">
        <v>659</v>
      </c>
      <c r="P13" s="16">
        <v>673</v>
      </c>
      <c r="Q13" s="16">
        <v>679</v>
      </c>
      <c r="R13" s="16">
        <v>651</v>
      </c>
      <c r="S13" s="16">
        <v>649</v>
      </c>
      <c r="T13" s="16">
        <v>639</v>
      </c>
      <c r="U13" s="16">
        <v>657</v>
      </c>
      <c r="V13" s="16">
        <v>673</v>
      </c>
      <c r="W13" s="16">
        <v>688</v>
      </c>
      <c r="X13" s="16">
        <v>696</v>
      </c>
      <c r="Y13" s="16">
        <v>680</v>
      </c>
      <c r="Z13" s="16">
        <v>671</v>
      </c>
      <c r="AA13" s="16">
        <v>717</v>
      </c>
      <c r="AB13" s="16">
        <v>694</v>
      </c>
    </row>
    <row r="14" spans="1:28" x14ac:dyDescent="0.35">
      <c r="A14" s="12" t="s">
        <v>119</v>
      </c>
      <c r="B14" s="16">
        <v>584</v>
      </c>
      <c r="C14" s="16">
        <v>575</v>
      </c>
      <c r="D14" s="16">
        <v>596</v>
      </c>
      <c r="E14" s="16">
        <v>620</v>
      </c>
      <c r="F14" s="16">
        <v>630</v>
      </c>
      <c r="G14" s="16">
        <v>661</v>
      </c>
      <c r="H14" s="16">
        <v>663</v>
      </c>
      <c r="I14" s="16">
        <v>687</v>
      </c>
      <c r="J14" s="16">
        <v>694</v>
      </c>
      <c r="K14" s="16">
        <v>725</v>
      </c>
      <c r="L14" s="16">
        <v>742</v>
      </c>
      <c r="M14" s="16">
        <v>750</v>
      </c>
      <c r="N14" s="16">
        <v>759</v>
      </c>
      <c r="O14" s="16">
        <v>786</v>
      </c>
      <c r="P14" s="16">
        <v>793</v>
      </c>
      <c r="Q14" s="16">
        <v>787</v>
      </c>
      <c r="R14" s="16">
        <v>761</v>
      </c>
      <c r="S14" s="16">
        <v>751</v>
      </c>
      <c r="T14" s="16">
        <v>758</v>
      </c>
      <c r="U14" s="16">
        <v>764</v>
      </c>
      <c r="V14" s="16">
        <v>782</v>
      </c>
      <c r="W14" s="16">
        <v>810</v>
      </c>
      <c r="X14" s="16">
        <v>815</v>
      </c>
      <c r="Y14" s="16">
        <v>791</v>
      </c>
      <c r="Z14" s="16">
        <v>775</v>
      </c>
      <c r="AA14" s="16">
        <v>818</v>
      </c>
      <c r="AB14" s="16">
        <v>788</v>
      </c>
    </row>
    <row r="15" spans="1:28" x14ac:dyDescent="0.35">
      <c r="A15" s="12" t="s">
        <v>120</v>
      </c>
      <c r="B15" s="16">
        <v>709</v>
      </c>
      <c r="C15" s="16">
        <v>718</v>
      </c>
      <c r="D15" s="16">
        <v>732</v>
      </c>
      <c r="E15" s="16">
        <v>778</v>
      </c>
      <c r="F15" s="16">
        <v>798</v>
      </c>
      <c r="G15" s="16">
        <v>826</v>
      </c>
      <c r="H15" s="16">
        <v>832</v>
      </c>
      <c r="I15" s="16">
        <v>905</v>
      </c>
      <c r="J15" s="16">
        <v>874</v>
      </c>
      <c r="K15" s="16">
        <v>881</v>
      </c>
      <c r="L15" s="16">
        <v>900</v>
      </c>
      <c r="M15" s="16">
        <v>928</v>
      </c>
      <c r="N15" s="16">
        <v>946</v>
      </c>
      <c r="O15" s="16">
        <v>989</v>
      </c>
      <c r="P15" s="16">
        <v>999</v>
      </c>
      <c r="Q15" s="16">
        <v>1001</v>
      </c>
      <c r="R15" s="16">
        <v>945</v>
      </c>
      <c r="S15" s="16">
        <v>920</v>
      </c>
      <c r="T15" s="16">
        <v>954</v>
      </c>
      <c r="U15" s="16">
        <v>934</v>
      </c>
      <c r="V15" s="16">
        <v>989</v>
      </c>
      <c r="W15" s="16">
        <v>988</v>
      </c>
      <c r="X15" s="16">
        <v>998</v>
      </c>
      <c r="Y15" s="16">
        <v>1001</v>
      </c>
      <c r="Z15" s="16">
        <v>966</v>
      </c>
      <c r="AA15" s="16">
        <v>989</v>
      </c>
      <c r="AB15" s="16">
        <v>961</v>
      </c>
    </row>
    <row r="16" spans="1:28" ht="30" customHeight="1" x14ac:dyDescent="0.4">
      <c r="A16" s="6" t="s">
        <v>175</v>
      </c>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row>
    <row r="17" spans="1:28" x14ac:dyDescent="0.35">
      <c r="A17" s="12" t="s">
        <v>111</v>
      </c>
      <c r="B17" s="17" t="s">
        <v>68</v>
      </c>
      <c r="C17" s="17" t="s">
        <v>69</v>
      </c>
      <c r="D17" s="17" t="s">
        <v>70</v>
      </c>
      <c r="E17" s="17" t="s">
        <v>71</v>
      </c>
      <c r="F17" s="17" t="s">
        <v>72</v>
      </c>
      <c r="G17" s="17" t="s">
        <v>73</v>
      </c>
      <c r="H17" s="17" t="s">
        <v>74</v>
      </c>
      <c r="I17" s="17" t="s">
        <v>75</v>
      </c>
      <c r="J17" s="17" t="s">
        <v>76</v>
      </c>
      <c r="K17" s="17" t="s">
        <v>77</v>
      </c>
      <c r="L17" s="17" t="s">
        <v>78</v>
      </c>
      <c r="M17" s="17" t="s">
        <v>79</v>
      </c>
      <c r="N17" s="17" t="s">
        <v>80</v>
      </c>
      <c r="O17" s="17" t="s">
        <v>81</v>
      </c>
      <c r="P17" s="17" t="s">
        <v>82</v>
      </c>
      <c r="Q17" s="17" t="s">
        <v>83</v>
      </c>
      <c r="R17" s="17" t="s">
        <v>84</v>
      </c>
      <c r="S17" s="17" t="s">
        <v>85</v>
      </c>
      <c r="T17" s="17" t="s">
        <v>86</v>
      </c>
      <c r="U17" s="17" t="s">
        <v>87</v>
      </c>
      <c r="V17" s="17" t="s">
        <v>88</v>
      </c>
      <c r="W17" s="17" t="s">
        <v>89</v>
      </c>
      <c r="X17" s="17" t="s">
        <v>90</v>
      </c>
      <c r="Y17" s="17" t="s">
        <v>91</v>
      </c>
      <c r="Z17" s="17" t="s">
        <v>92</v>
      </c>
      <c r="AA17" s="17" t="s">
        <v>93</v>
      </c>
      <c r="AB17" s="17" t="s">
        <v>94</v>
      </c>
    </row>
    <row r="18" spans="1:28" x14ac:dyDescent="0.35">
      <c r="A18" s="12" t="s">
        <v>112</v>
      </c>
      <c r="B18" s="16">
        <v>139</v>
      </c>
      <c r="C18" s="16">
        <v>147</v>
      </c>
      <c r="D18" s="16">
        <v>146</v>
      </c>
      <c r="E18" s="16">
        <v>151</v>
      </c>
      <c r="F18" s="16">
        <v>154</v>
      </c>
      <c r="G18" s="16">
        <v>160</v>
      </c>
      <c r="H18" s="16">
        <v>165</v>
      </c>
      <c r="I18" s="16">
        <v>182</v>
      </c>
      <c r="J18" s="16">
        <v>181</v>
      </c>
      <c r="K18" s="16">
        <v>187</v>
      </c>
      <c r="L18" s="16">
        <v>191</v>
      </c>
      <c r="M18" s="16">
        <v>195</v>
      </c>
      <c r="N18" s="16">
        <v>195</v>
      </c>
      <c r="O18" s="16">
        <v>193</v>
      </c>
      <c r="P18" s="16">
        <v>192</v>
      </c>
      <c r="Q18" s="16">
        <v>193</v>
      </c>
      <c r="R18" s="16">
        <v>206</v>
      </c>
      <c r="S18" s="16">
        <v>207</v>
      </c>
      <c r="T18" s="16">
        <v>174</v>
      </c>
      <c r="U18" s="16">
        <v>197</v>
      </c>
      <c r="V18" s="16">
        <v>205</v>
      </c>
      <c r="W18" s="16">
        <v>190</v>
      </c>
      <c r="X18" s="16">
        <v>198</v>
      </c>
      <c r="Y18" s="16">
        <v>188</v>
      </c>
      <c r="Z18" s="16">
        <v>208</v>
      </c>
      <c r="AA18" s="16">
        <v>199</v>
      </c>
      <c r="AB18" s="16">
        <v>213</v>
      </c>
    </row>
    <row r="19" spans="1:28" x14ac:dyDescent="0.35">
      <c r="A19" s="12" t="s">
        <v>113</v>
      </c>
      <c r="B19" s="16">
        <v>174</v>
      </c>
      <c r="C19" s="16">
        <v>175</v>
      </c>
      <c r="D19" s="16">
        <v>176</v>
      </c>
      <c r="E19" s="16">
        <v>188</v>
      </c>
      <c r="F19" s="16">
        <v>192</v>
      </c>
      <c r="G19" s="16">
        <v>198</v>
      </c>
      <c r="H19" s="16">
        <v>210</v>
      </c>
      <c r="I19" s="16">
        <v>231</v>
      </c>
      <c r="J19" s="16">
        <v>236</v>
      </c>
      <c r="K19" s="16">
        <v>249</v>
      </c>
      <c r="L19" s="16">
        <v>260</v>
      </c>
      <c r="M19" s="16">
        <v>257</v>
      </c>
      <c r="N19" s="16">
        <v>266</v>
      </c>
      <c r="O19" s="16">
        <v>269</v>
      </c>
      <c r="P19" s="16">
        <v>268</v>
      </c>
      <c r="Q19" s="16">
        <v>273</v>
      </c>
      <c r="R19" s="16">
        <v>275</v>
      </c>
      <c r="S19" s="16">
        <v>272</v>
      </c>
      <c r="T19" s="16">
        <v>259</v>
      </c>
      <c r="U19" s="16">
        <v>269</v>
      </c>
      <c r="V19" s="16">
        <v>279</v>
      </c>
      <c r="W19" s="16">
        <v>271</v>
      </c>
      <c r="X19" s="16">
        <v>281</v>
      </c>
      <c r="Y19" s="16">
        <v>278</v>
      </c>
      <c r="Z19" s="16">
        <v>286</v>
      </c>
      <c r="AA19" s="16">
        <v>289</v>
      </c>
      <c r="AB19" s="16">
        <v>315</v>
      </c>
    </row>
    <row r="20" spans="1:28" x14ac:dyDescent="0.35">
      <c r="A20" s="12" t="s">
        <v>114</v>
      </c>
      <c r="B20" s="16">
        <v>215</v>
      </c>
      <c r="C20" s="16">
        <v>215</v>
      </c>
      <c r="D20" s="16">
        <v>218</v>
      </c>
      <c r="E20" s="16">
        <v>236</v>
      </c>
      <c r="F20" s="16">
        <v>241</v>
      </c>
      <c r="G20" s="16">
        <v>250</v>
      </c>
      <c r="H20" s="16">
        <v>261</v>
      </c>
      <c r="I20" s="16">
        <v>281</v>
      </c>
      <c r="J20" s="16">
        <v>288</v>
      </c>
      <c r="K20" s="16">
        <v>310</v>
      </c>
      <c r="L20" s="16">
        <v>317</v>
      </c>
      <c r="M20" s="16">
        <v>320</v>
      </c>
      <c r="N20" s="16">
        <v>320</v>
      </c>
      <c r="O20" s="16">
        <v>329</v>
      </c>
      <c r="P20" s="16">
        <v>329</v>
      </c>
      <c r="Q20" s="16">
        <v>336</v>
      </c>
      <c r="R20" s="16">
        <v>333</v>
      </c>
      <c r="S20" s="16">
        <v>326</v>
      </c>
      <c r="T20" s="16">
        <v>318</v>
      </c>
      <c r="U20" s="16">
        <v>325</v>
      </c>
      <c r="V20" s="16">
        <v>339</v>
      </c>
      <c r="W20" s="16">
        <v>336</v>
      </c>
      <c r="X20" s="16">
        <v>344</v>
      </c>
      <c r="Y20" s="16">
        <v>339</v>
      </c>
      <c r="Z20" s="16">
        <v>344</v>
      </c>
      <c r="AA20" s="16">
        <v>366</v>
      </c>
      <c r="AB20" s="16">
        <v>380</v>
      </c>
    </row>
    <row r="21" spans="1:28" x14ac:dyDescent="0.35">
      <c r="A21" s="12" t="s">
        <v>115</v>
      </c>
      <c r="B21" s="16">
        <v>267</v>
      </c>
      <c r="C21" s="16">
        <v>260</v>
      </c>
      <c r="D21" s="16">
        <v>264</v>
      </c>
      <c r="E21" s="16">
        <v>283</v>
      </c>
      <c r="F21" s="16">
        <v>295</v>
      </c>
      <c r="G21" s="16">
        <v>297</v>
      </c>
      <c r="H21" s="16">
        <v>315</v>
      </c>
      <c r="I21" s="16">
        <v>338</v>
      </c>
      <c r="J21" s="16">
        <v>345</v>
      </c>
      <c r="K21" s="16">
        <v>372</v>
      </c>
      <c r="L21" s="16">
        <v>370</v>
      </c>
      <c r="M21" s="16">
        <v>376</v>
      </c>
      <c r="N21" s="16">
        <v>382</v>
      </c>
      <c r="O21" s="16">
        <v>388</v>
      </c>
      <c r="P21" s="16">
        <v>393</v>
      </c>
      <c r="Q21" s="16">
        <v>403</v>
      </c>
      <c r="R21" s="16">
        <v>391</v>
      </c>
      <c r="S21" s="16">
        <v>385</v>
      </c>
      <c r="T21" s="16">
        <v>376</v>
      </c>
      <c r="U21" s="16">
        <v>385</v>
      </c>
      <c r="V21" s="16">
        <v>398</v>
      </c>
      <c r="W21" s="16">
        <v>391</v>
      </c>
      <c r="X21" s="16">
        <v>415</v>
      </c>
      <c r="Y21" s="16">
        <v>405</v>
      </c>
      <c r="Z21" s="16">
        <v>409</v>
      </c>
      <c r="AA21" s="16">
        <v>438</v>
      </c>
      <c r="AB21" s="16">
        <v>437</v>
      </c>
    </row>
    <row r="22" spans="1:28" x14ac:dyDescent="0.35">
      <c r="A22" s="12" t="s">
        <v>116</v>
      </c>
      <c r="B22" s="16">
        <v>312</v>
      </c>
      <c r="C22" s="16">
        <v>306</v>
      </c>
      <c r="D22" s="16">
        <v>320</v>
      </c>
      <c r="E22" s="16">
        <v>338</v>
      </c>
      <c r="F22" s="16">
        <v>344</v>
      </c>
      <c r="G22" s="16">
        <v>355</v>
      </c>
      <c r="H22" s="16">
        <v>371</v>
      </c>
      <c r="I22" s="16">
        <v>390</v>
      </c>
      <c r="J22" s="16">
        <v>402</v>
      </c>
      <c r="K22" s="16">
        <v>430</v>
      </c>
      <c r="L22" s="16">
        <v>431</v>
      </c>
      <c r="M22" s="16">
        <v>434</v>
      </c>
      <c r="N22" s="16">
        <v>436</v>
      </c>
      <c r="O22" s="16">
        <v>453</v>
      </c>
      <c r="P22" s="16">
        <v>460</v>
      </c>
      <c r="Q22" s="16">
        <v>465</v>
      </c>
      <c r="R22" s="16">
        <v>445</v>
      </c>
      <c r="S22" s="16">
        <v>441</v>
      </c>
      <c r="T22" s="16">
        <v>439</v>
      </c>
      <c r="U22" s="16">
        <v>453</v>
      </c>
      <c r="V22" s="16">
        <v>461</v>
      </c>
      <c r="W22" s="16">
        <v>458</v>
      </c>
      <c r="X22" s="16">
        <v>482</v>
      </c>
      <c r="Y22" s="16">
        <v>469</v>
      </c>
      <c r="Z22" s="16">
        <v>475</v>
      </c>
      <c r="AA22" s="16">
        <v>505</v>
      </c>
      <c r="AB22" s="16">
        <v>500</v>
      </c>
    </row>
    <row r="23" spans="1:28" x14ac:dyDescent="0.35">
      <c r="A23" s="12" t="s">
        <v>117</v>
      </c>
      <c r="B23" s="16">
        <v>367</v>
      </c>
      <c r="C23" s="16">
        <v>359</v>
      </c>
      <c r="D23" s="16">
        <v>371</v>
      </c>
      <c r="E23" s="16">
        <v>389</v>
      </c>
      <c r="F23" s="16">
        <v>399</v>
      </c>
      <c r="G23" s="16">
        <v>416</v>
      </c>
      <c r="H23" s="16">
        <v>424</v>
      </c>
      <c r="I23" s="16">
        <v>457</v>
      </c>
      <c r="J23" s="16">
        <v>463</v>
      </c>
      <c r="K23" s="16">
        <v>487</v>
      </c>
      <c r="L23" s="16">
        <v>496</v>
      </c>
      <c r="M23" s="16">
        <v>496</v>
      </c>
      <c r="N23" s="16">
        <v>507</v>
      </c>
      <c r="O23" s="16">
        <v>523</v>
      </c>
      <c r="P23" s="16">
        <v>531</v>
      </c>
      <c r="Q23" s="16">
        <v>536</v>
      </c>
      <c r="R23" s="16">
        <v>513</v>
      </c>
      <c r="S23" s="16">
        <v>504</v>
      </c>
      <c r="T23" s="16">
        <v>500</v>
      </c>
      <c r="U23" s="16">
        <v>516</v>
      </c>
      <c r="V23" s="16">
        <v>539</v>
      </c>
      <c r="W23" s="16">
        <v>534</v>
      </c>
      <c r="X23" s="16">
        <v>565</v>
      </c>
      <c r="Y23" s="16">
        <v>538</v>
      </c>
      <c r="Z23" s="16">
        <v>541</v>
      </c>
      <c r="AA23" s="16">
        <v>586</v>
      </c>
      <c r="AB23" s="16">
        <v>569</v>
      </c>
    </row>
    <row r="24" spans="1:28" x14ac:dyDescent="0.35">
      <c r="A24" s="12" t="s">
        <v>118</v>
      </c>
      <c r="B24" s="16">
        <v>418</v>
      </c>
      <c r="C24" s="16">
        <v>421</v>
      </c>
      <c r="D24" s="16">
        <v>434</v>
      </c>
      <c r="E24" s="16">
        <v>452</v>
      </c>
      <c r="F24" s="16">
        <v>469</v>
      </c>
      <c r="G24" s="16">
        <v>488</v>
      </c>
      <c r="H24" s="16">
        <v>501</v>
      </c>
      <c r="I24" s="16">
        <v>526</v>
      </c>
      <c r="J24" s="16">
        <v>531</v>
      </c>
      <c r="K24" s="16">
        <v>558</v>
      </c>
      <c r="L24" s="16">
        <v>574</v>
      </c>
      <c r="M24" s="16">
        <v>573</v>
      </c>
      <c r="N24" s="16">
        <v>586</v>
      </c>
      <c r="O24" s="16">
        <v>604</v>
      </c>
      <c r="P24" s="16">
        <v>614</v>
      </c>
      <c r="Q24" s="16">
        <v>621</v>
      </c>
      <c r="R24" s="16">
        <v>591</v>
      </c>
      <c r="S24" s="16">
        <v>584</v>
      </c>
      <c r="T24" s="16">
        <v>582</v>
      </c>
      <c r="U24" s="16">
        <v>593</v>
      </c>
      <c r="V24" s="16">
        <v>622</v>
      </c>
      <c r="W24" s="16">
        <v>627</v>
      </c>
      <c r="X24" s="16">
        <v>636</v>
      </c>
      <c r="Y24" s="16">
        <v>625</v>
      </c>
      <c r="Z24" s="16">
        <v>624</v>
      </c>
      <c r="AA24" s="16">
        <v>659</v>
      </c>
      <c r="AB24" s="16">
        <v>653</v>
      </c>
    </row>
    <row r="25" spans="1:28" x14ac:dyDescent="0.35">
      <c r="A25" s="12" t="s">
        <v>119</v>
      </c>
      <c r="B25" s="16">
        <v>502</v>
      </c>
      <c r="C25" s="16">
        <v>498</v>
      </c>
      <c r="D25" s="16">
        <v>516</v>
      </c>
      <c r="E25" s="16">
        <v>539</v>
      </c>
      <c r="F25" s="16">
        <v>560</v>
      </c>
      <c r="G25" s="16">
        <v>585</v>
      </c>
      <c r="H25" s="16">
        <v>597</v>
      </c>
      <c r="I25" s="16">
        <v>615</v>
      </c>
      <c r="J25" s="16">
        <v>623</v>
      </c>
      <c r="K25" s="16">
        <v>658</v>
      </c>
      <c r="L25" s="16">
        <v>677</v>
      </c>
      <c r="M25" s="16">
        <v>683</v>
      </c>
      <c r="N25" s="16">
        <v>693</v>
      </c>
      <c r="O25" s="16">
        <v>716</v>
      </c>
      <c r="P25" s="16">
        <v>723</v>
      </c>
      <c r="Q25" s="16">
        <v>721</v>
      </c>
      <c r="R25" s="16">
        <v>700</v>
      </c>
      <c r="S25" s="16">
        <v>686</v>
      </c>
      <c r="T25" s="16">
        <v>690</v>
      </c>
      <c r="U25" s="16">
        <v>696</v>
      </c>
      <c r="V25" s="16">
        <v>722</v>
      </c>
      <c r="W25" s="16">
        <v>754</v>
      </c>
      <c r="X25" s="16">
        <v>758</v>
      </c>
      <c r="Y25" s="16">
        <v>725</v>
      </c>
      <c r="Z25" s="16">
        <v>723</v>
      </c>
      <c r="AA25" s="16">
        <v>755</v>
      </c>
      <c r="AB25" s="16">
        <v>738</v>
      </c>
    </row>
    <row r="26" spans="1:28" x14ac:dyDescent="0.35">
      <c r="A26" s="12" t="s">
        <v>120</v>
      </c>
      <c r="B26" s="16">
        <v>613</v>
      </c>
      <c r="C26" s="16">
        <v>622</v>
      </c>
      <c r="D26" s="16">
        <v>641</v>
      </c>
      <c r="E26" s="16">
        <v>686</v>
      </c>
      <c r="F26" s="16">
        <v>723</v>
      </c>
      <c r="G26" s="16">
        <v>753</v>
      </c>
      <c r="H26" s="16">
        <v>742</v>
      </c>
      <c r="I26" s="16">
        <v>806</v>
      </c>
      <c r="J26" s="16">
        <v>789</v>
      </c>
      <c r="K26" s="16">
        <v>816</v>
      </c>
      <c r="L26" s="16">
        <v>835</v>
      </c>
      <c r="M26" s="16">
        <v>856</v>
      </c>
      <c r="N26" s="16">
        <v>876</v>
      </c>
      <c r="O26" s="16">
        <v>915</v>
      </c>
      <c r="P26" s="16">
        <v>923</v>
      </c>
      <c r="Q26" s="16">
        <v>935</v>
      </c>
      <c r="R26" s="16">
        <v>874</v>
      </c>
      <c r="S26" s="16">
        <v>858</v>
      </c>
      <c r="T26" s="16">
        <v>887</v>
      </c>
      <c r="U26" s="16">
        <v>873</v>
      </c>
      <c r="V26" s="16">
        <v>922</v>
      </c>
      <c r="W26" s="16">
        <v>930</v>
      </c>
      <c r="X26" s="16">
        <v>951</v>
      </c>
      <c r="Y26" s="16">
        <v>951</v>
      </c>
      <c r="Z26" s="16">
        <v>897</v>
      </c>
      <c r="AA26" s="16">
        <v>935</v>
      </c>
      <c r="AB26" s="16">
        <v>925</v>
      </c>
    </row>
    <row r="27" spans="1:28" ht="30" customHeight="1" x14ac:dyDescent="0.4">
      <c r="A27" s="6" t="s">
        <v>52</v>
      </c>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row>
    <row r="28" spans="1:28" x14ac:dyDescent="0.35">
      <c r="A28" s="12" t="s">
        <v>67</v>
      </c>
      <c r="B28" s="17" t="s">
        <v>68</v>
      </c>
      <c r="C28" s="17" t="s">
        <v>69</v>
      </c>
      <c r="D28" s="17" t="s">
        <v>70</v>
      </c>
      <c r="E28" s="17" t="s">
        <v>71</v>
      </c>
      <c r="F28" s="17" t="s">
        <v>72</v>
      </c>
      <c r="G28" s="17" t="s">
        <v>73</v>
      </c>
      <c r="H28" s="17" t="s">
        <v>74</v>
      </c>
      <c r="I28" s="17" t="s">
        <v>75</v>
      </c>
      <c r="J28" s="17" t="s">
        <v>76</v>
      </c>
      <c r="K28" s="17" t="s">
        <v>77</v>
      </c>
      <c r="L28" s="17" t="s">
        <v>78</v>
      </c>
      <c r="M28" s="17" t="s">
        <v>79</v>
      </c>
      <c r="N28" s="17" t="s">
        <v>80</v>
      </c>
      <c r="O28" s="17" t="s">
        <v>81</v>
      </c>
      <c r="P28" s="17" t="s">
        <v>82</v>
      </c>
      <c r="Q28" s="17" t="s">
        <v>83</v>
      </c>
      <c r="R28" s="17" t="s">
        <v>84</v>
      </c>
      <c r="S28" s="17" t="s">
        <v>85</v>
      </c>
      <c r="T28" s="17" t="s">
        <v>86</v>
      </c>
      <c r="U28" s="17" t="s">
        <v>87</v>
      </c>
      <c r="V28" s="17" t="s">
        <v>88</v>
      </c>
      <c r="W28" s="17" t="s">
        <v>89</v>
      </c>
      <c r="X28" s="17" t="s">
        <v>90</v>
      </c>
      <c r="Y28" s="17" t="s">
        <v>91</v>
      </c>
      <c r="Z28" s="17" t="s">
        <v>92</v>
      </c>
      <c r="AA28" s="17" t="s">
        <v>93</v>
      </c>
      <c r="AB28" s="17" t="s">
        <v>94</v>
      </c>
    </row>
    <row r="29" spans="1:28" x14ac:dyDescent="0.35">
      <c r="A29" s="12" t="s">
        <v>121</v>
      </c>
      <c r="B29" s="16">
        <v>2815</v>
      </c>
      <c r="C29" s="16">
        <v>2775</v>
      </c>
      <c r="D29" s="16">
        <v>2709</v>
      </c>
      <c r="E29" s="16">
        <v>2621</v>
      </c>
      <c r="F29" s="16">
        <v>2368</v>
      </c>
      <c r="G29" s="16">
        <v>2590</v>
      </c>
      <c r="H29" s="16">
        <v>2668</v>
      </c>
      <c r="I29" s="16">
        <v>2837</v>
      </c>
      <c r="J29" s="16">
        <v>5518</v>
      </c>
      <c r="K29" s="16">
        <v>5648</v>
      </c>
      <c r="L29" s="16">
        <v>5292</v>
      </c>
      <c r="M29" s="16">
        <v>5217</v>
      </c>
      <c r="N29" s="16">
        <v>4828</v>
      </c>
      <c r="O29" s="16">
        <v>5047</v>
      </c>
      <c r="P29" s="16">
        <v>4864</v>
      </c>
      <c r="Q29" s="16">
        <v>4775</v>
      </c>
      <c r="R29" s="16">
        <v>4803</v>
      </c>
      <c r="S29" s="16">
        <v>3807</v>
      </c>
      <c r="T29" s="16">
        <v>3542</v>
      </c>
      <c r="U29" s="16">
        <v>3401</v>
      </c>
      <c r="V29" s="16">
        <v>3334</v>
      </c>
      <c r="W29" s="16">
        <v>3060</v>
      </c>
      <c r="X29" s="16">
        <v>3202</v>
      </c>
      <c r="Y29" s="16">
        <v>3107</v>
      </c>
      <c r="Z29" s="16">
        <v>3212</v>
      </c>
      <c r="AA29" s="16">
        <v>3027</v>
      </c>
      <c r="AB29" s="16">
        <v>1531</v>
      </c>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B200"/>
  <sheetViews>
    <sheetView showGridLines="0" workbookViewId="0"/>
  </sheetViews>
  <sheetFormatPr defaultColWidth="10.90625" defaultRowHeight="14.5" x14ac:dyDescent="0.35"/>
  <cols>
    <col min="1" max="1" width="70.7265625" customWidth="1"/>
  </cols>
  <sheetData>
    <row r="1" spans="1:28" ht="19.5" x14ac:dyDescent="0.45">
      <c r="A1" s="4" t="s">
        <v>55</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99</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178</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111</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v>1</v>
      </c>
      <c r="B7" s="16">
        <v>3465</v>
      </c>
      <c r="C7" s="16">
        <v>3665</v>
      </c>
      <c r="D7" s="16">
        <v>3864</v>
      </c>
      <c r="E7" s="16">
        <v>3839</v>
      </c>
      <c r="F7" s="16">
        <v>3898</v>
      </c>
      <c r="G7" s="16">
        <v>4061</v>
      </c>
      <c r="H7" s="16">
        <v>3943</v>
      </c>
      <c r="I7" s="16">
        <v>4381</v>
      </c>
      <c r="J7" s="16">
        <v>4252</v>
      </c>
      <c r="K7" s="16">
        <v>4667</v>
      </c>
      <c r="L7" s="16">
        <v>4709</v>
      </c>
      <c r="M7" s="16">
        <v>4611</v>
      </c>
      <c r="N7" s="16">
        <v>4619</v>
      </c>
      <c r="O7" s="16">
        <v>4633</v>
      </c>
      <c r="P7" s="16">
        <v>4697</v>
      </c>
      <c r="Q7" s="16">
        <v>4824</v>
      </c>
      <c r="R7" s="16">
        <v>5152</v>
      </c>
      <c r="S7" s="16">
        <v>5017</v>
      </c>
      <c r="T7" s="16">
        <v>4761</v>
      </c>
      <c r="U7" s="16">
        <v>4929</v>
      </c>
      <c r="V7" s="16">
        <v>5162</v>
      </c>
      <c r="W7" s="16">
        <v>5045</v>
      </c>
      <c r="X7" s="16">
        <v>5146</v>
      </c>
      <c r="Y7" s="16">
        <v>4593</v>
      </c>
      <c r="Z7" s="16">
        <v>4737</v>
      </c>
      <c r="AA7" s="16">
        <v>5217</v>
      </c>
      <c r="AB7" s="16">
        <v>4958</v>
      </c>
    </row>
    <row r="8" spans="1:28" x14ac:dyDescent="0.35">
      <c r="A8" s="12">
        <v>2</v>
      </c>
      <c r="B8" s="16">
        <v>5273</v>
      </c>
      <c r="C8" s="16">
        <v>5448</v>
      </c>
      <c r="D8" s="16">
        <v>5473</v>
      </c>
      <c r="E8" s="16">
        <v>5658</v>
      </c>
      <c r="F8" s="16">
        <v>5829</v>
      </c>
      <c r="G8" s="16">
        <v>5919</v>
      </c>
      <c r="H8" s="16">
        <v>6146</v>
      </c>
      <c r="I8" s="16">
        <v>6705</v>
      </c>
      <c r="J8" s="16">
        <v>6663</v>
      </c>
      <c r="K8" s="16">
        <v>7010</v>
      </c>
      <c r="L8" s="16">
        <v>7262</v>
      </c>
      <c r="M8" s="16">
        <v>7323</v>
      </c>
      <c r="N8" s="16">
        <v>7565</v>
      </c>
      <c r="O8" s="16">
        <v>7633</v>
      </c>
      <c r="P8" s="16">
        <v>7746</v>
      </c>
      <c r="Q8" s="16">
        <v>7885</v>
      </c>
      <c r="R8" s="16">
        <v>8147</v>
      </c>
      <c r="S8" s="16">
        <v>8219</v>
      </c>
      <c r="T8" s="16">
        <v>7968</v>
      </c>
      <c r="U8" s="16">
        <v>8229</v>
      </c>
      <c r="V8" s="16">
        <v>8401</v>
      </c>
      <c r="W8" s="16">
        <v>8290</v>
      </c>
      <c r="X8" s="16">
        <v>8464</v>
      </c>
      <c r="Y8" s="16">
        <v>8229</v>
      </c>
      <c r="Z8" s="16">
        <v>8608</v>
      </c>
      <c r="AA8" s="16">
        <v>8680</v>
      </c>
      <c r="AB8" s="16">
        <v>9509</v>
      </c>
    </row>
    <row r="9" spans="1:28" x14ac:dyDescent="0.35">
      <c r="A9" s="12">
        <v>3</v>
      </c>
      <c r="B9" s="16">
        <v>6322</v>
      </c>
      <c r="C9" s="16">
        <v>6386</v>
      </c>
      <c r="D9" s="16">
        <v>6460</v>
      </c>
      <c r="E9" s="16">
        <v>6884</v>
      </c>
      <c r="F9" s="16">
        <v>6963</v>
      </c>
      <c r="G9" s="16">
        <v>7107</v>
      </c>
      <c r="H9" s="16">
        <v>7442</v>
      </c>
      <c r="I9" s="16">
        <v>7899</v>
      </c>
      <c r="J9" s="16">
        <v>8070</v>
      </c>
      <c r="K9" s="16">
        <v>8598</v>
      </c>
      <c r="L9" s="16">
        <v>8770</v>
      </c>
      <c r="M9" s="16">
        <v>8877</v>
      </c>
      <c r="N9" s="16">
        <v>9072</v>
      </c>
      <c r="O9" s="16">
        <v>9263</v>
      </c>
      <c r="P9" s="16">
        <v>9403</v>
      </c>
      <c r="Q9" s="16">
        <v>9619</v>
      </c>
      <c r="R9" s="16">
        <v>9690</v>
      </c>
      <c r="S9" s="16">
        <v>9737</v>
      </c>
      <c r="T9" s="16">
        <v>9444</v>
      </c>
      <c r="U9" s="16">
        <v>9768</v>
      </c>
      <c r="V9" s="16">
        <v>10001</v>
      </c>
      <c r="W9" s="16">
        <v>9924</v>
      </c>
      <c r="X9" s="16">
        <v>10104</v>
      </c>
      <c r="Y9" s="16">
        <v>10103</v>
      </c>
      <c r="Z9" s="16">
        <v>10531</v>
      </c>
      <c r="AA9" s="16">
        <v>10629</v>
      </c>
      <c r="AB9" s="16">
        <v>10674</v>
      </c>
    </row>
    <row r="10" spans="1:28" x14ac:dyDescent="0.35">
      <c r="A10" s="12">
        <v>4</v>
      </c>
      <c r="B10" s="16">
        <v>7575</v>
      </c>
      <c r="C10" s="16">
        <v>7585</v>
      </c>
      <c r="D10" s="16">
        <v>7743</v>
      </c>
      <c r="E10" s="16">
        <v>8077</v>
      </c>
      <c r="F10" s="16">
        <v>8375</v>
      </c>
      <c r="G10" s="16">
        <v>8451</v>
      </c>
      <c r="H10" s="16">
        <v>8800</v>
      </c>
      <c r="I10" s="16">
        <v>9288</v>
      </c>
      <c r="J10" s="16">
        <v>9572</v>
      </c>
      <c r="K10" s="16">
        <v>10218</v>
      </c>
      <c r="L10" s="16">
        <v>10257</v>
      </c>
      <c r="M10" s="16">
        <v>10390</v>
      </c>
      <c r="N10" s="16">
        <v>10524</v>
      </c>
      <c r="O10" s="16">
        <v>10797</v>
      </c>
      <c r="P10" s="16">
        <v>10970</v>
      </c>
      <c r="Q10" s="16">
        <v>11331</v>
      </c>
      <c r="R10" s="16">
        <v>11229</v>
      </c>
      <c r="S10" s="16">
        <v>11176</v>
      </c>
      <c r="T10" s="16">
        <v>11044</v>
      </c>
      <c r="U10" s="16">
        <v>11177</v>
      </c>
      <c r="V10" s="16">
        <v>11559</v>
      </c>
      <c r="W10" s="16">
        <v>11485</v>
      </c>
      <c r="X10" s="16">
        <v>12044</v>
      </c>
      <c r="Y10" s="16">
        <v>11802</v>
      </c>
      <c r="Z10" s="16">
        <v>12068</v>
      </c>
      <c r="AA10" s="16">
        <v>12724</v>
      </c>
      <c r="AB10" s="16">
        <v>12997</v>
      </c>
    </row>
    <row r="11" spans="1:28" x14ac:dyDescent="0.35">
      <c r="A11" s="12">
        <v>5</v>
      </c>
      <c r="B11" s="16">
        <v>8960</v>
      </c>
      <c r="C11" s="16">
        <v>8980</v>
      </c>
      <c r="D11" s="16">
        <v>9095</v>
      </c>
      <c r="E11" s="16">
        <v>9572</v>
      </c>
      <c r="F11" s="16">
        <v>9716</v>
      </c>
      <c r="G11" s="16">
        <v>9926</v>
      </c>
      <c r="H11" s="16">
        <v>10138</v>
      </c>
      <c r="I11" s="16">
        <v>10913</v>
      </c>
      <c r="J11" s="16">
        <v>11031</v>
      </c>
      <c r="K11" s="16">
        <v>11766</v>
      </c>
      <c r="L11" s="16">
        <v>11835</v>
      </c>
      <c r="M11" s="16">
        <v>11928</v>
      </c>
      <c r="N11" s="16">
        <v>12134</v>
      </c>
      <c r="O11" s="16">
        <v>12442</v>
      </c>
      <c r="P11" s="16">
        <v>12722</v>
      </c>
      <c r="Q11" s="16">
        <v>13064</v>
      </c>
      <c r="R11" s="16">
        <v>12624</v>
      </c>
      <c r="S11" s="16">
        <v>12800</v>
      </c>
      <c r="T11" s="16">
        <v>12683</v>
      </c>
      <c r="U11" s="16">
        <v>12837</v>
      </c>
      <c r="V11" s="16">
        <v>13312</v>
      </c>
      <c r="W11" s="16">
        <v>13133</v>
      </c>
      <c r="X11" s="16">
        <v>13838</v>
      </c>
      <c r="Y11" s="16">
        <v>13644</v>
      </c>
      <c r="Z11" s="16">
        <v>13797</v>
      </c>
      <c r="AA11" s="16">
        <v>14561</v>
      </c>
      <c r="AB11" s="16">
        <v>14556</v>
      </c>
    </row>
    <row r="12" spans="1:28" x14ac:dyDescent="0.35">
      <c r="A12" s="12">
        <v>6</v>
      </c>
      <c r="B12" s="16">
        <v>10344</v>
      </c>
      <c r="C12" s="16">
        <v>10233</v>
      </c>
      <c r="D12" s="16">
        <v>10726</v>
      </c>
      <c r="E12" s="16">
        <v>11014</v>
      </c>
      <c r="F12" s="16">
        <v>11175</v>
      </c>
      <c r="G12" s="16">
        <v>11585</v>
      </c>
      <c r="H12" s="16">
        <v>11687</v>
      </c>
      <c r="I12" s="16">
        <v>12321</v>
      </c>
      <c r="J12" s="16">
        <v>12622</v>
      </c>
      <c r="K12" s="16">
        <v>13247</v>
      </c>
      <c r="L12" s="16">
        <v>13531</v>
      </c>
      <c r="M12" s="16">
        <v>13567</v>
      </c>
      <c r="N12" s="16">
        <v>13776</v>
      </c>
      <c r="O12" s="16">
        <v>14205</v>
      </c>
      <c r="P12" s="16">
        <v>14597</v>
      </c>
      <c r="Q12" s="16">
        <v>14826</v>
      </c>
      <c r="R12" s="16">
        <v>14396</v>
      </c>
      <c r="S12" s="16">
        <v>14417</v>
      </c>
      <c r="T12" s="16">
        <v>14299</v>
      </c>
      <c r="U12" s="16">
        <v>14709</v>
      </c>
      <c r="V12" s="16">
        <v>15167</v>
      </c>
      <c r="W12" s="16">
        <v>14953</v>
      </c>
      <c r="X12" s="16">
        <v>15985</v>
      </c>
      <c r="Y12" s="16">
        <v>15356</v>
      </c>
      <c r="Z12" s="16">
        <v>15476</v>
      </c>
      <c r="AA12" s="16">
        <v>16623</v>
      </c>
      <c r="AB12" s="16">
        <v>16479</v>
      </c>
    </row>
    <row r="13" spans="1:28" x14ac:dyDescent="0.35">
      <c r="A13" s="12">
        <v>7</v>
      </c>
      <c r="B13" s="16">
        <v>12154</v>
      </c>
      <c r="C13" s="16">
        <v>11877</v>
      </c>
      <c r="D13" s="16">
        <v>12247</v>
      </c>
      <c r="E13" s="16">
        <v>12711</v>
      </c>
      <c r="F13" s="16">
        <v>12927</v>
      </c>
      <c r="G13" s="16">
        <v>13249</v>
      </c>
      <c r="H13" s="16">
        <v>13429</v>
      </c>
      <c r="I13" s="16">
        <v>14269</v>
      </c>
      <c r="J13" s="16">
        <v>14527</v>
      </c>
      <c r="K13" s="16">
        <v>15057</v>
      </c>
      <c r="L13" s="16">
        <v>15288</v>
      </c>
      <c r="M13" s="16">
        <v>15507</v>
      </c>
      <c r="N13" s="16">
        <v>15876</v>
      </c>
      <c r="O13" s="16">
        <v>16319</v>
      </c>
      <c r="P13" s="16">
        <v>16721</v>
      </c>
      <c r="Q13" s="16">
        <v>16956</v>
      </c>
      <c r="R13" s="16">
        <v>16425</v>
      </c>
      <c r="S13" s="16">
        <v>16484</v>
      </c>
      <c r="T13" s="16">
        <v>16241</v>
      </c>
      <c r="U13" s="16">
        <v>16709</v>
      </c>
      <c r="V13" s="16">
        <v>17303</v>
      </c>
      <c r="W13" s="16">
        <v>17596</v>
      </c>
      <c r="X13" s="16">
        <v>18022</v>
      </c>
      <c r="Y13" s="16">
        <v>17618</v>
      </c>
      <c r="Z13" s="16">
        <v>17621</v>
      </c>
      <c r="AA13" s="16">
        <v>19007</v>
      </c>
      <c r="AB13" s="16">
        <v>18282</v>
      </c>
    </row>
    <row r="14" spans="1:28" x14ac:dyDescent="0.35">
      <c r="A14" s="12">
        <v>8</v>
      </c>
      <c r="B14" s="16">
        <v>13748</v>
      </c>
      <c r="C14" s="16">
        <v>13796</v>
      </c>
      <c r="D14" s="16">
        <v>14217</v>
      </c>
      <c r="E14" s="16">
        <v>14746</v>
      </c>
      <c r="F14" s="16">
        <v>15234</v>
      </c>
      <c r="G14" s="16">
        <v>15498</v>
      </c>
      <c r="H14" s="16">
        <v>15802</v>
      </c>
      <c r="I14" s="16">
        <v>16471</v>
      </c>
      <c r="J14" s="16">
        <v>16677</v>
      </c>
      <c r="K14" s="16">
        <v>17349</v>
      </c>
      <c r="L14" s="16">
        <v>17852</v>
      </c>
      <c r="M14" s="16">
        <v>17940</v>
      </c>
      <c r="N14" s="16">
        <v>18208</v>
      </c>
      <c r="O14" s="16">
        <v>18975</v>
      </c>
      <c r="P14" s="16">
        <v>19342</v>
      </c>
      <c r="Q14" s="16">
        <v>19531</v>
      </c>
      <c r="R14" s="16">
        <v>19013</v>
      </c>
      <c r="S14" s="16">
        <v>18932</v>
      </c>
      <c r="T14" s="16">
        <v>19174</v>
      </c>
      <c r="U14" s="16">
        <v>19258</v>
      </c>
      <c r="V14" s="16">
        <v>19722</v>
      </c>
      <c r="W14" s="16">
        <v>20412</v>
      </c>
      <c r="X14" s="16">
        <v>20588</v>
      </c>
      <c r="Y14" s="16">
        <v>20212</v>
      </c>
      <c r="Z14" s="16">
        <v>20094</v>
      </c>
      <c r="AA14" s="16">
        <v>21350</v>
      </c>
      <c r="AB14" s="16">
        <v>20775</v>
      </c>
    </row>
    <row r="15" spans="1:28" x14ac:dyDescent="0.35">
      <c r="A15" s="12">
        <v>9</v>
      </c>
      <c r="B15" s="16">
        <v>16731</v>
      </c>
      <c r="C15" s="16">
        <v>16558</v>
      </c>
      <c r="D15" s="16">
        <v>17278</v>
      </c>
      <c r="E15" s="16">
        <v>17839</v>
      </c>
      <c r="F15" s="16">
        <v>18457</v>
      </c>
      <c r="G15" s="16">
        <v>19220</v>
      </c>
      <c r="H15" s="16">
        <v>19127</v>
      </c>
      <c r="I15" s="16">
        <v>20132</v>
      </c>
      <c r="J15" s="16">
        <v>20002</v>
      </c>
      <c r="K15" s="16">
        <v>20759</v>
      </c>
      <c r="L15" s="16">
        <v>21209</v>
      </c>
      <c r="M15" s="16">
        <v>21617</v>
      </c>
      <c r="N15" s="16">
        <v>22145</v>
      </c>
      <c r="O15" s="16">
        <v>23084</v>
      </c>
      <c r="P15" s="16">
        <v>23732</v>
      </c>
      <c r="Q15" s="16">
        <v>23555</v>
      </c>
      <c r="R15" s="16">
        <v>22802</v>
      </c>
      <c r="S15" s="16">
        <v>22482</v>
      </c>
      <c r="T15" s="16">
        <v>22778</v>
      </c>
      <c r="U15" s="16">
        <v>22679</v>
      </c>
      <c r="V15" s="16">
        <v>23813</v>
      </c>
      <c r="W15" s="16">
        <v>24486</v>
      </c>
      <c r="X15" s="16">
        <v>24915</v>
      </c>
      <c r="Y15" s="16">
        <v>24448</v>
      </c>
      <c r="Z15" s="16">
        <v>24146</v>
      </c>
      <c r="AA15" s="16">
        <v>25146</v>
      </c>
      <c r="AB15" s="16">
        <v>24042</v>
      </c>
    </row>
    <row r="16" spans="1:28" x14ac:dyDescent="0.35">
      <c r="A16" s="12">
        <v>10</v>
      </c>
      <c r="B16" s="16">
        <v>25742</v>
      </c>
      <c r="C16" s="16">
        <v>25628</v>
      </c>
      <c r="D16" s="16">
        <v>25999</v>
      </c>
      <c r="E16" s="16">
        <v>29397</v>
      </c>
      <c r="F16" s="16">
        <v>28756</v>
      </c>
      <c r="G16" s="16">
        <v>32662</v>
      </c>
      <c r="H16" s="16">
        <v>35654</v>
      </c>
      <c r="I16" s="16">
        <v>32192</v>
      </c>
      <c r="J16" s="16">
        <v>33410</v>
      </c>
      <c r="K16" s="16">
        <v>35326</v>
      </c>
      <c r="L16" s="16">
        <v>33030</v>
      </c>
      <c r="M16" s="16">
        <v>36568</v>
      </c>
      <c r="N16" s="16">
        <v>38905</v>
      </c>
      <c r="O16" s="16">
        <v>41953</v>
      </c>
      <c r="P16" s="16">
        <v>44256</v>
      </c>
      <c r="Q16" s="16">
        <v>44948</v>
      </c>
      <c r="R16" s="16">
        <v>38789</v>
      </c>
      <c r="S16" s="16">
        <v>40427</v>
      </c>
      <c r="T16" s="16">
        <v>38173</v>
      </c>
      <c r="U16" s="16">
        <v>38005</v>
      </c>
      <c r="V16" s="16">
        <v>40265</v>
      </c>
      <c r="W16" s="16">
        <v>47721</v>
      </c>
      <c r="X16" s="16">
        <v>43138</v>
      </c>
      <c r="Y16" s="16">
        <v>42649</v>
      </c>
      <c r="Z16" s="16">
        <v>45640</v>
      </c>
      <c r="AA16" s="16">
        <v>42020</v>
      </c>
      <c r="AB16" s="16">
        <v>39982</v>
      </c>
    </row>
    <row r="17" spans="1:28" ht="30" customHeight="1" x14ac:dyDescent="0.4">
      <c r="A17" s="6" t="s">
        <v>177</v>
      </c>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row>
    <row r="18" spans="1:28" x14ac:dyDescent="0.35">
      <c r="A18" s="12" t="s">
        <v>111</v>
      </c>
      <c r="B18" s="17" t="s">
        <v>68</v>
      </c>
      <c r="C18" s="17" t="s">
        <v>69</v>
      </c>
      <c r="D18" s="17" t="s">
        <v>70</v>
      </c>
      <c r="E18" s="17" t="s">
        <v>71</v>
      </c>
      <c r="F18" s="17" t="s">
        <v>72</v>
      </c>
      <c r="G18" s="17" t="s">
        <v>73</v>
      </c>
      <c r="H18" s="17" t="s">
        <v>74</v>
      </c>
      <c r="I18" s="17" t="s">
        <v>75</v>
      </c>
      <c r="J18" s="17" t="s">
        <v>76</v>
      </c>
      <c r="K18" s="17" t="s">
        <v>77</v>
      </c>
      <c r="L18" s="17" t="s">
        <v>78</v>
      </c>
      <c r="M18" s="17" t="s">
        <v>79</v>
      </c>
      <c r="N18" s="17" t="s">
        <v>80</v>
      </c>
      <c r="O18" s="17" t="s">
        <v>81</v>
      </c>
      <c r="P18" s="17" t="s">
        <v>82</v>
      </c>
      <c r="Q18" s="17" t="s">
        <v>83</v>
      </c>
      <c r="R18" s="17" t="s">
        <v>84</v>
      </c>
      <c r="S18" s="17" t="s">
        <v>85</v>
      </c>
      <c r="T18" s="17" t="s">
        <v>86</v>
      </c>
      <c r="U18" s="17" t="s">
        <v>87</v>
      </c>
      <c r="V18" s="17" t="s">
        <v>88</v>
      </c>
      <c r="W18" s="17" t="s">
        <v>89</v>
      </c>
      <c r="X18" s="17" t="s">
        <v>90</v>
      </c>
      <c r="Y18" s="17" t="s">
        <v>91</v>
      </c>
      <c r="Z18" s="17" t="s">
        <v>92</v>
      </c>
      <c r="AA18" s="17" t="s">
        <v>93</v>
      </c>
      <c r="AB18" s="17" t="s">
        <v>94</v>
      </c>
    </row>
    <row r="19" spans="1:28" x14ac:dyDescent="0.35">
      <c r="A19" s="12">
        <v>1</v>
      </c>
      <c r="B19" s="16">
        <v>2045</v>
      </c>
      <c r="C19" s="16">
        <v>2457</v>
      </c>
      <c r="D19" s="16">
        <v>2580</v>
      </c>
      <c r="E19" s="16">
        <v>2440</v>
      </c>
      <c r="F19" s="16">
        <v>2553</v>
      </c>
      <c r="G19" s="16">
        <v>2728</v>
      </c>
      <c r="H19" s="16">
        <v>2432</v>
      </c>
      <c r="I19" s="16">
        <v>2795</v>
      </c>
      <c r="J19" s="16">
        <v>2574</v>
      </c>
      <c r="K19" s="16">
        <v>3089</v>
      </c>
      <c r="L19" s="16">
        <v>2973</v>
      </c>
      <c r="M19" s="16">
        <v>2804</v>
      </c>
      <c r="N19" s="16">
        <v>2790</v>
      </c>
      <c r="O19" s="16">
        <v>2830</v>
      </c>
      <c r="P19" s="16">
        <v>2566</v>
      </c>
      <c r="Q19" s="16">
        <v>2649</v>
      </c>
      <c r="R19" s="16">
        <v>3201</v>
      </c>
      <c r="S19" s="16">
        <v>2945</v>
      </c>
      <c r="T19" s="16">
        <v>2710</v>
      </c>
      <c r="U19" s="16">
        <v>2871</v>
      </c>
      <c r="V19" s="16">
        <v>3073</v>
      </c>
      <c r="W19" s="16">
        <v>2805</v>
      </c>
      <c r="X19" s="16">
        <v>3135</v>
      </c>
      <c r="Y19" s="16">
        <v>2783</v>
      </c>
      <c r="Z19" s="16">
        <v>2769</v>
      </c>
      <c r="AA19" s="16">
        <v>3367</v>
      </c>
      <c r="AB19" s="16">
        <v>2700</v>
      </c>
    </row>
    <row r="20" spans="1:28" x14ac:dyDescent="0.35">
      <c r="A20" s="12">
        <v>2</v>
      </c>
      <c r="B20" s="16">
        <v>4154</v>
      </c>
      <c r="C20" s="16">
        <v>4236</v>
      </c>
      <c r="D20" s="16">
        <v>4201</v>
      </c>
      <c r="E20" s="16">
        <v>4333</v>
      </c>
      <c r="F20" s="16">
        <v>4446</v>
      </c>
      <c r="G20" s="16">
        <v>4659</v>
      </c>
      <c r="H20" s="16">
        <v>4923</v>
      </c>
      <c r="I20" s="16">
        <v>5421</v>
      </c>
      <c r="J20" s="16">
        <v>5404</v>
      </c>
      <c r="K20" s="16">
        <v>5671</v>
      </c>
      <c r="L20" s="16">
        <v>5905</v>
      </c>
      <c r="M20" s="16">
        <v>5985</v>
      </c>
      <c r="N20" s="16">
        <v>6198</v>
      </c>
      <c r="O20" s="16">
        <v>6224</v>
      </c>
      <c r="P20" s="16">
        <v>6195</v>
      </c>
      <c r="Q20" s="16">
        <v>6290</v>
      </c>
      <c r="R20" s="16">
        <v>6515</v>
      </c>
      <c r="S20" s="16">
        <v>6586</v>
      </c>
      <c r="T20" s="16">
        <v>6050</v>
      </c>
      <c r="U20" s="16">
        <v>6450</v>
      </c>
      <c r="V20" s="16">
        <v>6661</v>
      </c>
      <c r="W20" s="16">
        <v>6406</v>
      </c>
      <c r="X20" s="16">
        <v>6670</v>
      </c>
      <c r="Y20" s="16">
        <v>6506</v>
      </c>
      <c r="Z20" s="16">
        <v>6858</v>
      </c>
      <c r="AA20" s="16">
        <v>6823</v>
      </c>
      <c r="AB20" s="16">
        <v>7667</v>
      </c>
    </row>
    <row r="21" spans="1:28" x14ac:dyDescent="0.35">
      <c r="A21" s="12">
        <v>3</v>
      </c>
      <c r="B21" s="16">
        <v>5021</v>
      </c>
      <c r="C21" s="16">
        <v>5076</v>
      </c>
      <c r="D21" s="16">
        <v>5187</v>
      </c>
      <c r="E21" s="16">
        <v>5589</v>
      </c>
      <c r="F21" s="16">
        <v>5648</v>
      </c>
      <c r="G21" s="16">
        <v>5755</v>
      </c>
      <c r="H21" s="16">
        <v>6027</v>
      </c>
      <c r="I21" s="16">
        <v>6570</v>
      </c>
      <c r="J21" s="16">
        <v>6809</v>
      </c>
      <c r="K21" s="16">
        <v>7266</v>
      </c>
      <c r="L21" s="16">
        <v>7489</v>
      </c>
      <c r="M21" s="16">
        <v>7579</v>
      </c>
      <c r="N21" s="16">
        <v>7689</v>
      </c>
      <c r="O21" s="16">
        <v>7903</v>
      </c>
      <c r="P21" s="16">
        <v>7969</v>
      </c>
      <c r="Q21" s="16">
        <v>8216</v>
      </c>
      <c r="R21" s="16">
        <v>8169</v>
      </c>
      <c r="S21" s="16">
        <v>8108</v>
      </c>
      <c r="T21" s="16">
        <v>7895</v>
      </c>
      <c r="U21" s="16">
        <v>8128</v>
      </c>
      <c r="V21" s="16">
        <v>8526</v>
      </c>
      <c r="W21" s="16">
        <v>8371</v>
      </c>
      <c r="X21" s="16">
        <v>8526</v>
      </c>
      <c r="Y21" s="16">
        <v>8487</v>
      </c>
      <c r="Z21" s="16">
        <v>8855</v>
      </c>
      <c r="AA21" s="16">
        <v>9159</v>
      </c>
      <c r="AB21" s="16">
        <v>9728</v>
      </c>
    </row>
    <row r="22" spans="1:28" x14ac:dyDescent="0.35">
      <c r="A22" s="12">
        <v>4</v>
      </c>
      <c r="B22" s="16">
        <v>6293</v>
      </c>
      <c r="C22" s="16">
        <v>6199</v>
      </c>
      <c r="D22" s="16">
        <v>6264</v>
      </c>
      <c r="E22" s="16">
        <v>6719</v>
      </c>
      <c r="F22" s="16">
        <v>7022</v>
      </c>
      <c r="G22" s="16">
        <v>7066</v>
      </c>
      <c r="H22" s="16">
        <v>7492</v>
      </c>
      <c r="I22" s="16">
        <v>8053</v>
      </c>
      <c r="J22" s="16">
        <v>8235</v>
      </c>
      <c r="K22" s="16">
        <v>8884</v>
      </c>
      <c r="L22" s="16">
        <v>8968</v>
      </c>
      <c r="M22" s="16">
        <v>9115</v>
      </c>
      <c r="N22" s="16">
        <v>9197</v>
      </c>
      <c r="O22" s="16">
        <v>9460</v>
      </c>
      <c r="P22" s="16">
        <v>9598</v>
      </c>
      <c r="Q22" s="16">
        <v>9882</v>
      </c>
      <c r="R22" s="16">
        <v>9775</v>
      </c>
      <c r="S22" s="16">
        <v>9765</v>
      </c>
      <c r="T22" s="16">
        <v>9416</v>
      </c>
      <c r="U22" s="16">
        <v>9695</v>
      </c>
      <c r="V22" s="16">
        <v>9985</v>
      </c>
      <c r="W22" s="16">
        <v>9989</v>
      </c>
      <c r="X22" s="16">
        <v>10553</v>
      </c>
      <c r="Y22" s="16">
        <v>10365</v>
      </c>
      <c r="Z22" s="16">
        <v>10453</v>
      </c>
      <c r="AA22" s="16">
        <v>11136</v>
      </c>
      <c r="AB22" s="16">
        <v>11548</v>
      </c>
    </row>
    <row r="23" spans="1:28" x14ac:dyDescent="0.35">
      <c r="A23" s="12">
        <v>5</v>
      </c>
      <c r="B23" s="16">
        <v>7597</v>
      </c>
      <c r="C23" s="16">
        <v>7372</v>
      </c>
      <c r="D23" s="16">
        <v>7593</v>
      </c>
      <c r="E23" s="16">
        <v>8075</v>
      </c>
      <c r="F23" s="16">
        <v>8271</v>
      </c>
      <c r="G23" s="16">
        <v>8491</v>
      </c>
      <c r="H23" s="16">
        <v>8759</v>
      </c>
      <c r="I23" s="16">
        <v>9461</v>
      </c>
      <c r="J23" s="16">
        <v>9718</v>
      </c>
      <c r="K23" s="16">
        <v>10426</v>
      </c>
      <c r="L23" s="16">
        <v>10431</v>
      </c>
      <c r="M23" s="16">
        <v>10543</v>
      </c>
      <c r="N23" s="16">
        <v>10734</v>
      </c>
      <c r="O23" s="16">
        <v>11131</v>
      </c>
      <c r="P23" s="16">
        <v>11335</v>
      </c>
      <c r="Q23" s="16">
        <v>11635</v>
      </c>
      <c r="R23" s="16">
        <v>11243</v>
      </c>
      <c r="S23" s="16">
        <v>11174</v>
      </c>
      <c r="T23" s="16">
        <v>11135</v>
      </c>
      <c r="U23" s="16">
        <v>11484</v>
      </c>
      <c r="V23" s="16">
        <v>11740</v>
      </c>
      <c r="W23" s="16">
        <v>11659</v>
      </c>
      <c r="X23" s="16">
        <v>12298</v>
      </c>
      <c r="Y23" s="16">
        <v>12086</v>
      </c>
      <c r="Z23" s="16">
        <v>12370</v>
      </c>
      <c r="AA23" s="16">
        <v>13331</v>
      </c>
      <c r="AB23" s="16">
        <v>13038</v>
      </c>
    </row>
    <row r="24" spans="1:28" x14ac:dyDescent="0.35">
      <c r="A24" s="12">
        <v>6</v>
      </c>
      <c r="B24" s="16">
        <v>8826</v>
      </c>
      <c r="C24" s="16">
        <v>8638</v>
      </c>
      <c r="D24" s="16">
        <v>9077</v>
      </c>
      <c r="E24" s="16">
        <v>9406</v>
      </c>
      <c r="F24" s="16">
        <v>9593</v>
      </c>
      <c r="G24" s="16">
        <v>10088</v>
      </c>
      <c r="H24" s="16">
        <v>10269</v>
      </c>
      <c r="I24" s="16">
        <v>11012</v>
      </c>
      <c r="J24" s="16">
        <v>11258</v>
      </c>
      <c r="K24" s="16">
        <v>11951</v>
      </c>
      <c r="L24" s="16">
        <v>12061</v>
      </c>
      <c r="M24" s="16">
        <v>12196</v>
      </c>
      <c r="N24" s="16">
        <v>12335</v>
      </c>
      <c r="O24" s="16">
        <v>12910</v>
      </c>
      <c r="P24" s="16">
        <v>13193</v>
      </c>
      <c r="Q24" s="16">
        <v>13430</v>
      </c>
      <c r="R24" s="16">
        <v>12869</v>
      </c>
      <c r="S24" s="16">
        <v>12933</v>
      </c>
      <c r="T24" s="16">
        <v>12760</v>
      </c>
      <c r="U24" s="16">
        <v>13185</v>
      </c>
      <c r="V24" s="16">
        <v>13685</v>
      </c>
      <c r="W24" s="16">
        <v>13620</v>
      </c>
      <c r="X24" s="16">
        <v>14361</v>
      </c>
      <c r="Y24" s="16">
        <v>13987</v>
      </c>
      <c r="Z24" s="16">
        <v>14244</v>
      </c>
      <c r="AA24" s="16">
        <v>15112</v>
      </c>
      <c r="AB24" s="16">
        <v>15168</v>
      </c>
    </row>
    <row r="25" spans="1:28" x14ac:dyDescent="0.35">
      <c r="A25" s="12">
        <v>7</v>
      </c>
      <c r="B25" s="16">
        <v>10129</v>
      </c>
      <c r="C25" s="16">
        <v>10206</v>
      </c>
      <c r="D25" s="16">
        <v>10482</v>
      </c>
      <c r="E25" s="16">
        <v>10903</v>
      </c>
      <c r="F25" s="16">
        <v>11345</v>
      </c>
      <c r="G25" s="16">
        <v>11650</v>
      </c>
      <c r="H25" s="16">
        <v>11857</v>
      </c>
      <c r="I25" s="16">
        <v>12703</v>
      </c>
      <c r="J25" s="16">
        <v>12849</v>
      </c>
      <c r="K25" s="16">
        <v>13555</v>
      </c>
      <c r="L25" s="16">
        <v>13850</v>
      </c>
      <c r="M25" s="16">
        <v>13967</v>
      </c>
      <c r="N25" s="16">
        <v>14251</v>
      </c>
      <c r="O25" s="16">
        <v>14838</v>
      </c>
      <c r="P25" s="16">
        <v>15241</v>
      </c>
      <c r="Q25" s="16">
        <v>15420</v>
      </c>
      <c r="R25" s="16">
        <v>14880</v>
      </c>
      <c r="S25" s="16">
        <v>14843</v>
      </c>
      <c r="T25" s="16">
        <v>14807</v>
      </c>
      <c r="U25" s="16">
        <v>15109</v>
      </c>
      <c r="V25" s="16">
        <v>15802</v>
      </c>
      <c r="W25" s="16">
        <v>15891</v>
      </c>
      <c r="X25" s="16">
        <v>16573</v>
      </c>
      <c r="Y25" s="16">
        <v>16461</v>
      </c>
      <c r="Z25" s="16">
        <v>16255</v>
      </c>
      <c r="AA25" s="16">
        <v>17326</v>
      </c>
      <c r="AB25" s="16">
        <v>17025</v>
      </c>
    </row>
    <row r="26" spans="1:28" x14ac:dyDescent="0.35">
      <c r="A26" s="12">
        <v>8</v>
      </c>
      <c r="B26" s="16">
        <v>11999</v>
      </c>
      <c r="C26" s="16">
        <v>11861</v>
      </c>
      <c r="D26" s="16">
        <v>12254</v>
      </c>
      <c r="E26" s="16">
        <v>12910</v>
      </c>
      <c r="F26" s="16">
        <v>13332</v>
      </c>
      <c r="G26" s="16">
        <v>13878</v>
      </c>
      <c r="H26" s="16">
        <v>14084</v>
      </c>
      <c r="I26" s="16">
        <v>14766</v>
      </c>
      <c r="J26" s="16">
        <v>14871</v>
      </c>
      <c r="K26" s="16">
        <v>15631</v>
      </c>
      <c r="L26" s="16">
        <v>16211</v>
      </c>
      <c r="M26" s="16">
        <v>16336</v>
      </c>
      <c r="N26" s="16">
        <v>16700</v>
      </c>
      <c r="O26" s="16">
        <v>17399</v>
      </c>
      <c r="P26" s="16">
        <v>17737</v>
      </c>
      <c r="Q26" s="16">
        <v>17890</v>
      </c>
      <c r="R26" s="16">
        <v>17352</v>
      </c>
      <c r="S26" s="16">
        <v>17245</v>
      </c>
      <c r="T26" s="16">
        <v>17281</v>
      </c>
      <c r="U26" s="16">
        <v>17515</v>
      </c>
      <c r="V26" s="16">
        <v>18235</v>
      </c>
      <c r="W26" s="16">
        <v>18997</v>
      </c>
      <c r="X26" s="16">
        <v>19190</v>
      </c>
      <c r="Y26" s="16">
        <v>18234</v>
      </c>
      <c r="Z26" s="16">
        <v>18689</v>
      </c>
      <c r="AA26" s="16">
        <v>19727</v>
      </c>
      <c r="AB26" s="16">
        <v>19038</v>
      </c>
    </row>
    <row r="27" spans="1:28" x14ac:dyDescent="0.35">
      <c r="A27" s="12">
        <v>9</v>
      </c>
      <c r="B27" s="16">
        <v>14445</v>
      </c>
      <c r="C27" s="16">
        <v>14410</v>
      </c>
      <c r="D27" s="16">
        <v>15004</v>
      </c>
      <c r="E27" s="16">
        <v>15592</v>
      </c>
      <c r="F27" s="16">
        <v>16373</v>
      </c>
      <c r="G27" s="16">
        <v>16905</v>
      </c>
      <c r="H27" s="16">
        <v>17172</v>
      </c>
      <c r="I27" s="16">
        <v>18165</v>
      </c>
      <c r="J27" s="16">
        <v>18127</v>
      </c>
      <c r="K27" s="16">
        <v>18906</v>
      </c>
      <c r="L27" s="16">
        <v>19425</v>
      </c>
      <c r="M27" s="16">
        <v>19823</v>
      </c>
      <c r="N27" s="16">
        <v>20396</v>
      </c>
      <c r="O27" s="16">
        <v>21200</v>
      </c>
      <c r="P27" s="16">
        <v>21554</v>
      </c>
      <c r="Q27" s="16">
        <v>21763</v>
      </c>
      <c r="R27" s="16">
        <v>20931</v>
      </c>
      <c r="S27" s="16">
        <v>20795</v>
      </c>
      <c r="T27" s="16">
        <v>21181</v>
      </c>
      <c r="U27" s="16">
        <v>20961</v>
      </c>
      <c r="V27" s="16">
        <v>22296</v>
      </c>
      <c r="W27" s="16">
        <v>22783</v>
      </c>
      <c r="X27" s="16">
        <v>23078</v>
      </c>
      <c r="Y27" s="16">
        <v>23062</v>
      </c>
      <c r="Z27" s="16">
        <v>22407</v>
      </c>
      <c r="AA27" s="16">
        <v>23217</v>
      </c>
      <c r="AB27" s="16">
        <v>23019</v>
      </c>
    </row>
    <row r="28" spans="1:28" x14ac:dyDescent="0.35">
      <c r="A28" s="12">
        <v>10</v>
      </c>
      <c r="B28" s="16">
        <v>22876</v>
      </c>
      <c r="C28" s="16">
        <v>22629</v>
      </c>
      <c r="D28" s="16">
        <v>23428</v>
      </c>
      <c r="E28" s="16">
        <v>26357</v>
      </c>
      <c r="F28" s="16">
        <v>26460</v>
      </c>
      <c r="G28" s="16">
        <v>30318</v>
      </c>
      <c r="H28" s="16">
        <v>32853</v>
      </c>
      <c r="I28" s="16">
        <v>29538</v>
      </c>
      <c r="J28" s="16">
        <v>31271</v>
      </c>
      <c r="K28" s="16">
        <v>33245</v>
      </c>
      <c r="L28" s="16">
        <v>31230</v>
      </c>
      <c r="M28" s="16">
        <v>34604</v>
      </c>
      <c r="N28" s="16">
        <v>37235</v>
      </c>
      <c r="O28" s="16">
        <v>39925</v>
      </c>
      <c r="P28" s="16">
        <v>42396</v>
      </c>
      <c r="Q28" s="16">
        <v>42545</v>
      </c>
      <c r="R28" s="16">
        <v>36596</v>
      </c>
      <c r="S28" s="16">
        <v>38168</v>
      </c>
      <c r="T28" s="16">
        <v>36239</v>
      </c>
      <c r="U28" s="16">
        <v>36076</v>
      </c>
      <c r="V28" s="16">
        <v>38089</v>
      </c>
      <c r="W28" s="16">
        <v>45580</v>
      </c>
      <c r="X28" s="16">
        <v>41332</v>
      </c>
      <c r="Y28" s="16">
        <v>40985</v>
      </c>
      <c r="Z28" s="16">
        <v>43418</v>
      </c>
      <c r="AA28" s="16">
        <v>40456</v>
      </c>
      <c r="AB28" s="16">
        <v>38230</v>
      </c>
    </row>
    <row r="29" spans="1:28" ht="30" customHeight="1" x14ac:dyDescent="0.4">
      <c r="A29" s="6" t="s">
        <v>54</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t="s">
        <v>67</v>
      </c>
      <c r="B30" s="17" t="s">
        <v>68</v>
      </c>
      <c r="C30" s="17" t="s">
        <v>69</v>
      </c>
      <c r="D30" s="17" t="s">
        <v>70</v>
      </c>
      <c r="E30" s="17" t="s">
        <v>71</v>
      </c>
      <c r="F30" s="17" t="s">
        <v>72</v>
      </c>
      <c r="G30" s="17" t="s">
        <v>73</v>
      </c>
      <c r="H30" s="17" t="s">
        <v>74</v>
      </c>
      <c r="I30" s="17" t="s">
        <v>75</v>
      </c>
      <c r="J30" s="17" t="s">
        <v>76</v>
      </c>
      <c r="K30" s="17" t="s">
        <v>77</v>
      </c>
      <c r="L30" s="17" t="s">
        <v>78</v>
      </c>
      <c r="M30" s="17" t="s">
        <v>79</v>
      </c>
      <c r="N30" s="17" t="s">
        <v>80</v>
      </c>
      <c r="O30" s="17" t="s">
        <v>81</v>
      </c>
      <c r="P30" s="17" t="s">
        <v>82</v>
      </c>
      <c r="Q30" s="17" t="s">
        <v>83</v>
      </c>
      <c r="R30" s="17" t="s">
        <v>84</v>
      </c>
      <c r="S30" s="17" t="s">
        <v>85</v>
      </c>
      <c r="T30" s="17" t="s">
        <v>86</v>
      </c>
      <c r="U30" s="17" t="s">
        <v>87</v>
      </c>
      <c r="V30" s="17" t="s">
        <v>88</v>
      </c>
      <c r="W30" s="17" t="s">
        <v>89</v>
      </c>
      <c r="X30" s="17" t="s">
        <v>90</v>
      </c>
      <c r="Y30" s="17" t="s">
        <v>91</v>
      </c>
      <c r="Z30" s="17" t="s">
        <v>92</v>
      </c>
      <c r="AA30" s="17" t="s">
        <v>93</v>
      </c>
      <c r="AB30" s="17" t="s">
        <v>94</v>
      </c>
    </row>
    <row r="31" spans="1:28" x14ac:dyDescent="0.35">
      <c r="A31" s="12" t="s">
        <v>121</v>
      </c>
      <c r="B31" s="16">
        <v>2815</v>
      </c>
      <c r="C31" s="16">
        <v>2775</v>
      </c>
      <c r="D31" s="16">
        <v>2709</v>
      </c>
      <c r="E31" s="16">
        <v>2621</v>
      </c>
      <c r="F31" s="16">
        <v>2368</v>
      </c>
      <c r="G31" s="16">
        <v>2590</v>
      </c>
      <c r="H31" s="16">
        <v>2668</v>
      </c>
      <c r="I31" s="16">
        <v>2837</v>
      </c>
      <c r="J31" s="16">
        <v>5518</v>
      </c>
      <c r="K31" s="16">
        <v>5648</v>
      </c>
      <c r="L31" s="16">
        <v>5292</v>
      </c>
      <c r="M31" s="16">
        <v>5217</v>
      </c>
      <c r="N31" s="16">
        <v>4828</v>
      </c>
      <c r="O31" s="16">
        <v>5047</v>
      </c>
      <c r="P31" s="16">
        <v>4864</v>
      </c>
      <c r="Q31" s="16">
        <v>4775</v>
      </c>
      <c r="R31" s="16">
        <v>4803</v>
      </c>
      <c r="S31" s="16">
        <v>3807</v>
      </c>
      <c r="T31" s="16">
        <v>3542</v>
      </c>
      <c r="U31" s="16">
        <v>3401</v>
      </c>
      <c r="V31" s="16">
        <v>3334</v>
      </c>
      <c r="W31" s="16">
        <v>3060</v>
      </c>
      <c r="X31" s="16">
        <v>3202</v>
      </c>
      <c r="Y31" s="16">
        <v>3107</v>
      </c>
      <c r="Z31" s="16">
        <v>3212</v>
      </c>
      <c r="AA31" s="16">
        <v>3027</v>
      </c>
      <c r="AB31" s="16">
        <v>1531</v>
      </c>
    </row>
    <row r="32" spans="1:28" x14ac:dyDescent="0.35">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row>
    <row r="33" spans="1:28" x14ac:dyDescent="0.35">
      <c r="A33" s="12"/>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B200"/>
  <sheetViews>
    <sheetView showGridLines="0" workbookViewId="0"/>
  </sheetViews>
  <sheetFormatPr defaultColWidth="10.90625" defaultRowHeight="14.5" x14ac:dyDescent="0.35"/>
  <cols>
    <col min="1" max="1" width="70.7265625" customWidth="1"/>
  </cols>
  <sheetData>
    <row r="1" spans="1:28" ht="19.5" x14ac:dyDescent="0.45">
      <c r="A1" s="4" t="s">
        <v>59</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99</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58</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101</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122</v>
      </c>
      <c r="B7" s="14">
        <v>1.1372864</v>
      </c>
      <c r="C7" s="14">
        <v>1.1102031999999999</v>
      </c>
      <c r="D7" s="14">
        <v>1.1044394</v>
      </c>
      <c r="E7" s="14">
        <v>1.2019545</v>
      </c>
      <c r="F7" s="14">
        <v>1.1472188000000001</v>
      </c>
      <c r="G7" s="14">
        <v>1.2789485</v>
      </c>
      <c r="H7" s="14">
        <v>1.3540616000000001</v>
      </c>
      <c r="I7" s="14">
        <v>1.1386335999999999</v>
      </c>
      <c r="J7" s="14">
        <v>1.1698801000000001</v>
      </c>
      <c r="K7" s="14">
        <v>1.1584589000000001</v>
      </c>
      <c r="L7" s="14">
        <v>1.0655494000000001</v>
      </c>
      <c r="M7" s="14">
        <v>1.1719851999999999</v>
      </c>
      <c r="N7" s="14">
        <v>1.2241770000000001</v>
      </c>
      <c r="O7" s="14">
        <v>1.2978175999999999</v>
      </c>
      <c r="P7" s="14">
        <v>1.3485876000000001</v>
      </c>
      <c r="Q7" s="14">
        <v>1.3353564</v>
      </c>
      <c r="R7" s="14">
        <v>1.1335789999999999</v>
      </c>
      <c r="S7" s="14">
        <v>1.1838663</v>
      </c>
      <c r="T7" s="14">
        <v>1.1492083</v>
      </c>
      <c r="U7" s="14">
        <v>1.1144396999999999</v>
      </c>
      <c r="V7" s="14">
        <v>1.1464049000000001</v>
      </c>
      <c r="W7" s="14">
        <v>1.3735468</v>
      </c>
      <c r="X7" s="14">
        <v>1.2064352</v>
      </c>
      <c r="Y7" s="14">
        <v>1.2281251</v>
      </c>
      <c r="Z7" s="14">
        <v>1.2697761999999999</v>
      </c>
      <c r="AA7" s="14">
        <v>1.1280501000000001</v>
      </c>
      <c r="AB7" s="14">
        <v>1.0483441</v>
      </c>
    </row>
    <row r="8" spans="1:28" x14ac:dyDescent="0.35">
      <c r="A8" s="12" t="s">
        <v>123</v>
      </c>
      <c r="B8" s="14">
        <v>1.3061896</v>
      </c>
      <c r="C8" s="14">
        <v>1.2594495000000001</v>
      </c>
      <c r="D8" s="14">
        <v>1.2849907</v>
      </c>
      <c r="E8" s="14">
        <v>1.3813626999999999</v>
      </c>
      <c r="F8" s="14">
        <v>1.3452822</v>
      </c>
      <c r="G8" s="14">
        <v>1.5002628</v>
      </c>
      <c r="H8" s="14">
        <v>1.5738662000000001</v>
      </c>
      <c r="I8" s="14">
        <v>1.2933323999999999</v>
      </c>
      <c r="J8" s="14">
        <v>1.358276</v>
      </c>
      <c r="K8" s="14">
        <v>1.3346581</v>
      </c>
      <c r="L8" s="14">
        <v>1.2327360000000001</v>
      </c>
      <c r="M8" s="14">
        <v>1.3579083999999999</v>
      </c>
      <c r="N8" s="14">
        <v>1.4390731000000001</v>
      </c>
      <c r="O8" s="14">
        <v>1.5113481</v>
      </c>
      <c r="P8" s="14">
        <v>1.6102677999999999</v>
      </c>
      <c r="Q8" s="14">
        <v>1.5736284</v>
      </c>
      <c r="R8" s="14">
        <v>1.3230868</v>
      </c>
      <c r="S8" s="14">
        <v>1.3928197</v>
      </c>
      <c r="T8" s="14">
        <v>1.38998</v>
      </c>
      <c r="U8" s="14">
        <v>1.3290675999999999</v>
      </c>
      <c r="V8" s="14">
        <v>1.3484982000000001</v>
      </c>
      <c r="W8" s="14">
        <v>1.6532397999999999</v>
      </c>
      <c r="X8" s="14">
        <v>1.4309316999999999</v>
      </c>
      <c r="Y8" s="14">
        <v>1.4564060000000001</v>
      </c>
      <c r="Z8" s="14">
        <v>1.5005115</v>
      </c>
      <c r="AA8" s="14">
        <v>1.3270815</v>
      </c>
      <c r="AB8" s="14">
        <v>1.2081383000000001</v>
      </c>
    </row>
    <row r="9" spans="1:28" ht="30" customHeight="1" x14ac:dyDescent="0.4">
      <c r="A9" s="6" t="s">
        <v>56</v>
      </c>
      <c r="B9" s="14"/>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x14ac:dyDescent="0.35">
      <c r="A10" s="12" t="s">
        <v>101</v>
      </c>
      <c r="B10" s="15" t="s">
        <v>68</v>
      </c>
      <c r="C10" s="15" t="s">
        <v>69</v>
      </c>
      <c r="D10" s="15" t="s">
        <v>70</v>
      </c>
      <c r="E10" s="15" t="s">
        <v>71</v>
      </c>
      <c r="F10" s="15" t="s">
        <v>72</v>
      </c>
      <c r="G10" s="15" t="s">
        <v>73</v>
      </c>
      <c r="H10" s="15" t="s">
        <v>74</v>
      </c>
      <c r="I10" s="15" t="s">
        <v>75</v>
      </c>
      <c r="J10" s="15" t="s">
        <v>76</v>
      </c>
      <c r="K10" s="15" t="s">
        <v>77</v>
      </c>
      <c r="L10" s="15" t="s">
        <v>78</v>
      </c>
      <c r="M10" s="15" t="s">
        <v>79</v>
      </c>
      <c r="N10" s="15" t="s">
        <v>80</v>
      </c>
      <c r="O10" s="15" t="s">
        <v>81</v>
      </c>
      <c r="P10" s="15" t="s">
        <v>82</v>
      </c>
      <c r="Q10" s="15" t="s">
        <v>83</v>
      </c>
      <c r="R10" s="15" t="s">
        <v>84</v>
      </c>
      <c r="S10" s="15" t="s">
        <v>85</v>
      </c>
      <c r="T10" s="15" t="s">
        <v>86</v>
      </c>
      <c r="U10" s="15" t="s">
        <v>87</v>
      </c>
      <c r="V10" s="15" t="s">
        <v>88</v>
      </c>
      <c r="W10" s="15" t="s">
        <v>89</v>
      </c>
      <c r="X10" s="15" t="s">
        <v>90</v>
      </c>
      <c r="Y10" s="15" t="s">
        <v>91</v>
      </c>
      <c r="Z10" s="15" t="s">
        <v>92</v>
      </c>
      <c r="AA10" s="15" t="s">
        <v>93</v>
      </c>
      <c r="AB10" s="15" t="s">
        <v>94</v>
      </c>
    </row>
    <row r="11" spans="1:28" x14ac:dyDescent="0.35">
      <c r="A11" s="12" t="s">
        <v>122</v>
      </c>
      <c r="B11" s="14">
        <v>0.3089808</v>
      </c>
      <c r="C11" s="14">
        <v>0.30341099999999999</v>
      </c>
      <c r="D11" s="14">
        <v>0.30380200000000002</v>
      </c>
      <c r="E11" s="14">
        <v>0.31674249999999998</v>
      </c>
      <c r="F11" s="14">
        <v>0.31056020000000001</v>
      </c>
      <c r="G11" s="14">
        <v>0.32883970000000001</v>
      </c>
      <c r="H11" s="14">
        <v>0.339113</v>
      </c>
      <c r="I11" s="14">
        <v>0.30691020000000002</v>
      </c>
      <c r="J11" s="14">
        <v>0.31124570000000001</v>
      </c>
      <c r="K11" s="14">
        <v>0.30838080000000001</v>
      </c>
      <c r="L11" s="14">
        <v>0.2953595</v>
      </c>
      <c r="M11" s="14">
        <v>0.31157459999999998</v>
      </c>
      <c r="N11" s="14">
        <v>0.3194999</v>
      </c>
      <c r="O11" s="14">
        <v>0.33034809999999998</v>
      </c>
      <c r="P11" s="14">
        <v>0.33753050000000001</v>
      </c>
      <c r="Q11" s="14">
        <v>0.3338872</v>
      </c>
      <c r="R11" s="14">
        <v>0.30469940000000001</v>
      </c>
      <c r="S11" s="14">
        <v>0.31089820000000001</v>
      </c>
      <c r="T11" s="14">
        <v>0.30837569999999997</v>
      </c>
      <c r="U11" s="14">
        <v>0.30164809999999997</v>
      </c>
      <c r="V11" s="14">
        <v>0.30637579999999998</v>
      </c>
      <c r="W11" s="14">
        <v>0.34071839999999998</v>
      </c>
      <c r="X11" s="14">
        <v>0.31650030000000001</v>
      </c>
      <c r="Y11" s="14">
        <v>0.32042559999999998</v>
      </c>
      <c r="Z11" s="14">
        <v>0.32533590000000001</v>
      </c>
      <c r="AA11" s="14">
        <v>0.30489179999999999</v>
      </c>
      <c r="AB11" s="14">
        <v>0.28956029999999999</v>
      </c>
    </row>
    <row r="12" spans="1:28" x14ac:dyDescent="0.35">
      <c r="A12" s="12" t="s">
        <v>123</v>
      </c>
      <c r="B12" s="14">
        <v>0.33726529999999999</v>
      </c>
      <c r="C12" s="14">
        <v>0.33007209999999998</v>
      </c>
      <c r="D12" s="14">
        <v>0.33326749999999999</v>
      </c>
      <c r="E12" s="14">
        <v>0.34590739999999998</v>
      </c>
      <c r="F12" s="14">
        <v>0.34201730000000002</v>
      </c>
      <c r="G12" s="14">
        <v>0.35976750000000002</v>
      </c>
      <c r="H12" s="14">
        <v>0.36935000000000001</v>
      </c>
      <c r="I12" s="14">
        <v>0.33386969999999999</v>
      </c>
      <c r="J12" s="14">
        <v>0.34145900000000001</v>
      </c>
      <c r="K12" s="14">
        <v>0.33684700000000001</v>
      </c>
      <c r="L12" s="14">
        <v>0.32567669999999999</v>
      </c>
      <c r="M12" s="14">
        <v>0.34247650000000002</v>
      </c>
      <c r="N12" s="14">
        <v>0.353126</v>
      </c>
      <c r="O12" s="14">
        <v>0.36122339999999997</v>
      </c>
      <c r="P12" s="14">
        <v>0.37297520000000001</v>
      </c>
      <c r="Q12" s="14">
        <v>0.36814819999999998</v>
      </c>
      <c r="R12" s="14">
        <v>0.3371651</v>
      </c>
      <c r="S12" s="14">
        <v>0.34632740000000001</v>
      </c>
      <c r="T12" s="14">
        <v>0.3474507</v>
      </c>
      <c r="U12" s="14">
        <v>0.33805689999999999</v>
      </c>
      <c r="V12" s="14">
        <v>0.34151599999999999</v>
      </c>
      <c r="W12" s="14">
        <v>0.3790636</v>
      </c>
      <c r="X12" s="14">
        <v>0.35191919999999999</v>
      </c>
      <c r="Y12" s="14">
        <v>0.35528920000000003</v>
      </c>
      <c r="Z12" s="14">
        <v>0.3591414</v>
      </c>
      <c r="AA12" s="14">
        <v>0.33635310000000002</v>
      </c>
      <c r="AB12" s="14">
        <v>0.32243889999999997</v>
      </c>
    </row>
    <row r="13" spans="1:28" ht="30" customHeight="1" x14ac:dyDescent="0.4">
      <c r="A13" s="6" t="s">
        <v>57</v>
      </c>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row>
    <row r="14" spans="1:28" x14ac:dyDescent="0.35">
      <c r="A14" s="12" t="s">
        <v>67</v>
      </c>
      <c r="B14" s="15" t="s">
        <v>68</v>
      </c>
      <c r="C14" s="15" t="s">
        <v>69</v>
      </c>
      <c r="D14" s="15" t="s">
        <v>70</v>
      </c>
      <c r="E14" s="15" t="s">
        <v>71</v>
      </c>
      <c r="F14" s="15" t="s">
        <v>72</v>
      </c>
      <c r="G14" s="15" t="s">
        <v>73</v>
      </c>
      <c r="H14" s="15" t="s">
        <v>74</v>
      </c>
      <c r="I14" s="15" t="s">
        <v>75</v>
      </c>
      <c r="J14" s="15" t="s">
        <v>76</v>
      </c>
      <c r="K14" s="15" t="s">
        <v>77</v>
      </c>
      <c r="L14" s="15" t="s">
        <v>78</v>
      </c>
      <c r="M14" s="15" t="s">
        <v>79</v>
      </c>
      <c r="N14" s="15" t="s">
        <v>80</v>
      </c>
      <c r="O14" s="15" t="s">
        <v>81</v>
      </c>
      <c r="P14" s="15" t="s">
        <v>82</v>
      </c>
      <c r="Q14" s="15" t="s">
        <v>83</v>
      </c>
      <c r="R14" s="15" t="s">
        <v>84</v>
      </c>
      <c r="S14" s="15" t="s">
        <v>85</v>
      </c>
      <c r="T14" s="15" t="s">
        <v>86</v>
      </c>
      <c r="U14" s="15" t="s">
        <v>87</v>
      </c>
      <c r="V14" s="15" t="s">
        <v>88</v>
      </c>
      <c r="W14" s="15" t="s">
        <v>89</v>
      </c>
      <c r="X14" s="15" t="s">
        <v>90</v>
      </c>
      <c r="Y14" s="15" t="s">
        <v>91</v>
      </c>
      <c r="Z14" s="15" t="s">
        <v>92</v>
      </c>
      <c r="AA14" s="15" t="s">
        <v>93</v>
      </c>
      <c r="AB14" s="15" t="s">
        <v>94</v>
      </c>
    </row>
    <row r="15" spans="1:28" x14ac:dyDescent="0.35">
      <c r="A15" s="12" t="s">
        <v>121</v>
      </c>
      <c r="B15" s="16">
        <v>2815</v>
      </c>
      <c r="C15" s="16">
        <v>2775</v>
      </c>
      <c r="D15" s="16">
        <v>2709</v>
      </c>
      <c r="E15" s="16">
        <v>2621</v>
      </c>
      <c r="F15" s="16">
        <v>2368</v>
      </c>
      <c r="G15" s="16">
        <v>2590</v>
      </c>
      <c r="H15" s="16">
        <v>2668</v>
      </c>
      <c r="I15" s="16">
        <v>2837</v>
      </c>
      <c r="J15" s="16">
        <v>5518</v>
      </c>
      <c r="K15" s="16">
        <v>5648</v>
      </c>
      <c r="L15" s="16">
        <v>5292</v>
      </c>
      <c r="M15" s="16">
        <v>5217</v>
      </c>
      <c r="N15" s="16">
        <v>4828</v>
      </c>
      <c r="O15" s="16">
        <v>5047</v>
      </c>
      <c r="P15" s="16">
        <v>4864</v>
      </c>
      <c r="Q15" s="16">
        <v>4775</v>
      </c>
      <c r="R15" s="16">
        <v>4803</v>
      </c>
      <c r="S15" s="16">
        <v>3807</v>
      </c>
      <c r="T15" s="16">
        <v>3542</v>
      </c>
      <c r="U15" s="16">
        <v>3401</v>
      </c>
      <c r="V15" s="16">
        <v>3334</v>
      </c>
      <c r="W15" s="16">
        <v>3060</v>
      </c>
      <c r="X15" s="16">
        <v>3202</v>
      </c>
      <c r="Y15" s="16">
        <v>3107</v>
      </c>
      <c r="Z15" s="16">
        <v>3212</v>
      </c>
      <c r="AA15" s="16">
        <v>3027</v>
      </c>
      <c r="AB15" s="16">
        <v>1531</v>
      </c>
    </row>
    <row r="16" spans="1:28" x14ac:dyDescent="0.35">
      <c r="A16" s="12"/>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row>
    <row r="17" spans="1:28" x14ac:dyDescent="0.35">
      <c r="A17" s="12"/>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row>
    <row r="18" spans="1:28" x14ac:dyDescent="0.35">
      <c r="A18" s="12"/>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row>
    <row r="19" spans="1:28" x14ac:dyDescent="0.35">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1:28" x14ac:dyDescent="0.35">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1:28" x14ac:dyDescent="0.35">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1:28" x14ac:dyDescent="0.35">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1:28" x14ac:dyDescent="0.35">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1:28" x14ac:dyDescent="0.35">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row>
    <row r="25" spans="1:28" x14ac:dyDescent="0.35">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row>
    <row r="26" spans="1:28" x14ac:dyDescent="0.35">
      <c r="A26" s="1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row>
    <row r="27" spans="1:28" x14ac:dyDescent="0.35">
      <c r="A27" s="1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1:28" x14ac:dyDescent="0.35">
      <c r="A28" s="1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1:28" x14ac:dyDescent="0.35">
      <c r="A29" s="1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1:28" x14ac:dyDescent="0.35">
      <c r="A30" s="1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3">
    <tablePart r:id="rId1"/>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200"/>
  <sheetViews>
    <sheetView showGridLines="0" workbookViewId="0"/>
  </sheetViews>
  <sheetFormatPr defaultColWidth="10.90625" defaultRowHeight="14.5" x14ac:dyDescent="0.35"/>
  <cols>
    <col min="1" max="1" width="70.7265625" customWidth="1"/>
  </cols>
  <sheetData>
    <row r="1" spans="1:5" ht="19.5" x14ac:dyDescent="0.45">
      <c r="A1" s="4" t="s">
        <v>60</v>
      </c>
      <c r="B1" s="8"/>
      <c r="C1" s="8"/>
      <c r="D1" s="8"/>
      <c r="E1" s="8"/>
    </row>
    <row r="2" spans="1:5" x14ac:dyDescent="0.35">
      <c r="A2" s="9" t="s">
        <v>65</v>
      </c>
      <c r="B2" s="8"/>
      <c r="C2" s="8"/>
      <c r="D2" s="8"/>
      <c r="E2" s="8"/>
    </row>
    <row r="3" spans="1:5" ht="29" x14ac:dyDescent="0.35">
      <c r="A3" s="9" t="s">
        <v>66</v>
      </c>
      <c r="B3" s="10"/>
      <c r="C3" s="10"/>
      <c r="D3" s="10"/>
      <c r="E3" s="10"/>
    </row>
    <row r="4" spans="1:5" x14ac:dyDescent="0.35">
      <c r="A4" s="11" t="s">
        <v>0</v>
      </c>
      <c r="B4" s="10"/>
      <c r="C4" s="10"/>
      <c r="D4" s="10"/>
      <c r="E4" s="10"/>
    </row>
    <row r="5" spans="1:5" ht="30" customHeight="1" x14ac:dyDescent="0.4">
      <c r="A5" s="6" t="s">
        <v>182</v>
      </c>
      <c r="B5" s="10"/>
      <c r="C5" s="10"/>
      <c r="D5" s="10"/>
      <c r="E5" s="10"/>
    </row>
    <row r="6" spans="1:5" ht="72.5" x14ac:dyDescent="0.35">
      <c r="A6" s="12" t="s">
        <v>101</v>
      </c>
      <c r="B6" s="13" t="s">
        <v>124</v>
      </c>
      <c r="C6" s="13" t="s">
        <v>125</v>
      </c>
      <c r="D6" s="13" t="s">
        <v>126</v>
      </c>
      <c r="E6" s="13" t="s">
        <v>127</v>
      </c>
    </row>
    <row r="7" spans="1:5" x14ac:dyDescent="0.35">
      <c r="A7" s="12" t="s">
        <v>128</v>
      </c>
      <c r="B7" s="16">
        <v>361</v>
      </c>
      <c r="C7" s="16">
        <v>539</v>
      </c>
      <c r="D7" s="16">
        <v>647</v>
      </c>
      <c r="E7" s="16">
        <v>825</v>
      </c>
    </row>
    <row r="8" spans="1:5" x14ac:dyDescent="0.35">
      <c r="A8" s="12" t="s">
        <v>129</v>
      </c>
      <c r="B8" s="16">
        <v>368</v>
      </c>
      <c r="C8" s="16">
        <v>550</v>
      </c>
      <c r="D8" s="16">
        <v>659</v>
      </c>
      <c r="E8" s="16">
        <v>841</v>
      </c>
    </row>
    <row r="9" spans="1:5" x14ac:dyDescent="0.35">
      <c r="A9" s="12" t="s">
        <v>130</v>
      </c>
      <c r="B9" s="16">
        <v>217</v>
      </c>
      <c r="C9" s="16">
        <v>324</v>
      </c>
      <c r="D9" s="16">
        <v>388</v>
      </c>
      <c r="E9" s="16">
        <v>495</v>
      </c>
    </row>
    <row r="10" spans="1:5" x14ac:dyDescent="0.35">
      <c r="A10" s="12" t="s">
        <v>131</v>
      </c>
      <c r="B10" s="16">
        <v>202</v>
      </c>
      <c r="C10" s="16">
        <v>301</v>
      </c>
      <c r="D10" s="16">
        <v>362</v>
      </c>
      <c r="E10" s="16">
        <v>461</v>
      </c>
    </row>
    <row r="11" spans="1:5" x14ac:dyDescent="0.35">
      <c r="A11" s="12" t="s">
        <v>132</v>
      </c>
      <c r="B11" s="16">
        <v>183</v>
      </c>
      <c r="C11" s="16">
        <v>273</v>
      </c>
      <c r="D11" s="16">
        <v>328</v>
      </c>
      <c r="E11" s="16">
        <v>418</v>
      </c>
    </row>
    <row r="12" spans="1:5" x14ac:dyDescent="0.35">
      <c r="A12" s="12" t="s">
        <v>133</v>
      </c>
      <c r="B12" s="16">
        <v>249</v>
      </c>
      <c r="C12" s="16">
        <v>371</v>
      </c>
      <c r="D12" s="16">
        <v>446</v>
      </c>
      <c r="E12" s="16">
        <v>568</v>
      </c>
    </row>
    <row r="13" spans="1:5" x14ac:dyDescent="0.35">
      <c r="A13" s="12" t="s">
        <v>134</v>
      </c>
      <c r="B13" s="16">
        <v>289</v>
      </c>
      <c r="C13" s="16">
        <v>432</v>
      </c>
      <c r="D13" s="16">
        <v>518</v>
      </c>
      <c r="E13" s="16">
        <v>660</v>
      </c>
    </row>
    <row r="14" spans="1:5" x14ac:dyDescent="0.35">
      <c r="A14" s="12" t="s">
        <v>135</v>
      </c>
      <c r="B14" s="16">
        <v>327</v>
      </c>
      <c r="C14" s="16">
        <v>489</v>
      </c>
      <c r="D14" s="16">
        <v>587</v>
      </c>
      <c r="E14" s="16">
        <v>748</v>
      </c>
    </row>
    <row r="15" spans="1:5" x14ac:dyDescent="0.35">
      <c r="A15" s="12" t="s">
        <v>136</v>
      </c>
      <c r="B15" s="16">
        <v>368</v>
      </c>
      <c r="C15" s="16">
        <v>550</v>
      </c>
      <c r="D15" s="16">
        <v>659</v>
      </c>
      <c r="E15" s="16">
        <v>841</v>
      </c>
    </row>
    <row r="16" spans="1:5" x14ac:dyDescent="0.35">
      <c r="A16" s="12" t="s">
        <v>137</v>
      </c>
      <c r="B16" s="16">
        <v>420</v>
      </c>
      <c r="C16" s="16">
        <v>627</v>
      </c>
      <c r="D16" s="16">
        <v>752</v>
      </c>
      <c r="E16" s="16">
        <v>959</v>
      </c>
    </row>
    <row r="17" spans="1:5" x14ac:dyDescent="0.35">
      <c r="A17" s="12" t="s">
        <v>138</v>
      </c>
      <c r="B17" s="16">
        <v>465</v>
      </c>
      <c r="C17" s="16">
        <v>694</v>
      </c>
      <c r="D17" s="16">
        <v>833</v>
      </c>
      <c r="E17" s="16">
        <v>1062</v>
      </c>
    </row>
    <row r="18" spans="1:5" x14ac:dyDescent="0.35">
      <c r="A18" s="12" t="s">
        <v>139</v>
      </c>
      <c r="B18" s="16">
        <v>528</v>
      </c>
      <c r="C18" s="16">
        <v>788</v>
      </c>
      <c r="D18" s="16">
        <v>945</v>
      </c>
      <c r="E18" s="16">
        <v>1205</v>
      </c>
    </row>
    <row r="19" spans="1:5" x14ac:dyDescent="0.35">
      <c r="A19" s="12" t="s">
        <v>140</v>
      </c>
      <c r="B19" s="16">
        <v>644</v>
      </c>
      <c r="C19" s="16">
        <v>961</v>
      </c>
      <c r="D19" s="16">
        <v>1153</v>
      </c>
      <c r="E19" s="16">
        <v>1470</v>
      </c>
    </row>
    <row r="20" spans="1:5" ht="30" customHeight="1" x14ac:dyDescent="0.4">
      <c r="A20" s="6" t="s">
        <v>179</v>
      </c>
      <c r="B20" s="16"/>
      <c r="C20" s="16"/>
      <c r="D20" s="16"/>
      <c r="E20" s="16"/>
    </row>
    <row r="21" spans="1:5" ht="72.5" x14ac:dyDescent="0.35">
      <c r="A21" s="12" t="s">
        <v>101</v>
      </c>
      <c r="B21" s="17" t="s">
        <v>124</v>
      </c>
      <c r="C21" s="17" t="s">
        <v>125</v>
      </c>
      <c r="D21" s="17" t="s">
        <v>126</v>
      </c>
      <c r="E21" s="17" t="s">
        <v>127</v>
      </c>
    </row>
    <row r="22" spans="1:5" x14ac:dyDescent="0.35">
      <c r="A22" s="12" t="s">
        <v>128</v>
      </c>
      <c r="B22" s="16">
        <v>18800</v>
      </c>
      <c r="C22" s="16">
        <v>28100</v>
      </c>
      <c r="D22" s="16">
        <v>33700</v>
      </c>
      <c r="E22" s="16">
        <v>43000</v>
      </c>
    </row>
    <row r="23" spans="1:5" x14ac:dyDescent="0.35">
      <c r="A23" s="12" t="s">
        <v>129</v>
      </c>
      <c r="B23" s="16">
        <v>19200</v>
      </c>
      <c r="C23" s="16">
        <v>28700</v>
      </c>
      <c r="D23" s="16">
        <v>34400</v>
      </c>
      <c r="E23" s="16">
        <v>43800</v>
      </c>
    </row>
    <row r="24" spans="1:5" x14ac:dyDescent="0.35">
      <c r="A24" s="12" t="s">
        <v>130</v>
      </c>
      <c r="B24" s="16">
        <v>11300</v>
      </c>
      <c r="C24" s="16">
        <v>16900</v>
      </c>
      <c r="D24" s="16">
        <v>20200</v>
      </c>
      <c r="E24" s="16">
        <v>25800</v>
      </c>
    </row>
    <row r="25" spans="1:5" x14ac:dyDescent="0.35">
      <c r="A25" s="12" t="s">
        <v>131</v>
      </c>
      <c r="B25" s="16">
        <v>10500</v>
      </c>
      <c r="C25" s="16">
        <v>15700</v>
      </c>
      <c r="D25" s="16">
        <v>18900</v>
      </c>
      <c r="E25" s="16">
        <v>24000</v>
      </c>
    </row>
    <row r="26" spans="1:5" x14ac:dyDescent="0.35">
      <c r="A26" s="12" t="s">
        <v>132</v>
      </c>
      <c r="B26" s="16">
        <v>9500</v>
      </c>
      <c r="C26" s="16">
        <v>14200</v>
      </c>
      <c r="D26" s="16">
        <v>17100</v>
      </c>
      <c r="E26" s="16">
        <v>21800</v>
      </c>
    </row>
    <row r="27" spans="1:5" x14ac:dyDescent="0.35">
      <c r="A27" s="12" t="s">
        <v>133</v>
      </c>
      <c r="B27" s="16">
        <v>13000</v>
      </c>
      <c r="C27" s="16">
        <v>19400</v>
      </c>
      <c r="D27" s="16">
        <v>23200</v>
      </c>
      <c r="E27" s="16">
        <v>29600</v>
      </c>
    </row>
    <row r="28" spans="1:5" x14ac:dyDescent="0.35">
      <c r="A28" s="12" t="s">
        <v>134</v>
      </c>
      <c r="B28" s="16">
        <v>15100</v>
      </c>
      <c r="C28" s="16">
        <v>22500</v>
      </c>
      <c r="D28" s="16">
        <v>27000</v>
      </c>
      <c r="E28" s="16">
        <v>34400</v>
      </c>
    </row>
    <row r="29" spans="1:5" x14ac:dyDescent="0.35">
      <c r="A29" s="12" t="s">
        <v>135</v>
      </c>
      <c r="B29" s="16">
        <v>17100</v>
      </c>
      <c r="C29" s="16">
        <v>25500</v>
      </c>
      <c r="D29" s="16">
        <v>30600</v>
      </c>
      <c r="E29" s="16">
        <v>39000</v>
      </c>
    </row>
    <row r="30" spans="1:5" x14ac:dyDescent="0.35">
      <c r="A30" s="12" t="s">
        <v>136</v>
      </c>
      <c r="B30" s="16">
        <v>19200</v>
      </c>
      <c r="C30" s="16">
        <v>28700</v>
      </c>
      <c r="D30" s="16">
        <v>34400</v>
      </c>
      <c r="E30" s="16">
        <v>43800</v>
      </c>
    </row>
    <row r="31" spans="1:5" x14ac:dyDescent="0.35">
      <c r="A31" s="12" t="s">
        <v>137</v>
      </c>
      <c r="B31" s="16">
        <v>21900</v>
      </c>
      <c r="C31" s="16">
        <v>32700</v>
      </c>
      <c r="D31" s="16">
        <v>39200</v>
      </c>
      <c r="E31" s="16">
        <v>50000</v>
      </c>
    </row>
    <row r="32" spans="1:5" x14ac:dyDescent="0.35">
      <c r="A32" s="12" t="s">
        <v>138</v>
      </c>
      <c r="B32" s="16">
        <v>24200</v>
      </c>
      <c r="C32" s="16">
        <v>36200</v>
      </c>
      <c r="D32" s="16">
        <v>43400</v>
      </c>
      <c r="E32" s="16">
        <v>55300</v>
      </c>
    </row>
    <row r="33" spans="1:5" x14ac:dyDescent="0.35">
      <c r="A33" s="12" t="s">
        <v>139</v>
      </c>
      <c r="B33" s="16">
        <v>27500</v>
      </c>
      <c r="C33" s="16">
        <v>41100</v>
      </c>
      <c r="D33" s="16">
        <v>49300</v>
      </c>
      <c r="E33" s="16">
        <v>62800</v>
      </c>
    </row>
    <row r="34" spans="1:5" x14ac:dyDescent="0.35">
      <c r="A34" s="12" t="s">
        <v>140</v>
      </c>
      <c r="B34" s="16">
        <v>33600</v>
      </c>
      <c r="C34" s="16">
        <v>50100</v>
      </c>
      <c r="D34" s="16">
        <v>60100</v>
      </c>
      <c r="E34" s="16">
        <v>76600</v>
      </c>
    </row>
    <row r="35" spans="1:5" ht="30" customHeight="1" x14ac:dyDescent="0.4">
      <c r="A35" s="6" t="s">
        <v>180</v>
      </c>
      <c r="B35" s="16"/>
      <c r="C35" s="16"/>
      <c r="D35" s="16"/>
      <c r="E35" s="16"/>
    </row>
    <row r="36" spans="1:5" ht="72.5" x14ac:dyDescent="0.35">
      <c r="A36" s="12" t="s">
        <v>101</v>
      </c>
      <c r="B36" s="17" t="s">
        <v>124</v>
      </c>
      <c r="C36" s="17" t="s">
        <v>125</v>
      </c>
      <c r="D36" s="17" t="s">
        <v>126</v>
      </c>
      <c r="E36" s="17" t="s">
        <v>127</v>
      </c>
    </row>
    <row r="37" spans="1:5" x14ac:dyDescent="0.35">
      <c r="A37" s="12" t="s">
        <v>128</v>
      </c>
      <c r="B37" s="16">
        <v>274</v>
      </c>
      <c r="C37" s="16">
        <v>472</v>
      </c>
      <c r="D37" s="16">
        <v>566</v>
      </c>
      <c r="E37" s="16">
        <v>764</v>
      </c>
    </row>
    <row r="38" spans="1:5" x14ac:dyDescent="0.35">
      <c r="A38" s="12" t="s">
        <v>129</v>
      </c>
      <c r="B38" s="16">
        <v>290</v>
      </c>
      <c r="C38" s="16">
        <v>500</v>
      </c>
      <c r="D38" s="16">
        <v>600</v>
      </c>
      <c r="E38" s="16">
        <v>810</v>
      </c>
    </row>
    <row r="39" spans="1:5" x14ac:dyDescent="0.35">
      <c r="A39" s="12" t="s">
        <v>130</v>
      </c>
      <c r="B39" s="16">
        <v>164</v>
      </c>
      <c r="C39" s="16">
        <v>283</v>
      </c>
      <c r="D39" s="16">
        <v>340</v>
      </c>
      <c r="E39" s="16">
        <v>458</v>
      </c>
    </row>
    <row r="40" spans="1:5" x14ac:dyDescent="0.35">
      <c r="A40" s="12" t="s">
        <v>131</v>
      </c>
      <c r="B40" s="16">
        <v>150</v>
      </c>
      <c r="C40" s="16">
        <v>259</v>
      </c>
      <c r="D40" s="16">
        <v>311</v>
      </c>
      <c r="E40" s="16">
        <v>420</v>
      </c>
    </row>
    <row r="41" spans="1:5" x14ac:dyDescent="0.35">
      <c r="A41" s="12" t="s">
        <v>132</v>
      </c>
      <c r="B41" s="16">
        <v>124</v>
      </c>
      <c r="C41" s="16">
        <v>213</v>
      </c>
      <c r="D41" s="16">
        <v>256</v>
      </c>
      <c r="E41" s="16">
        <v>345</v>
      </c>
    </row>
    <row r="42" spans="1:5" x14ac:dyDescent="0.35">
      <c r="A42" s="12" t="s">
        <v>133</v>
      </c>
      <c r="B42" s="16">
        <v>182</v>
      </c>
      <c r="C42" s="16">
        <v>315</v>
      </c>
      <c r="D42" s="16">
        <v>378</v>
      </c>
      <c r="E42" s="16">
        <v>510</v>
      </c>
    </row>
    <row r="43" spans="1:5" x14ac:dyDescent="0.35">
      <c r="A43" s="12" t="s">
        <v>134</v>
      </c>
      <c r="B43" s="16">
        <v>220</v>
      </c>
      <c r="C43" s="16">
        <v>380</v>
      </c>
      <c r="D43" s="16">
        <v>455</v>
      </c>
      <c r="E43" s="16">
        <v>615</v>
      </c>
    </row>
    <row r="44" spans="1:5" x14ac:dyDescent="0.35">
      <c r="A44" s="12" t="s">
        <v>135</v>
      </c>
      <c r="B44" s="16">
        <v>254</v>
      </c>
      <c r="C44" s="16">
        <v>437</v>
      </c>
      <c r="D44" s="16">
        <v>525</v>
      </c>
      <c r="E44" s="16">
        <v>708</v>
      </c>
    </row>
    <row r="45" spans="1:5" x14ac:dyDescent="0.35">
      <c r="A45" s="12" t="s">
        <v>136</v>
      </c>
      <c r="B45" s="16">
        <v>290</v>
      </c>
      <c r="C45" s="16">
        <v>500</v>
      </c>
      <c r="D45" s="16">
        <v>600</v>
      </c>
      <c r="E45" s="16">
        <v>810</v>
      </c>
    </row>
    <row r="46" spans="1:5" x14ac:dyDescent="0.35">
      <c r="A46" s="12" t="s">
        <v>137</v>
      </c>
      <c r="B46" s="16">
        <v>330</v>
      </c>
      <c r="C46" s="16">
        <v>569</v>
      </c>
      <c r="D46" s="16">
        <v>683</v>
      </c>
      <c r="E46" s="16">
        <v>923</v>
      </c>
    </row>
    <row r="47" spans="1:5" x14ac:dyDescent="0.35">
      <c r="A47" s="12" t="s">
        <v>138</v>
      </c>
      <c r="B47" s="16">
        <v>378</v>
      </c>
      <c r="C47" s="16">
        <v>653</v>
      </c>
      <c r="D47" s="16">
        <v>783</v>
      </c>
      <c r="E47" s="16">
        <v>1057</v>
      </c>
    </row>
    <row r="48" spans="1:5" x14ac:dyDescent="0.35">
      <c r="A48" s="12" t="s">
        <v>139</v>
      </c>
      <c r="B48" s="16">
        <v>428</v>
      </c>
      <c r="C48" s="16">
        <v>738</v>
      </c>
      <c r="D48" s="16">
        <v>886</v>
      </c>
      <c r="E48" s="16">
        <v>1196</v>
      </c>
    </row>
    <row r="49" spans="1:5" x14ac:dyDescent="0.35">
      <c r="A49" s="12" t="s">
        <v>140</v>
      </c>
      <c r="B49" s="16">
        <v>536</v>
      </c>
      <c r="C49" s="16">
        <v>925</v>
      </c>
      <c r="D49" s="16">
        <v>1110</v>
      </c>
      <c r="E49" s="16">
        <v>1498</v>
      </c>
    </row>
    <row r="50" spans="1:5" ht="30" customHeight="1" x14ac:dyDescent="0.4">
      <c r="A50" s="6" t="s">
        <v>181</v>
      </c>
      <c r="B50" s="16"/>
      <c r="C50" s="16"/>
      <c r="D50" s="16"/>
      <c r="E50" s="16"/>
    </row>
    <row r="51" spans="1:5" ht="72.5" x14ac:dyDescent="0.35">
      <c r="A51" s="12" t="s">
        <v>101</v>
      </c>
      <c r="B51" s="17" t="s">
        <v>124</v>
      </c>
      <c r="C51" s="17" t="s">
        <v>125</v>
      </c>
      <c r="D51" s="17" t="s">
        <v>126</v>
      </c>
      <c r="E51" s="17" t="s">
        <v>127</v>
      </c>
    </row>
    <row r="52" spans="1:5" x14ac:dyDescent="0.35">
      <c r="A52" s="12" t="s">
        <v>128</v>
      </c>
      <c r="B52" s="16">
        <v>14300</v>
      </c>
      <c r="C52" s="16">
        <v>24600</v>
      </c>
      <c r="D52" s="16">
        <v>29500</v>
      </c>
      <c r="E52" s="16">
        <v>39800</v>
      </c>
    </row>
    <row r="53" spans="1:5" x14ac:dyDescent="0.35">
      <c r="A53" s="12" t="s">
        <v>129</v>
      </c>
      <c r="B53" s="16">
        <v>15100</v>
      </c>
      <c r="C53" s="16">
        <v>26100</v>
      </c>
      <c r="D53" s="16">
        <v>31300</v>
      </c>
      <c r="E53" s="16">
        <v>42300</v>
      </c>
    </row>
    <row r="54" spans="1:5" x14ac:dyDescent="0.35">
      <c r="A54" s="12" t="s">
        <v>130</v>
      </c>
      <c r="B54" s="16">
        <v>8600</v>
      </c>
      <c r="C54" s="16">
        <v>14800</v>
      </c>
      <c r="D54" s="16">
        <v>17700</v>
      </c>
      <c r="E54" s="16">
        <v>23900</v>
      </c>
    </row>
    <row r="55" spans="1:5" x14ac:dyDescent="0.35">
      <c r="A55" s="12" t="s">
        <v>131</v>
      </c>
      <c r="B55" s="16">
        <v>7800</v>
      </c>
      <c r="C55" s="16">
        <v>13500</v>
      </c>
      <c r="D55" s="16">
        <v>16200</v>
      </c>
      <c r="E55" s="16">
        <v>21900</v>
      </c>
    </row>
    <row r="56" spans="1:5" x14ac:dyDescent="0.35">
      <c r="A56" s="12" t="s">
        <v>132</v>
      </c>
      <c r="B56" s="16">
        <v>6400</v>
      </c>
      <c r="C56" s="16">
        <v>11100</v>
      </c>
      <c r="D56" s="16">
        <v>13300</v>
      </c>
      <c r="E56" s="16">
        <v>18000</v>
      </c>
    </row>
    <row r="57" spans="1:5" x14ac:dyDescent="0.35">
      <c r="A57" s="12" t="s">
        <v>133</v>
      </c>
      <c r="B57" s="16">
        <v>9500</v>
      </c>
      <c r="C57" s="16">
        <v>16400</v>
      </c>
      <c r="D57" s="16">
        <v>19700</v>
      </c>
      <c r="E57" s="16">
        <v>26600</v>
      </c>
    </row>
    <row r="58" spans="1:5" x14ac:dyDescent="0.35">
      <c r="A58" s="12" t="s">
        <v>134</v>
      </c>
      <c r="B58" s="16">
        <v>11500</v>
      </c>
      <c r="C58" s="16">
        <v>19800</v>
      </c>
      <c r="D58" s="16">
        <v>23800</v>
      </c>
      <c r="E58" s="16">
        <v>32100</v>
      </c>
    </row>
    <row r="59" spans="1:5" x14ac:dyDescent="0.35">
      <c r="A59" s="12" t="s">
        <v>135</v>
      </c>
      <c r="B59" s="16">
        <v>13200</v>
      </c>
      <c r="C59" s="16">
        <v>22800</v>
      </c>
      <c r="D59" s="16">
        <v>27400</v>
      </c>
      <c r="E59" s="16">
        <v>36900</v>
      </c>
    </row>
    <row r="60" spans="1:5" x14ac:dyDescent="0.35">
      <c r="A60" s="12" t="s">
        <v>136</v>
      </c>
      <c r="B60" s="16">
        <v>15100</v>
      </c>
      <c r="C60" s="16">
        <v>26100</v>
      </c>
      <c r="D60" s="16">
        <v>31300</v>
      </c>
      <c r="E60" s="16">
        <v>42300</v>
      </c>
    </row>
    <row r="61" spans="1:5" x14ac:dyDescent="0.35">
      <c r="A61" s="12" t="s">
        <v>137</v>
      </c>
      <c r="B61" s="16">
        <v>17200</v>
      </c>
      <c r="C61" s="16">
        <v>29700</v>
      </c>
      <c r="D61" s="16">
        <v>35600</v>
      </c>
      <c r="E61" s="16">
        <v>48100</v>
      </c>
    </row>
    <row r="62" spans="1:5" x14ac:dyDescent="0.35">
      <c r="A62" s="12" t="s">
        <v>138</v>
      </c>
      <c r="B62" s="16">
        <v>19700</v>
      </c>
      <c r="C62" s="16">
        <v>34000</v>
      </c>
      <c r="D62" s="16">
        <v>40800</v>
      </c>
      <c r="E62" s="16">
        <v>55100</v>
      </c>
    </row>
    <row r="63" spans="1:5" x14ac:dyDescent="0.35">
      <c r="A63" s="12" t="s">
        <v>139</v>
      </c>
      <c r="B63" s="16">
        <v>22300</v>
      </c>
      <c r="C63" s="16">
        <v>38500</v>
      </c>
      <c r="D63" s="16">
        <v>46200</v>
      </c>
      <c r="E63" s="16">
        <v>62400</v>
      </c>
    </row>
    <row r="64" spans="1:5" x14ac:dyDescent="0.35">
      <c r="A64" s="12" t="s">
        <v>140</v>
      </c>
      <c r="B64" s="16">
        <v>28000</v>
      </c>
      <c r="C64" s="16">
        <v>48200</v>
      </c>
      <c r="D64" s="16">
        <v>57900</v>
      </c>
      <c r="E64" s="16">
        <v>78100</v>
      </c>
    </row>
    <row r="65" spans="1:5" x14ac:dyDescent="0.35">
      <c r="A65" s="12"/>
      <c r="B65" s="16"/>
      <c r="C65" s="16"/>
      <c r="D65" s="16"/>
      <c r="E65" s="16"/>
    </row>
    <row r="66" spans="1:5" x14ac:dyDescent="0.35">
      <c r="A66" s="12"/>
      <c r="B66" s="16"/>
      <c r="C66" s="16"/>
      <c r="D66" s="16"/>
      <c r="E66" s="16"/>
    </row>
    <row r="67" spans="1:5" x14ac:dyDescent="0.35">
      <c r="A67" s="12"/>
      <c r="B67" s="10"/>
      <c r="C67" s="10"/>
      <c r="D67" s="10"/>
      <c r="E67" s="10"/>
    </row>
    <row r="68" spans="1:5" x14ac:dyDescent="0.35">
      <c r="A68" s="12"/>
      <c r="B68" s="10"/>
      <c r="C68" s="10"/>
      <c r="D68" s="10"/>
      <c r="E68" s="10"/>
    </row>
    <row r="69" spans="1:5" x14ac:dyDescent="0.35">
      <c r="A69" s="12"/>
      <c r="B69" s="10"/>
      <c r="C69" s="10"/>
      <c r="D69" s="10"/>
      <c r="E69" s="10"/>
    </row>
    <row r="70" spans="1:5" x14ac:dyDescent="0.35">
      <c r="A70" s="12"/>
      <c r="B70" s="10"/>
      <c r="C70" s="10"/>
      <c r="D70" s="10"/>
      <c r="E70" s="10"/>
    </row>
    <row r="71" spans="1:5" x14ac:dyDescent="0.35">
      <c r="A71" s="12"/>
      <c r="B71" s="10"/>
      <c r="C71" s="10"/>
      <c r="D71" s="10"/>
      <c r="E71" s="10"/>
    </row>
    <row r="72" spans="1:5" x14ac:dyDescent="0.35">
      <c r="A72" s="12"/>
      <c r="B72" s="10"/>
      <c r="C72" s="10"/>
      <c r="D72" s="10"/>
      <c r="E72" s="10"/>
    </row>
    <row r="73" spans="1:5" x14ac:dyDescent="0.35">
      <c r="A73" s="12"/>
      <c r="B73" s="10"/>
      <c r="C73" s="10"/>
      <c r="D73" s="10"/>
      <c r="E73" s="10"/>
    </row>
    <row r="74" spans="1:5" x14ac:dyDescent="0.35">
      <c r="A74" s="12"/>
      <c r="B74" s="10"/>
      <c r="C74" s="10"/>
      <c r="D74" s="10"/>
      <c r="E74" s="10"/>
    </row>
    <row r="75" spans="1:5" x14ac:dyDescent="0.35">
      <c r="A75" s="12"/>
      <c r="B75" s="10"/>
      <c r="C75" s="10"/>
      <c r="D75" s="10"/>
      <c r="E75" s="10"/>
    </row>
    <row r="76" spans="1:5" x14ac:dyDescent="0.35">
      <c r="A76" s="12"/>
      <c r="B76" s="10"/>
      <c r="C76" s="10"/>
      <c r="D76" s="10"/>
      <c r="E76" s="10"/>
    </row>
    <row r="77" spans="1:5" x14ac:dyDescent="0.35">
      <c r="A77" s="12"/>
      <c r="B77" s="10"/>
      <c r="C77" s="10"/>
      <c r="D77" s="10"/>
      <c r="E77" s="10"/>
    </row>
    <row r="78" spans="1:5" x14ac:dyDescent="0.35">
      <c r="A78" s="12"/>
      <c r="B78" s="10"/>
      <c r="C78" s="10"/>
      <c r="D78" s="10"/>
      <c r="E78" s="10"/>
    </row>
    <row r="79" spans="1:5" x14ac:dyDescent="0.35">
      <c r="A79" s="12"/>
      <c r="B79" s="10"/>
      <c r="C79" s="10"/>
      <c r="D79" s="10"/>
      <c r="E79" s="10"/>
    </row>
    <row r="80" spans="1:5" x14ac:dyDescent="0.35">
      <c r="A80" s="12"/>
      <c r="B80" s="10"/>
      <c r="C80" s="10"/>
      <c r="D80" s="10"/>
      <c r="E80" s="10"/>
    </row>
    <row r="81" spans="1:5" x14ac:dyDescent="0.35">
      <c r="A81" s="12"/>
      <c r="B81" s="10"/>
      <c r="C81" s="10"/>
      <c r="D81" s="10"/>
      <c r="E81" s="10"/>
    </row>
    <row r="82" spans="1:5" x14ac:dyDescent="0.35">
      <c r="A82" s="12"/>
      <c r="B82" s="10"/>
      <c r="C82" s="10"/>
      <c r="D82" s="10"/>
      <c r="E82" s="10"/>
    </row>
    <row r="83" spans="1:5" x14ac:dyDescent="0.35">
      <c r="A83" s="12"/>
      <c r="B83" s="10"/>
      <c r="C83" s="10"/>
      <c r="D83" s="10"/>
      <c r="E83" s="10"/>
    </row>
    <row r="84" spans="1:5" x14ac:dyDescent="0.35">
      <c r="A84" s="12"/>
      <c r="B84" s="10"/>
      <c r="C84" s="10"/>
      <c r="D84" s="10"/>
      <c r="E84" s="10"/>
    </row>
    <row r="85" spans="1:5" x14ac:dyDescent="0.35">
      <c r="A85" s="12"/>
      <c r="B85" s="10"/>
      <c r="C85" s="10"/>
      <c r="D85" s="10"/>
      <c r="E85" s="10"/>
    </row>
    <row r="86" spans="1:5" x14ac:dyDescent="0.35">
      <c r="A86" s="12"/>
      <c r="B86" s="10"/>
      <c r="C86" s="10"/>
      <c r="D86" s="10"/>
      <c r="E86" s="10"/>
    </row>
    <row r="87" spans="1:5" x14ac:dyDescent="0.35">
      <c r="A87" s="12"/>
      <c r="B87" s="10"/>
      <c r="C87" s="10"/>
      <c r="D87" s="10"/>
      <c r="E87" s="10"/>
    </row>
    <row r="88" spans="1:5" x14ac:dyDescent="0.35">
      <c r="A88" s="12"/>
      <c r="B88" s="10"/>
      <c r="C88" s="10"/>
      <c r="D88" s="10"/>
      <c r="E88" s="10"/>
    </row>
    <row r="89" spans="1:5" x14ac:dyDescent="0.35">
      <c r="A89" s="12"/>
      <c r="B89" s="10"/>
      <c r="C89" s="10"/>
      <c r="D89" s="10"/>
      <c r="E89" s="10"/>
    </row>
    <row r="90" spans="1:5" x14ac:dyDescent="0.35">
      <c r="A90" s="12"/>
      <c r="B90" s="10"/>
      <c r="C90" s="10"/>
      <c r="D90" s="10"/>
      <c r="E90" s="10"/>
    </row>
    <row r="91" spans="1:5" x14ac:dyDescent="0.35">
      <c r="A91" s="12"/>
      <c r="B91" s="10"/>
      <c r="C91" s="10"/>
      <c r="D91" s="10"/>
      <c r="E91" s="10"/>
    </row>
    <row r="92" spans="1:5" x14ac:dyDescent="0.35">
      <c r="A92" s="12"/>
      <c r="B92" s="10"/>
      <c r="C92" s="10"/>
      <c r="D92" s="10"/>
      <c r="E92" s="10"/>
    </row>
    <row r="93" spans="1:5" x14ac:dyDescent="0.35">
      <c r="A93" s="12"/>
      <c r="B93" s="10"/>
      <c r="C93" s="10"/>
      <c r="D93" s="10"/>
      <c r="E93" s="10"/>
    </row>
    <row r="94" spans="1:5" x14ac:dyDescent="0.35">
      <c r="A94" s="12"/>
      <c r="B94" s="10"/>
      <c r="C94" s="10"/>
      <c r="D94" s="10"/>
      <c r="E94" s="10"/>
    </row>
    <row r="95" spans="1:5" x14ac:dyDescent="0.35">
      <c r="A95" s="12"/>
      <c r="B95" s="10"/>
      <c r="C95" s="10"/>
      <c r="D95" s="10"/>
      <c r="E95" s="10"/>
    </row>
    <row r="96" spans="1:5" x14ac:dyDescent="0.35">
      <c r="A96" s="12"/>
      <c r="B96" s="10"/>
      <c r="C96" s="10"/>
      <c r="D96" s="10"/>
      <c r="E96" s="10"/>
    </row>
    <row r="97" spans="1:5" x14ac:dyDescent="0.35">
      <c r="A97" s="12"/>
      <c r="B97" s="10"/>
      <c r="C97" s="10"/>
      <c r="D97" s="10"/>
      <c r="E97" s="10"/>
    </row>
    <row r="98" spans="1:5" x14ac:dyDescent="0.35">
      <c r="A98" s="12"/>
      <c r="B98" s="10"/>
      <c r="C98" s="10"/>
      <c r="D98" s="10"/>
      <c r="E98" s="10"/>
    </row>
    <row r="99" spans="1:5" x14ac:dyDescent="0.35">
      <c r="A99" s="12"/>
      <c r="B99" s="10"/>
      <c r="C99" s="10"/>
      <c r="D99" s="10"/>
      <c r="E99" s="10"/>
    </row>
    <row r="100" spans="1:5" x14ac:dyDescent="0.35">
      <c r="A100" s="12"/>
      <c r="B100" s="10"/>
      <c r="C100" s="10"/>
      <c r="D100" s="10"/>
      <c r="E100" s="10"/>
    </row>
    <row r="101" spans="1:5" x14ac:dyDescent="0.35">
      <c r="A101" s="12"/>
      <c r="B101" s="8"/>
      <c r="C101" s="8"/>
      <c r="D101" s="8"/>
      <c r="E101" s="8"/>
    </row>
    <row r="102" spans="1:5" x14ac:dyDescent="0.35">
      <c r="A102" s="12"/>
      <c r="B102" s="8"/>
      <c r="C102" s="8"/>
      <c r="D102" s="8"/>
      <c r="E102" s="8"/>
    </row>
    <row r="103" spans="1:5" x14ac:dyDescent="0.35">
      <c r="A103" s="12"/>
      <c r="B103" s="8"/>
      <c r="C103" s="8"/>
      <c r="D103" s="8"/>
      <c r="E103" s="8"/>
    </row>
    <row r="104" spans="1:5" x14ac:dyDescent="0.35">
      <c r="A104" s="12"/>
      <c r="B104" s="8"/>
      <c r="C104" s="8"/>
      <c r="D104" s="8"/>
      <c r="E104" s="8"/>
    </row>
    <row r="105" spans="1:5" x14ac:dyDescent="0.35">
      <c r="A105" s="12"/>
      <c r="B105" s="8"/>
      <c r="C105" s="8"/>
      <c r="D105" s="8"/>
      <c r="E105" s="8"/>
    </row>
    <row r="106" spans="1:5" x14ac:dyDescent="0.35">
      <c r="A106" s="12"/>
      <c r="B106" s="8"/>
      <c r="C106" s="8"/>
      <c r="D106" s="8"/>
      <c r="E106" s="8"/>
    </row>
    <row r="107" spans="1:5" x14ac:dyDescent="0.35">
      <c r="A107" s="12"/>
      <c r="B107" s="8"/>
      <c r="C107" s="8"/>
      <c r="D107" s="8"/>
      <c r="E107" s="8"/>
    </row>
    <row r="108" spans="1:5" x14ac:dyDescent="0.35">
      <c r="A108" s="12"/>
      <c r="B108" s="8"/>
      <c r="C108" s="8"/>
      <c r="D108" s="8"/>
      <c r="E108" s="8"/>
    </row>
    <row r="109" spans="1:5" x14ac:dyDescent="0.35">
      <c r="A109" s="12"/>
      <c r="B109" s="8"/>
      <c r="C109" s="8"/>
      <c r="D109" s="8"/>
      <c r="E109" s="8"/>
    </row>
    <row r="110" spans="1:5" x14ac:dyDescent="0.35">
      <c r="A110" s="12"/>
      <c r="B110" s="8"/>
      <c r="C110" s="8"/>
      <c r="D110" s="8"/>
      <c r="E110" s="8"/>
    </row>
    <row r="111" spans="1:5" x14ac:dyDescent="0.35">
      <c r="A111" s="12"/>
      <c r="B111" s="8"/>
      <c r="C111" s="8"/>
      <c r="D111" s="8"/>
      <c r="E111" s="8"/>
    </row>
    <row r="112" spans="1:5" x14ac:dyDescent="0.35">
      <c r="A112" s="12"/>
      <c r="B112" s="8"/>
      <c r="C112" s="8"/>
      <c r="D112" s="8"/>
      <c r="E112" s="8"/>
    </row>
    <row r="113" spans="1:5" x14ac:dyDescent="0.35">
      <c r="A113" s="12"/>
      <c r="B113" s="8"/>
      <c r="C113" s="8"/>
      <c r="D113" s="8"/>
      <c r="E113" s="8"/>
    </row>
    <row r="114" spans="1:5" x14ac:dyDescent="0.35">
      <c r="A114" s="12"/>
      <c r="B114" s="8"/>
      <c r="C114" s="8"/>
      <c r="D114" s="8"/>
      <c r="E114" s="8"/>
    </row>
    <row r="115" spans="1:5" x14ac:dyDescent="0.35">
      <c r="A115" s="12"/>
      <c r="B115" s="8"/>
      <c r="C115" s="8"/>
      <c r="D115" s="8"/>
      <c r="E115" s="8"/>
    </row>
    <row r="116" spans="1:5" x14ac:dyDescent="0.35">
      <c r="A116" s="12"/>
      <c r="B116" s="8"/>
      <c r="C116" s="8"/>
      <c r="D116" s="8"/>
      <c r="E116" s="8"/>
    </row>
    <row r="117" spans="1:5" x14ac:dyDescent="0.35">
      <c r="A117" s="12"/>
      <c r="B117" s="8"/>
      <c r="C117" s="8"/>
      <c r="D117" s="8"/>
      <c r="E117" s="8"/>
    </row>
    <row r="118" spans="1:5" x14ac:dyDescent="0.35">
      <c r="A118" s="12"/>
      <c r="B118" s="8"/>
      <c r="C118" s="8"/>
      <c r="D118" s="8"/>
      <c r="E118" s="8"/>
    </row>
    <row r="119" spans="1:5" x14ac:dyDescent="0.35">
      <c r="A119" s="12"/>
      <c r="B119" s="8"/>
      <c r="C119" s="8"/>
      <c r="D119" s="8"/>
      <c r="E119" s="8"/>
    </row>
    <row r="120" spans="1:5" x14ac:dyDescent="0.35">
      <c r="A120" s="12"/>
      <c r="B120" s="8"/>
      <c r="C120" s="8"/>
      <c r="D120" s="8"/>
      <c r="E120" s="8"/>
    </row>
    <row r="121" spans="1:5" x14ac:dyDescent="0.35">
      <c r="A121" s="12"/>
      <c r="B121" s="8"/>
      <c r="C121" s="8"/>
      <c r="D121" s="8"/>
      <c r="E121" s="8"/>
    </row>
    <row r="122" spans="1:5" x14ac:dyDescent="0.35">
      <c r="A122" s="12"/>
      <c r="B122" s="8"/>
      <c r="C122" s="8"/>
      <c r="D122" s="8"/>
      <c r="E122" s="8"/>
    </row>
    <row r="123" spans="1:5" x14ac:dyDescent="0.35">
      <c r="A123" s="12"/>
      <c r="B123" s="8"/>
      <c r="C123" s="8"/>
      <c r="D123" s="8"/>
      <c r="E123" s="8"/>
    </row>
    <row r="124" spans="1:5" x14ac:dyDescent="0.35">
      <c r="A124" s="12"/>
      <c r="B124" s="8"/>
      <c r="C124" s="8"/>
      <c r="D124" s="8"/>
      <c r="E124" s="8"/>
    </row>
    <row r="125" spans="1:5" x14ac:dyDescent="0.35">
      <c r="A125" s="12"/>
      <c r="B125" s="8"/>
      <c r="C125" s="8"/>
      <c r="D125" s="8"/>
      <c r="E125" s="8"/>
    </row>
    <row r="126" spans="1:5" x14ac:dyDescent="0.35">
      <c r="A126" s="12"/>
      <c r="B126" s="8"/>
      <c r="C126" s="8"/>
      <c r="D126" s="8"/>
      <c r="E126" s="8"/>
    </row>
    <row r="127" spans="1:5" x14ac:dyDescent="0.35">
      <c r="A127" s="12"/>
      <c r="B127" s="8"/>
      <c r="C127" s="8"/>
      <c r="D127" s="8"/>
      <c r="E127" s="8"/>
    </row>
    <row r="128" spans="1:5" x14ac:dyDescent="0.35">
      <c r="A128" s="12"/>
      <c r="B128" s="8"/>
      <c r="C128" s="8"/>
      <c r="D128" s="8"/>
      <c r="E128" s="8"/>
    </row>
    <row r="129" spans="1:5" x14ac:dyDescent="0.35">
      <c r="A129" s="12"/>
      <c r="B129" s="8"/>
      <c r="C129" s="8"/>
      <c r="D129" s="8"/>
      <c r="E129" s="8"/>
    </row>
    <row r="130" spans="1:5" x14ac:dyDescent="0.35">
      <c r="A130" s="12"/>
      <c r="B130" s="8"/>
      <c r="C130" s="8"/>
      <c r="D130" s="8"/>
      <c r="E130" s="8"/>
    </row>
    <row r="131" spans="1:5" x14ac:dyDescent="0.35">
      <c r="A131" s="12"/>
      <c r="B131" s="8"/>
      <c r="C131" s="8"/>
      <c r="D131" s="8"/>
      <c r="E131" s="8"/>
    </row>
    <row r="132" spans="1:5" x14ac:dyDescent="0.35">
      <c r="A132" s="12"/>
      <c r="B132" s="8"/>
      <c r="C132" s="8"/>
      <c r="D132" s="8"/>
      <c r="E132" s="8"/>
    </row>
    <row r="133" spans="1:5" x14ac:dyDescent="0.35">
      <c r="A133" s="12"/>
      <c r="B133" s="8"/>
      <c r="C133" s="8"/>
      <c r="D133" s="8"/>
      <c r="E133" s="8"/>
    </row>
    <row r="134" spans="1:5" x14ac:dyDescent="0.35">
      <c r="A134" s="12"/>
      <c r="B134" s="8"/>
      <c r="C134" s="8"/>
      <c r="D134" s="8"/>
      <c r="E134" s="8"/>
    </row>
    <row r="135" spans="1:5" x14ac:dyDescent="0.35">
      <c r="A135" s="12"/>
      <c r="B135" s="8"/>
      <c r="C135" s="8"/>
      <c r="D135" s="8"/>
      <c r="E135" s="8"/>
    </row>
    <row r="136" spans="1:5" x14ac:dyDescent="0.35">
      <c r="A136" s="12"/>
      <c r="B136" s="8"/>
      <c r="C136" s="8"/>
      <c r="D136" s="8"/>
      <c r="E136" s="8"/>
    </row>
    <row r="137" spans="1:5" x14ac:dyDescent="0.35">
      <c r="A137" s="12"/>
      <c r="B137" s="8"/>
      <c r="C137" s="8"/>
      <c r="D137" s="8"/>
      <c r="E137" s="8"/>
    </row>
    <row r="138" spans="1:5" x14ac:dyDescent="0.35">
      <c r="A138" s="12"/>
      <c r="B138" s="8"/>
      <c r="C138" s="8"/>
      <c r="D138" s="8"/>
      <c r="E138" s="8"/>
    </row>
    <row r="139" spans="1:5" x14ac:dyDescent="0.35">
      <c r="A139" s="12"/>
      <c r="B139" s="8"/>
      <c r="C139" s="8"/>
      <c r="D139" s="8"/>
      <c r="E139" s="8"/>
    </row>
    <row r="140" spans="1:5" x14ac:dyDescent="0.35">
      <c r="A140" s="12"/>
      <c r="B140" s="8"/>
      <c r="C140" s="8"/>
      <c r="D140" s="8"/>
      <c r="E140" s="8"/>
    </row>
    <row r="141" spans="1:5" x14ac:dyDescent="0.35">
      <c r="A141" s="12"/>
      <c r="B141" s="8"/>
      <c r="C141" s="8"/>
      <c r="D141" s="8"/>
      <c r="E141" s="8"/>
    </row>
    <row r="142" spans="1:5" x14ac:dyDescent="0.35">
      <c r="A142" s="12"/>
      <c r="B142" s="8"/>
      <c r="C142" s="8"/>
      <c r="D142" s="8"/>
      <c r="E142" s="8"/>
    </row>
    <row r="143" spans="1:5" x14ac:dyDescent="0.35">
      <c r="A143" s="12"/>
      <c r="B143" s="8"/>
      <c r="C143" s="8"/>
      <c r="D143" s="8"/>
      <c r="E143" s="8"/>
    </row>
    <row r="144" spans="1:5" x14ac:dyDescent="0.35">
      <c r="A144" s="12"/>
      <c r="B144" s="8"/>
      <c r="C144" s="8"/>
      <c r="D144" s="8"/>
      <c r="E144" s="8"/>
    </row>
    <row r="145" spans="1:5" x14ac:dyDescent="0.35">
      <c r="A145" s="12"/>
      <c r="B145" s="8"/>
      <c r="C145" s="8"/>
      <c r="D145" s="8"/>
      <c r="E145" s="8"/>
    </row>
    <row r="146" spans="1:5" x14ac:dyDescent="0.35">
      <c r="A146" s="12"/>
      <c r="B146" s="8"/>
      <c r="C146" s="8"/>
      <c r="D146" s="8"/>
      <c r="E146" s="8"/>
    </row>
    <row r="147" spans="1:5" x14ac:dyDescent="0.35">
      <c r="A147" s="12"/>
      <c r="B147" s="8"/>
      <c r="C147" s="8"/>
      <c r="D147" s="8"/>
      <c r="E147" s="8"/>
    </row>
    <row r="148" spans="1:5" x14ac:dyDescent="0.35">
      <c r="A148" s="12"/>
      <c r="B148" s="8"/>
      <c r="C148" s="8"/>
      <c r="D148" s="8"/>
      <c r="E148" s="8"/>
    </row>
    <row r="149" spans="1:5" x14ac:dyDescent="0.35">
      <c r="A149" s="12"/>
      <c r="B149" s="8"/>
      <c r="C149" s="8"/>
      <c r="D149" s="8"/>
      <c r="E149" s="8"/>
    </row>
    <row r="150" spans="1:5" x14ac:dyDescent="0.35">
      <c r="A150" s="12"/>
      <c r="B150" s="8"/>
      <c r="C150" s="8"/>
      <c r="D150" s="8"/>
      <c r="E150" s="8"/>
    </row>
    <row r="151" spans="1:5" x14ac:dyDescent="0.35">
      <c r="A151" s="12"/>
      <c r="B151" s="8"/>
      <c r="C151" s="8"/>
      <c r="D151" s="8"/>
      <c r="E151" s="8"/>
    </row>
    <row r="152" spans="1:5" x14ac:dyDescent="0.35">
      <c r="A152" s="12"/>
      <c r="B152" s="8"/>
      <c r="C152" s="8"/>
      <c r="D152" s="8"/>
      <c r="E152" s="8"/>
    </row>
    <row r="153" spans="1:5" x14ac:dyDescent="0.35">
      <c r="A153" s="12"/>
      <c r="B153" s="8"/>
      <c r="C153" s="8"/>
      <c r="D153" s="8"/>
      <c r="E153" s="8"/>
    </row>
    <row r="154" spans="1:5" x14ac:dyDescent="0.35">
      <c r="A154" s="12"/>
      <c r="B154" s="8"/>
      <c r="C154" s="8"/>
      <c r="D154" s="8"/>
      <c r="E154" s="8"/>
    </row>
    <row r="155" spans="1:5" x14ac:dyDescent="0.35">
      <c r="A155" s="12"/>
      <c r="B155" s="8"/>
      <c r="C155" s="8"/>
      <c r="D155" s="8"/>
      <c r="E155" s="8"/>
    </row>
    <row r="156" spans="1:5" x14ac:dyDescent="0.35">
      <c r="A156" s="12"/>
      <c r="B156" s="8"/>
      <c r="C156" s="8"/>
      <c r="D156" s="8"/>
      <c r="E156" s="8"/>
    </row>
    <row r="157" spans="1:5" x14ac:dyDescent="0.35">
      <c r="A157" s="12"/>
      <c r="B157" s="8"/>
      <c r="C157" s="8"/>
      <c r="D157" s="8"/>
      <c r="E157" s="8"/>
    </row>
    <row r="158" spans="1:5" x14ac:dyDescent="0.35">
      <c r="A158" s="12"/>
      <c r="B158" s="8"/>
      <c r="C158" s="8"/>
      <c r="D158" s="8"/>
      <c r="E158" s="8"/>
    </row>
    <row r="159" spans="1:5" x14ac:dyDescent="0.35">
      <c r="A159" s="12"/>
      <c r="B159" s="8"/>
      <c r="C159" s="8"/>
      <c r="D159" s="8"/>
      <c r="E159" s="8"/>
    </row>
    <row r="160" spans="1:5" x14ac:dyDescent="0.35">
      <c r="A160" s="12"/>
      <c r="B160" s="8"/>
      <c r="C160" s="8"/>
      <c r="D160" s="8"/>
      <c r="E160" s="8"/>
    </row>
    <row r="161" spans="1:5" x14ac:dyDescent="0.35">
      <c r="A161" s="12"/>
      <c r="B161" s="8"/>
      <c r="C161" s="8"/>
      <c r="D161" s="8"/>
      <c r="E161" s="8"/>
    </row>
    <row r="162" spans="1:5" x14ac:dyDescent="0.35">
      <c r="A162" s="12"/>
      <c r="B162" s="8"/>
      <c r="C162" s="8"/>
      <c r="D162" s="8"/>
      <c r="E162" s="8"/>
    </row>
    <row r="163" spans="1:5" x14ac:dyDescent="0.35">
      <c r="A163" s="12"/>
      <c r="B163" s="8"/>
      <c r="C163" s="8"/>
      <c r="D163" s="8"/>
      <c r="E163" s="8"/>
    </row>
    <row r="164" spans="1:5" x14ac:dyDescent="0.35">
      <c r="A164" s="12"/>
      <c r="B164" s="8"/>
      <c r="C164" s="8"/>
      <c r="D164" s="8"/>
      <c r="E164" s="8"/>
    </row>
    <row r="165" spans="1:5" x14ac:dyDescent="0.35">
      <c r="A165" s="12"/>
      <c r="B165" s="8"/>
      <c r="C165" s="8"/>
      <c r="D165" s="8"/>
      <c r="E165" s="8"/>
    </row>
    <row r="166" spans="1:5" x14ac:dyDescent="0.35">
      <c r="A166" s="12"/>
      <c r="B166" s="8"/>
      <c r="C166" s="8"/>
      <c r="D166" s="8"/>
      <c r="E166" s="8"/>
    </row>
    <row r="167" spans="1:5" x14ac:dyDescent="0.35">
      <c r="A167" s="12"/>
      <c r="B167" s="8"/>
      <c r="C167" s="8"/>
      <c r="D167" s="8"/>
      <c r="E167" s="8"/>
    </row>
    <row r="168" spans="1:5" x14ac:dyDescent="0.35">
      <c r="A168" s="12"/>
      <c r="B168" s="8"/>
      <c r="C168" s="8"/>
      <c r="D168" s="8"/>
      <c r="E168" s="8"/>
    </row>
    <row r="169" spans="1:5" x14ac:dyDescent="0.35">
      <c r="A169" s="12"/>
      <c r="B169" s="8"/>
      <c r="C169" s="8"/>
      <c r="D169" s="8"/>
      <c r="E169" s="8"/>
    </row>
    <row r="170" spans="1:5" x14ac:dyDescent="0.35">
      <c r="A170" s="12"/>
      <c r="B170" s="8"/>
      <c r="C170" s="8"/>
      <c r="D170" s="8"/>
      <c r="E170" s="8"/>
    </row>
    <row r="171" spans="1:5" x14ac:dyDescent="0.35">
      <c r="A171" s="12"/>
      <c r="B171" s="8"/>
      <c r="C171" s="8"/>
      <c r="D171" s="8"/>
      <c r="E171" s="8"/>
    </row>
    <row r="172" spans="1:5" x14ac:dyDescent="0.35">
      <c r="A172" s="12"/>
      <c r="B172" s="8"/>
      <c r="C172" s="8"/>
      <c r="D172" s="8"/>
      <c r="E172" s="8"/>
    </row>
    <row r="173" spans="1:5" x14ac:dyDescent="0.35">
      <c r="A173" s="12"/>
      <c r="B173" s="8"/>
      <c r="C173" s="8"/>
      <c r="D173" s="8"/>
      <c r="E173" s="8"/>
    </row>
    <row r="174" spans="1:5" x14ac:dyDescent="0.35">
      <c r="A174" s="12"/>
      <c r="B174" s="8"/>
      <c r="C174" s="8"/>
      <c r="D174" s="8"/>
      <c r="E174" s="8"/>
    </row>
    <row r="175" spans="1:5" x14ac:dyDescent="0.35">
      <c r="A175" s="12"/>
      <c r="B175" s="8"/>
      <c r="C175" s="8"/>
      <c r="D175" s="8"/>
      <c r="E175" s="8"/>
    </row>
    <row r="176" spans="1:5" x14ac:dyDescent="0.35">
      <c r="A176" s="12"/>
      <c r="B176" s="8"/>
      <c r="C176" s="8"/>
      <c r="D176" s="8"/>
      <c r="E176" s="8"/>
    </row>
    <row r="177" spans="1:5" x14ac:dyDescent="0.35">
      <c r="A177" s="12"/>
      <c r="B177" s="8"/>
      <c r="C177" s="8"/>
      <c r="D177" s="8"/>
      <c r="E177" s="8"/>
    </row>
    <row r="178" spans="1:5" x14ac:dyDescent="0.35">
      <c r="A178" s="12"/>
      <c r="B178" s="8"/>
      <c r="C178" s="8"/>
      <c r="D178" s="8"/>
      <c r="E178" s="8"/>
    </row>
    <row r="179" spans="1:5" x14ac:dyDescent="0.35">
      <c r="A179" s="12"/>
      <c r="B179" s="8"/>
      <c r="C179" s="8"/>
      <c r="D179" s="8"/>
      <c r="E179" s="8"/>
    </row>
    <row r="180" spans="1:5" x14ac:dyDescent="0.35">
      <c r="A180" s="12"/>
      <c r="B180" s="8"/>
      <c r="C180" s="8"/>
      <c r="D180" s="8"/>
      <c r="E180" s="8"/>
    </row>
    <row r="181" spans="1:5" x14ac:dyDescent="0.35">
      <c r="A181" s="12"/>
      <c r="B181" s="8"/>
      <c r="C181" s="8"/>
      <c r="D181" s="8"/>
      <c r="E181" s="8"/>
    </row>
    <row r="182" spans="1:5" x14ac:dyDescent="0.35">
      <c r="A182" s="12"/>
      <c r="B182" s="8"/>
      <c r="C182" s="8"/>
      <c r="D182" s="8"/>
      <c r="E182" s="8"/>
    </row>
    <row r="183" spans="1:5" x14ac:dyDescent="0.35">
      <c r="A183" s="12"/>
      <c r="B183" s="8"/>
      <c r="C183" s="8"/>
      <c r="D183" s="8"/>
      <c r="E183" s="8"/>
    </row>
    <row r="184" spans="1:5" x14ac:dyDescent="0.35">
      <c r="A184" s="12"/>
      <c r="B184" s="8"/>
      <c r="C184" s="8"/>
      <c r="D184" s="8"/>
      <c r="E184" s="8"/>
    </row>
    <row r="185" spans="1:5" x14ac:dyDescent="0.35">
      <c r="A185" s="12"/>
      <c r="B185" s="8"/>
      <c r="C185" s="8"/>
      <c r="D185" s="8"/>
      <c r="E185" s="8"/>
    </row>
    <row r="186" spans="1:5" x14ac:dyDescent="0.35">
      <c r="A186" s="12"/>
      <c r="B186" s="8"/>
      <c r="C186" s="8"/>
      <c r="D186" s="8"/>
      <c r="E186" s="8"/>
    </row>
    <row r="187" spans="1:5" x14ac:dyDescent="0.35">
      <c r="A187" s="12"/>
      <c r="B187" s="8"/>
      <c r="C187" s="8"/>
      <c r="D187" s="8"/>
      <c r="E187" s="8"/>
    </row>
    <row r="188" spans="1:5" x14ac:dyDescent="0.35">
      <c r="A188" s="12"/>
      <c r="B188" s="8"/>
      <c r="C188" s="8"/>
      <c r="D188" s="8"/>
      <c r="E188" s="8"/>
    </row>
    <row r="189" spans="1:5" x14ac:dyDescent="0.35">
      <c r="A189" s="12"/>
      <c r="B189" s="8"/>
      <c r="C189" s="8"/>
      <c r="D189" s="8"/>
      <c r="E189" s="8"/>
    </row>
    <row r="190" spans="1:5" x14ac:dyDescent="0.35">
      <c r="A190" s="12"/>
      <c r="B190" s="8"/>
      <c r="C190" s="8"/>
      <c r="D190" s="8"/>
      <c r="E190" s="8"/>
    </row>
    <row r="191" spans="1:5" x14ac:dyDescent="0.35">
      <c r="A191" s="12"/>
      <c r="B191" s="8"/>
      <c r="C191" s="8"/>
      <c r="D191" s="8"/>
      <c r="E191" s="8"/>
    </row>
    <row r="192" spans="1:5" x14ac:dyDescent="0.35">
      <c r="A192" s="12"/>
      <c r="B192" s="8"/>
      <c r="C192" s="8"/>
      <c r="D192" s="8"/>
      <c r="E192" s="8"/>
    </row>
    <row r="193" spans="1:5" x14ac:dyDescent="0.35">
      <c r="A193" s="12"/>
      <c r="B193" s="8"/>
      <c r="C193" s="8"/>
      <c r="D193" s="8"/>
      <c r="E193" s="8"/>
    </row>
    <row r="194" spans="1:5" x14ac:dyDescent="0.35">
      <c r="A194" s="12"/>
      <c r="B194" s="8"/>
      <c r="C194" s="8"/>
      <c r="D194" s="8"/>
      <c r="E194" s="8"/>
    </row>
    <row r="195" spans="1:5" x14ac:dyDescent="0.35">
      <c r="A195" s="12"/>
      <c r="B195" s="8"/>
      <c r="C195" s="8"/>
      <c r="D195" s="8"/>
      <c r="E195" s="8"/>
    </row>
    <row r="196" spans="1:5" x14ac:dyDescent="0.35">
      <c r="A196" s="12"/>
      <c r="B196" s="8"/>
      <c r="C196" s="8"/>
      <c r="D196" s="8"/>
      <c r="E196" s="8"/>
    </row>
    <row r="197" spans="1:5" x14ac:dyDescent="0.35">
      <c r="A197" s="12"/>
      <c r="B197" s="8"/>
      <c r="C197" s="8"/>
      <c r="D197" s="8"/>
      <c r="E197" s="8"/>
    </row>
    <row r="198" spans="1:5" x14ac:dyDescent="0.35">
      <c r="A198" s="12"/>
      <c r="B198" s="8"/>
      <c r="C198" s="8"/>
      <c r="D198" s="8"/>
      <c r="E198" s="8"/>
    </row>
    <row r="199" spans="1:5" x14ac:dyDescent="0.35">
      <c r="A199" s="12"/>
      <c r="B199" s="8"/>
      <c r="C199" s="8"/>
      <c r="D199" s="8"/>
      <c r="E199" s="8"/>
    </row>
    <row r="200" spans="1:5" x14ac:dyDescent="0.35">
      <c r="A200" s="12"/>
      <c r="B200" s="8"/>
      <c r="C200" s="8"/>
      <c r="D200" s="8"/>
      <c r="E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0"/>
  <sheetViews>
    <sheetView showGridLines="0" workbookViewId="0"/>
  </sheetViews>
  <sheetFormatPr defaultColWidth="10.90625" defaultRowHeight="14.5" x14ac:dyDescent="0.35"/>
  <cols>
    <col min="1" max="1" width="105.7265625" customWidth="1"/>
  </cols>
  <sheetData>
    <row r="1" spans="1:1" ht="19.5" x14ac:dyDescent="0.45">
      <c r="A1" s="4" t="s">
        <v>11</v>
      </c>
    </row>
    <row r="2" spans="1:1" ht="87.5" x14ac:dyDescent="0.45">
      <c r="A2" s="5" t="s">
        <v>142</v>
      </c>
    </row>
    <row r="3" spans="1:1" ht="30" customHeight="1" x14ac:dyDescent="0.4">
      <c r="A3" s="6" t="s">
        <v>10</v>
      </c>
    </row>
    <row r="4" spans="1:1" ht="15.5" x14ac:dyDescent="0.35">
      <c r="A4" s="18" t="str">
        <f>HYPERLINK("#1!A1", "1 Relative poverty after housing costs")</f>
        <v>1 Relative poverty after housing costs</v>
      </c>
    </row>
    <row r="5" spans="1:1" ht="15.5" x14ac:dyDescent="0.35">
      <c r="A5" s="18" t="str">
        <f>HYPERLINK("#2!A1", "2 Absolute poverty after housing costs")</f>
        <v>2 Absolute poverty after housing costs</v>
      </c>
    </row>
    <row r="6" spans="1:1" ht="15.5" x14ac:dyDescent="0.35">
      <c r="A6" s="18" t="str">
        <f>HYPERLINK("#3!A1", "3 Severe poverty after housing costs")</f>
        <v>3 Severe poverty after housing costs</v>
      </c>
    </row>
    <row r="7" spans="1:1" ht="30" customHeight="1" x14ac:dyDescent="0.4">
      <c r="A7" s="6" t="s">
        <v>7</v>
      </c>
    </row>
    <row r="8" spans="1:1" ht="15.5" x14ac:dyDescent="0.35">
      <c r="A8" s="18" t="str">
        <f>HYPERLINK("#4!A1", "4 Relative poverty before housing costs")</f>
        <v>4 Relative poverty before housing costs</v>
      </c>
    </row>
    <row r="9" spans="1:1" ht="15.5" x14ac:dyDescent="0.35">
      <c r="A9" s="18" t="str">
        <f>HYPERLINK("#5!A1", "5 Absolute poverty before housing costs")</f>
        <v>5 Absolute poverty before housing costs</v>
      </c>
    </row>
    <row r="10" spans="1:1" ht="15.5" x14ac:dyDescent="0.35">
      <c r="A10" s="18" t="str">
        <f>HYPERLINK("#6!A1", "6 Severe poverty before housing costs")</f>
        <v>6 Severe poverty before housing costs</v>
      </c>
    </row>
    <row r="11" spans="1:1" ht="30" customHeight="1" x14ac:dyDescent="0.4">
      <c r="A11" s="6" t="s">
        <v>8</v>
      </c>
    </row>
    <row r="12" spans="1:1" ht="15.5" x14ac:dyDescent="0.35">
      <c r="A12" s="18" t="str">
        <f>HYPERLINK("#7!A1", "7 Children's combined low income and material deprivation")</f>
        <v>7 Children's combined low income and material deprivation</v>
      </c>
    </row>
    <row r="13" spans="1:1" ht="15.5" x14ac:dyDescent="0.35">
      <c r="A13" s="18" t="str">
        <f>HYPERLINK("#8!A1", "8 Pensioners material deprivation")</f>
        <v>8 Pensioners material deprivation</v>
      </c>
    </row>
    <row r="14" spans="1:1" ht="30" customHeight="1" x14ac:dyDescent="0.4">
      <c r="A14" s="6" t="s">
        <v>9</v>
      </c>
    </row>
    <row r="15" spans="1:1" ht="15.5" x14ac:dyDescent="0.35">
      <c r="A15" s="18" t="str">
        <f>HYPERLINK("#9!A1", "9 Median household income")</f>
        <v>9 Median household income</v>
      </c>
    </row>
    <row r="16" spans="1:1" ht="15.5" x14ac:dyDescent="0.35">
      <c r="A16" s="18" t="str">
        <f>HYPERLINK("#10!A1", "10 Household income decile points")</f>
        <v>10 Household income decile points</v>
      </c>
    </row>
    <row r="17" spans="1:1" ht="15.5" x14ac:dyDescent="0.35">
      <c r="A17" s="18" t="str">
        <f>HYPERLINK("#11!A1", "11 Income decile shares")</f>
        <v>11 Income decile shares</v>
      </c>
    </row>
    <row r="18" spans="1:1" ht="15.5" x14ac:dyDescent="0.35">
      <c r="A18" s="18" t="str">
        <f>HYPERLINK("#12!A1", "12 Income inequality measures")</f>
        <v>12 Income inequality measures</v>
      </c>
    </row>
    <row r="19" spans="1:1" ht="15.5" x14ac:dyDescent="0.35">
      <c r="A19" s="18" t="str">
        <f>HYPERLINK("#13!A1", "13 Poverty and other income thresholds")</f>
        <v>13 Poverty and other income thresholds</v>
      </c>
    </row>
    <row r="20" spans="1:1" ht="17.5" x14ac:dyDescent="0.45">
      <c r="A20" s="7"/>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200"/>
  <sheetViews>
    <sheetView showGridLines="0" workbookViewId="0"/>
  </sheetViews>
  <sheetFormatPr defaultColWidth="10.90625" defaultRowHeight="14.5" x14ac:dyDescent="0.35"/>
  <cols>
    <col min="1" max="1" width="70.7265625" customWidth="1"/>
  </cols>
  <sheetData>
    <row r="1" spans="1:28" ht="19.5" x14ac:dyDescent="0.45">
      <c r="A1" s="4" t="s">
        <v>16</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15</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0.22806199999999999</v>
      </c>
      <c r="C7" s="14">
        <v>0.2307352</v>
      </c>
      <c r="D7" s="14">
        <v>0.2464094</v>
      </c>
      <c r="E7" s="14">
        <v>0.2237374</v>
      </c>
      <c r="F7" s="14">
        <v>0.2272719</v>
      </c>
      <c r="G7" s="14">
        <v>0.2384587</v>
      </c>
      <c r="H7" s="14">
        <v>0.24409400000000001</v>
      </c>
      <c r="I7" s="14">
        <v>0.22258729999999999</v>
      </c>
      <c r="J7" s="14">
        <v>0.22346050000000001</v>
      </c>
      <c r="K7" s="14">
        <v>0.20291010000000001</v>
      </c>
      <c r="L7" s="14">
        <v>0.19235740000000001</v>
      </c>
      <c r="M7" s="14">
        <v>0.19515469999999999</v>
      </c>
      <c r="N7" s="14">
        <v>0.18665979999999999</v>
      </c>
      <c r="O7" s="14">
        <v>0.18735309999999999</v>
      </c>
      <c r="P7" s="14">
        <v>0.18833359999999999</v>
      </c>
      <c r="Q7" s="14">
        <v>0.18921189999999999</v>
      </c>
      <c r="R7" s="14">
        <v>0.17326340000000001</v>
      </c>
      <c r="S7" s="14">
        <v>0.16350290000000001</v>
      </c>
      <c r="T7" s="14">
        <v>0.19087209999999999</v>
      </c>
      <c r="U7" s="14">
        <v>0.1785717</v>
      </c>
      <c r="V7" s="14">
        <v>0.17643639999999999</v>
      </c>
      <c r="W7" s="14">
        <v>0.1990711</v>
      </c>
      <c r="X7" s="14">
        <v>0.19297020000000001</v>
      </c>
      <c r="Y7" s="14">
        <v>0.1953</v>
      </c>
      <c r="Z7" s="14">
        <v>0.18764910000000001</v>
      </c>
      <c r="AA7" s="14">
        <v>0.19753409999999999</v>
      </c>
      <c r="AB7" s="14">
        <v>0.1501768</v>
      </c>
    </row>
    <row r="8" spans="1:28" x14ac:dyDescent="0.35">
      <c r="A8" s="12" t="s">
        <v>96</v>
      </c>
      <c r="B8" s="14">
        <v>0.30103600000000003</v>
      </c>
      <c r="C8" s="14">
        <v>0.31885910000000001</v>
      </c>
      <c r="D8" s="14">
        <v>0.33152310000000001</v>
      </c>
      <c r="E8" s="14">
        <v>0.30687179999999997</v>
      </c>
      <c r="F8" s="14">
        <v>0.3083999</v>
      </c>
      <c r="G8" s="14">
        <v>0.31441619999999998</v>
      </c>
      <c r="H8" s="14">
        <v>0.31452649999999999</v>
      </c>
      <c r="I8" s="14">
        <v>0.30822480000000002</v>
      </c>
      <c r="J8" s="14">
        <v>0.26554299999999997</v>
      </c>
      <c r="K8" s="14">
        <v>0.26179140000000001</v>
      </c>
      <c r="L8" s="14">
        <v>0.247087</v>
      </c>
      <c r="M8" s="14">
        <v>0.24109820000000001</v>
      </c>
      <c r="N8" s="14">
        <v>0.24839059999999999</v>
      </c>
      <c r="O8" s="14">
        <v>0.2333151</v>
      </c>
      <c r="P8" s="14">
        <v>0.25403520000000002</v>
      </c>
      <c r="Q8" s="14">
        <v>0.2438256</v>
      </c>
      <c r="R8" s="14">
        <v>0.2079009</v>
      </c>
      <c r="S8" s="14">
        <v>0.1913889</v>
      </c>
      <c r="T8" s="14">
        <v>0.22278010000000001</v>
      </c>
      <c r="U8" s="14">
        <v>0.21533840000000001</v>
      </c>
      <c r="V8" s="14">
        <v>0.21038519999999999</v>
      </c>
      <c r="W8" s="14">
        <v>0.25813779999999997</v>
      </c>
      <c r="X8" s="14">
        <v>0.2320354</v>
      </c>
      <c r="Y8" s="14">
        <v>0.23572940000000001</v>
      </c>
      <c r="Z8" s="14">
        <v>0.22905519999999999</v>
      </c>
      <c r="AA8" s="14">
        <v>0.26373049999999998</v>
      </c>
      <c r="AB8" s="14">
        <v>0.1382806</v>
      </c>
    </row>
    <row r="9" spans="1:28" x14ac:dyDescent="0.35">
      <c r="A9" s="12" t="s">
        <v>97</v>
      </c>
      <c r="B9" s="14">
        <v>0.1847028</v>
      </c>
      <c r="C9" s="14">
        <v>0.1771655</v>
      </c>
      <c r="D9" s="14">
        <v>0.1909563</v>
      </c>
      <c r="E9" s="14">
        <v>0.1769664</v>
      </c>
      <c r="F9" s="14">
        <v>0.18744240000000001</v>
      </c>
      <c r="G9" s="14">
        <v>0.1981185</v>
      </c>
      <c r="H9" s="14">
        <v>0.21623600000000001</v>
      </c>
      <c r="I9" s="14">
        <v>0.1880954</v>
      </c>
      <c r="J9" s="14">
        <v>0.20146839999999999</v>
      </c>
      <c r="K9" s="14">
        <v>0.18342929999999999</v>
      </c>
      <c r="L9" s="14">
        <v>0.183478</v>
      </c>
      <c r="M9" s="14">
        <v>0.19146150000000001</v>
      </c>
      <c r="N9" s="14">
        <v>0.17803720000000001</v>
      </c>
      <c r="O9" s="14">
        <v>0.18253359999999999</v>
      </c>
      <c r="P9" s="14">
        <v>0.1916629</v>
      </c>
      <c r="Q9" s="14">
        <v>0.1932971</v>
      </c>
      <c r="R9" s="14">
        <v>0.17949119999999999</v>
      </c>
      <c r="S9" s="14">
        <v>0.16989290000000001</v>
      </c>
      <c r="T9" s="14">
        <v>0.2056653</v>
      </c>
      <c r="U9" s="14">
        <v>0.1859972</v>
      </c>
      <c r="V9" s="14">
        <v>0.18502440000000001</v>
      </c>
      <c r="W9" s="14">
        <v>0.2017709</v>
      </c>
      <c r="X9" s="14">
        <v>0.1939979</v>
      </c>
      <c r="Y9" s="14">
        <v>0.19735649999999999</v>
      </c>
      <c r="Z9" s="14">
        <v>0.19075520000000001</v>
      </c>
      <c r="AA9" s="14">
        <v>0.19275110000000001</v>
      </c>
      <c r="AB9" s="14">
        <v>0.16043650000000001</v>
      </c>
    </row>
    <row r="10" spans="1:28" x14ac:dyDescent="0.35">
      <c r="A10" s="12" t="s">
        <v>98</v>
      </c>
      <c r="B10" s="14">
        <v>0.28739150000000002</v>
      </c>
      <c r="C10" s="14">
        <v>0.3057396</v>
      </c>
      <c r="D10" s="14">
        <v>0.33248159999999999</v>
      </c>
      <c r="E10" s="14">
        <v>0.28261059999999999</v>
      </c>
      <c r="F10" s="14">
        <v>0.26508549999999997</v>
      </c>
      <c r="G10" s="14">
        <v>0.28436739999999999</v>
      </c>
      <c r="H10" s="14">
        <v>0.25454880000000002</v>
      </c>
      <c r="I10" s="14">
        <v>0.2387225</v>
      </c>
      <c r="J10" s="14">
        <v>0.2488957</v>
      </c>
      <c r="K10" s="14">
        <v>0.2019833</v>
      </c>
      <c r="L10" s="14">
        <v>0.16206019999999999</v>
      </c>
      <c r="M10" s="14">
        <v>0.1582886</v>
      </c>
      <c r="N10" s="14">
        <v>0.1500379</v>
      </c>
      <c r="O10" s="14">
        <v>0.1555869</v>
      </c>
      <c r="P10" s="14">
        <v>0.11221200000000001</v>
      </c>
      <c r="Q10" s="14">
        <v>0.1227461</v>
      </c>
      <c r="R10" s="14">
        <v>0.1206045</v>
      </c>
      <c r="S10" s="14">
        <v>0.11598799999999999</v>
      </c>
      <c r="T10" s="14">
        <v>0.1142671</v>
      </c>
      <c r="U10" s="14">
        <v>0.1197781</v>
      </c>
      <c r="V10" s="14">
        <v>0.1177897</v>
      </c>
      <c r="W10" s="14">
        <v>0.134631</v>
      </c>
      <c r="X10" s="14">
        <v>0.1525376</v>
      </c>
      <c r="Y10" s="14">
        <v>0.14985889999999999</v>
      </c>
      <c r="Z10" s="14">
        <v>0.1370912</v>
      </c>
      <c r="AA10" s="14">
        <v>0.14779249999999999</v>
      </c>
      <c r="AB10" s="14">
        <v>0.12695690000000001</v>
      </c>
    </row>
    <row r="11" spans="1:28" ht="30" customHeight="1" x14ac:dyDescent="0.4">
      <c r="A11" s="6" t="s">
        <v>12</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0.290524</v>
      </c>
      <c r="C14" s="14">
        <v>0.30511870000000002</v>
      </c>
      <c r="D14" s="14">
        <v>0.29509170000000001</v>
      </c>
      <c r="E14" s="14">
        <v>0.29885250000000002</v>
      </c>
      <c r="F14" s="14">
        <v>0.29378989999999999</v>
      </c>
      <c r="G14" s="14">
        <v>0.28493570000000001</v>
      </c>
      <c r="H14" s="14">
        <v>0.27614480000000002</v>
      </c>
      <c r="I14" s="14">
        <v>0.29344740000000002</v>
      </c>
      <c r="J14" s="14">
        <v>0.2468233</v>
      </c>
      <c r="K14" s="14">
        <v>0.2642236</v>
      </c>
      <c r="L14" s="14">
        <v>0.26004450000000001</v>
      </c>
      <c r="M14" s="14">
        <v>0.24691949999999999</v>
      </c>
      <c r="N14" s="14">
        <v>0.26319920000000002</v>
      </c>
      <c r="O14" s="14">
        <v>0.24498500000000001</v>
      </c>
      <c r="P14" s="14">
        <v>0.2622717</v>
      </c>
      <c r="Q14" s="14">
        <v>0.25072240000000001</v>
      </c>
      <c r="R14" s="14">
        <v>0.2314242</v>
      </c>
      <c r="S14" s="14">
        <v>0.22368679999999999</v>
      </c>
      <c r="T14" s="14">
        <v>0.22192329999999999</v>
      </c>
      <c r="U14" s="14">
        <v>0.22733110000000001</v>
      </c>
      <c r="V14" s="14">
        <v>0.22404080000000001</v>
      </c>
      <c r="W14" s="14">
        <v>0.2422897</v>
      </c>
      <c r="X14" s="14">
        <v>0.22388459999999999</v>
      </c>
      <c r="Y14" s="14">
        <v>0.22384870000000001</v>
      </c>
      <c r="Z14" s="14">
        <v>0.2265953</v>
      </c>
      <c r="AA14" s="14">
        <v>0.24586920000000001</v>
      </c>
      <c r="AB14" s="14">
        <v>0.17215240000000001</v>
      </c>
    </row>
    <row r="15" spans="1:28" x14ac:dyDescent="0.35">
      <c r="A15" s="12" t="s">
        <v>97</v>
      </c>
      <c r="B15" s="14">
        <v>0.49160160000000003</v>
      </c>
      <c r="C15" s="14">
        <v>0.46521649999999998</v>
      </c>
      <c r="D15" s="14">
        <v>0.47015800000000002</v>
      </c>
      <c r="E15" s="14">
        <v>0.48036040000000002</v>
      </c>
      <c r="F15" s="14">
        <v>0.50128099999999998</v>
      </c>
      <c r="G15" s="14">
        <v>0.50478690000000004</v>
      </c>
      <c r="H15" s="14">
        <v>0.53893970000000002</v>
      </c>
      <c r="I15" s="14">
        <v>0.51516249999999997</v>
      </c>
      <c r="J15" s="14">
        <v>0.54924980000000001</v>
      </c>
      <c r="K15" s="14">
        <v>0.55161760000000004</v>
      </c>
      <c r="L15" s="14">
        <v>0.58269349999999998</v>
      </c>
      <c r="M15" s="14">
        <v>0.60081329999999999</v>
      </c>
      <c r="N15" s="14">
        <v>0.58486669999999996</v>
      </c>
      <c r="O15" s="14">
        <v>0.59566989999999997</v>
      </c>
      <c r="P15" s="14">
        <v>0.62181419999999998</v>
      </c>
      <c r="Q15" s="14">
        <v>0.62131630000000004</v>
      </c>
      <c r="R15" s="14">
        <v>0.6301911</v>
      </c>
      <c r="S15" s="14">
        <v>0.63816130000000004</v>
      </c>
      <c r="T15" s="14">
        <v>0.65986670000000003</v>
      </c>
      <c r="U15" s="14">
        <v>0.64142489999999996</v>
      </c>
      <c r="V15" s="14">
        <v>0.64337089999999997</v>
      </c>
      <c r="W15" s="14">
        <v>0.62442609999999998</v>
      </c>
      <c r="X15" s="14">
        <v>0.62149239999999994</v>
      </c>
      <c r="Y15" s="14">
        <v>0.62796010000000002</v>
      </c>
      <c r="Z15" s="14">
        <v>0.63432739999999999</v>
      </c>
      <c r="AA15" s="14">
        <v>0.61619970000000002</v>
      </c>
      <c r="AB15" s="14">
        <v>0.67337939999999996</v>
      </c>
    </row>
    <row r="16" spans="1:28" x14ac:dyDescent="0.35">
      <c r="A16" s="12" t="s">
        <v>98</v>
      </c>
      <c r="B16" s="14">
        <v>0.2178744</v>
      </c>
      <c r="C16" s="14">
        <v>0.2296648</v>
      </c>
      <c r="D16" s="14">
        <v>0.2347503</v>
      </c>
      <c r="E16" s="14">
        <v>0.22078709999999999</v>
      </c>
      <c r="F16" s="14">
        <v>0.2049291</v>
      </c>
      <c r="G16" s="14">
        <v>0.21027750000000001</v>
      </c>
      <c r="H16" s="14">
        <v>0.18491540000000001</v>
      </c>
      <c r="I16" s="14">
        <v>0.19139010000000001</v>
      </c>
      <c r="J16" s="14">
        <v>0.20392679999999999</v>
      </c>
      <c r="K16" s="14">
        <v>0.18415870000000001</v>
      </c>
      <c r="L16" s="14">
        <v>0.15726200000000001</v>
      </c>
      <c r="M16" s="14">
        <v>0.15226719999999999</v>
      </c>
      <c r="N16" s="14">
        <v>0.15193409999999999</v>
      </c>
      <c r="O16" s="14">
        <v>0.15934509999999999</v>
      </c>
      <c r="P16" s="14">
        <v>0.11591410000000001</v>
      </c>
      <c r="Q16" s="14">
        <v>0.1279612</v>
      </c>
      <c r="R16" s="14">
        <v>0.1383847</v>
      </c>
      <c r="S16" s="14">
        <v>0.13815189999999999</v>
      </c>
      <c r="T16" s="14">
        <v>0.11821</v>
      </c>
      <c r="U16" s="14">
        <v>0.131244</v>
      </c>
      <c r="V16" s="14">
        <v>0.13258819999999999</v>
      </c>
      <c r="W16" s="14">
        <v>0.13328419999999999</v>
      </c>
      <c r="X16" s="14">
        <v>0.15462290000000001</v>
      </c>
      <c r="Y16" s="14">
        <v>0.1481912</v>
      </c>
      <c r="Z16" s="14">
        <v>0.13907729999999999</v>
      </c>
      <c r="AA16" s="14">
        <v>0.137931</v>
      </c>
      <c r="AB16" s="14">
        <v>0.1544682</v>
      </c>
    </row>
    <row r="17" spans="1:28" ht="30" customHeight="1" x14ac:dyDescent="0.4">
      <c r="A17" s="6" t="s">
        <v>13</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1140000</v>
      </c>
      <c r="C19" s="16">
        <v>1160000</v>
      </c>
      <c r="D19" s="16">
        <v>1230000</v>
      </c>
      <c r="E19" s="16">
        <v>1120000</v>
      </c>
      <c r="F19" s="16">
        <v>1130000</v>
      </c>
      <c r="G19" s="16">
        <v>1190000</v>
      </c>
      <c r="H19" s="16">
        <v>1210000</v>
      </c>
      <c r="I19" s="16">
        <v>1100000</v>
      </c>
      <c r="J19" s="16">
        <v>1110000</v>
      </c>
      <c r="K19" s="16">
        <v>1010000</v>
      </c>
      <c r="L19" s="16">
        <v>960000</v>
      </c>
      <c r="M19" s="16">
        <v>980000</v>
      </c>
      <c r="N19" s="16">
        <v>940000</v>
      </c>
      <c r="O19" s="16">
        <v>950000</v>
      </c>
      <c r="P19" s="16">
        <v>960000</v>
      </c>
      <c r="Q19" s="16">
        <v>970000</v>
      </c>
      <c r="R19" s="16">
        <v>890000</v>
      </c>
      <c r="S19" s="16">
        <v>850000</v>
      </c>
      <c r="T19" s="16">
        <v>1000000</v>
      </c>
      <c r="U19" s="16">
        <v>930000</v>
      </c>
      <c r="V19" s="16">
        <v>930000</v>
      </c>
      <c r="W19" s="16">
        <v>1050000</v>
      </c>
      <c r="X19" s="16">
        <v>1020000</v>
      </c>
      <c r="Y19" s="16">
        <v>1040000</v>
      </c>
      <c r="Z19" s="16">
        <v>1010000</v>
      </c>
      <c r="AA19" s="16">
        <v>1060000</v>
      </c>
      <c r="AB19" s="16">
        <v>810000</v>
      </c>
    </row>
    <row r="20" spans="1:28" x14ac:dyDescent="0.35">
      <c r="A20" s="12" t="s">
        <v>96</v>
      </c>
      <c r="B20" s="16">
        <v>330000</v>
      </c>
      <c r="C20" s="16">
        <v>350000</v>
      </c>
      <c r="D20" s="16">
        <v>360000</v>
      </c>
      <c r="E20" s="16">
        <v>330000</v>
      </c>
      <c r="F20" s="16">
        <v>330000</v>
      </c>
      <c r="G20" s="16">
        <v>340000</v>
      </c>
      <c r="H20" s="16">
        <v>330000</v>
      </c>
      <c r="I20" s="16">
        <v>320000</v>
      </c>
      <c r="J20" s="16">
        <v>270000</v>
      </c>
      <c r="K20" s="16">
        <v>270000</v>
      </c>
      <c r="L20" s="16">
        <v>250000</v>
      </c>
      <c r="M20" s="16">
        <v>240000</v>
      </c>
      <c r="N20" s="16">
        <v>250000</v>
      </c>
      <c r="O20" s="16">
        <v>230000</v>
      </c>
      <c r="P20" s="16">
        <v>250000</v>
      </c>
      <c r="Q20" s="16">
        <v>240000</v>
      </c>
      <c r="R20" s="16">
        <v>210000</v>
      </c>
      <c r="S20" s="16">
        <v>190000</v>
      </c>
      <c r="T20" s="16">
        <v>220000</v>
      </c>
      <c r="U20" s="16">
        <v>210000</v>
      </c>
      <c r="V20" s="16">
        <v>210000</v>
      </c>
      <c r="W20" s="16">
        <v>250000</v>
      </c>
      <c r="X20" s="16">
        <v>230000</v>
      </c>
      <c r="Y20" s="16">
        <v>230000</v>
      </c>
      <c r="Z20" s="16">
        <v>230000</v>
      </c>
      <c r="AA20" s="16">
        <v>260000</v>
      </c>
      <c r="AB20" s="16">
        <v>140000</v>
      </c>
    </row>
    <row r="21" spans="1:28" x14ac:dyDescent="0.35">
      <c r="A21" s="12" t="s">
        <v>97</v>
      </c>
      <c r="B21" s="16">
        <v>560000</v>
      </c>
      <c r="C21" s="16">
        <v>540000</v>
      </c>
      <c r="D21" s="16">
        <v>580000</v>
      </c>
      <c r="E21" s="16">
        <v>540000</v>
      </c>
      <c r="F21" s="16">
        <v>570000</v>
      </c>
      <c r="G21" s="16">
        <v>600000</v>
      </c>
      <c r="H21" s="16">
        <v>650000</v>
      </c>
      <c r="I21" s="16">
        <v>570000</v>
      </c>
      <c r="J21" s="16">
        <v>610000</v>
      </c>
      <c r="K21" s="16">
        <v>560000</v>
      </c>
      <c r="L21" s="16">
        <v>560000</v>
      </c>
      <c r="M21" s="16">
        <v>590000</v>
      </c>
      <c r="N21" s="16">
        <v>550000</v>
      </c>
      <c r="O21" s="16">
        <v>570000</v>
      </c>
      <c r="P21" s="16">
        <v>600000</v>
      </c>
      <c r="Q21" s="16">
        <v>600000</v>
      </c>
      <c r="R21" s="16">
        <v>560000</v>
      </c>
      <c r="S21" s="16">
        <v>540000</v>
      </c>
      <c r="T21" s="16">
        <v>660000</v>
      </c>
      <c r="U21" s="16">
        <v>600000</v>
      </c>
      <c r="V21" s="16">
        <v>600000</v>
      </c>
      <c r="W21" s="16">
        <v>650000</v>
      </c>
      <c r="X21" s="16">
        <v>630000</v>
      </c>
      <c r="Y21" s="16">
        <v>650000</v>
      </c>
      <c r="Z21" s="16">
        <v>640000</v>
      </c>
      <c r="AA21" s="16">
        <v>650000</v>
      </c>
      <c r="AB21" s="16">
        <v>540000</v>
      </c>
    </row>
    <row r="22" spans="1:28" x14ac:dyDescent="0.35">
      <c r="A22" s="12" t="s">
        <v>98</v>
      </c>
      <c r="B22" s="16">
        <v>250000</v>
      </c>
      <c r="C22" s="16">
        <v>270000</v>
      </c>
      <c r="D22" s="16">
        <v>290000</v>
      </c>
      <c r="E22" s="16">
        <v>250000</v>
      </c>
      <c r="F22" s="16">
        <v>230000</v>
      </c>
      <c r="G22" s="16">
        <v>250000</v>
      </c>
      <c r="H22" s="16">
        <v>220000</v>
      </c>
      <c r="I22" s="16">
        <v>210000</v>
      </c>
      <c r="J22" s="16">
        <v>230000</v>
      </c>
      <c r="K22" s="16">
        <v>190000</v>
      </c>
      <c r="L22" s="16">
        <v>150000</v>
      </c>
      <c r="M22" s="16">
        <v>150000</v>
      </c>
      <c r="N22" s="16">
        <v>140000</v>
      </c>
      <c r="O22" s="16">
        <v>150000</v>
      </c>
      <c r="P22" s="16">
        <v>110000</v>
      </c>
      <c r="Q22" s="16">
        <v>120000</v>
      </c>
      <c r="R22" s="16">
        <v>120000</v>
      </c>
      <c r="S22" s="16">
        <v>120000</v>
      </c>
      <c r="T22" s="16">
        <v>120000</v>
      </c>
      <c r="U22" s="16">
        <v>120000</v>
      </c>
      <c r="V22" s="16">
        <v>120000</v>
      </c>
      <c r="W22" s="16">
        <v>140000</v>
      </c>
      <c r="X22" s="16">
        <v>160000</v>
      </c>
      <c r="Y22" s="16">
        <v>150000</v>
      </c>
      <c r="Z22" s="16">
        <v>140000</v>
      </c>
      <c r="AA22" s="16">
        <v>150000</v>
      </c>
      <c r="AB22" s="16">
        <v>120000</v>
      </c>
    </row>
    <row r="23" spans="1:28" ht="30" customHeight="1" x14ac:dyDescent="0.4">
      <c r="A23" s="6" t="s">
        <v>14</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00"/>
  <sheetViews>
    <sheetView showGridLines="0" workbookViewId="0"/>
  </sheetViews>
  <sheetFormatPr defaultColWidth="10.90625" defaultRowHeight="14.5" x14ac:dyDescent="0.35"/>
  <cols>
    <col min="1" max="1" width="70.7265625" customWidth="1"/>
  </cols>
  <sheetData>
    <row r="1" spans="1:28" ht="19.5" x14ac:dyDescent="0.45">
      <c r="A1" s="4" t="s">
        <v>21</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20</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0.38558599999999998</v>
      </c>
      <c r="C7" s="14">
        <v>0.39800720000000001</v>
      </c>
      <c r="D7" s="14">
        <v>0.38579599999999997</v>
      </c>
      <c r="E7" s="14">
        <v>0.3457017</v>
      </c>
      <c r="F7" s="14">
        <v>0.32831660000000001</v>
      </c>
      <c r="G7" s="14">
        <v>0.32039679999999998</v>
      </c>
      <c r="H7" s="14">
        <v>0.29448410000000003</v>
      </c>
      <c r="I7" s="14">
        <v>0.25944089999999997</v>
      </c>
      <c r="J7" s="14">
        <v>0.24735299999999999</v>
      </c>
      <c r="K7" s="14">
        <v>0.21608920000000001</v>
      </c>
      <c r="L7" s="14">
        <v>0.19830329999999999</v>
      </c>
      <c r="M7" s="14">
        <v>0.20338609999999999</v>
      </c>
      <c r="N7" s="14">
        <v>0.18573799999999999</v>
      </c>
      <c r="O7" s="14">
        <v>0.18113699999999999</v>
      </c>
      <c r="P7" s="14">
        <v>0.18584030000000001</v>
      </c>
      <c r="Q7" s="14">
        <v>0.18312580000000001</v>
      </c>
      <c r="R7" s="14">
        <v>0.17326340000000001</v>
      </c>
      <c r="S7" s="14">
        <v>0.17128370000000001</v>
      </c>
      <c r="T7" s="14">
        <v>0.19964409999999999</v>
      </c>
      <c r="U7" s="14">
        <v>0.18342720000000001</v>
      </c>
      <c r="V7" s="14">
        <v>0.16827639999999999</v>
      </c>
      <c r="W7" s="14">
        <v>0.18163190000000001</v>
      </c>
      <c r="X7" s="14">
        <v>0.16914080000000001</v>
      </c>
      <c r="Y7" s="14">
        <v>0.17551820000000001</v>
      </c>
      <c r="Z7" s="14">
        <v>0.16561799999999999</v>
      </c>
      <c r="AA7" s="14">
        <v>0.1652594</v>
      </c>
      <c r="AB7" s="14">
        <v>0.129135</v>
      </c>
    </row>
    <row r="8" spans="1:28" x14ac:dyDescent="0.35">
      <c r="A8" s="12" t="s">
        <v>96</v>
      </c>
      <c r="B8" s="14">
        <v>0.47574689999999997</v>
      </c>
      <c r="C8" s="14">
        <v>0.51306490000000005</v>
      </c>
      <c r="D8" s="14">
        <v>0.49643540000000003</v>
      </c>
      <c r="E8" s="14">
        <v>0.46600550000000002</v>
      </c>
      <c r="F8" s="14">
        <v>0.41089910000000002</v>
      </c>
      <c r="G8" s="14">
        <v>0.40801169999999998</v>
      </c>
      <c r="H8" s="14">
        <v>0.36680770000000001</v>
      </c>
      <c r="I8" s="14">
        <v>0.36193779999999998</v>
      </c>
      <c r="J8" s="14">
        <v>0.29469339999999999</v>
      </c>
      <c r="K8" s="14">
        <v>0.27203939999999999</v>
      </c>
      <c r="L8" s="14">
        <v>0.25130350000000001</v>
      </c>
      <c r="M8" s="14">
        <v>0.25097700000000001</v>
      </c>
      <c r="N8" s="14">
        <v>0.24676480000000001</v>
      </c>
      <c r="O8" s="14">
        <v>0.2239226</v>
      </c>
      <c r="P8" s="14">
        <v>0.25212420000000002</v>
      </c>
      <c r="Q8" s="14">
        <v>0.2340959</v>
      </c>
      <c r="R8" s="14">
        <v>0.2079009</v>
      </c>
      <c r="S8" s="14">
        <v>0.20399529999999999</v>
      </c>
      <c r="T8" s="14">
        <v>0.2344659</v>
      </c>
      <c r="U8" s="14">
        <v>0.22548099999999999</v>
      </c>
      <c r="V8" s="14">
        <v>0.19964460000000001</v>
      </c>
      <c r="W8" s="14">
        <v>0.23671519999999999</v>
      </c>
      <c r="X8" s="14">
        <v>0.20122899999999999</v>
      </c>
      <c r="Y8" s="14">
        <v>0.2181719</v>
      </c>
      <c r="Z8" s="14">
        <v>0.19973089999999999</v>
      </c>
      <c r="AA8" s="14">
        <v>0.22669919999999999</v>
      </c>
      <c r="AB8" s="14">
        <v>0.119044</v>
      </c>
    </row>
    <row r="9" spans="1:28" x14ac:dyDescent="0.35">
      <c r="A9" s="12" t="s">
        <v>97</v>
      </c>
      <c r="B9" s="14">
        <v>0.30885259999999998</v>
      </c>
      <c r="C9" s="14">
        <v>0.31494090000000002</v>
      </c>
      <c r="D9" s="14">
        <v>0.3069074</v>
      </c>
      <c r="E9" s="14">
        <v>0.27671059999999997</v>
      </c>
      <c r="F9" s="14">
        <v>0.2710205</v>
      </c>
      <c r="G9" s="14">
        <v>0.26484220000000003</v>
      </c>
      <c r="H9" s="14">
        <v>0.2583665</v>
      </c>
      <c r="I9" s="14">
        <v>0.2149807</v>
      </c>
      <c r="J9" s="14">
        <v>0.21551439999999999</v>
      </c>
      <c r="K9" s="14">
        <v>0.19121640000000001</v>
      </c>
      <c r="L9" s="14">
        <v>0.18680830000000001</v>
      </c>
      <c r="M9" s="14">
        <v>0.1973665</v>
      </c>
      <c r="N9" s="14">
        <v>0.17736170000000001</v>
      </c>
      <c r="O9" s="14">
        <v>0.1775149</v>
      </c>
      <c r="P9" s="14">
        <v>0.18949089999999999</v>
      </c>
      <c r="Q9" s="14">
        <v>0.18799489999999999</v>
      </c>
      <c r="R9" s="14">
        <v>0.17949119999999999</v>
      </c>
      <c r="S9" s="14">
        <v>0.17525089999999999</v>
      </c>
      <c r="T9" s="14">
        <v>0.2132125</v>
      </c>
      <c r="U9" s="14">
        <v>0.18999050000000001</v>
      </c>
      <c r="V9" s="14">
        <v>0.17928759999999999</v>
      </c>
      <c r="W9" s="14">
        <v>0.18660760000000001</v>
      </c>
      <c r="X9" s="14">
        <v>0.17328669999999999</v>
      </c>
      <c r="Y9" s="14">
        <v>0.1771095</v>
      </c>
      <c r="Z9" s="14">
        <v>0.1703865</v>
      </c>
      <c r="AA9" s="14">
        <v>0.16602449999999999</v>
      </c>
      <c r="AB9" s="14">
        <v>0.1408992</v>
      </c>
    </row>
    <row r="10" spans="1:28" x14ac:dyDescent="0.35">
      <c r="A10" s="12" t="s">
        <v>98</v>
      </c>
      <c r="B10" s="14">
        <v>0.54020729999999995</v>
      </c>
      <c r="C10" s="14">
        <v>0.54181219999999997</v>
      </c>
      <c r="D10" s="14">
        <v>0.52141219999999999</v>
      </c>
      <c r="E10" s="14">
        <v>0.435444</v>
      </c>
      <c r="F10" s="14">
        <v>0.424761</v>
      </c>
      <c r="G10" s="14">
        <v>0.40444170000000002</v>
      </c>
      <c r="H10" s="14">
        <v>0.33099129999999999</v>
      </c>
      <c r="I10" s="14">
        <v>0.28960849999999999</v>
      </c>
      <c r="J10" s="14">
        <v>0.29958679999999999</v>
      </c>
      <c r="K10" s="14">
        <v>0.23619200000000001</v>
      </c>
      <c r="L10" s="14">
        <v>0.17844170000000001</v>
      </c>
      <c r="M10" s="14">
        <v>0.17235529999999999</v>
      </c>
      <c r="N10" s="14">
        <v>0.14905360000000001</v>
      </c>
      <c r="O10" s="14">
        <v>0.14881230000000001</v>
      </c>
      <c r="P10" s="14">
        <v>0.1081275</v>
      </c>
      <c r="Q10" s="14">
        <v>0.11783689999999999</v>
      </c>
      <c r="R10" s="14">
        <v>0.1206045</v>
      </c>
      <c r="S10" s="14">
        <v>0.1266745</v>
      </c>
      <c r="T10" s="14">
        <v>0.1240319</v>
      </c>
      <c r="U10" s="14">
        <v>0.1222533</v>
      </c>
      <c r="V10" s="14">
        <v>0.1045856</v>
      </c>
      <c r="W10" s="14">
        <v>0.1138538</v>
      </c>
      <c r="X10" s="14">
        <v>0.12549469999999999</v>
      </c>
      <c r="Y10" s="14">
        <v>0.1294381</v>
      </c>
      <c r="Z10" s="14">
        <v>0.1167228</v>
      </c>
      <c r="AA10" s="14">
        <v>0.1012651</v>
      </c>
      <c r="AB10" s="14">
        <v>9.8877900000000005E-2</v>
      </c>
    </row>
    <row r="11" spans="1:28" ht="30" customHeight="1" x14ac:dyDescent="0.4">
      <c r="A11" s="6" t="s">
        <v>17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0.27156330000000001</v>
      </c>
      <c r="C14" s="14">
        <v>0.28461999999999998</v>
      </c>
      <c r="D14" s="14">
        <v>0.28223140000000002</v>
      </c>
      <c r="E14" s="14">
        <v>0.29371629999999999</v>
      </c>
      <c r="F14" s="14">
        <v>0.27096340000000002</v>
      </c>
      <c r="G14" s="14">
        <v>0.27519450000000001</v>
      </c>
      <c r="H14" s="14">
        <v>0.2669398</v>
      </c>
      <c r="I14" s="14">
        <v>0.29563689999999998</v>
      </c>
      <c r="J14" s="14">
        <v>0.24746009999999999</v>
      </c>
      <c r="K14" s="14">
        <v>0.25782119999999997</v>
      </c>
      <c r="L14" s="14">
        <v>0.256552</v>
      </c>
      <c r="M14" s="14">
        <v>0.2466341</v>
      </c>
      <c r="N14" s="14">
        <v>0.26277420000000001</v>
      </c>
      <c r="O14" s="14">
        <v>0.2431915</v>
      </c>
      <c r="P14" s="14">
        <v>0.263791</v>
      </c>
      <c r="Q14" s="14">
        <v>0.24871770000000001</v>
      </c>
      <c r="R14" s="14">
        <v>0.2314242</v>
      </c>
      <c r="S14" s="14">
        <v>0.22758990000000001</v>
      </c>
      <c r="T14" s="14">
        <v>0.22330169999999999</v>
      </c>
      <c r="U14" s="14">
        <v>0.23173740000000001</v>
      </c>
      <c r="V14" s="14">
        <v>0.22291259999999999</v>
      </c>
      <c r="W14" s="14">
        <v>0.24351490000000001</v>
      </c>
      <c r="X14" s="14">
        <v>0.22151460000000001</v>
      </c>
      <c r="Y14" s="14">
        <v>0.2305258</v>
      </c>
      <c r="Z14" s="14">
        <v>0.2238696</v>
      </c>
      <c r="AA14" s="14">
        <v>0.25262099999999998</v>
      </c>
      <c r="AB14" s="14">
        <v>0.1723527</v>
      </c>
    </row>
    <row r="15" spans="1:28" x14ac:dyDescent="0.35">
      <c r="A15" s="12" t="s">
        <v>97</v>
      </c>
      <c r="B15" s="14">
        <v>0.48620869999999999</v>
      </c>
      <c r="C15" s="14">
        <v>0.479433</v>
      </c>
      <c r="D15" s="14">
        <v>0.48263250000000002</v>
      </c>
      <c r="E15" s="14">
        <v>0.48611539999999998</v>
      </c>
      <c r="F15" s="14">
        <v>0.50172830000000002</v>
      </c>
      <c r="G15" s="14">
        <v>0.50222149999999999</v>
      </c>
      <c r="H15" s="14">
        <v>0.53375709999999998</v>
      </c>
      <c r="I15" s="14">
        <v>0.50515849999999995</v>
      </c>
      <c r="J15" s="14">
        <v>0.53079010000000004</v>
      </c>
      <c r="K15" s="14">
        <v>0.53996420000000001</v>
      </c>
      <c r="L15" s="14">
        <v>0.57548160000000004</v>
      </c>
      <c r="M15" s="14">
        <v>0.59427739999999996</v>
      </c>
      <c r="N15" s="14">
        <v>0.58553940000000004</v>
      </c>
      <c r="O15" s="14">
        <v>0.59917149999999997</v>
      </c>
      <c r="P15" s="14">
        <v>0.6230156</v>
      </c>
      <c r="Q15" s="14">
        <v>0.62435620000000003</v>
      </c>
      <c r="R15" s="14">
        <v>0.6301911</v>
      </c>
      <c r="S15" s="14">
        <v>0.62838349999999998</v>
      </c>
      <c r="T15" s="14">
        <v>0.6540243</v>
      </c>
      <c r="U15" s="14">
        <v>0.63785230000000004</v>
      </c>
      <c r="V15" s="14">
        <v>0.65365340000000005</v>
      </c>
      <c r="W15" s="14">
        <v>0.63294799999999996</v>
      </c>
      <c r="X15" s="14">
        <v>0.6333531</v>
      </c>
      <c r="Y15" s="14">
        <v>0.62705060000000001</v>
      </c>
      <c r="Z15" s="14">
        <v>0.64196470000000005</v>
      </c>
      <c r="AA15" s="14">
        <v>0.63441369999999997</v>
      </c>
      <c r="AB15" s="14">
        <v>0.68773980000000001</v>
      </c>
    </row>
    <row r="16" spans="1:28" x14ac:dyDescent="0.35">
      <c r="A16" s="12" t="s">
        <v>98</v>
      </c>
      <c r="B16" s="14">
        <v>0.242228</v>
      </c>
      <c r="C16" s="14">
        <v>0.23594699999999999</v>
      </c>
      <c r="D16" s="14">
        <v>0.23513609999999999</v>
      </c>
      <c r="E16" s="14">
        <v>0.22016820000000001</v>
      </c>
      <c r="F16" s="14">
        <v>0.22730829999999999</v>
      </c>
      <c r="G16" s="14">
        <v>0.222584</v>
      </c>
      <c r="H16" s="14">
        <v>0.19930310000000001</v>
      </c>
      <c r="I16" s="14">
        <v>0.19920460000000001</v>
      </c>
      <c r="J16" s="14">
        <v>0.2217498</v>
      </c>
      <c r="K16" s="14">
        <v>0.20221459999999999</v>
      </c>
      <c r="L16" s="14">
        <v>0.16796649999999999</v>
      </c>
      <c r="M16" s="14">
        <v>0.1590886</v>
      </c>
      <c r="N16" s="14">
        <v>0.1516864</v>
      </c>
      <c r="O16" s="14">
        <v>0.157637</v>
      </c>
      <c r="P16" s="14">
        <v>0.1131934</v>
      </c>
      <c r="Q16" s="14">
        <v>0.12692619999999999</v>
      </c>
      <c r="R16" s="14">
        <v>0.1383847</v>
      </c>
      <c r="S16" s="14">
        <v>0.1440265</v>
      </c>
      <c r="T16" s="14">
        <v>0.12267400000000001</v>
      </c>
      <c r="U16" s="14">
        <v>0.13041030000000001</v>
      </c>
      <c r="V16" s="14">
        <v>0.123434</v>
      </c>
      <c r="W16" s="14">
        <v>0.1235371</v>
      </c>
      <c r="X16" s="14">
        <v>0.14513229999999999</v>
      </c>
      <c r="Y16" s="14">
        <v>0.14242360000000001</v>
      </c>
      <c r="Z16" s="14">
        <v>0.1341657</v>
      </c>
      <c r="AA16" s="14">
        <v>0.1129653</v>
      </c>
      <c r="AB16" s="14">
        <v>0.13990739999999999</v>
      </c>
    </row>
    <row r="17" spans="1:28" ht="30" customHeight="1" x14ac:dyDescent="0.4">
      <c r="A17" s="6" t="s">
        <v>18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1930000</v>
      </c>
      <c r="C19" s="16">
        <v>2000000</v>
      </c>
      <c r="D19" s="16">
        <v>1930000</v>
      </c>
      <c r="E19" s="16">
        <v>1720000</v>
      </c>
      <c r="F19" s="16">
        <v>1640000</v>
      </c>
      <c r="G19" s="16">
        <v>1590000</v>
      </c>
      <c r="H19" s="16">
        <v>1460000</v>
      </c>
      <c r="I19" s="16">
        <v>1290000</v>
      </c>
      <c r="J19" s="16">
        <v>1230000</v>
      </c>
      <c r="K19" s="16">
        <v>1080000</v>
      </c>
      <c r="L19" s="16">
        <v>990000</v>
      </c>
      <c r="M19" s="16">
        <v>1020000</v>
      </c>
      <c r="N19" s="16">
        <v>940000</v>
      </c>
      <c r="O19" s="16">
        <v>920000</v>
      </c>
      <c r="P19" s="16">
        <v>950000</v>
      </c>
      <c r="Q19" s="16">
        <v>940000</v>
      </c>
      <c r="R19" s="16">
        <v>890000</v>
      </c>
      <c r="S19" s="16">
        <v>890000</v>
      </c>
      <c r="T19" s="16">
        <v>1040000</v>
      </c>
      <c r="U19" s="16">
        <v>960000</v>
      </c>
      <c r="V19" s="16">
        <v>880000</v>
      </c>
      <c r="W19" s="16">
        <v>960000</v>
      </c>
      <c r="X19" s="16">
        <v>890000</v>
      </c>
      <c r="Y19" s="16">
        <v>930000</v>
      </c>
      <c r="Z19" s="16">
        <v>890000</v>
      </c>
      <c r="AA19" s="16">
        <v>890000</v>
      </c>
      <c r="AB19" s="16">
        <v>690000</v>
      </c>
    </row>
    <row r="20" spans="1:28" x14ac:dyDescent="0.35">
      <c r="A20" s="12" t="s">
        <v>96</v>
      </c>
      <c r="B20" s="16">
        <v>530000</v>
      </c>
      <c r="C20" s="16">
        <v>570000</v>
      </c>
      <c r="D20" s="16">
        <v>540000</v>
      </c>
      <c r="E20" s="16">
        <v>510000</v>
      </c>
      <c r="F20" s="16">
        <v>440000</v>
      </c>
      <c r="G20" s="16">
        <v>440000</v>
      </c>
      <c r="H20" s="16">
        <v>390000</v>
      </c>
      <c r="I20" s="16">
        <v>380000</v>
      </c>
      <c r="J20" s="16">
        <v>300000</v>
      </c>
      <c r="K20" s="16">
        <v>280000</v>
      </c>
      <c r="L20" s="16">
        <v>250000</v>
      </c>
      <c r="M20" s="16">
        <v>250000</v>
      </c>
      <c r="N20" s="16">
        <v>250000</v>
      </c>
      <c r="O20" s="16">
        <v>220000</v>
      </c>
      <c r="P20" s="16">
        <v>250000</v>
      </c>
      <c r="Q20" s="16">
        <v>230000</v>
      </c>
      <c r="R20" s="16">
        <v>210000</v>
      </c>
      <c r="S20" s="16">
        <v>200000</v>
      </c>
      <c r="T20" s="16">
        <v>230000</v>
      </c>
      <c r="U20" s="16">
        <v>220000</v>
      </c>
      <c r="V20" s="16">
        <v>200000</v>
      </c>
      <c r="W20" s="16">
        <v>230000</v>
      </c>
      <c r="X20" s="16">
        <v>200000</v>
      </c>
      <c r="Y20" s="16">
        <v>220000</v>
      </c>
      <c r="Z20" s="16">
        <v>200000</v>
      </c>
      <c r="AA20" s="16">
        <v>220000</v>
      </c>
      <c r="AB20" s="16">
        <v>120000</v>
      </c>
    </row>
    <row r="21" spans="1:28" x14ac:dyDescent="0.35">
      <c r="A21" s="12" t="s">
        <v>97</v>
      </c>
      <c r="B21" s="16">
        <v>940000</v>
      </c>
      <c r="C21" s="16">
        <v>960000</v>
      </c>
      <c r="D21" s="16">
        <v>930000</v>
      </c>
      <c r="E21" s="16">
        <v>840000</v>
      </c>
      <c r="F21" s="16">
        <v>820000</v>
      </c>
      <c r="G21" s="16">
        <v>800000</v>
      </c>
      <c r="H21" s="16">
        <v>780000</v>
      </c>
      <c r="I21" s="16">
        <v>650000</v>
      </c>
      <c r="J21" s="16">
        <v>650000</v>
      </c>
      <c r="K21" s="16">
        <v>580000</v>
      </c>
      <c r="L21" s="16">
        <v>570000</v>
      </c>
      <c r="M21" s="16">
        <v>610000</v>
      </c>
      <c r="N21" s="16">
        <v>550000</v>
      </c>
      <c r="O21" s="16">
        <v>550000</v>
      </c>
      <c r="P21" s="16">
        <v>590000</v>
      </c>
      <c r="Q21" s="16">
        <v>590000</v>
      </c>
      <c r="R21" s="16">
        <v>560000</v>
      </c>
      <c r="S21" s="16">
        <v>560000</v>
      </c>
      <c r="T21" s="16">
        <v>680000</v>
      </c>
      <c r="U21" s="16">
        <v>610000</v>
      </c>
      <c r="V21" s="16">
        <v>580000</v>
      </c>
      <c r="W21" s="16">
        <v>610000</v>
      </c>
      <c r="X21" s="16">
        <v>570000</v>
      </c>
      <c r="Y21" s="16">
        <v>590000</v>
      </c>
      <c r="Z21" s="16">
        <v>570000</v>
      </c>
      <c r="AA21" s="16">
        <v>560000</v>
      </c>
      <c r="AB21" s="16">
        <v>480000</v>
      </c>
    </row>
    <row r="22" spans="1:28" x14ac:dyDescent="0.35">
      <c r="A22" s="12" t="s">
        <v>98</v>
      </c>
      <c r="B22" s="16">
        <v>470000</v>
      </c>
      <c r="C22" s="16">
        <v>470000</v>
      </c>
      <c r="D22" s="16">
        <v>450000</v>
      </c>
      <c r="E22" s="16">
        <v>380000</v>
      </c>
      <c r="F22" s="16">
        <v>370000</v>
      </c>
      <c r="G22" s="16">
        <v>350000</v>
      </c>
      <c r="H22" s="16">
        <v>290000</v>
      </c>
      <c r="I22" s="16">
        <v>260000</v>
      </c>
      <c r="J22" s="16">
        <v>270000</v>
      </c>
      <c r="K22" s="16">
        <v>220000</v>
      </c>
      <c r="L22" s="16">
        <v>170000</v>
      </c>
      <c r="M22" s="16">
        <v>160000</v>
      </c>
      <c r="N22" s="16">
        <v>140000</v>
      </c>
      <c r="O22" s="16">
        <v>140000</v>
      </c>
      <c r="P22" s="16">
        <v>110000</v>
      </c>
      <c r="Q22" s="16">
        <v>120000</v>
      </c>
      <c r="R22" s="16">
        <v>120000</v>
      </c>
      <c r="S22" s="16">
        <v>130000</v>
      </c>
      <c r="T22" s="16">
        <v>130000</v>
      </c>
      <c r="U22" s="16">
        <v>130000</v>
      </c>
      <c r="V22" s="16">
        <v>110000</v>
      </c>
      <c r="W22" s="16">
        <v>120000</v>
      </c>
      <c r="X22" s="16">
        <v>130000</v>
      </c>
      <c r="Y22" s="16">
        <v>130000</v>
      </c>
      <c r="Z22" s="16">
        <v>120000</v>
      </c>
      <c r="AA22" s="16">
        <v>100000</v>
      </c>
      <c r="AB22" s="16">
        <v>100000</v>
      </c>
    </row>
    <row r="23" spans="1:28" ht="30" customHeight="1" x14ac:dyDescent="0.4">
      <c r="A23" s="6" t="s">
        <v>19</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00"/>
  <sheetViews>
    <sheetView showGridLines="0" workbookViewId="0"/>
  </sheetViews>
  <sheetFormatPr defaultColWidth="10.90625" defaultRowHeight="14.5" x14ac:dyDescent="0.35"/>
  <cols>
    <col min="1" max="1" width="70.7265625" customWidth="1"/>
  </cols>
  <sheetData>
    <row r="1" spans="1:28" ht="19.5" x14ac:dyDescent="0.45">
      <c r="A1" s="4" t="s">
        <v>26</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25</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0.13070019999999999</v>
      </c>
      <c r="C7" s="14">
        <v>0.1194784</v>
      </c>
      <c r="D7" s="14">
        <v>0.15645329999999999</v>
      </c>
      <c r="E7" s="14">
        <v>0.14602409999999999</v>
      </c>
      <c r="F7" s="14">
        <v>0.15234130000000001</v>
      </c>
      <c r="G7" s="14">
        <v>0.1548668</v>
      </c>
      <c r="H7" s="14">
        <v>0.14448800000000001</v>
      </c>
      <c r="I7" s="14">
        <v>0.1317931</v>
      </c>
      <c r="J7" s="14">
        <v>0.1472608</v>
      </c>
      <c r="K7" s="14">
        <v>0.1309921</v>
      </c>
      <c r="L7" s="14">
        <v>0.12543260000000001</v>
      </c>
      <c r="M7" s="14">
        <v>0.1249232</v>
      </c>
      <c r="N7" s="14">
        <v>0.1225049</v>
      </c>
      <c r="O7" s="14">
        <v>0.12819230000000001</v>
      </c>
      <c r="P7" s="14">
        <v>0.12864</v>
      </c>
      <c r="Q7" s="14">
        <v>0.13145019999999999</v>
      </c>
      <c r="R7" s="14">
        <v>0.1121866</v>
      </c>
      <c r="S7" s="14">
        <v>0.103593</v>
      </c>
      <c r="T7" s="14">
        <v>0.13558190000000001</v>
      </c>
      <c r="U7" s="14">
        <v>0.11771479999999999</v>
      </c>
      <c r="V7" s="14">
        <v>0.11838559999999999</v>
      </c>
      <c r="W7" s="14">
        <v>0.13637579999999999</v>
      </c>
      <c r="X7" s="14">
        <v>0.1324581</v>
      </c>
      <c r="Y7" s="14">
        <v>0.14516850000000001</v>
      </c>
      <c r="Z7" s="14">
        <v>0.13272780000000001</v>
      </c>
      <c r="AA7" s="14">
        <v>0.1464879</v>
      </c>
      <c r="AB7" s="14">
        <v>0.11520270000000001</v>
      </c>
    </row>
    <row r="8" spans="1:28" x14ac:dyDescent="0.35">
      <c r="A8" s="12" t="s">
        <v>96</v>
      </c>
      <c r="B8" s="14">
        <v>0.1827442</v>
      </c>
      <c r="C8" s="14">
        <v>0.1831381</v>
      </c>
      <c r="D8" s="14">
        <v>0.24304010000000001</v>
      </c>
      <c r="E8" s="14">
        <v>0.2235984</v>
      </c>
      <c r="F8" s="14">
        <v>0.23137759999999999</v>
      </c>
      <c r="G8" s="14">
        <v>0.21690799999999999</v>
      </c>
      <c r="H8" s="14">
        <v>0.16812589999999999</v>
      </c>
      <c r="I8" s="14">
        <v>0.17425209999999999</v>
      </c>
      <c r="J8" s="14">
        <v>0.17533799999999999</v>
      </c>
      <c r="K8" s="14">
        <v>0.16756199999999999</v>
      </c>
      <c r="L8" s="14">
        <v>0.158638</v>
      </c>
      <c r="M8" s="14">
        <v>0.14681269999999999</v>
      </c>
      <c r="N8" s="14">
        <v>0.15438070000000001</v>
      </c>
      <c r="O8" s="14">
        <v>0.14476240000000001</v>
      </c>
      <c r="P8" s="14">
        <v>0.15396019999999999</v>
      </c>
      <c r="Q8" s="14">
        <v>0.15411069999999999</v>
      </c>
      <c r="R8" s="14">
        <v>0.126004</v>
      </c>
      <c r="S8" s="14">
        <v>0.10479579999999999</v>
      </c>
      <c r="T8" s="14">
        <v>0.14556939999999999</v>
      </c>
      <c r="U8" s="14">
        <v>0.12382310000000001</v>
      </c>
      <c r="V8" s="14">
        <v>0.11958729999999999</v>
      </c>
      <c r="W8" s="14">
        <v>0.16487779999999999</v>
      </c>
      <c r="X8" s="14">
        <v>0.1435594</v>
      </c>
      <c r="Y8" s="14">
        <v>0.18316009999999999</v>
      </c>
      <c r="Z8" s="14">
        <v>0.1562384</v>
      </c>
      <c r="AA8" s="14">
        <v>0.20188229999999999</v>
      </c>
      <c r="AB8" s="14">
        <v>0.1001455</v>
      </c>
    </row>
    <row r="9" spans="1:28" x14ac:dyDescent="0.35">
      <c r="A9" s="12" t="s">
        <v>97</v>
      </c>
      <c r="B9" s="14">
        <v>0.1241478</v>
      </c>
      <c r="C9" s="14">
        <v>0.1071908</v>
      </c>
      <c r="D9" s="14">
        <v>0.1362631</v>
      </c>
      <c r="E9" s="14">
        <v>0.12515760000000001</v>
      </c>
      <c r="F9" s="14">
        <v>0.13779369999999999</v>
      </c>
      <c r="G9" s="14">
        <v>0.13823540000000001</v>
      </c>
      <c r="H9" s="14">
        <v>0.14806559999999999</v>
      </c>
      <c r="I9" s="14">
        <v>0.1313841</v>
      </c>
      <c r="J9" s="14">
        <v>0.15176999999999999</v>
      </c>
      <c r="K9" s="14">
        <v>0.1319254</v>
      </c>
      <c r="L9" s="14">
        <v>0.1305935</v>
      </c>
      <c r="M9" s="14">
        <v>0.13612079999999999</v>
      </c>
      <c r="N9" s="14">
        <v>0.12729670000000001</v>
      </c>
      <c r="O9" s="14">
        <v>0.13579069999999999</v>
      </c>
      <c r="P9" s="14">
        <v>0.14191239999999999</v>
      </c>
      <c r="Q9" s="14">
        <v>0.14407320000000001</v>
      </c>
      <c r="R9" s="14">
        <v>0.12582760000000001</v>
      </c>
      <c r="S9" s="14">
        <v>0.1177559</v>
      </c>
      <c r="T9" s="14">
        <v>0.15654509999999999</v>
      </c>
      <c r="U9" s="14">
        <v>0.13428889999999999</v>
      </c>
      <c r="V9" s="14">
        <v>0.13544719999999999</v>
      </c>
      <c r="W9" s="14">
        <v>0.1455438</v>
      </c>
      <c r="X9" s="14">
        <v>0.1423835</v>
      </c>
      <c r="Y9" s="14">
        <v>0.15190980000000001</v>
      </c>
      <c r="Z9" s="14">
        <v>0.1406511</v>
      </c>
      <c r="AA9" s="14">
        <v>0.1488544</v>
      </c>
      <c r="AB9" s="14">
        <v>0.13133210000000001</v>
      </c>
    </row>
    <row r="10" spans="1:28" x14ac:dyDescent="0.35">
      <c r="A10" s="12" t="s">
        <v>98</v>
      </c>
      <c r="B10" s="14">
        <v>8.7451699999999993E-2</v>
      </c>
      <c r="C10" s="14">
        <v>8.1337300000000001E-2</v>
      </c>
      <c r="D10" s="14">
        <v>0.1177018</v>
      </c>
      <c r="E10" s="14">
        <v>0.1218229</v>
      </c>
      <c r="F10" s="14">
        <v>0.1052728</v>
      </c>
      <c r="G10" s="14">
        <v>0.1361385</v>
      </c>
      <c r="H10" s="14">
        <v>0.1036451</v>
      </c>
      <c r="I10" s="14">
        <v>8.2769800000000004E-2</v>
      </c>
      <c r="J10" s="14">
        <v>0.10040399999999999</v>
      </c>
      <c r="K10" s="14">
        <v>8.7431300000000003E-2</v>
      </c>
      <c r="L10" s="14">
        <v>7.2529499999999997E-2</v>
      </c>
      <c r="M10" s="14">
        <v>6.5090400000000007E-2</v>
      </c>
      <c r="N10" s="14">
        <v>7.3605400000000001E-2</v>
      </c>
      <c r="O10" s="14">
        <v>8.69925E-2</v>
      </c>
      <c r="P10" s="14">
        <v>6.1649099999999998E-2</v>
      </c>
      <c r="Q10" s="14">
        <v>7.0178000000000004E-2</v>
      </c>
      <c r="R10" s="14">
        <v>5.7042000000000002E-2</v>
      </c>
      <c r="S10" s="14">
        <v>5.7748000000000001E-2</v>
      </c>
      <c r="T10" s="14">
        <v>6.0948799999999997E-2</v>
      </c>
      <c r="U10" s="14">
        <v>5.9666200000000003E-2</v>
      </c>
      <c r="V10" s="14">
        <v>6.4543500000000004E-2</v>
      </c>
      <c r="W10" s="14">
        <v>8.0694100000000005E-2</v>
      </c>
      <c r="X10" s="14">
        <v>9.05228E-2</v>
      </c>
      <c r="Y10" s="14">
        <v>8.6994100000000005E-2</v>
      </c>
      <c r="Z10" s="14">
        <v>8.3830699999999994E-2</v>
      </c>
      <c r="AA10" s="14">
        <v>8.3046499999999995E-2</v>
      </c>
      <c r="AB10" s="14">
        <v>7.4968599999999996E-2</v>
      </c>
    </row>
    <row r="11" spans="1:28" ht="30" customHeight="1" x14ac:dyDescent="0.4">
      <c r="A11" s="6" t="s">
        <v>22</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0.30773990000000001</v>
      </c>
      <c r="C14" s="14">
        <v>0.3384336</v>
      </c>
      <c r="D14" s="14">
        <v>0.34071679999999999</v>
      </c>
      <c r="E14" s="14">
        <v>0.33364359999999998</v>
      </c>
      <c r="F14" s="14">
        <v>0.32883050000000003</v>
      </c>
      <c r="G14" s="14">
        <v>0.302672</v>
      </c>
      <c r="H14" s="14">
        <v>0.24936739999999999</v>
      </c>
      <c r="I14" s="14">
        <v>0.28018720000000003</v>
      </c>
      <c r="J14" s="14">
        <v>0.24730959999999999</v>
      </c>
      <c r="K14" s="14">
        <v>0.26196930000000002</v>
      </c>
      <c r="L14" s="14">
        <v>0.25603749999999997</v>
      </c>
      <c r="M14" s="14">
        <v>0.23488809999999999</v>
      </c>
      <c r="N14" s="14">
        <v>0.24925269999999999</v>
      </c>
      <c r="O14" s="14">
        <v>0.22215260000000001</v>
      </c>
      <c r="P14" s="14">
        <v>0.23271149999999999</v>
      </c>
      <c r="Q14" s="14">
        <v>0.22810449999999999</v>
      </c>
      <c r="R14" s="14">
        <v>0.21662219999999999</v>
      </c>
      <c r="S14" s="14">
        <v>0.1933137</v>
      </c>
      <c r="T14" s="14">
        <v>0.2041443</v>
      </c>
      <c r="U14" s="14">
        <v>0.198299</v>
      </c>
      <c r="V14" s="14">
        <v>0.18979570000000001</v>
      </c>
      <c r="W14" s="14">
        <v>0.22590009999999999</v>
      </c>
      <c r="X14" s="14">
        <v>0.20179639999999999</v>
      </c>
      <c r="Y14" s="14">
        <v>0.23399239999999999</v>
      </c>
      <c r="Z14" s="14">
        <v>0.21851580000000001</v>
      </c>
      <c r="AA14" s="14">
        <v>0.25379459999999998</v>
      </c>
      <c r="AB14" s="14">
        <v>0.16252630000000001</v>
      </c>
    </row>
    <row r="15" spans="1:28" x14ac:dyDescent="0.35">
      <c r="A15" s="12" t="s">
        <v>97</v>
      </c>
      <c r="B15" s="14">
        <v>0.57657499999999995</v>
      </c>
      <c r="C15" s="14">
        <v>0.54357319999999998</v>
      </c>
      <c r="D15" s="14">
        <v>0.52839700000000001</v>
      </c>
      <c r="E15" s="14">
        <v>0.52053260000000001</v>
      </c>
      <c r="F15" s="14">
        <v>0.5497573</v>
      </c>
      <c r="G15" s="14">
        <v>0.54232190000000002</v>
      </c>
      <c r="H15" s="14">
        <v>0.62343579999999998</v>
      </c>
      <c r="I15" s="14">
        <v>0.60773849999999996</v>
      </c>
      <c r="J15" s="14">
        <v>0.62785959999999996</v>
      </c>
      <c r="K15" s="14">
        <v>0.61454900000000001</v>
      </c>
      <c r="L15" s="14">
        <v>0.63602800000000004</v>
      </c>
      <c r="M15" s="14">
        <v>0.667296</v>
      </c>
      <c r="N15" s="14">
        <v>0.63717800000000002</v>
      </c>
      <c r="O15" s="14">
        <v>0.64763689999999996</v>
      </c>
      <c r="P15" s="14">
        <v>0.67405420000000005</v>
      </c>
      <c r="Q15" s="14">
        <v>0.66658819999999996</v>
      </c>
      <c r="R15" s="14">
        <v>0.68229300000000004</v>
      </c>
      <c r="S15" s="14">
        <v>0.69812479999999999</v>
      </c>
      <c r="T15" s="14">
        <v>0.70709129999999998</v>
      </c>
      <c r="U15" s="14">
        <v>0.70252389999999998</v>
      </c>
      <c r="V15" s="14">
        <v>0.70192650000000001</v>
      </c>
      <c r="W15" s="14">
        <v>0.65748700000000004</v>
      </c>
      <c r="X15" s="14">
        <v>0.66452350000000004</v>
      </c>
      <c r="Y15" s="14">
        <v>0.65027400000000002</v>
      </c>
      <c r="Z15" s="14">
        <v>0.66124830000000001</v>
      </c>
      <c r="AA15" s="14">
        <v>0.64169220000000005</v>
      </c>
      <c r="AB15" s="14">
        <v>0.71856799999999998</v>
      </c>
    </row>
    <row r="16" spans="1:28" x14ac:dyDescent="0.35">
      <c r="A16" s="12" t="s">
        <v>98</v>
      </c>
      <c r="B16" s="14">
        <v>0.115685</v>
      </c>
      <c r="C16" s="14">
        <v>0.11799320000000001</v>
      </c>
      <c r="D16" s="14">
        <v>0.13088620000000001</v>
      </c>
      <c r="E16" s="14">
        <v>0.1458238</v>
      </c>
      <c r="F16" s="14">
        <v>0.1214122</v>
      </c>
      <c r="G16" s="14">
        <v>0.15500610000000001</v>
      </c>
      <c r="H16" s="14">
        <v>0.1271968</v>
      </c>
      <c r="I16" s="14">
        <v>0.1120743</v>
      </c>
      <c r="J16" s="14">
        <v>0.12483080000000001</v>
      </c>
      <c r="K16" s="14">
        <v>0.1234817</v>
      </c>
      <c r="L16" s="14">
        <v>0.10793460000000001</v>
      </c>
      <c r="M16" s="14">
        <v>9.7815899999999997E-2</v>
      </c>
      <c r="N16" s="14">
        <v>0.1135693</v>
      </c>
      <c r="O16" s="14">
        <v>0.13021060000000001</v>
      </c>
      <c r="P16" s="14">
        <v>9.3234300000000006E-2</v>
      </c>
      <c r="Q16" s="14">
        <v>0.1053074</v>
      </c>
      <c r="R16" s="14">
        <v>0.1010847</v>
      </c>
      <c r="S16" s="14">
        <v>0.10856159999999999</v>
      </c>
      <c r="T16" s="14">
        <v>8.8764399999999993E-2</v>
      </c>
      <c r="U16" s="14">
        <v>9.9177100000000004E-2</v>
      </c>
      <c r="V16" s="14">
        <v>0.10827779999999999</v>
      </c>
      <c r="W16" s="14">
        <v>0.11661290000000001</v>
      </c>
      <c r="X16" s="14">
        <v>0.1336801</v>
      </c>
      <c r="Y16" s="14">
        <v>0.11573369999999999</v>
      </c>
      <c r="Z16" s="14">
        <v>0.12023590000000001</v>
      </c>
      <c r="AA16" s="14">
        <v>0.1045132</v>
      </c>
      <c r="AB16" s="14">
        <v>0.1189057</v>
      </c>
    </row>
    <row r="17" spans="1:28" ht="30" customHeight="1" x14ac:dyDescent="0.4">
      <c r="A17" s="6" t="s">
        <v>23</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660000</v>
      </c>
      <c r="C19" s="16">
        <v>600000</v>
      </c>
      <c r="D19" s="16">
        <v>780000</v>
      </c>
      <c r="E19" s="16">
        <v>730000</v>
      </c>
      <c r="F19" s="16">
        <v>760000</v>
      </c>
      <c r="G19" s="16">
        <v>770000</v>
      </c>
      <c r="H19" s="16">
        <v>720000</v>
      </c>
      <c r="I19" s="16">
        <v>650000</v>
      </c>
      <c r="J19" s="16">
        <v>730000</v>
      </c>
      <c r="K19" s="16">
        <v>650000</v>
      </c>
      <c r="L19" s="16">
        <v>630000</v>
      </c>
      <c r="M19" s="16">
        <v>630000</v>
      </c>
      <c r="N19" s="16">
        <v>620000</v>
      </c>
      <c r="O19" s="16">
        <v>650000</v>
      </c>
      <c r="P19" s="16">
        <v>660000</v>
      </c>
      <c r="Q19" s="16">
        <v>680000</v>
      </c>
      <c r="R19" s="16">
        <v>580000</v>
      </c>
      <c r="S19" s="16">
        <v>540000</v>
      </c>
      <c r="T19" s="16">
        <v>710000</v>
      </c>
      <c r="U19" s="16">
        <v>620000</v>
      </c>
      <c r="V19" s="16">
        <v>620000</v>
      </c>
      <c r="W19" s="16">
        <v>720000</v>
      </c>
      <c r="X19" s="16">
        <v>700000</v>
      </c>
      <c r="Y19" s="16">
        <v>770000</v>
      </c>
      <c r="Z19" s="16">
        <v>710000</v>
      </c>
      <c r="AA19" s="16">
        <v>790000</v>
      </c>
      <c r="AB19" s="16">
        <v>620000</v>
      </c>
    </row>
    <row r="20" spans="1:28" x14ac:dyDescent="0.35">
      <c r="A20" s="12" t="s">
        <v>96</v>
      </c>
      <c r="B20" s="16">
        <v>200000</v>
      </c>
      <c r="C20" s="16">
        <v>200000</v>
      </c>
      <c r="D20" s="16">
        <v>270000</v>
      </c>
      <c r="E20" s="16">
        <v>240000</v>
      </c>
      <c r="F20" s="16">
        <v>250000</v>
      </c>
      <c r="G20" s="16">
        <v>230000</v>
      </c>
      <c r="H20" s="16">
        <v>180000</v>
      </c>
      <c r="I20" s="16">
        <v>180000</v>
      </c>
      <c r="J20" s="16">
        <v>180000</v>
      </c>
      <c r="K20" s="16">
        <v>170000</v>
      </c>
      <c r="L20" s="16">
        <v>160000</v>
      </c>
      <c r="M20" s="16">
        <v>150000</v>
      </c>
      <c r="N20" s="16">
        <v>150000</v>
      </c>
      <c r="O20" s="16">
        <v>140000</v>
      </c>
      <c r="P20" s="16">
        <v>150000</v>
      </c>
      <c r="Q20" s="16">
        <v>150000</v>
      </c>
      <c r="R20" s="16">
        <v>130000</v>
      </c>
      <c r="S20" s="16">
        <v>100000</v>
      </c>
      <c r="T20" s="16">
        <v>140000</v>
      </c>
      <c r="U20" s="16">
        <v>120000</v>
      </c>
      <c r="V20" s="16">
        <v>120000</v>
      </c>
      <c r="W20" s="16">
        <v>160000</v>
      </c>
      <c r="X20" s="16">
        <v>140000</v>
      </c>
      <c r="Y20" s="16">
        <v>180000</v>
      </c>
      <c r="Z20" s="16">
        <v>160000</v>
      </c>
      <c r="AA20" s="16">
        <v>200000</v>
      </c>
      <c r="AB20" s="16">
        <v>100000</v>
      </c>
    </row>
    <row r="21" spans="1:28" x14ac:dyDescent="0.35">
      <c r="A21" s="12" t="s">
        <v>97</v>
      </c>
      <c r="B21" s="16">
        <v>380000</v>
      </c>
      <c r="C21" s="16">
        <v>330000</v>
      </c>
      <c r="D21" s="16">
        <v>410000</v>
      </c>
      <c r="E21" s="16">
        <v>380000</v>
      </c>
      <c r="F21" s="16">
        <v>420000</v>
      </c>
      <c r="G21" s="16">
        <v>420000</v>
      </c>
      <c r="H21" s="16">
        <v>450000</v>
      </c>
      <c r="I21" s="16">
        <v>400000</v>
      </c>
      <c r="J21" s="16">
        <v>460000</v>
      </c>
      <c r="K21" s="16">
        <v>400000</v>
      </c>
      <c r="L21" s="16">
        <v>400000</v>
      </c>
      <c r="M21" s="16">
        <v>420000</v>
      </c>
      <c r="N21" s="16">
        <v>390000</v>
      </c>
      <c r="O21" s="16">
        <v>420000</v>
      </c>
      <c r="P21" s="16">
        <v>440000</v>
      </c>
      <c r="Q21" s="16">
        <v>450000</v>
      </c>
      <c r="R21" s="16">
        <v>400000</v>
      </c>
      <c r="S21" s="16">
        <v>380000</v>
      </c>
      <c r="T21" s="16">
        <v>500000</v>
      </c>
      <c r="U21" s="16">
        <v>430000</v>
      </c>
      <c r="V21" s="16">
        <v>440000</v>
      </c>
      <c r="W21" s="16">
        <v>470000</v>
      </c>
      <c r="X21" s="16">
        <v>460000</v>
      </c>
      <c r="Y21" s="16">
        <v>500000</v>
      </c>
      <c r="Z21" s="16">
        <v>470000</v>
      </c>
      <c r="AA21" s="16">
        <v>500000</v>
      </c>
      <c r="AB21" s="16">
        <v>440000</v>
      </c>
    </row>
    <row r="22" spans="1:28" x14ac:dyDescent="0.35">
      <c r="A22" s="12" t="s">
        <v>98</v>
      </c>
      <c r="B22" s="16">
        <v>80000</v>
      </c>
      <c r="C22" s="16">
        <v>70000</v>
      </c>
      <c r="D22" s="16">
        <v>100000</v>
      </c>
      <c r="E22" s="16">
        <v>110000</v>
      </c>
      <c r="F22" s="16">
        <v>90000</v>
      </c>
      <c r="G22" s="16">
        <v>120000</v>
      </c>
      <c r="H22" s="16">
        <v>90000</v>
      </c>
      <c r="I22" s="16">
        <v>70000</v>
      </c>
      <c r="J22" s="16">
        <v>90000</v>
      </c>
      <c r="K22" s="16">
        <v>80000</v>
      </c>
      <c r="L22" s="16">
        <v>70000</v>
      </c>
      <c r="M22" s="16">
        <v>60000</v>
      </c>
      <c r="N22" s="16">
        <v>70000</v>
      </c>
      <c r="O22" s="16">
        <v>80000</v>
      </c>
      <c r="P22" s="16">
        <v>60000</v>
      </c>
      <c r="Q22" s="16">
        <v>70000</v>
      </c>
      <c r="R22" s="16">
        <v>60000</v>
      </c>
      <c r="S22" s="16">
        <v>60000</v>
      </c>
      <c r="T22" s="16">
        <v>60000</v>
      </c>
      <c r="U22" s="16">
        <v>60000</v>
      </c>
      <c r="V22" s="16">
        <v>70000</v>
      </c>
      <c r="W22" s="16">
        <v>80000</v>
      </c>
      <c r="X22" s="16">
        <v>90000</v>
      </c>
      <c r="Y22" s="16">
        <v>90000</v>
      </c>
      <c r="Z22" s="16">
        <v>90000</v>
      </c>
      <c r="AA22" s="16">
        <v>80000</v>
      </c>
      <c r="AB22" s="16">
        <v>70000</v>
      </c>
    </row>
    <row r="23" spans="1:28" ht="30" customHeight="1" x14ac:dyDescent="0.4">
      <c r="A23" s="6" t="s">
        <v>24</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00"/>
  <sheetViews>
    <sheetView showGridLines="0" workbookViewId="0"/>
  </sheetViews>
  <sheetFormatPr defaultColWidth="10.90625" defaultRowHeight="14.5" x14ac:dyDescent="0.35"/>
  <cols>
    <col min="1" max="1" width="70.7265625" customWidth="1"/>
  </cols>
  <sheetData>
    <row r="1" spans="1:28" ht="19.5" x14ac:dyDescent="0.45">
      <c r="A1" s="4" t="s">
        <v>31</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30</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0.20766109999999999</v>
      </c>
      <c r="C7" s="14">
        <v>0.19485549999999999</v>
      </c>
      <c r="D7" s="14">
        <v>0.21833610000000001</v>
      </c>
      <c r="E7" s="14">
        <v>0.2029271</v>
      </c>
      <c r="F7" s="14">
        <v>0.19745480000000001</v>
      </c>
      <c r="G7" s="14">
        <v>0.20922969999999999</v>
      </c>
      <c r="H7" s="14">
        <v>0.2071016</v>
      </c>
      <c r="I7" s="14">
        <v>0.19390080000000001</v>
      </c>
      <c r="J7" s="14">
        <v>0.19999649999999999</v>
      </c>
      <c r="K7" s="14">
        <v>0.18314459999999999</v>
      </c>
      <c r="L7" s="14">
        <v>0.17131850000000001</v>
      </c>
      <c r="M7" s="14">
        <v>0.1739937</v>
      </c>
      <c r="N7" s="14">
        <v>0.16582050000000001</v>
      </c>
      <c r="O7" s="14">
        <v>0.16894870000000001</v>
      </c>
      <c r="P7" s="14">
        <v>0.169099</v>
      </c>
      <c r="Q7" s="14">
        <v>0.1695576</v>
      </c>
      <c r="R7" s="14">
        <v>0.1496884</v>
      </c>
      <c r="S7" s="14">
        <v>0.13536020000000001</v>
      </c>
      <c r="T7" s="14">
        <v>0.15579989999999999</v>
      </c>
      <c r="U7" s="14">
        <v>0.13925070000000001</v>
      </c>
      <c r="V7" s="14">
        <v>0.1505697</v>
      </c>
      <c r="W7" s="14">
        <v>0.1673299</v>
      </c>
      <c r="X7" s="14">
        <v>0.1716869</v>
      </c>
      <c r="Y7" s="14">
        <v>0.17455490000000001</v>
      </c>
      <c r="Z7" s="14">
        <v>0.16371620000000001</v>
      </c>
      <c r="AA7" s="14">
        <v>0.1734301</v>
      </c>
      <c r="AB7" s="14">
        <v>0.1417291</v>
      </c>
    </row>
    <row r="8" spans="1:28" x14ac:dyDescent="0.35">
      <c r="A8" s="12" t="s">
        <v>96</v>
      </c>
      <c r="B8" s="14">
        <v>0.28237069999999997</v>
      </c>
      <c r="C8" s="14">
        <v>0.2717734</v>
      </c>
      <c r="D8" s="14">
        <v>0.3079326</v>
      </c>
      <c r="E8" s="14">
        <v>0.30364910000000001</v>
      </c>
      <c r="F8" s="14">
        <v>0.27664359999999999</v>
      </c>
      <c r="G8" s="14">
        <v>0.27527049999999997</v>
      </c>
      <c r="H8" s="14">
        <v>0.25956210000000002</v>
      </c>
      <c r="I8" s="14">
        <v>0.26623390000000002</v>
      </c>
      <c r="J8" s="14">
        <v>0.2439248</v>
      </c>
      <c r="K8" s="14">
        <v>0.23096220000000001</v>
      </c>
      <c r="L8" s="14">
        <v>0.2056376</v>
      </c>
      <c r="M8" s="14">
        <v>0.21107429999999999</v>
      </c>
      <c r="N8" s="14">
        <v>0.21236959999999999</v>
      </c>
      <c r="O8" s="14">
        <v>0.190361</v>
      </c>
      <c r="P8" s="14">
        <v>0.2133487</v>
      </c>
      <c r="Q8" s="14">
        <v>0.19707769999999999</v>
      </c>
      <c r="R8" s="14">
        <v>0.171569</v>
      </c>
      <c r="S8" s="14">
        <v>0.15047740000000001</v>
      </c>
      <c r="T8" s="14">
        <v>0.18079770000000001</v>
      </c>
      <c r="U8" s="14">
        <v>0.14018050000000001</v>
      </c>
      <c r="V8" s="14">
        <v>0.1605983</v>
      </c>
      <c r="W8" s="14">
        <v>0.1921841</v>
      </c>
      <c r="X8" s="14">
        <v>0.1993489</v>
      </c>
      <c r="Y8" s="14">
        <v>0.21646889999999999</v>
      </c>
      <c r="Z8" s="14">
        <v>0.18223400000000001</v>
      </c>
      <c r="AA8" s="14">
        <v>0.22759769999999999</v>
      </c>
      <c r="AB8" s="14">
        <v>0.1187018</v>
      </c>
    </row>
    <row r="9" spans="1:28" x14ac:dyDescent="0.35">
      <c r="A9" s="12" t="s">
        <v>97</v>
      </c>
      <c r="B9" s="14">
        <v>0.16648270000000001</v>
      </c>
      <c r="C9" s="14">
        <v>0.14350769999999999</v>
      </c>
      <c r="D9" s="14">
        <v>0.161416</v>
      </c>
      <c r="E9" s="14">
        <v>0.1569815</v>
      </c>
      <c r="F9" s="14">
        <v>0.15081130000000001</v>
      </c>
      <c r="G9" s="14">
        <v>0.16839960000000001</v>
      </c>
      <c r="H9" s="14">
        <v>0.17730599999999999</v>
      </c>
      <c r="I9" s="14">
        <v>0.16321769999999999</v>
      </c>
      <c r="J9" s="14">
        <v>0.17531669999999999</v>
      </c>
      <c r="K9" s="14">
        <v>0.15658859999999999</v>
      </c>
      <c r="L9" s="14">
        <v>0.15161379999999999</v>
      </c>
      <c r="M9" s="14">
        <v>0.15546850000000001</v>
      </c>
      <c r="N9" s="14">
        <v>0.1429724</v>
      </c>
      <c r="O9" s="14">
        <v>0.1486818</v>
      </c>
      <c r="P9" s="14">
        <v>0.15813659999999999</v>
      </c>
      <c r="Q9" s="14">
        <v>0.16294510000000001</v>
      </c>
      <c r="R9" s="14">
        <v>0.1393211</v>
      </c>
      <c r="S9" s="14">
        <v>0.1284469</v>
      </c>
      <c r="T9" s="14">
        <v>0.1499791</v>
      </c>
      <c r="U9" s="14">
        <v>0.1348415</v>
      </c>
      <c r="V9" s="14">
        <v>0.146427</v>
      </c>
      <c r="W9" s="14">
        <v>0.1607102</v>
      </c>
      <c r="X9" s="14">
        <v>0.16073100000000001</v>
      </c>
      <c r="Y9" s="14">
        <v>0.15825900000000001</v>
      </c>
      <c r="Z9" s="14">
        <v>0.15759989999999999</v>
      </c>
      <c r="AA9" s="14">
        <v>0.16235140000000001</v>
      </c>
      <c r="AB9" s="14">
        <v>0.14617930000000001</v>
      </c>
    </row>
    <row r="10" spans="1:28" x14ac:dyDescent="0.35">
      <c r="A10" s="12" t="s">
        <v>98</v>
      </c>
      <c r="B10" s="14">
        <v>0.25712479999999999</v>
      </c>
      <c r="C10" s="14">
        <v>0.27636729999999998</v>
      </c>
      <c r="D10" s="14">
        <v>0.30387249999999999</v>
      </c>
      <c r="E10" s="14">
        <v>0.2370082</v>
      </c>
      <c r="F10" s="14">
        <v>0.26122960000000001</v>
      </c>
      <c r="G10" s="14">
        <v>0.26897959999999999</v>
      </c>
      <c r="H10" s="14">
        <v>0.24592459999999999</v>
      </c>
      <c r="I10" s="14">
        <v>0.2128236</v>
      </c>
      <c r="J10" s="14">
        <v>0.2322805</v>
      </c>
      <c r="K10" s="14">
        <v>0.217802</v>
      </c>
      <c r="L10" s="14">
        <v>0.1985855</v>
      </c>
      <c r="M10" s="14">
        <v>0.1949476</v>
      </c>
      <c r="N10" s="14">
        <v>0.19123309999999999</v>
      </c>
      <c r="O10" s="14">
        <v>0.2115735</v>
      </c>
      <c r="P10" s="14">
        <v>0.15930320000000001</v>
      </c>
      <c r="Q10" s="14">
        <v>0.162801</v>
      </c>
      <c r="R10" s="14">
        <v>0.16018399999999999</v>
      </c>
      <c r="S10" s="14">
        <v>0.14232890000000001</v>
      </c>
      <c r="T10" s="14">
        <v>0.14978169999999999</v>
      </c>
      <c r="U10" s="14">
        <v>0.15223210000000001</v>
      </c>
      <c r="V10" s="14">
        <v>0.15387919999999999</v>
      </c>
      <c r="W10" s="14">
        <v>0.1644593</v>
      </c>
      <c r="X10" s="14">
        <v>0.17998130000000001</v>
      </c>
      <c r="Y10" s="14">
        <v>0.1867402</v>
      </c>
      <c r="Z10" s="14">
        <v>0.16570689999999999</v>
      </c>
      <c r="AA10" s="14">
        <v>0.15726970000000001</v>
      </c>
      <c r="AB10" s="14">
        <v>0.1499393</v>
      </c>
    </row>
    <row r="11" spans="1:28" ht="30" customHeight="1" x14ac:dyDescent="0.4">
      <c r="A11" s="6" t="s">
        <v>27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0.2992822</v>
      </c>
      <c r="C14" s="14">
        <v>0.30794870000000002</v>
      </c>
      <c r="D14" s="14">
        <v>0.3093361</v>
      </c>
      <c r="E14" s="14">
        <v>0.32603969999999999</v>
      </c>
      <c r="F14" s="14">
        <v>0.3033342</v>
      </c>
      <c r="G14" s="14">
        <v>0.2843096</v>
      </c>
      <c r="H14" s="14">
        <v>0.26859300000000003</v>
      </c>
      <c r="I14" s="14">
        <v>0.29096899999999998</v>
      </c>
      <c r="J14" s="14">
        <v>0.25332949999999999</v>
      </c>
      <c r="K14" s="14">
        <v>0.25826549999999998</v>
      </c>
      <c r="L14" s="14">
        <v>0.2429992</v>
      </c>
      <c r="M14" s="14">
        <v>0.24246119999999999</v>
      </c>
      <c r="N14" s="14">
        <v>0.25331130000000002</v>
      </c>
      <c r="O14" s="14">
        <v>0.22165660000000001</v>
      </c>
      <c r="P14" s="14">
        <v>0.24532080000000001</v>
      </c>
      <c r="Q14" s="14">
        <v>0.2261426</v>
      </c>
      <c r="R14" s="14">
        <v>0.2210599</v>
      </c>
      <c r="S14" s="14">
        <v>0.2124364</v>
      </c>
      <c r="T14" s="14">
        <v>0.22064529999999999</v>
      </c>
      <c r="U14" s="14">
        <v>0.18977540000000001</v>
      </c>
      <c r="V14" s="14">
        <v>0.20040279999999999</v>
      </c>
      <c r="W14" s="14">
        <v>0.21460280000000001</v>
      </c>
      <c r="X14" s="14">
        <v>0.21619070000000001</v>
      </c>
      <c r="Y14" s="14">
        <v>0.22998859999999999</v>
      </c>
      <c r="Z14" s="14">
        <v>0.20663090000000001</v>
      </c>
      <c r="AA14" s="14">
        <v>0.24167369999999999</v>
      </c>
      <c r="AB14" s="14">
        <v>0.156586</v>
      </c>
    </row>
    <row r="15" spans="1:28" x14ac:dyDescent="0.35">
      <c r="A15" s="12" t="s">
        <v>97</v>
      </c>
      <c r="B15" s="14">
        <v>0.48663879999999998</v>
      </c>
      <c r="C15" s="14">
        <v>0.4462237</v>
      </c>
      <c r="D15" s="14">
        <v>0.4485266</v>
      </c>
      <c r="E15" s="14">
        <v>0.46981129999999999</v>
      </c>
      <c r="F15" s="14">
        <v>0.46422190000000002</v>
      </c>
      <c r="G15" s="14">
        <v>0.48900569999999999</v>
      </c>
      <c r="H15" s="14">
        <v>0.52084609999999998</v>
      </c>
      <c r="I15" s="14">
        <v>0.51316150000000005</v>
      </c>
      <c r="J15" s="14">
        <v>0.53402890000000003</v>
      </c>
      <c r="K15" s="14">
        <v>0.52172160000000001</v>
      </c>
      <c r="L15" s="14">
        <v>0.54062949999999999</v>
      </c>
      <c r="M15" s="14">
        <v>0.54719969999999996</v>
      </c>
      <c r="N15" s="14">
        <v>0.52870209999999995</v>
      </c>
      <c r="O15" s="14">
        <v>0.5380549</v>
      </c>
      <c r="P15" s="14">
        <v>0.57140210000000002</v>
      </c>
      <c r="Q15" s="14">
        <v>0.58446670000000001</v>
      </c>
      <c r="R15" s="14">
        <v>0.56619350000000002</v>
      </c>
      <c r="S15" s="14">
        <v>0.58279130000000001</v>
      </c>
      <c r="T15" s="14">
        <v>0.58952380000000004</v>
      </c>
      <c r="U15" s="14">
        <v>0.59631840000000003</v>
      </c>
      <c r="V15" s="14">
        <v>0.59662890000000002</v>
      </c>
      <c r="W15" s="14">
        <v>0.59169850000000002</v>
      </c>
      <c r="X15" s="14">
        <v>0.57875089999999996</v>
      </c>
      <c r="Y15" s="14">
        <v>0.56340310000000005</v>
      </c>
      <c r="Z15" s="14">
        <v>0.60068670000000002</v>
      </c>
      <c r="AA15" s="14">
        <v>0.59115099999999998</v>
      </c>
      <c r="AB15" s="14">
        <v>0.65010939999999995</v>
      </c>
    </row>
    <row r="16" spans="1:28" x14ac:dyDescent="0.35">
      <c r="A16" s="12" t="s">
        <v>98</v>
      </c>
      <c r="B16" s="14">
        <v>0.21407899999999999</v>
      </c>
      <c r="C16" s="14">
        <v>0.24582760000000001</v>
      </c>
      <c r="D16" s="14">
        <v>0.2421374</v>
      </c>
      <c r="E16" s="14">
        <v>0.204149</v>
      </c>
      <c r="F16" s="14">
        <v>0.23244400000000001</v>
      </c>
      <c r="G16" s="14">
        <v>0.22668469999999999</v>
      </c>
      <c r="H16" s="14">
        <v>0.2105609</v>
      </c>
      <c r="I16" s="14">
        <v>0.1958695</v>
      </c>
      <c r="J16" s="14">
        <v>0.21264159999999999</v>
      </c>
      <c r="K16" s="14">
        <v>0.22001290000000001</v>
      </c>
      <c r="L16" s="14">
        <v>0.21637120000000001</v>
      </c>
      <c r="M16" s="14">
        <v>0.2103391</v>
      </c>
      <c r="N16" s="14">
        <v>0.2179866</v>
      </c>
      <c r="O16" s="14">
        <v>0.24028849999999999</v>
      </c>
      <c r="P16" s="14">
        <v>0.1832771</v>
      </c>
      <c r="Q16" s="14">
        <v>0.1893907</v>
      </c>
      <c r="R16" s="14">
        <v>0.21274650000000001</v>
      </c>
      <c r="S16" s="14">
        <v>0.20477229999999999</v>
      </c>
      <c r="T16" s="14">
        <v>0.189831</v>
      </c>
      <c r="U16" s="14">
        <v>0.21390619999999999</v>
      </c>
      <c r="V16" s="14">
        <v>0.20296839999999999</v>
      </c>
      <c r="W16" s="14">
        <v>0.1936987</v>
      </c>
      <c r="X16" s="14">
        <v>0.2050584</v>
      </c>
      <c r="Y16" s="14">
        <v>0.20660829999999999</v>
      </c>
      <c r="Z16" s="14">
        <v>0.1926824</v>
      </c>
      <c r="AA16" s="14">
        <v>0.1671753</v>
      </c>
      <c r="AB16" s="14">
        <v>0.19330449999999999</v>
      </c>
    </row>
    <row r="17" spans="1:28" ht="30" customHeight="1" x14ac:dyDescent="0.4">
      <c r="A17" s="6" t="s">
        <v>28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1040000</v>
      </c>
      <c r="C19" s="16">
        <v>980000</v>
      </c>
      <c r="D19" s="16">
        <v>1090000</v>
      </c>
      <c r="E19" s="16">
        <v>1010000</v>
      </c>
      <c r="F19" s="16">
        <v>980000</v>
      </c>
      <c r="G19" s="16">
        <v>1040000</v>
      </c>
      <c r="H19" s="16">
        <v>1030000</v>
      </c>
      <c r="I19" s="16">
        <v>960000</v>
      </c>
      <c r="J19" s="16">
        <v>1000000</v>
      </c>
      <c r="K19" s="16">
        <v>910000</v>
      </c>
      <c r="L19" s="16">
        <v>860000</v>
      </c>
      <c r="M19" s="16">
        <v>870000</v>
      </c>
      <c r="N19" s="16">
        <v>840000</v>
      </c>
      <c r="O19" s="16">
        <v>860000</v>
      </c>
      <c r="P19" s="16">
        <v>860000</v>
      </c>
      <c r="Q19" s="16">
        <v>870000</v>
      </c>
      <c r="R19" s="16">
        <v>770000</v>
      </c>
      <c r="S19" s="16">
        <v>710000</v>
      </c>
      <c r="T19" s="16">
        <v>820000</v>
      </c>
      <c r="U19" s="16">
        <v>730000</v>
      </c>
      <c r="V19" s="16">
        <v>790000</v>
      </c>
      <c r="W19" s="16">
        <v>880000</v>
      </c>
      <c r="X19" s="16">
        <v>910000</v>
      </c>
      <c r="Y19" s="16">
        <v>930000</v>
      </c>
      <c r="Z19" s="16">
        <v>880000</v>
      </c>
      <c r="AA19" s="16">
        <v>930000</v>
      </c>
      <c r="AB19" s="16">
        <v>760000</v>
      </c>
    </row>
    <row r="20" spans="1:28" x14ac:dyDescent="0.35">
      <c r="A20" s="12" t="s">
        <v>96</v>
      </c>
      <c r="B20" s="16">
        <v>310000</v>
      </c>
      <c r="C20" s="16">
        <v>300000</v>
      </c>
      <c r="D20" s="16">
        <v>340000</v>
      </c>
      <c r="E20" s="16">
        <v>330000</v>
      </c>
      <c r="F20" s="16">
        <v>300000</v>
      </c>
      <c r="G20" s="16">
        <v>300000</v>
      </c>
      <c r="H20" s="16">
        <v>280000</v>
      </c>
      <c r="I20" s="16">
        <v>280000</v>
      </c>
      <c r="J20" s="16">
        <v>250000</v>
      </c>
      <c r="K20" s="16">
        <v>240000</v>
      </c>
      <c r="L20" s="16">
        <v>210000</v>
      </c>
      <c r="M20" s="16">
        <v>210000</v>
      </c>
      <c r="N20" s="16">
        <v>210000</v>
      </c>
      <c r="O20" s="16">
        <v>190000</v>
      </c>
      <c r="P20" s="16">
        <v>210000</v>
      </c>
      <c r="Q20" s="16">
        <v>200000</v>
      </c>
      <c r="R20" s="16">
        <v>170000</v>
      </c>
      <c r="S20" s="16">
        <v>150000</v>
      </c>
      <c r="T20" s="16">
        <v>180000</v>
      </c>
      <c r="U20" s="16">
        <v>140000</v>
      </c>
      <c r="V20" s="16">
        <v>160000</v>
      </c>
      <c r="W20" s="16">
        <v>190000</v>
      </c>
      <c r="X20" s="16">
        <v>200000</v>
      </c>
      <c r="Y20" s="16">
        <v>210000</v>
      </c>
      <c r="Z20" s="16">
        <v>180000</v>
      </c>
      <c r="AA20" s="16">
        <v>220000</v>
      </c>
      <c r="AB20" s="16">
        <v>120000</v>
      </c>
    </row>
    <row r="21" spans="1:28" x14ac:dyDescent="0.35">
      <c r="A21" s="12" t="s">
        <v>97</v>
      </c>
      <c r="B21" s="16">
        <v>510000</v>
      </c>
      <c r="C21" s="16">
        <v>440000</v>
      </c>
      <c r="D21" s="16">
        <v>490000</v>
      </c>
      <c r="E21" s="16">
        <v>480000</v>
      </c>
      <c r="F21" s="16">
        <v>460000</v>
      </c>
      <c r="G21" s="16">
        <v>510000</v>
      </c>
      <c r="H21" s="16">
        <v>540000</v>
      </c>
      <c r="I21" s="16">
        <v>490000</v>
      </c>
      <c r="J21" s="16">
        <v>530000</v>
      </c>
      <c r="K21" s="16">
        <v>480000</v>
      </c>
      <c r="L21" s="16">
        <v>460000</v>
      </c>
      <c r="M21" s="16">
        <v>480000</v>
      </c>
      <c r="N21" s="16">
        <v>440000</v>
      </c>
      <c r="O21" s="16">
        <v>460000</v>
      </c>
      <c r="P21" s="16">
        <v>490000</v>
      </c>
      <c r="Q21" s="16">
        <v>510000</v>
      </c>
      <c r="R21" s="16">
        <v>440000</v>
      </c>
      <c r="S21" s="16">
        <v>410000</v>
      </c>
      <c r="T21" s="16">
        <v>480000</v>
      </c>
      <c r="U21" s="16">
        <v>430000</v>
      </c>
      <c r="V21" s="16">
        <v>470000</v>
      </c>
      <c r="W21" s="16">
        <v>520000</v>
      </c>
      <c r="X21" s="16">
        <v>520000</v>
      </c>
      <c r="Y21" s="16">
        <v>520000</v>
      </c>
      <c r="Z21" s="16">
        <v>530000</v>
      </c>
      <c r="AA21" s="16">
        <v>550000</v>
      </c>
      <c r="AB21" s="16">
        <v>490000</v>
      </c>
    </row>
    <row r="22" spans="1:28" x14ac:dyDescent="0.35">
      <c r="A22" s="12" t="s">
        <v>98</v>
      </c>
      <c r="B22" s="16">
        <v>220000</v>
      </c>
      <c r="C22" s="16">
        <v>240000</v>
      </c>
      <c r="D22" s="16">
        <v>260000</v>
      </c>
      <c r="E22" s="16">
        <v>210000</v>
      </c>
      <c r="F22" s="16">
        <v>230000</v>
      </c>
      <c r="G22" s="16">
        <v>240000</v>
      </c>
      <c r="H22" s="16">
        <v>220000</v>
      </c>
      <c r="I22" s="16">
        <v>190000</v>
      </c>
      <c r="J22" s="16">
        <v>210000</v>
      </c>
      <c r="K22" s="16">
        <v>200000</v>
      </c>
      <c r="L22" s="16">
        <v>190000</v>
      </c>
      <c r="M22" s="16">
        <v>180000</v>
      </c>
      <c r="N22" s="16">
        <v>180000</v>
      </c>
      <c r="O22" s="16">
        <v>210000</v>
      </c>
      <c r="P22" s="16">
        <v>160000</v>
      </c>
      <c r="Q22" s="16">
        <v>160000</v>
      </c>
      <c r="R22" s="16">
        <v>160000</v>
      </c>
      <c r="S22" s="16">
        <v>140000</v>
      </c>
      <c r="T22" s="16">
        <v>150000</v>
      </c>
      <c r="U22" s="16">
        <v>160000</v>
      </c>
      <c r="V22" s="16">
        <v>160000</v>
      </c>
      <c r="W22" s="16">
        <v>170000</v>
      </c>
      <c r="X22" s="16">
        <v>190000</v>
      </c>
      <c r="Y22" s="16">
        <v>190000</v>
      </c>
      <c r="Z22" s="16">
        <v>170000</v>
      </c>
      <c r="AA22" s="16">
        <v>160000</v>
      </c>
      <c r="AB22" s="16">
        <v>150000</v>
      </c>
    </row>
    <row r="23" spans="1:28" ht="30" customHeight="1" x14ac:dyDescent="0.4">
      <c r="A23" s="6" t="s">
        <v>29</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showGridLines="0" workbookViewId="0"/>
  </sheetViews>
  <sheetFormatPr defaultColWidth="10.90625" defaultRowHeight="14.5" x14ac:dyDescent="0.35"/>
  <cols>
    <col min="1" max="1" width="70.7265625" customWidth="1"/>
  </cols>
  <sheetData>
    <row r="1" spans="1:28" ht="19.5" x14ac:dyDescent="0.45">
      <c r="A1" s="4" t="s">
        <v>36</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35</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0.3656797</v>
      </c>
      <c r="C7" s="14">
        <v>0.37852190000000002</v>
      </c>
      <c r="D7" s="14">
        <v>0.35795510000000003</v>
      </c>
      <c r="E7" s="14">
        <v>0.32693660000000002</v>
      </c>
      <c r="F7" s="14">
        <v>0.31231189999999998</v>
      </c>
      <c r="G7" s="14">
        <v>0.30419980000000002</v>
      </c>
      <c r="H7" s="14">
        <v>0.27773209999999998</v>
      </c>
      <c r="I7" s="14">
        <v>0.25180150000000001</v>
      </c>
      <c r="J7" s="14">
        <v>0.22916610000000001</v>
      </c>
      <c r="K7" s="14">
        <v>0.2025749</v>
      </c>
      <c r="L7" s="14">
        <v>0.1859324</v>
      </c>
      <c r="M7" s="14">
        <v>0.18733639999999999</v>
      </c>
      <c r="N7" s="14">
        <v>0.1697601</v>
      </c>
      <c r="O7" s="14">
        <v>0.16870679999999999</v>
      </c>
      <c r="P7" s="14">
        <v>0.1658868</v>
      </c>
      <c r="Q7" s="14">
        <v>0.1631302</v>
      </c>
      <c r="R7" s="14">
        <v>0.1496884</v>
      </c>
      <c r="S7" s="14">
        <v>0.1456219</v>
      </c>
      <c r="T7" s="14">
        <v>0.16165660000000001</v>
      </c>
      <c r="U7" s="14">
        <v>0.14450099999999999</v>
      </c>
      <c r="V7" s="14">
        <v>0.14270730000000001</v>
      </c>
      <c r="W7" s="14">
        <v>0.1493601</v>
      </c>
      <c r="X7" s="14">
        <v>0.1348596</v>
      </c>
      <c r="Y7" s="14">
        <v>0.15606419999999999</v>
      </c>
      <c r="Z7" s="14">
        <v>0.14031160000000001</v>
      </c>
      <c r="AA7" s="14">
        <v>0.13580149999999999</v>
      </c>
      <c r="AB7" s="14">
        <v>0.1221544</v>
      </c>
    </row>
    <row r="8" spans="1:28" x14ac:dyDescent="0.35">
      <c r="A8" s="12" t="s">
        <v>96</v>
      </c>
      <c r="B8" s="14">
        <v>0.44044420000000001</v>
      </c>
      <c r="C8" s="14">
        <v>0.4861394</v>
      </c>
      <c r="D8" s="14">
        <v>0.45631149999999998</v>
      </c>
      <c r="E8" s="14">
        <v>0.4324442</v>
      </c>
      <c r="F8" s="14">
        <v>0.3968989</v>
      </c>
      <c r="G8" s="14">
        <v>0.38266719999999999</v>
      </c>
      <c r="H8" s="14">
        <v>0.35246270000000002</v>
      </c>
      <c r="I8" s="14">
        <v>0.34924149999999998</v>
      </c>
      <c r="J8" s="14">
        <v>0.2758833</v>
      </c>
      <c r="K8" s="14">
        <v>0.25340069999999998</v>
      </c>
      <c r="L8" s="14">
        <v>0.22541720000000001</v>
      </c>
      <c r="M8" s="14">
        <v>0.22478219999999999</v>
      </c>
      <c r="N8" s="14">
        <v>0.21559900000000001</v>
      </c>
      <c r="O8" s="14">
        <v>0.18996350000000001</v>
      </c>
      <c r="P8" s="14">
        <v>0.20738619999999999</v>
      </c>
      <c r="Q8" s="14">
        <v>0.19047149999999999</v>
      </c>
      <c r="R8" s="14">
        <v>0.171569</v>
      </c>
      <c r="S8" s="14">
        <v>0.1615385</v>
      </c>
      <c r="T8" s="14">
        <v>0.1873679</v>
      </c>
      <c r="U8" s="14">
        <v>0.14695939999999999</v>
      </c>
      <c r="V8" s="14">
        <v>0.15115700000000001</v>
      </c>
      <c r="W8" s="14">
        <v>0.1633985</v>
      </c>
      <c r="X8" s="14">
        <v>0.1404077</v>
      </c>
      <c r="Y8" s="14">
        <v>0.19752549999999999</v>
      </c>
      <c r="Z8" s="14">
        <v>0.15033869999999999</v>
      </c>
      <c r="AA8" s="14">
        <v>0.1766683</v>
      </c>
      <c r="AB8" s="14">
        <v>0.10261960000000001</v>
      </c>
    </row>
    <row r="9" spans="1:28" x14ac:dyDescent="0.35">
      <c r="A9" s="12" t="s">
        <v>97</v>
      </c>
      <c r="B9" s="14">
        <v>0.2863077</v>
      </c>
      <c r="C9" s="14">
        <v>0.29139130000000002</v>
      </c>
      <c r="D9" s="14">
        <v>0.2725766</v>
      </c>
      <c r="E9" s="14">
        <v>0.25144050000000001</v>
      </c>
      <c r="F9" s="14">
        <v>0.24670739999999999</v>
      </c>
      <c r="G9" s="14">
        <v>0.2428594</v>
      </c>
      <c r="H9" s="14">
        <v>0.2319495</v>
      </c>
      <c r="I9" s="14">
        <v>0.20311409999999999</v>
      </c>
      <c r="J9" s="14">
        <v>0.1929603</v>
      </c>
      <c r="K9" s="14">
        <v>0.17028479999999999</v>
      </c>
      <c r="L9" s="14">
        <v>0.1623049</v>
      </c>
      <c r="M9" s="14">
        <v>0.16596530000000001</v>
      </c>
      <c r="N9" s="14">
        <v>0.1458874</v>
      </c>
      <c r="O9" s="14">
        <v>0.14855389999999999</v>
      </c>
      <c r="P9" s="14">
        <v>0.1556756</v>
      </c>
      <c r="Q9" s="14">
        <v>0.1578978</v>
      </c>
      <c r="R9" s="14">
        <v>0.1393211</v>
      </c>
      <c r="S9" s="14">
        <v>0.137931</v>
      </c>
      <c r="T9" s="14">
        <v>0.1556381</v>
      </c>
      <c r="U9" s="14">
        <v>0.13916590000000001</v>
      </c>
      <c r="V9" s="14">
        <v>0.1416028</v>
      </c>
      <c r="W9" s="14">
        <v>0.14582590000000001</v>
      </c>
      <c r="X9" s="14">
        <v>0.13340389999999999</v>
      </c>
      <c r="Y9" s="14">
        <v>0.1455552</v>
      </c>
      <c r="Z9" s="14">
        <v>0.13686860000000001</v>
      </c>
      <c r="AA9" s="14">
        <v>0.12681919999999999</v>
      </c>
      <c r="AB9" s="14">
        <v>0.12709599999999999</v>
      </c>
    </row>
    <row r="10" spans="1:28" x14ac:dyDescent="0.35">
      <c r="A10" s="12" t="s">
        <v>98</v>
      </c>
      <c r="B10" s="14">
        <v>0.54916430000000005</v>
      </c>
      <c r="C10" s="14">
        <v>0.54601250000000001</v>
      </c>
      <c r="D10" s="14">
        <v>0.53168729999999997</v>
      </c>
      <c r="E10" s="14">
        <v>0.4577251</v>
      </c>
      <c r="F10" s="14">
        <v>0.43502800000000003</v>
      </c>
      <c r="G10" s="14">
        <v>0.41939159999999998</v>
      </c>
      <c r="H10" s="14">
        <v>0.34448970000000001</v>
      </c>
      <c r="I10" s="14">
        <v>0.30241560000000001</v>
      </c>
      <c r="J10" s="14">
        <v>0.29663790000000001</v>
      </c>
      <c r="K10" s="14">
        <v>0.2528147</v>
      </c>
      <c r="L10" s="14">
        <v>0.2204353</v>
      </c>
      <c r="M10" s="14">
        <v>0.2171855</v>
      </c>
      <c r="N10" s="14">
        <v>0.19923940000000001</v>
      </c>
      <c r="O10" s="14">
        <v>0.21112790000000001</v>
      </c>
      <c r="P10" s="14">
        <v>0.15648049999999999</v>
      </c>
      <c r="Q10" s="14">
        <v>0.1522946</v>
      </c>
      <c r="R10" s="14">
        <v>0.16018399999999999</v>
      </c>
      <c r="S10" s="14">
        <v>0.15425810000000001</v>
      </c>
      <c r="T10" s="14">
        <v>0.15556429999999999</v>
      </c>
      <c r="U10" s="14">
        <v>0.1589237</v>
      </c>
      <c r="V10" s="14">
        <v>0.13812550000000001</v>
      </c>
      <c r="W10" s="14">
        <v>0.14709820000000001</v>
      </c>
      <c r="X10" s="14">
        <v>0.1341791</v>
      </c>
      <c r="Y10" s="14">
        <v>0.15006420000000001</v>
      </c>
      <c r="Z10" s="14">
        <v>0.14181930000000001</v>
      </c>
      <c r="AA10" s="14">
        <v>0.12574669999999999</v>
      </c>
      <c r="AB10" s="14">
        <v>0.12509609999999999</v>
      </c>
    </row>
    <row r="11" spans="1:28" ht="30" customHeight="1" x14ac:dyDescent="0.4">
      <c r="A11" s="6" t="s">
        <v>32</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0.265098</v>
      </c>
      <c r="C14" s="14">
        <v>0.28356569999999998</v>
      </c>
      <c r="D14" s="14">
        <v>0.2795975</v>
      </c>
      <c r="E14" s="14">
        <v>0.2882074</v>
      </c>
      <c r="F14" s="14">
        <v>0.27514379999999999</v>
      </c>
      <c r="G14" s="14">
        <v>0.27184259999999999</v>
      </c>
      <c r="H14" s="14">
        <v>0.27197179999999999</v>
      </c>
      <c r="I14" s="14">
        <v>0.29392089999999998</v>
      </c>
      <c r="J14" s="14">
        <v>0.2500502</v>
      </c>
      <c r="K14" s="14">
        <v>0.25617820000000002</v>
      </c>
      <c r="L14" s="14">
        <v>0.24543619999999999</v>
      </c>
      <c r="M14" s="14">
        <v>0.239817</v>
      </c>
      <c r="N14" s="14">
        <v>0.25119540000000001</v>
      </c>
      <c r="O14" s="14">
        <v>0.22151090000000001</v>
      </c>
      <c r="P14" s="14">
        <v>0.2430823</v>
      </c>
      <c r="Q14" s="14">
        <v>0.2271735</v>
      </c>
      <c r="R14" s="14">
        <v>0.2210599</v>
      </c>
      <c r="S14" s="14">
        <v>0.2119817</v>
      </c>
      <c r="T14" s="14">
        <v>0.2203792</v>
      </c>
      <c r="U14" s="14">
        <v>0.19172400000000001</v>
      </c>
      <c r="V14" s="14">
        <v>0.19901340000000001</v>
      </c>
      <c r="W14" s="14">
        <v>0.20441139999999999</v>
      </c>
      <c r="X14" s="14">
        <v>0.19385160000000001</v>
      </c>
      <c r="Y14" s="14">
        <v>0.23472680000000001</v>
      </c>
      <c r="Z14" s="14">
        <v>0.19889989999999999</v>
      </c>
      <c r="AA14" s="14">
        <v>0.23957410000000001</v>
      </c>
      <c r="AB14" s="14">
        <v>0.1570637</v>
      </c>
    </row>
    <row r="15" spans="1:28" x14ac:dyDescent="0.35">
      <c r="A15" s="12" t="s">
        <v>97</v>
      </c>
      <c r="B15" s="14">
        <v>0.47525309999999998</v>
      </c>
      <c r="C15" s="14">
        <v>0.4664181</v>
      </c>
      <c r="D15" s="14">
        <v>0.46198410000000001</v>
      </c>
      <c r="E15" s="14">
        <v>0.46707510000000002</v>
      </c>
      <c r="F15" s="14">
        <v>0.48012339999999998</v>
      </c>
      <c r="G15" s="14">
        <v>0.4850563</v>
      </c>
      <c r="H15" s="14">
        <v>0.50808549999999997</v>
      </c>
      <c r="I15" s="14">
        <v>0.49175429999999998</v>
      </c>
      <c r="J15" s="14">
        <v>0.51295760000000001</v>
      </c>
      <c r="K15" s="14">
        <v>0.51293599999999995</v>
      </c>
      <c r="L15" s="14">
        <v>0.53326340000000005</v>
      </c>
      <c r="M15" s="14">
        <v>0.54254020000000003</v>
      </c>
      <c r="N15" s="14">
        <v>0.52696220000000005</v>
      </c>
      <c r="O15" s="14">
        <v>0.53836280000000003</v>
      </c>
      <c r="P15" s="14">
        <v>0.57340190000000002</v>
      </c>
      <c r="Q15" s="14">
        <v>0.58867740000000002</v>
      </c>
      <c r="R15" s="14">
        <v>0.56619350000000002</v>
      </c>
      <c r="S15" s="14">
        <v>0.58172250000000003</v>
      </c>
      <c r="T15" s="14">
        <v>0.58960400000000002</v>
      </c>
      <c r="U15" s="14">
        <v>0.59308090000000002</v>
      </c>
      <c r="V15" s="14">
        <v>0.60875999999999997</v>
      </c>
      <c r="W15" s="14">
        <v>0.60149339999999996</v>
      </c>
      <c r="X15" s="14">
        <v>0.61152720000000005</v>
      </c>
      <c r="Y15" s="14">
        <v>0.57957150000000002</v>
      </c>
      <c r="Z15" s="14">
        <v>0.60868679999999997</v>
      </c>
      <c r="AA15" s="14">
        <v>0.58972199999999997</v>
      </c>
      <c r="AB15" s="14">
        <v>0.65581630000000002</v>
      </c>
    </row>
    <row r="16" spans="1:28" x14ac:dyDescent="0.35">
      <c r="A16" s="12" t="s">
        <v>98</v>
      </c>
      <c r="B16" s="14">
        <v>0.25964890000000002</v>
      </c>
      <c r="C16" s="14">
        <v>0.25001620000000002</v>
      </c>
      <c r="D16" s="14">
        <v>0.2584185</v>
      </c>
      <c r="E16" s="14">
        <v>0.2447175</v>
      </c>
      <c r="F16" s="14">
        <v>0.2447328</v>
      </c>
      <c r="G16" s="14">
        <v>0.24310109999999999</v>
      </c>
      <c r="H16" s="14">
        <v>0.21994269999999999</v>
      </c>
      <c r="I16" s="14">
        <v>0.21432480000000001</v>
      </c>
      <c r="J16" s="14">
        <v>0.23699219999999999</v>
      </c>
      <c r="K16" s="14">
        <v>0.2308858</v>
      </c>
      <c r="L16" s="14">
        <v>0.22130040000000001</v>
      </c>
      <c r="M16" s="14">
        <v>0.2176428</v>
      </c>
      <c r="N16" s="14">
        <v>0.2218425</v>
      </c>
      <c r="O16" s="14">
        <v>0.24012629999999999</v>
      </c>
      <c r="P16" s="14">
        <v>0.18351580000000001</v>
      </c>
      <c r="Q16" s="14">
        <v>0.18414900000000001</v>
      </c>
      <c r="R16" s="14">
        <v>0.21274650000000001</v>
      </c>
      <c r="S16" s="14">
        <v>0.2062958</v>
      </c>
      <c r="T16" s="14">
        <v>0.19001680000000001</v>
      </c>
      <c r="U16" s="14">
        <v>0.2151951</v>
      </c>
      <c r="V16" s="14">
        <v>0.1922266</v>
      </c>
      <c r="W16" s="14">
        <v>0.1940952</v>
      </c>
      <c r="X16" s="14">
        <v>0.1946213</v>
      </c>
      <c r="Y16" s="14">
        <v>0.18570159999999999</v>
      </c>
      <c r="Z16" s="14">
        <v>0.19241330000000001</v>
      </c>
      <c r="AA16" s="14">
        <v>0.17070399999999999</v>
      </c>
      <c r="AB16" s="14">
        <v>0.18712000000000001</v>
      </c>
    </row>
    <row r="17" spans="1:28" ht="30" customHeight="1" x14ac:dyDescent="0.4">
      <c r="A17" s="6" t="s">
        <v>33</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1830000</v>
      </c>
      <c r="C19" s="16">
        <v>1900000</v>
      </c>
      <c r="D19" s="16">
        <v>1790000</v>
      </c>
      <c r="E19" s="16">
        <v>1630000</v>
      </c>
      <c r="F19" s="16">
        <v>1560000</v>
      </c>
      <c r="G19" s="16">
        <v>1510000</v>
      </c>
      <c r="H19" s="16">
        <v>1380000</v>
      </c>
      <c r="I19" s="16">
        <v>1250000</v>
      </c>
      <c r="J19" s="16">
        <v>1140000</v>
      </c>
      <c r="K19" s="16">
        <v>1010000</v>
      </c>
      <c r="L19" s="16">
        <v>930000</v>
      </c>
      <c r="M19" s="16">
        <v>940000</v>
      </c>
      <c r="N19" s="16">
        <v>860000</v>
      </c>
      <c r="O19" s="16">
        <v>860000</v>
      </c>
      <c r="P19" s="16">
        <v>850000</v>
      </c>
      <c r="Q19" s="16">
        <v>840000</v>
      </c>
      <c r="R19" s="16">
        <v>770000</v>
      </c>
      <c r="S19" s="16">
        <v>760000</v>
      </c>
      <c r="T19" s="16">
        <v>850000</v>
      </c>
      <c r="U19" s="16">
        <v>760000</v>
      </c>
      <c r="V19" s="16">
        <v>750000</v>
      </c>
      <c r="W19" s="16">
        <v>790000</v>
      </c>
      <c r="X19" s="16">
        <v>710000</v>
      </c>
      <c r="Y19" s="16">
        <v>830000</v>
      </c>
      <c r="Z19" s="16">
        <v>750000</v>
      </c>
      <c r="AA19" s="16">
        <v>730000</v>
      </c>
      <c r="AB19" s="16">
        <v>650000</v>
      </c>
    </row>
    <row r="20" spans="1:28" x14ac:dyDescent="0.35">
      <c r="A20" s="12" t="s">
        <v>96</v>
      </c>
      <c r="B20" s="16">
        <v>490000</v>
      </c>
      <c r="C20" s="16">
        <v>540000</v>
      </c>
      <c r="D20" s="16">
        <v>500000</v>
      </c>
      <c r="E20" s="16">
        <v>470000</v>
      </c>
      <c r="F20" s="16">
        <v>430000</v>
      </c>
      <c r="G20" s="16">
        <v>410000</v>
      </c>
      <c r="H20" s="16">
        <v>370000</v>
      </c>
      <c r="I20" s="16">
        <v>370000</v>
      </c>
      <c r="J20" s="16">
        <v>290000</v>
      </c>
      <c r="K20" s="16">
        <v>260000</v>
      </c>
      <c r="L20" s="16">
        <v>230000</v>
      </c>
      <c r="M20" s="16">
        <v>230000</v>
      </c>
      <c r="N20" s="16">
        <v>210000</v>
      </c>
      <c r="O20" s="16">
        <v>190000</v>
      </c>
      <c r="P20" s="16">
        <v>210000</v>
      </c>
      <c r="Q20" s="16">
        <v>190000</v>
      </c>
      <c r="R20" s="16">
        <v>170000</v>
      </c>
      <c r="S20" s="16">
        <v>160000</v>
      </c>
      <c r="T20" s="16">
        <v>190000</v>
      </c>
      <c r="U20" s="16">
        <v>140000</v>
      </c>
      <c r="V20" s="16">
        <v>150000</v>
      </c>
      <c r="W20" s="16">
        <v>160000</v>
      </c>
      <c r="X20" s="16">
        <v>140000</v>
      </c>
      <c r="Y20" s="16">
        <v>190000</v>
      </c>
      <c r="Z20" s="16">
        <v>150000</v>
      </c>
      <c r="AA20" s="16">
        <v>170000</v>
      </c>
      <c r="AB20" s="16">
        <v>100000</v>
      </c>
    </row>
    <row r="21" spans="1:28" x14ac:dyDescent="0.35">
      <c r="A21" s="12" t="s">
        <v>97</v>
      </c>
      <c r="B21" s="16">
        <v>870000</v>
      </c>
      <c r="C21" s="16">
        <v>890000</v>
      </c>
      <c r="D21" s="16">
        <v>830000</v>
      </c>
      <c r="E21" s="16">
        <v>760000</v>
      </c>
      <c r="F21" s="16">
        <v>750000</v>
      </c>
      <c r="G21" s="16">
        <v>730000</v>
      </c>
      <c r="H21" s="16">
        <v>700000</v>
      </c>
      <c r="I21" s="16">
        <v>610000</v>
      </c>
      <c r="J21" s="16">
        <v>590000</v>
      </c>
      <c r="K21" s="16">
        <v>520000</v>
      </c>
      <c r="L21" s="16">
        <v>500000</v>
      </c>
      <c r="M21" s="16">
        <v>510000</v>
      </c>
      <c r="N21" s="16">
        <v>450000</v>
      </c>
      <c r="O21" s="16">
        <v>460000</v>
      </c>
      <c r="P21" s="16">
        <v>490000</v>
      </c>
      <c r="Q21" s="16">
        <v>490000</v>
      </c>
      <c r="R21" s="16">
        <v>440000</v>
      </c>
      <c r="S21" s="16">
        <v>440000</v>
      </c>
      <c r="T21" s="16">
        <v>500000</v>
      </c>
      <c r="U21" s="16">
        <v>450000</v>
      </c>
      <c r="V21" s="16">
        <v>460000</v>
      </c>
      <c r="W21" s="16">
        <v>470000</v>
      </c>
      <c r="X21" s="16">
        <v>440000</v>
      </c>
      <c r="Y21" s="16">
        <v>480000</v>
      </c>
      <c r="Z21" s="16">
        <v>460000</v>
      </c>
      <c r="AA21" s="16">
        <v>430000</v>
      </c>
      <c r="AB21" s="16">
        <v>430000</v>
      </c>
    </row>
    <row r="22" spans="1:28" x14ac:dyDescent="0.35">
      <c r="A22" s="12" t="s">
        <v>98</v>
      </c>
      <c r="B22" s="16">
        <v>480000</v>
      </c>
      <c r="C22" s="16">
        <v>470000</v>
      </c>
      <c r="D22" s="16">
        <v>460000</v>
      </c>
      <c r="E22" s="16">
        <v>400000</v>
      </c>
      <c r="F22" s="16">
        <v>380000</v>
      </c>
      <c r="G22" s="16">
        <v>370000</v>
      </c>
      <c r="H22" s="16">
        <v>300000</v>
      </c>
      <c r="I22" s="16">
        <v>270000</v>
      </c>
      <c r="J22" s="16">
        <v>270000</v>
      </c>
      <c r="K22" s="16">
        <v>230000</v>
      </c>
      <c r="L22" s="16">
        <v>210000</v>
      </c>
      <c r="M22" s="16">
        <v>200000</v>
      </c>
      <c r="N22" s="16">
        <v>190000</v>
      </c>
      <c r="O22" s="16">
        <v>210000</v>
      </c>
      <c r="P22" s="16">
        <v>160000</v>
      </c>
      <c r="Q22" s="16">
        <v>150000</v>
      </c>
      <c r="R22" s="16">
        <v>160000</v>
      </c>
      <c r="S22" s="16">
        <v>160000</v>
      </c>
      <c r="T22" s="16">
        <v>160000</v>
      </c>
      <c r="U22" s="16">
        <v>160000</v>
      </c>
      <c r="V22" s="16">
        <v>140000</v>
      </c>
      <c r="W22" s="16">
        <v>150000</v>
      </c>
      <c r="X22" s="16">
        <v>140000</v>
      </c>
      <c r="Y22" s="16">
        <v>150000</v>
      </c>
      <c r="Z22" s="16">
        <v>140000</v>
      </c>
      <c r="AA22" s="16">
        <v>120000</v>
      </c>
      <c r="AB22" s="16">
        <v>120000</v>
      </c>
    </row>
    <row r="23" spans="1:28" ht="30" customHeight="1" x14ac:dyDescent="0.4">
      <c r="A23" s="6" t="s">
        <v>34</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B200"/>
  <sheetViews>
    <sheetView showGridLines="0" workbookViewId="0"/>
  </sheetViews>
  <sheetFormatPr defaultColWidth="10.90625" defaultRowHeight="14.5" x14ac:dyDescent="0.35"/>
  <cols>
    <col min="1" max="1" width="70.7265625" customWidth="1"/>
  </cols>
  <sheetData>
    <row r="1" spans="1:28" ht="19.5" x14ac:dyDescent="0.45">
      <c r="A1" s="4" t="s">
        <v>41</v>
      </c>
      <c r="B1" s="8"/>
      <c r="C1" s="8"/>
      <c r="D1" s="8"/>
      <c r="E1" s="8"/>
      <c r="F1" s="8"/>
      <c r="G1" s="8"/>
      <c r="H1" s="8"/>
      <c r="I1" s="8"/>
      <c r="J1" s="8"/>
      <c r="K1" s="8"/>
      <c r="L1" s="8"/>
      <c r="M1" s="8"/>
      <c r="N1" s="8"/>
      <c r="O1" s="8"/>
      <c r="P1" s="8"/>
      <c r="Q1" s="8"/>
      <c r="R1" s="8"/>
      <c r="S1" s="8"/>
      <c r="T1" s="8"/>
      <c r="U1" s="8"/>
      <c r="V1" s="8"/>
      <c r="W1" s="8"/>
      <c r="X1" s="8"/>
      <c r="Y1" s="8"/>
      <c r="Z1" s="8"/>
      <c r="AA1" s="8"/>
      <c r="AB1" s="8"/>
    </row>
    <row r="2" spans="1:28" x14ac:dyDescent="0.35">
      <c r="A2" s="9" t="s">
        <v>65</v>
      </c>
      <c r="B2" s="8"/>
      <c r="C2" s="8"/>
      <c r="D2" s="8"/>
      <c r="E2" s="8"/>
      <c r="F2" s="8"/>
      <c r="G2" s="8"/>
      <c r="H2" s="8"/>
      <c r="I2" s="8"/>
      <c r="J2" s="8"/>
      <c r="K2" s="8"/>
      <c r="L2" s="8"/>
      <c r="M2" s="8"/>
      <c r="N2" s="8"/>
      <c r="O2" s="8"/>
      <c r="P2" s="8"/>
      <c r="Q2" s="8"/>
      <c r="R2" s="8"/>
      <c r="S2" s="8"/>
      <c r="T2" s="8"/>
      <c r="U2" s="8"/>
      <c r="V2" s="8"/>
      <c r="W2" s="8"/>
      <c r="X2" s="8"/>
      <c r="Y2" s="8"/>
      <c r="Z2" s="8"/>
      <c r="AA2" s="8"/>
      <c r="AB2" s="8"/>
    </row>
    <row r="3" spans="1:28" ht="29" x14ac:dyDescent="0.35">
      <c r="A3" s="9" t="s">
        <v>66</v>
      </c>
      <c r="B3" s="10"/>
      <c r="C3" s="10"/>
      <c r="D3" s="10"/>
      <c r="E3" s="10"/>
      <c r="F3" s="10"/>
      <c r="G3" s="10"/>
      <c r="H3" s="10"/>
      <c r="I3" s="10"/>
      <c r="J3" s="10"/>
      <c r="K3" s="10"/>
      <c r="L3" s="10"/>
      <c r="M3" s="10"/>
      <c r="N3" s="10"/>
      <c r="O3" s="10"/>
      <c r="P3" s="10"/>
      <c r="Q3" s="10"/>
      <c r="R3" s="10"/>
      <c r="S3" s="10"/>
      <c r="T3" s="10"/>
      <c r="U3" s="10"/>
      <c r="V3" s="10"/>
      <c r="W3" s="10"/>
      <c r="X3" s="10"/>
      <c r="Y3" s="10"/>
      <c r="Z3" s="10"/>
      <c r="AA3" s="10"/>
      <c r="AB3" s="10"/>
    </row>
    <row r="4" spans="1:28" x14ac:dyDescent="0.35">
      <c r="A4" s="11" t="s">
        <v>0</v>
      </c>
      <c r="B4" s="10"/>
      <c r="C4" s="10"/>
      <c r="D4" s="10"/>
      <c r="E4" s="10"/>
      <c r="F4" s="10"/>
      <c r="G4" s="10"/>
      <c r="H4" s="10"/>
      <c r="I4" s="10"/>
      <c r="J4" s="10"/>
      <c r="K4" s="10"/>
      <c r="L4" s="10"/>
      <c r="M4" s="10"/>
      <c r="N4" s="10"/>
      <c r="O4" s="10"/>
      <c r="P4" s="10"/>
      <c r="Q4" s="10"/>
      <c r="R4" s="10"/>
      <c r="S4" s="10"/>
      <c r="T4" s="10"/>
      <c r="U4" s="10"/>
      <c r="V4" s="10"/>
      <c r="W4" s="10"/>
      <c r="X4" s="10"/>
      <c r="Y4" s="10"/>
      <c r="Z4" s="10"/>
      <c r="AA4" s="10"/>
      <c r="AB4" s="10"/>
    </row>
    <row r="5" spans="1:28" ht="30" customHeight="1" x14ac:dyDescent="0.4">
      <c r="A5" s="6" t="s">
        <v>40</v>
      </c>
      <c r="B5" s="10"/>
      <c r="C5" s="10"/>
      <c r="D5" s="10"/>
      <c r="E5" s="10"/>
      <c r="F5" s="10"/>
      <c r="G5" s="10"/>
      <c r="H5" s="10"/>
      <c r="I5" s="10"/>
      <c r="J5" s="10"/>
      <c r="K5" s="10"/>
      <c r="L5" s="10"/>
      <c r="M5" s="10"/>
      <c r="N5" s="10"/>
      <c r="O5" s="10"/>
      <c r="P5" s="10"/>
      <c r="Q5" s="10"/>
      <c r="R5" s="10"/>
      <c r="S5" s="10"/>
      <c r="T5" s="10"/>
      <c r="U5" s="10"/>
      <c r="V5" s="10"/>
      <c r="W5" s="10"/>
      <c r="X5" s="10"/>
      <c r="Y5" s="10"/>
      <c r="Z5" s="10"/>
      <c r="AA5" s="10"/>
      <c r="AB5" s="10"/>
    </row>
    <row r="6" spans="1:28" x14ac:dyDescent="0.35">
      <c r="A6" s="12" t="s">
        <v>67</v>
      </c>
      <c r="B6" s="13" t="s">
        <v>68</v>
      </c>
      <c r="C6" s="13" t="s">
        <v>69</v>
      </c>
      <c r="D6" s="13" t="s">
        <v>70</v>
      </c>
      <c r="E6" s="13" t="s">
        <v>71</v>
      </c>
      <c r="F6" s="13" t="s">
        <v>72</v>
      </c>
      <c r="G6" s="13" t="s">
        <v>73</v>
      </c>
      <c r="H6" s="13" t="s">
        <v>74</v>
      </c>
      <c r="I6" s="13" t="s">
        <v>75</v>
      </c>
      <c r="J6" s="13" t="s">
        <v>76</v>
      </c>
      <c r="K6" s="13" t="s">
        <v>77</v>
      </c>
      <c r="L6" s="13" t="s">
        <v>78</v>
      </c>
      <c r="M6" s="13" t="s">
        <v>79</v>
      </c>
      <c r="N6" s="13" t="s">
        <v>80</v>
      </c>
      <c r="O6" s="13" t="s">
        <v>81</v>
      </c>
      <c r="P6" s="13" t="s">
        <v>82</v>
      </c>
      <c r="Q6" s="13" t="s">
        <v>83</v>
      </c>
      <c r="R6" s="13" t="s">
        <v>84</v>
      </c>
      <c r="S6" s="13" t="s">
        <v>85</v>
      </c>
      <c r="T6" s="13" t="s">
        <v>86</v>
      </c>
      <c r="U6" s="13" t="s">
        <v>87</v>
      </c>
      <c r="V6" s="13" t="s">
        <v>88</v>
      </c>
      <c r="W6" s="13" t="s">
        <v>89</v>
      </c>
      <c r="X6" s="13" t="s">
        <v>90</v>
      </c>
      <c r="Y6" s="13" t="s">
        <v>91</v>
      </c>
      <c r="Z6" s="13" t="s">
        <v>92</v>
      </c>
      <c r="AA6" s="13" t="s">
        <v>93</v>
      </c>
      <c r="AB6" s="13" t="s">
        <v>94</v>
      </c>
    </row>
    <row r="7" spans="1:28" x14ac:dyDescent="0.35">
      <c r="A7" s="12" t="s">
        <v>95</v>
      </c>
      <c r="B7" s="14">
        <v>0.1071027</v>
      </c>
      <c r="C7" s="14">
        <v>9.5289899999999997E-2</v>
      </c>
      <c r="D7" s="14">
        <v>0.1130032</v>
      </c>
      <c r="E7" s="14">
        <v>0.11108850000000001</v>
      </c>
      <c r="F7" s="14">
        <v>0.108001</v>
      </c>
      <c r="G7" s="14">
        <v>0.1101476</v>
      </c>
      <c r="H7" s="14">
        <v>0.1082139</v>
      </c>
      <c r="I7" s="14">
        <v>9.9200800000000006E-2</v>
      </c>
      <c r="J7" s="14">
        <v>0.1164008</v>
      </c>
      <c r="K7" s="14">
        <v>9.8203600000000002E-2</v>
      </c>
      <c r="L7" s="14">
        <v>9.3107200000000001E-2</v>
      </c>
      <c r="M7" s="14">
        <v>9.94366E-2</v>
      </c>
      <c r="N7" s="14">
        <v>9.2345099999999999E-2</v>
      </c>
      <c r="O7" s="14">
        <v>0.1002248</v>
      </c>
      <c r="P7" s="14">
        <v>0.10047349999999999</v>
      </c>
      <c r="Q7" s="14">
        <v>9.0601799999999996E-2</v>
      </c>
      <c r="R7" s="14">
        <v>8.2121200000000005E-2</v>
      </c>
      <c r="S7" s="14">
        <v>7.7704099999999998E-2</v>
      </c>
      <c r="T7" s="14">
        <v>9.8021499999999998E-2</v>
      </c>
      <c r="U7" s="14">
        <v>8.1034700000000001E-2</v>
      </c>
      <c r="V7" s="14">
        <v>9.1779700000000006E-2</v>
      </c>
      <c r="W7" s="14">
        <v>9.9575899999999995E-2</v>
      </c>
      <c r="X7" s="14">
        <v>9.3410599999999996E-2</v>
      </c>
      <c r="Y7" s="14">
        <v>0.1100556</v>
      </c>
      <c r="Z7" s="14">
        <v>9.6309400000000003E-2</v>
      </c>
      <c r="AA7" s="14">
        <v>0.11087619999999999</v>
      </c>
      <c r="AB7" s="14">
        <v>9.8075599999999999E-2</v>
      </c>
    </row>
    <row r="8" spans="1:28" x14ac:dyDescent="0.35">
      <c r="A8" s="12" t="s">
        <v>96</v>
      </c>
      <c r="B8" s="14">
        <v>0.1285434</v>
      </c>
      <c r="C8" s="14">
        <v>0.1318791</v>
      </c>
      <c r="D8" s="14">
        <v>0.1627304</v>
      </c>
      <c r="E8" s="14">
        <v>0.1602266</v>
      </c>
      <c r="F8" s="14">
        <v>0.16984579999999999</v>
      </c>
      <c r="G8" s="14">
        <v>0.14529900000000001</v>
      </c>
      <c r="H8" s="14">
        <v>0.122326</v>
      </c>
      <c r="I8" s="14">
        <v>0.12478930000000001</v>
      </c>
      <c r="J8" s="14">
        <v>0.12809970000000001</v>
      </c>
      <c r="K8" s="14">
        <v>0.1089791</v>
      </c>
      <c r="L8" s="14">
        <v>9.8996700000000007E-2</v>
      </c>
      <c r="M8" s="14">
        <v>0.10713930000000001</v>
      </c>
      <c r="N8" s="14">
        <v>0.1091379</v>
      </c>
      <c r="O8" s="14">
        <v>0.10751090000000001</v>
      </c>
      <c r="P8" s="14">
        <v>0.1060345</v>
      </c>
      <c r="Q8" s="14">
        <v>9.6929600000000005E-2</v>
      </c>
      <c r="R8" s="14">
        <v>8.3415699999999995E-2</v>
      </c>
      <c r="S8" s="14">
        <v>7.1341500000000002E-2</v>
      </c>
      <c r="T8" s="14">
        <v>0.10123269999999999</v>
      </c>
      <c r="U8" s="14">
        <v>7.288E-2</v>
      </c>
      <c r="V8" s="14">
        <v>8.9165800000000003E-2</v>
      </c>
      <c r="W8" s="14">
        <v>0.1055132</v>
      </c>
      <c r="X8" s="14">
        <v>9.5049099999999997E-2</v>
      </c>
      <c r="Y8" s="14">
        <v>0.1225714</v>
      </c>
      <c r="Z8" s="14">
        <v>9.32867E-2</v>
      </c>
      <c r="AA8" s="14">
        <v>0.14411360000000001</v>
      </c>
      <c r="AB8" s="14">
        <v>7.6175300000000001E-2</v>
      </c>
    </row>
    <row r="9" spans="1:28" x14ac:dyDescent="0.35">
      <c r="A9" s="12" t="s">
        <v>97</v>
      </c>
      <c r="B9" s="14">
        <v>9.5060000000000006E-2</v>
      </c>
      <c r="C9" s="14">
        <v>7.4523300000000001E-2</v>
      </c>
      <c r="D9" s="14">
        <v>8.9125899999999994E-2</v>
      </c>
      <c r="E9" s="14">
        <v>9.0416700000000003E-2</v>
      </c>
      <c r="F9" s="14">
        <v>8.8618000000000002E-2</v>
      </c>
      <c r="G9" s="14">
        <v>8.9695700000000003E-2</v>
      </c>
      <c r="H9" s="14">
        <v>0.10696219999999999</v>
      </c>
      <c r="I9" s="14">
        <v>9.1663700000000001E-2</v>
      </c>
      <c r="J9" s="14">
        <v>0.11442819999999999</v>
      </c>
      <c r="K9" s="14">
        <v>9.5339099999999996E-2</v>
      </c>
      <c r="L9" s="14">
        <v>8.9054300000000003E-2</v>
      </c>
      <c r="M9" s="14">
        <v>9.9332500000000004E-2</v>
      </c>
      <c r="N9" s="14">
        <v>8.7129700000000004E-2</v>
      </c>
      <c r="O9" s="14">
        <v>9.2293200000000006E-2</v>
      </c>
      <c r="P9" s="14">
        <v>0.10372969999999999</v>
      </c>
      <c r="Q9" s="14">
        <v>9.3745300000000004E-2</v>
      </c>
      <c r="R9" s="14">
        <v>8.4450499999999998E-2</v>
      </c>
      <c r="S9" s="14">
        <v>8.3001000000000005E-2</v>
      </c>
      <c r="T9" s="14">
        <v>0.1025967</v>
      </c>
      <c r="U9" s="14">
        <v>8.6691000000000004E-2</v>
      </c>
      <c r="V9" s="14">
        <v>9.6841099999999999E-2</v>
      </c>
      <c r="W9" s="14">
        <v>0.1045638</v>
      </c>
      <c r="X9" s="14">
        <v>9.6710099999999993E-2</v>
      </c>
      <c r="Y9" s="14">
        <v>0.1075074</v>
      </c>
      <c r="Z9" s="14">
        <v>9.72113E-2</v>
      </c>
      <c r="AA9" s="14">
        <v>0.1063974</v>
      </c>
      <c r="AB9" s="14">
        <v>0.1084011</v>
      </c>
    </row>
    <row r="10" spans="1:28" x14ac:dyDescent="0.35">
      <c r="A10" s="12" t="s">
        <v>98</v>
      </c>
      <c r="B10" s="14">
        <v>0.1220885</v>
      </c>
      <c r="C10" s="14">
        <v>0.12127309999999999</v>
      </c>
      <c r="D10" s="14">
        <v>0.133577</v>
      </c>
      <c r="E10" s="14">
        <v>0.121659</v>
      </c>
      <c r="F10" s="14">
        <v>9.8844500000000002E-2</v>
      </c>
      <c r="G10" s="14">
        <v>0.13753799999999999</v>
      </c>
      <c r="H10" s="14">
        <v>9.5452800000000004E-2</v>
      </c>
      <c r="I10" s="14">
        <v>9.4562300000000002E-2</v>
      </c>
      <c r="J10" s="14">
        <v>0.1096925</v>
      </c>
      <c r="K10" s="14">
        <v>9.5723600000000006E-2</v>
      </c>
      <c r="L10" s="14">
        <v>9.9983799999999998E-2</v>
      </c>
      <c r="M10" s="14">
        <v>9.1575799999999999E-2</v>
      </c>
      <c r="N10" s="14">
        <v>9.1692599999999999E-2</v>
      </c>
      <c r="O10" s="14">
        <v>0.1180281</v>
      </c>
      <c r="P10" s="14">
        <v>8.4689100000000003E-2</v>
      </c>
      <c r="Q10" s="14">
        <v>7.4667600000000001E-2</v>
      </c>
      <c r="R10" s="14">
        <v>7.3738100000000001E-2</v>
      </c>
      <c r="S10" s="14">
        <v>6.7242999999999997E-2</v>
      </c>
      <c r="T10" s="14">
        <v>8.07398E-2</v>
      </c>
      <c r="U10" s="14">
        <v>7.1089299999999994E-2</v>
      </c>
      <c r="V10" s="14">
        <v>7.8617000000000006E-2</v>
      </c>
      <c r="W10" s="14">
        <v>7.8354699999999999E-2</v>
      </c>
      <c r="X10" s="14">
        <v>8.1422999999999995E-2</v>
      </c>
      <c r="Y10" s="14">
        <v>0.10623589999999999</v>
      </c>
      <c r="Z10" s="14">
        <v>9.63006E-2</v>
      </c>
      <c r="AA10" s="14">
        <v>9.3016500000000002E-2</v>
      </c>
      <c r="AB10" s="14">
        <v>8.4864899999999993E-2</v>
      </c>
    </row>
    <row r="11" spans="1:28" ht="30" customHeight="1" x14ac:dyDescent="0.4">
      <c r="A11" s="6" t="s">
        <v>37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row>
    <row r="12" spans="1:28" x14ac:dyDescent="0.35">
      <c r="A12" s="12" t="s">
        <v>67</v>
      </c>
      <c r="B12" s="15" t="s">
        <v>68</v>
      </c>
      <c r="C12" s="15" t="s">
        <v>69</v>
      </c>
      <c r="D12" s="15" t="s">
        <v>70</v>
      </c>
      <c r="E12" s="15" t="s">
        <v>71</v>
      </c>
      <c r="F12" s="15" t="s">
        <v>72</v>
      </c>
      <c r="G12" s="15" t="s">
        <v>73</v>
      </c>
      <c r="H12" s="15" t="s">
        <v>74</v>
      </c>
      <c r="I12" s="15" t="s">
        <v>75</v>
      </c>
      <c r="J12" s="15" t="s">
        <v>76</v>
      </c>
      <c r="K12" s="15" t="s">
        <v>77</v>
      </c>
      <c r="L12" s="15" t="s">
        <v>78</v>
      </c>
      <c r="M12" s="15" t="s">
        <v>79</v>
      </c>
      <c r="N12" s="15" t="s">
        <v>80</v>
      </c>
      <c r="O12" s="15" t="s">
        <v>81</v>
      </c>
      <c r="P12" s="15" t="s">
        <v>82</v>
      </c>
      <c r="Q12" s="15" t="s">
        <v>83</v>
      </c>
      <c r="R12" s="15" t="s">
        <v>84</v>
      </c>
      <c r="S12" s="15" t="s">
        <v>85</v>
      </c>
      <c r="T12" s="15" t="s">
        <v>86</v>
      </c>
      <c r="U12" s="15" t="s">
        <v>87</v>
      </c>
      <c r="V12" s="15" t="s">
        <v>88</v>
      </c>
      <c r="W12" s="15" t="s">
        <v>89</v>
      </c>
      <c r="X12" s="15" t="s">
        <v>90</v>
      </c>
      <c r="Y12" s="15" t="s">
        <v>91</v>
      </c>
      <c r="Z12" s="15" t="s">
        <v>92</v>
      </c>
      <c r="AA12" s="15" t="s">
        <v>93</v>
      </c>
      <c r="AB12" s="15" t="s">
        <v>94</v>
      </c>
    </row>
    <row r="13" spans="1:28" x14ac:dyDescent="0.35">
      <c r="A13" s="12" t="s">
        <v>95</v>
      </c>
      <c r="B13" s="14">
        <v>1</v>
      </c>
      <c r="C13" s="14">
        <v>1</v>
      </c>
      <c r="D13" s="14">
        <v>1</v>
      </c>
      <c r="E13" s="14">
        <v>1</v>
      </c>
      <c r="F13" s="14">
        <v>1</v>
      </c>
      <c r="G13" s="14">
        <v>1</v>
      </c>
      <c r="H13" s="14">
        <v>1</v>
      </c>
      <c r="I13" s="14">
        <v>1</v>
      </c>
      <c r="J13" s="14">
        <v>1</v>
      </c>
      <c r="K13" s="14">
        <v>1</v>
      </c>
      <c r="L13" s="14">
        <v>1</v>
      </c>
      <c r="M13" s="14">
        <v>1</v>
      </c>
      <c r="N13" s="14">
        <v>1</v>
      </c>
      <c r="O13" s="14">
        <v>1</v>
      </c>
      <c r="P13" s="14">
        <v>1</v>
      </c>
      <c r="Q13" s="14">
        <v>1</v>
      </c>
      <c r="R13" s="14">
        <v>1</v>
      </c>
      <c r="S13" s="14">
        <v>1</v>
      </c>
      <c r="T13" s="14">
        <v>1</v>
      </c>
      <c r="U13" s="14">
        <v>1</v>
      </c>
      <c r="V13" s="14">
        <v>1</v>
      </c>
      <c r="W13" s="14">
        <v>1</v>
      </c>
      <c r="X13" s="14">
        <v>1</v>
      </c>
      <c r="Y13" s="14">
        <v>1</v>
      </c>
      <c r="Z13" s="14">
        <v>1</v>
      </c>
      <c r="AA13" s="14">
        <v>1</v>
      </c>
      <c r="AB13" s="14">
        <v>1</v>
      </c>
    </row>
    <row r="14" spans="1:28" x14ac:dyDescent="0.35">
      <c r="A14" s="12" t="s">
        <v>96</v>
      </c>
      <c r="B14" s="14">
        <v>0.26415909999999998</v>
      </c>
      <c r="C14" s="14">
        <v>0.30557190000000001</v>
      </c>
      <c r="D14" s="14">
        <v>0.31584810000000002</v>
      </c>
      <c r="E14" s="14">
        <v>0.31427070000000001</v>
      </c>
      <c r="F14" s="14">
        <v>0.34048299999999998</v>
      </c>
      <c r="G14" s="14">
        <v>0.28506429999999999</v>
      </c>
      <c r="H14" s="14">
        <v>0.24225469999999999</v>
      </c>
      <c r="I14" s="14">
        <v>0.2665785</v>
      </c>
      <c r="J14" s="14">
        <v>0.22858310000000001</v>
      </c>
      <c r="K14" s="14">
        <v>0.22726640000000001</v>
      </c>
      <c r="L14" s="14">
        <v>0.21525059999999999</v>
      </c>
      <c r="M14" s="14">
        <v>0.21534890000000001</v>
      </c>
      <c r="N14" s="14">
        <v>0.23375560000000001</v>
      </c>
      <c r="O14" s="14">
        <v>0.2110253</v>
      </c>
      <c r="P14" s="14">
        <v>0.20520160000000001</v>
      </c>
      <c r="Q14" s="14">
        <v>0.20815259999999999</v>
      </c>
      <c r="R14" s="14">
        <v>0.19590779999999999</v>
      </c>
      <c r="S14" s="14">
        <v>0.17544760000000001</v>
      </c>
      <c r="T14" s="14">
        <v>0.19636690000000001</v>
      </c>
      <c r="U14" s="14">
        <v>0.16954610000000001</v>
      </c>
      <c r="V14" s="14">
        <v>0.18253759999999999</v>
      </c>
      <c r="W14" s="14">
        <v>0.19799040000000001</v>
      </c>
      <c r="X14" s="14">
        <v>0.1894576</v>
      </c>
      <c r="Y14" s="14">
        <v>0.2065476</v>
      </c>
      <c r="Z14" s="14">
        <v>0.17980769999999999</v>
      </c>
      <c r="AA14" s="14">
        <v>0.2393605</v>
      </c>
      <c r="AB14" s="14">
        <v>0.14521390000000001</v>
      </c>
    </row>
    <row r="15" spans="1:28" x14ac:dyDescent="0.35">
      <c r="A15" s="12" t="s">
        <v>97</v>
      </c>
      <c r="B15" s="14">
        <v>0.53875320000000004</v>
      </c>
      <c r="C15" s="14">
        <v>0.47384389999999998</v>
      </c>
      <c r="D15" s="14">
        <v>0.47849809999999998</v>
      </c>
      <c r="E15" s="14">
        <v>0.49430429999999997</v>
      </c>
      <c r="F15" s="14">
        <v>0.4987163</v>
      </c>
      <c r="G15" s="14">
        <v>0.49475780000000003</v>
      </c>
      <c r="H15" s="14">
        <v>0.60133510000000001</v>
      </c>
      <c r="I15" s="14">
        <v>0.56331169999999997</v>
      </c>
      <c r="J15" s="14">
        <v>0.5988812</v>
      </c>
      <c r="K15" s="14">
        <v>0.59240190000000004</v>
      </c>
      <c r="L15" s="14">
        <v>0.58430099999999996</v>
      </c>
      <c r="M15" s="14">
        <v>0.61176109999999995</v>
      </c>
      <c r="N15" s="14">
        <v>0.5785612</v>
      </c>
      <c r="O15" s="14">
        <v>0.56301199999999996</v>
      </c>
      <c r="P15" s="14">
        <v>0.63081469999999995</v>
      </c>
      <c r="Q15" s="14">
        <v>0.62928700000000004</v>
      </c>
      <c r="R15" s="14">
        <v>0.62558000000000002</v>
      </c>
      <c r="S15" s="14">
        <v>0.6560243</v>
      </c>
      <c r="T15" s="14">
        <v>0.64098770000000005</v>
      </c>
      <c r="U15" s="14">
        <v>0.65880229999999995</v>
      </c>
      <c r="V15" s="14">
        <v>0.64734219999999998</v>
      </c>
      <c r="W15" s="14">
        <v>0.64693080000000003</v>
      </c>
      <c r="X15" s="14">
        <v>0.64003699999999997</v>
      </c>
      <c r="Y15" s="14">
        <v>0.60702869999999998</v>
      </c>
      <c r="Z15" s="14">
        <v>0.62984209999999996</v>
      </c>
      <c r="AA15" s="14">
        <v>0.60598129999999994</v>
      </c>
      <c r="AB15" s="14">
        <v>0.69667840000000003</v>
      </c>
    </row>
    <row r="16" spans="1:28" x14ac:dyDescent="0.35">
      <c r="A16" s="12" t="s">
        <v>98</v>
      </c>
      <c r="B16" s="14">
        <v>0.1970877</v>
      </c>
      <c r="C16" s="14">
        <v>0.22058420000000001</v>
      </c>
      <c r="D16" s="14">
        <v>0.2056539</v>
      </c>
      <c r="E16" s="14">
        <v>0.19142500000000001</v>
      </c>
      <c r="F16" s="14">
        <v>0.16080079999999999</v>
      </c>
      <c r="G16" s="14">
        <v>0.22017800000000001</v>
      </c>
      <c r="H16" s="14">
        <v>0.1564101</v>
      </c>
      <c r="I16" s="14">
        <v>0.17010980000000001</v>
      </c>
      <c r="J16" s="14">
        <v>0.17253569999999999</v>
      </c>
      <c r="K16" s="14">
        <v>0.18033170000000001</v>
      </c>
      <c r="L16" s="14">
        <v>0.2004484</v>
      </c>
      <c r="M16" s="14">
        <v>0.17289009999999999</v>
      </c>
      <c r="N16" s="14">
        <v>0.1876833</v>
      </c>
      <c r="O16" s="14">
        <v>0.22596269999999999</v>
      </c>
      <c r="P16" s="14">
        <v>0.16398360000000001</v>
      </c>
      <c r="Q16" s="14">
        <v>0.16256029999999999</v>
      </c>
      <c r="R16" s="14">
        <v>0.17851210000000001</v>
      </c>
      <c r="S16" s="14">
        <v>0.16852809999999999</v>
      </c>
      <c r="T16" s="14">
        <v>0.16264529999999999</v>
      </c>
      <c r="U16" s="14">
        <v>0.17165159999999999</v>
      </c>
      <c r="V16" s="14">
        <v>0.1701202</v>
      </c>
      <c r="W16" s="14">
        <v>0.15507889999999999</v>
      </c>
      <c r="X16" s="14">
        <v>0.1705054</v>
      </c>
      <c r="Y16" s="14">
        <v>0.1864238</v>
      </c>
      <c r="Z16" s="14">
        <v>0.1903502</v>
      </c>
      <c r="AA16" s="14">
        <v>0.1546582</v>
      </c>
      <c r="AB16" s="14">
        <v>0.15810759999999999</v>
      </c>
    </row>
    <row r="17" spans="1:28" ht="30" customHeight="1" x14ac:dyDescent="0.4">
      <c r="A17" s="6" t="s">
        <v>38</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row>
    <row r="18" spans="1:28" x14ac:dyDescent="0.35">
      <c r="A18" s="12" t="s">
        <v>67</v>
      </c>
      <c r="B18" s="15" t="s">
        <v>68</v>
      </c>
      <c r="C18" s="15" t="s">
        <v>69</v>
      </c>
      <c r="D18" s="15" t="s">
        <v>70</v>
      </c>
      <c r="E18" s="15" t="s">
        <v>71</v>
      </c>
      <c r="F18" s="15" t="s">
        <v>72</v>
      </c>
      <c r="G18" s="15" t="s">
        <v>73</v>
      </c>
      <c r="H18" s="15" t="s">
        <v>74</v>
      </c>
      <c r="I18" s="15" t="s">
        <v>75</v>
      </c>
      <c r="J18" s="15" t="s">
        <v>76</v>
      </c>
      <c r="K18" s="15" t="s">
        <v>77</v>
      </c>
      <c r="L18" s="15" t="s">
        <v>78</v>
      </c>
      <c r="M18" s="15" t="s">
        <v>79</v>
      </c>
      <c r="N18" s="15" t="s">
        <v>80</v>
      </c>
      <c r="O18" s="15" t="s">
        <v>81</v>
      </c>
      <c r="P18" s="15" t="s">
        <v>82</v>
      </c>
      <c r="Q18" s="15" t="s">
        <v>83</v>
      </c>
      <c r="R18" s="15" t="s">
        <v>84</v>
      </c>
      <c r="S18" s="15" t="s">
        <v>85</v>
      </c>
      <c r="T18" s="15" t="s">
        <v>86</v>
      </c>
      <c r="U18" s="15" t="s">
        <v>87</v>
      </c>
      <c r="V18" s="15" t="s">
        <v>88</v>
      </c>
      <c r="W18" s="15" t="s">
        <v>89</v>
      </c>
      <c r="X18" s="15" t="s">
        <v>90</v>
      </c>
      <c r="Y18" s="15" t="s">
        <v>91</v>
      </c>
      <c r="Z18" s="15" t="s">
        <v>92</v>
      </c>
      <c r="AA18" s="15" t="s">
        <v>93</v>
      </c>
      <c r="AB18" s="15" t="s">
        <v>94</v>
      </c>
    </row>
    <row r="19" spans="1:28" x14ac:dyDescent="0.35">
      <c r="A19" s="12" t="s">
        <v>95</v>
      </c>
      <c r="B19" s="16">
        <v>540000</v>
      </c>
      <c r="C19" s="16">
        <v>480000</v>
      </c>
      <c r="D19" s="16">
        <v>570000</v>
      </c>
      <c r="E19" s="16">
        <v>550000</v>
      </c>
      <c r="F19" s="16">
        <v>540000</v>
      </c>
      <c r="G19" s="16">
        <v>550000</v>
      </c>
      <c r="H19" s="16">
        <v>540000</v>
      </c>
      <c r="I19" s="16">
        <v>490000</v>
      </c>
      <c r="J19" s="16">
        <v>580000</v>
      </c>
      <c r="K19" s="16">
        <v>490000</v>
      </c>
      <c r="L19" s="16">
        <v>470000</v>
      </c>
      <c r="M19" s="16">
        <v>500000</v>
      </c>
      <c r="N19" s="16">
        <v>470000</v>
      </c>
      <c r="O19" s="16">
        <v>510000</v>
      </c>
      <c r="P19" s="16">
        <v>510000</v>
      </c>
      <c r="Q19" s="16">
        <v>470000</v>
      </c>
      <c r="R19" s="16">
        <v>420000</v>
      </c>
      <c r="S19" s="16">
        <v>410000</v>
      </c>
      <c r="T19" s="16">
        <v>510000</v>
      </c>
      <c r="U19" s="16">
        <v>420000</v>
      </c>
      <c r="V19" s="16">
        <v>480000</v>
      </c>
      <c r="W19" s="16">
        <v>520000</v>
      </c>
      <c r="X19" s="16">
        <v>490000</v>
      </c>
      <c r="Y19" s="16">
        <v>590000</v>
      </c>
      <c r="Z19" s="16">
        <v>520000</v>
      </c>
      <c r="AA19" s="16">
        <v>590000</v>
      </c>
      <c r="AB19" s="16">
        <v>530000</v>
      </c>
    </row>
    <row r="20" spans="1:28" x14ac:dyDescent="0.35">
      <c r="A20" s="12" t="s">
        <v>96</v>
      </c>
      <c r="B20" s="16">
        <v>140000</v>
      </c>
      <c r="C20" s="16">
        <v>150000</v>
      </c>
      <c r="D20" s="16">
        <v>180000</v>
      </c>
      <c r="E20" s="16">
        <v>170000</v>
      </c>
      <c r="F20" s="16">
        <v>180000</v>
      </c>
      <c r="G20" s="16">
        <v>160000</v>
      </c>
      <c r="H20" s="16">
        <v>130000</v>
      </c>
      <c r="I20" s="16">
        <v>130000</v>
      </c>
      <c r="J20" s="16">
        <v>130000</v>
      </c>
      <c r="K20" s="16">
        <v>110000</v>
      </c>
      <c r="L20" s="16">
        <v>100000</v>
      </c>
      <c r="M20" s="16">
        <v>110000</v>
      </c>
      <c r="N20" s="16">
        <v>110000</v>
      </c>
      <c r="O20" s="16">
        <v>110000</v>
      </c>
      <c r="P20" s="16">
        <v>110000</v>
      </c>
      <c r="Q20" s="16">
        <v>100000</v>
      </c>
      <c r="R20" s="16">
        <v>80000</v>
      </c>
      <c r="S20" s="16">
        <v>70000</v>
      </c>
      <c r="T20" s="16">
        <v>100000</v>
      </c>
      <c r="U20" s="16">
        <v>70000</v>
      </c>
      <c r="V20" s="16">
        <v>90000</v>
      </c>
      <c r="W20" s="16">
        <v>100000</v>
      </c>
      <c r="X20" s="16">
        <v>90000</v>
      </c>
      <c r="Y20" s="16">
        <v>120000</v>
      </c>
      <c r="Z20" s="16">
        <v>90000</v>
      </c>
      <c r="AA20" s="16">
        <v>140000</v>
      </c>
      <c r="AB20" s="16">
        <v>80000</v>
      </c>
    </row>
    <row r="21" spans="1:28" x14ac:dyDescent="0.35">
      <c r="A21" s="12" t="s">
        <v>97</v>
      </c>
      <c r="B21" s="16">
        <v>290000</v>
      </c>
      <c r="C21" s="16">
        <v>230000</v>
      </c>
      <c r="D21" s="16">
        <v>270000</v>
      </c>
      <c r="E21" s="16">
        <v>270000</v>
      </c>
      <c r="F21" s="16">
        <v>270000</v>
      </c>
      <c r="G21" s="16">
        <v>270000</v>
      </c>
      <c r="H21" s="16">
        <v>320000</v>
      </c>
      <c r="I21" s="16">
        <v>280000</v>
      </c>
      <c r="J21" s="16">
        <v>350000</v>
      </c>
      <c r="K21" s="16">
        <v>290000</v>
      </c>
      <c r="L21" s="16">
        <v>270000</v>
      </c>
      <c r="M21" s="16">
        <v>310000</v>
      </c>
      <c r="N21" s="16">
        <v>270000</v>
      </c>
      <c r="O21" s="16">
        <v>290000</v>
      </c>
      <c r="P21" s="16">
        <v>320000</v>
      </c>
      <c r="Q21" s="16">
        <v>290000</v>
      </c>
      <c r="R21" s="16">
        <v>270000</v>
      </c>
      <c r="S21" s="16">
        <v>270000</v>
      </c>
      <c r="T21" s="16">
        <v>330000</v>
      </c>
      <c r="U21" s="16">
        <v>280000</v>
      </c>
      <c r="V21" s="16">
        <v>310000</v>
      </c>
      <c r="W21" s="16">
        <v>340000</v>
      </c>
      <c r="X21" s="16">
        <v>320000</v>
      </c>
      <c r="Y21" s="16">
        <v>360000</v>
      </c>
      <c r="Z21" s="16">
        <v>330000</v>
      </c>
      <c r="AA21" s="16">
        <v>360000</v>
      </c>
      <c r="AB21" s="16">
        <v>370000</v>
      </c>
    </row>
    <row r="22" spans="1:28" x14ac:dyDescent="0.35">
      <c r="A22" s="12" t="s">
        <v>98</v>
      </c>
      <c r="B22" s="16">
        <v>110000</v>
      </c>
      <c r="C22" s="16">
        <v>110000</v>
      </c>
      <c r="D22" s="16">
        <v>120000</v>
      </c>
      <c r="E22" s="16">
        <v>110000</v>
      </c>
      <c r="F22" s="16">
        <v>90000</v>
      </c>
      <c r="G22" s="16">
        <v>120000</v>
      </c>
      <c r="H22" s="16">
        <v>80000</v>
      </c>
      <c r="I22" s="16">
        <v>80000</v>
      </c>
      <c r="J22" s="16">
        <v>100000</v>
      </c>
      <c r="K22" s="16">
        <v>90000</v>
      </c>
      <c r="L22" s="16">
        <v>90000</v>
      </c>
      <c r="M22" s="16">
        <v>90000</v>
      </c>
      <c r="N22" s="16">
        <v>90000</v>
      </c>
      <c r="O22" s="16">
        <v>110000</v>
      </c>
      <c r="P22" s="16">
        <v>80000</v>
      </c>
      <c r="Q22" s="16">
        <v>80000</v>
      </c>
      <c r="R22" s="16">
        <v>80000</v>
      </c>
      <c r="S22" s="16">
        <v>70000</v>
      </c>
      <c r="T22" s="16">
        <v>80000</v>
      </c>
      <c r="U22" s="16">
        <v>70000</v>
      </c>
      <c r="V22" s="16">
        <v>80000</v>
      </c>
      <c r="W22" s="16">
        <v>80000</v>
      </c>
      <c r="X22" s="16">
        <v>80000</v>
      </c>
      <c r="Y22" s="16">
        <v>110000</v>
      </c>
      <c r="Z22" s="16">
        <v>100000</v>
      </c>
      <c r="AA22" s="16">
        <v>90000</v>
      </c>
      <c r="AB22" s="16">
        <v>80000</v>
      </c>
    </row>
    <row r="23" spans="1:28" ht="30" customHeight="1" x14ac:dyDescent="0.4">
      <c r="A23" s="6" t="s">
        <v>39</v>
      </c>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spans="1:28" x14ac:dyDescent="0.35">
      <c r="A24" s="12" t="s">
        <v>67</v>
      </c>
      <c r="B24" s="17" t="s">
        <v>68</v>
      </c>
      <c r="C24" s="17" t="s">
        <v>69</v>
      </c>
      <c r="D24" s="17" t="s">
        <v>70</v>
      </c>
      <c r="E24" s="17" t="s">
        <v>71</v>
      </c>
      <c r="F24" s="17" t="s">
        <v>72</v>
      </c>
      <c r="G24" s="17" t="s">
        <v>73</v>
      </c>
      <c r="H24" s="17" t="s">
        <v>74</v>
      </c>
      <c r="I24" s="17" t="s">
        <v>75</v>
      </c>
      <c r="J24" s="17" t="s">
        <v>76</v>
      </c>
      <c r="K24" s="17" t="s">
        <v>77</v>
      </c>
      <c r="L24" s="17" t="s">
        <v>78</v>
      </c>
      <c r="M24" s="17" t="s">
        <v>79</v>
      </c>
      <c r="N24" s="17" t="s">
        <v>80</v>
      </c>
      <c r="O24" s="17" t="s">
        <v>81</v>
      </c>
      <c r="P24" s="17" t="s">
        <v>82</v>
      </c>
      <c r="Q24" s="17" t="s">
        <v>83</v>
      </c>
      <c r="R24" s="17" t="s">
        <v>84</v>
      </c>
      <c r="S24" s="17" t="s">
        <v>85</v>
      </c>
      <c r="T24" s="17" t="s">
        <v>86</v>
      </c>
      <c r="U24" s="17" t="s">
        <v>87</v>
      </c>
      <c r="V24" s="17" t="s">
        <v>88</v>
      </c>
      <c r="W24" s="17" t="s">
        <v>89</v>
      </c>
      <c r="X24" s="17" t="s">
        <v>90</v>
      </c>
      <c r="Y24" s="17" t="s">
        <v>91</v>
      </c>
      <c r="Z24" s="17" t="s">
        <v>92</v>
      </c>
      <c r="AA24" s="17" t="s">
        <v>93</v>
      </c>
      <c r="AB24" s="17" t="s">
        <v>94</v>
      </c>
    </row>
    <row r="25" spans="1:28" x14ac:dyDescent="0.35">
      <c r="A25" s="12" t="s">
        <v>95</v>
      </c>
      <c r="B25" s="16">
        <v>2815</v>
      </c>
      <c r="C25" s="16">
        <v>2775</v>
      </c>
      <c r="D25" s="16">
        <v>2709</v>
      </c>
      <c r="E25" s="16">
        <v>2621</v>
      </c>
      <c r="F25" s="16">
        <v>2368</v>
      </c>
      <c r="G25" s="16">
        <v>2590</v>
      </c>
      <c r="H25" s="16">
        <v>2668</v>
      </c>
      <c r="I25" s="16">
        <v>2837</v>
      </c>
      <c r="J25" s="16">
        <v>5518</v>
      </c>
      <c r="K25" s="16">
        <v>5648</v>
      </c>
      <c r="L25" s="16">
        <v>5292</v>
      </c>
      <c r="M25" s="16">
        <v>5217</v>
      </c>
      <c r="N25" s="16">
        <v>4828</v>
      </c>
      <c r="O25" s="16">
        <v>5047</v>
      </c>
      <c r="P25" s="16">
        <v>4864</v>
      </c>
      <c r="Q25" s="16">
        <v>4775</v>
      </c>
      <c r="R25" s="16">
        <v>4803</v>
      </c>
      <c r="S25" s="16">
        <v>3807</v>
      </c>
      <c r="T25" s="16">
        <v>3542</v>
      </c>
      <c r="U25" s="16">
        <v>3401</v>
      </c>
      <c r="V25" s="16">
        <v>3334</v>
      </c>
      <c r="W25" s="16">
        <v>3060</v>
      </c>
      <c r="X25" s="16">
        <v>3202</v>
      </c>
      <c r="Y25" s="16">
        <v>3107</v>
      </c>
      <c r="Z25" s="16">
        <v>3212</v>
      </c>
      <c r="AA25" s="16">
        <v>3027</v>
      </c>
      <c r="AB25" s="16">
        <v>1531</v>
      </c>
    </row>
    <row r="26" spans="1:28" x14ac:dyDescent="0.35">
      <c r="A26" s="12" t="s">
        <v>96</v>
      </c>
      <c r="B26" s="16">
        <v>809</v>
      </c>
      <c r="C26" s="16">
        <v>755</v>
      </c>
      <c r="D26" s="16">
        <v>713</v>
      </c>
      <c r="E26" s="16">
        <v>700</v>
      </c>
      <c r="F26" s="16">
        <v>567</v>
      </c>
      <c r="G26" s="16">
        <v>654</v>
      </c>
      <c r="H26" s="16">
        <v>637</v>
      </c>
      <c r="I26" s="16">
        <v>676</v>
      </c>
      <c r="J26" s="16">
        <v>1395</v>
      </c>
      <c r="K26" s="16">
        <v>1343</v>
      </c>
      <c r="L26" s="16">
        <v>1225</v>
      </c>
      <c r="M26" s="16">
        <v>1203</v>
      </c>
      <c r="N26" s="16">
        <v>1115</v>
      </c>
      <c r="O26" s="16">
        <v>1180</v>
      </c>
      <c r="P26" s="16">
        <v>1148</v>
      </c>
      <c r="Q26" s="16">
        <v>1089</v>
      </c>
      <c r="R26" s="16">
        <v>1127</v>
      </c>
      <c r="S26" s="16">
        <v>887</v>
      </c>
      <c r="T26" s="16">
        <v>837</v>
      </c>
      <c r="U26" s="16">
        <v>780</v>
      </c>
      <c r="V26" s="16">
        <v>769</v>
      </c>
      <c r="W26" s="16">
        <v>625</v>
      </c>
      <c r="X26" s="16">
        <v>728</v>
      </c>
      <c r="Y26" s="16">
        <v>621</v>
      </c>
      <c r="Z26" s="16">
        <v>682</v>
      </c>
      <c r="AA26" s="16">
        <v>644</v>
      </c>
      <c r="AB26" s="16">
        <v>220</v>
      </c>
    </row>
    <row r="27" spans="1:28" x14ac:dyDescent="0.35">
      <c r="A27" s="12" t="s">
        <v>97</v>
      </c>
      <c r="B27" s="16">
        <v>2094</v>
      </c>
      <c r="C27" s="16">
        <v>2090</v>
      </c>
      <c r="D27" s="16">
        <v>2021</v>
      </c>
      <c r="E27" s="16">
        <v>2018</v>
      </c>
      <c r="F27" s="16">
        <v>1770</v>
      </c>
      <c r="G27" s="16">
        <v>1971</v>
      </c>
      <c r="H27" s="16">
        <v>1986</v>
      </c>
      <c r="I27" s="16">
        <v>2144</v>
      </c>
      <c r="J27" s="16">
        <v>4121</v>
      </c>
      <c r="K27" s="16">
        <v>4134</v>
      </c>
      <c r="L27" s="16">
        <v>3915</v>
      </c>
      <c r="M27" s="16">
        <v>3868</v>
      </c>
      <c r="N27" s="16">
        <v>3532</v>
      </c>
      <c r="O27" s="16">
        <v>3708</v>
      </c>
      <c r="P27" s="16">
        <v>3572</v>
      </c>
      <c r="Q27" s="16">
        <v>3494</v>
      </c>
      <c r="R27" s="16">
        <v>3460</v>
      </c>
      <c r="S27" s="16">
        <v>2813</v>
      </c>
      <c r="T27" s="16">
        <v>2581</v>
      </c>
      <c r="U27" s="16">
        <v>2440</v>
      </c>
      <c r="V27" s="16">
        <v>2411</v>
      </c>
      <c r="W27" s="16">
        <v>2152</v>
      </c>
      <c r="X27" s="16">
        <v>2291</v>
      </c>
      <c r="Y27" s="16">
        <v>2204</v>
      </c>
      <c r="Z27" s="16">
        <v>2313</v>
      </c>
      <c r="AA27" s="16">
        <v>2144</v>
      </c>
      <c r="AB27" s="16">
        <v>1047</v>
      </c>
    </row>
    <row r="28" spans="1:28" x14ac:dyDescent="0.35">
      <c r="A28" s="12" t="s">
        <v>98</v>
      </c>
      <c r="B28" s="16">
        <v>796</v>
      </c>
      <c r="C28" s="16">
        <v>774</v>
      </c>
      <c r="D28" s="16">
        <v>752</v>
      </c>
      <c r="E28" s="16">
        <v>663</v>
      </c>
      <c r="F28" s="16">
        <v>667</v>
      </c>
      <c r="G28" s="16">
        <v>709</v>
      </c>
      <c r="H28" s="16">
        <v>755</v>
      </c>
      <c r="I28" s="16">
        <v>788</v>
      </c>
      <c r="J28" s="16">
        <v>1568</v>
      </c>
      <c r="K28" s="16">
        <v>1704</v>
      </c>
      <c r="L28" s="16">
        <v>1556</v>
      </c>
      <c r="M28" s="16">
        <v>1518</v>
      </c>
      <c r="N28" s="16">
        <v>1464</v>
      </c>
      <c r="O28" s="16">
        <v>1522</v>
      </c>
      <c r="P28" s="16">
        <v>1475</v>
      </c>
      <c r="Q28" s="16">
        <v>1472</v>
      </c>
      <c r="R28" s="16">
        <v>1524</v>
      </c>
      <c r="S28" s="16">
        <v>1138</v>
      </c>
      <c r="T28" s="16">
        <v>1094</v>
      </c>
      <c r="U28" s="16">
        <v>1064</v>
      </c>
      <c r="V28" s="16">
        <v>1014</v>
      </c>
      <c r="W28" s="16">
        <v>1018</v>
      </c>
      <c r="X28" s="16">
        <v>1007</v>
      </c>
      <c r="Y28" s="16">
        <v>1032</v>
      </c>
      <c r="Z28" s="16">
        <v>1013</v>
      </c>
      <c r="AA28" s="16">
        <v>990</v>
      </c>
      <c r="AB28" s="16">
        <v>551</v>
      </c>
    </row>
    <row r="29" spans="1:28" x14ac:dyDescent="0.35">
      <c r="A29" s="12"/>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spans="1:28" x14ac:dyDescent="0.35">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spans="1:28" x14ac:dyDescent="0.35">
      <c r="A31" s="1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1:28" x14ac:dyDescent="0.35">
      <c r="A32" s="1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row>
    <row r="33" spans="1:28" x14ac:dyDescent="0.35">
      <c r="A33" s="1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row>
    <row r="34" spans="1:28" x14ac:dyDescent="0.35">
      <c r="A34" s="1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x14ac:dyDescent="0.35">
      <c r="A35" s="1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x14ac:dyDescent="0.35">
      <c r="A36" s="1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x14ac:dyDescent="0.35">
      <c r="A37" s="1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x14ac:dyDescent="0.35">
      <c r="A38" s="1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x14ac:dyDescent="0.35">
      <c r="A39" s="1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x14ac:dyDescent="0.35">
      <c r="A40" s="1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x14ac:dyDescent="0.35">
      <c r="A41" s="1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x14ac:dyDescent="0.35">
      <c r="A42" s="1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x14ac:dyDescent="0.35">
      <c r="A43" s="1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x14ac:dyDescent="0.35">
      <c r="A44" s="1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x14ac:dyDescent="0.35">
      <c r="A45" s="1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x14ac:dyDescent="0.35">
      <c r="A46" s="1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x14ac:dyDescent="0.35">
      <c r="A47" s="1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x14ac:dyDescent="0.35">
      <c r="A48" s="1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x14ac:dyDescent="0.35">
      <c r="A49" s="1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x14ac:dyDescent="0.35">
      <c r="A50" s="1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x14ac:dyDescent="0.35">
      <c r="A51" s="1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x14ac:dyDescent="0.35">
      <c r="A52" s="1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x14ac:dyDescent="0.35">
      <c r="A53" s="1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x14ac:dyDescent="0.35">
      <c r="A54" s="1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x14ac:dyDescent="0.35">
      <c r="A55" s="1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x14ac:dyDescent="0.35">
      <c r="A56" s="1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x14ac:dyDescent="0.35">
      <c r="A57" s="1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x14ac:dyDescent="0.35">
      <c r="A58" s="1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x14ac:dyDescent="0.35">
      <c r="A59" s="1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x14ac:dyDescent="0.35">
      <c r="A60" s="1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x14ac:dyDescent="0.35">
      <c r="A61" s="1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x14ac:dyDescent="0.35">
      <c r="A62" s="1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x14ac:dyDescent="0.35">
      <c r="A63" s="1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x14ac:dyDescent="0.35">
      <c r="A64" s="1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x14ac:dyDescent="0.35">
      <c r="A65" s="1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x14ac:dyDescent="0.35">
      <c r="A66" s="1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x14ac:dyDescent="0.35">
      <c r="A67" s="1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x14ac:dyDescent="0.35">
      <c r="A68" s="1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x14ac:dyDescent="0.35">
      <c r="A69" s="1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x14ac:dyDescent="0.35">
      <c r="A70" s="1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x14ac:dyDescent="0.35">
      <c r="A71" s="1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x14ac:dyDescent="0.35">
      <c r="A72" s="1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x14ac:dyDescent="0.35">
      <c r="A73" s="1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x14ac:dyDescent="0.35">
      <c r="A74" s="1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x14ac:dyDescent="0.35">
      <c r="A75" s="1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x14ac:dyDescent="0.35">
      <c r="A76" s="1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x14ac:dyDescent="0.35">
      <c r="A77" s="1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x14ac:dyDescent="0.35">
      <c r="A78" s="1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x14ac:dyDescent="0.35">
      <c r="A79" s="1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x14ac:dyDescent="0.35">
      <c r="A80" s="1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x14ac:dyDescent="0.35">
      <c r="A81" s="1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x14ac:dyDescent="0.35">
      <c r="A82" s="1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x14ac:dyDescent="0.35">
      <c r="A83" s="1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x14ac:dyDescent="0.35">
      <c r="A84" s="1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x14ac:dyDescent="0.35">
      <c r="A85" s="1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x14ac:dyDescent="0.35">
      <c r="A86" s="1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x14ac:dyDescent="0.35">
      <c r="A87" s="1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x14ac:dyDescent="0.35">
      <c r="A88" s="1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x14ac:dyDescent="0.35">
      <c r="A89" s="1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x14ac:dyDescent="0.35">
      <c r="A90" s="1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x14ac:dyDescent="0.35">
      <c r="A91" s="1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x14ac:dyDescent="0.35">
      <c r="A92" s="1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x14ac:dyDescent="0.35">
      <c r="A93" s="1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x14ac:dyDescent="0.35">
      <c r="A94" s="1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x14ac:dyDescent="0.35">
      <c r="A95" s="1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x14ac:dyDescent="0.35">
      <c r="A96" s="1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x14ac:dyDescent="0.35">
      <c r="A97" s="1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x14ac:dyDescent="0.35">
      <c r="A98" s="1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x14ac:dyDescent="0.35">
      <c r="A99" s="1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x14ac:dyDescent="0.35">
      <c r="A100" s="1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x14ac:dyDescent="0.3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spans="1:28" x14ac:dyDescent="0.3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spans="1:28" x14ac:dyDescent="0.3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spans="1:28" x14ac:dyDescent="0.3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spans="1:28" x14ac:dyDescent="0.3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spans="1:28" x14ac:dyDescent="0.3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spans="1:28" x14ac:dyDescent="0.3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spans="1:28" x14ac:dyDescent="0.3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spans="1:28" x14ac:dyDescent="0.3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spans="1:28" x14ac:dyDescent="0.3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spans="1:28" x14ac:dyDescent="0.3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spans="1:28" x14ac:dyDescent="0.3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spans="1:28" x14ac:dyDescent="0.3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spans="1:28" x14ac:dyDescent="0.3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spans="1:28" x14ac:dyDescent="0.3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spans="1:28" x14ac:dyDescent="0.3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spans="1:28" x14ac:dyDescent="0.3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spans="1:28" x14ac:dyDescent="0.3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spans="1:28" x14ac:dyDescent="0.3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spans="1:28" x14ac:dyDescent="0.3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spans="1:28" x14ac:dyDescent="0.3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spans="1:28" x14ac:dyDescent="0.3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spans="1:28" x14ac:dyDescent="0.3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spans="1:28" x14ac:dyDescent="0.3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spans="1:28" x14ac:dyDescent="0.3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spans="1:28" x14ac:dyDescent="0.3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spans="1:28" x14ac:dyDescent="0.3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spans="1:28" x14ac:dyDescent="0.3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spans="1:28" x14ac:dyDescent="0.3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spans="1:28" x14ac:dyDescent="0.3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spans="1:28" x14ac:dyDescent="0.3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spans="1:28" x14ac:dyDescent="0.3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spans="1:28" x14ac:dyDescent="0.3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spans="1:28" x14ac:dyDescent="0.3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spans="1:28" x14ac:dyDescent="0.3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spans="1:28" x14ac:dyDescent="0.3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spans="1:28" x14ac:dyDescent="0.3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spans="1:28" x14ac:dyDescent="0.3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spans="1:28" x14ac:dyDescent="0.3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spans="1:28" x14ac:dyDescent="0.3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spans="1:28" x14ac:dyDescent="0.3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spans="1:28" x14ac:dyDescent="0.3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spans="1:28" x14ac:dyDescent="0.3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spans="1:28" x14ac:dyDescent="0.3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spans="1:28" x14ac:dyDescent="0.3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spans="1:28" x14ac:dyDescent="0.3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spans="1:28" x14ac:dyDescent="0.3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spans="1:28" x14ac:dyDescent="0.3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spans="1:28" x14ac:dyDescent="0.3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spans="1:28" x14ac:dyDescent="0.3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spans="1:28" x14ac:dyDescent="0.3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spans="1:28" x14ac:dyDescent="0.3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spans="1:28" x14ac:dyDescent="0.3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spans="1:28" x14ac:dyDescent="0.3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spans="1:28" x14ac:dyDescent="0.3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spans="1:28" x14ac:dyDescent="0.3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spans="1:28" x14ac:dyDescent="0.3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spans="1:28" x14ac:dyDescent="0.3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spans="1:28" x14ac:dyDescent="0.3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spans="1:28" x14ac:dyDescent="0.3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spans="1:28" x14ac:dyDescent="0.3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spans="1:28" x14ac:dyDescent="0.3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spans="1:28" x14ac:dyDescent="0.3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spans="1:28" x14ac:dyDescent="0.3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spans="1:28" x14ac:dyDescent="0.3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spans="1:28" x14ac:dyDescent="0.3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spans="1:28" x14ac:dyDescent="0.3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spans="1:28" x14ac:dyDescent="0.3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spans="1:28" x14ac:dyDescent="0.3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spans="1:28" x14ac:dyDescent="0.3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spans="1:28" x14ac:dyDescent="0.3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spans="1:28" x14ac:dyDescent="0.3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spans="1:28" x14ac:dyDescent="0.3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spans="1:28" x14ac:dyDescent="0.3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spans="1:28" x14ac:dyDescent="0.3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spans="1:28" x14ac:dyDescent="0.3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spans="1:28" x14ac:dyDescent="0.3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spans="1:28" x14ac:dyDescent="0.3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spans="1:28" x14ac:dyDescent="0.3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spans="1:28" x14ac:dyDescent="0.3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28" x14ac:dyDescent="0.3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28" x14ac:dyDescent="0.3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28" x14ac:dyDescent="0.3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28" x14ac:dyDescent="0.3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28" x14ac:dyDescent="0.3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28" x14ac:dyDescent="0.3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28" x14ac:dyDescent="0.3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28" x14ac:dyDescent="0.3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28" x14ac:dyDescent="0.3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28" x14ac:dyDescent="0.3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28" x14ac:dyDescent="0.3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28" x14ac:dyDescent="0.3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3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3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3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3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3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3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3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3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sheetData>
  <pageMargins left="0.7" right="0.7" top="0.75" bottom="0.75" header="0.3" footer="0.3"/>
  <pageSetup paperSize="9" orientation="portrait" horizontalDpi="300" verticalDpi="300"/>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R200"/>
  <sheetViews>
    <sheetView showGridLines="0" workbookViewId="0"/>
  </sheetViews>
  <sheetFormatPr defaultColWidth="10.90625" defaultRowHeight="14.5" x14ac:dyDescent="0.35"/>
  <cols>
    <col min="1" max="1" width="70.7265625" customWidth="1"/>
  </cols>
  <sheetData>
    <row r="1" spans="1:18" ht="19.5" x14ac:dyDescent="0.45">
      <c r="A1" s="4" t="s">
        <v>45</v>
      </c>
      <c r="B1" s="8"/>
      <c r="C1" s="8"/>
      <c r="D1" s="8"/>
      <c r="E1" s="8"/>
      <c r="F1" s="8"/>
      <c r="G1" s="8"/>
      <c r="H1" s="8"/>
      <c r="I1" s="8"/>
      <c r="J1" s="8"/>
      <c r="K1" s="8"/>
      <c r="L1" s="8"/>
      <c r="M1" s="8"/>
      <c r="N1" s="8"/>
      <c r="O1" s="8"/>
      <c r="P1" s="8"/>
      <c r="Q1" s="8"/>
      <c r="R1" s="8"/>
    </row>
    <row r="2" spans="1:18" x14ac:dyDescent="0.35">
      <c r="A2" s="9" t="s">
        <v>99</v>
      </c>
      <c r="B2" s="8"/>
      <c r="C2" s="8"/>
      <c r="D2" s="8"/>
      <c r="E2" s="8"/>
      <c r="F2" s="8"/>
      <c r="G2" s="8"/>
      <c r="H2" s="8"/>
      <c r="I2" s="8"/>
      <c r="J2" s="8"/>
      <c r="K2" s="8"/>
      <c r="L2" s="8"/>
      <c r="M2" s="8"/>
      <c r="N2" s="8"/>
      <c r="O2" s="8"/>
      <c r="P2" s="8"/>
      <c r="Q2" s="8"/>
      <c r="R2" s="8"/>
    </row>
    <row r="3" spans="1:18" ht="29" x14ac:dyDescent="0.35">
      <c r="A3" s="9" t="s">
        <v>66</v>
      </c>
      <c r="B3" s="10"/>
      <c r="C3" s="10"/>
      <c r="D3" s="10"/>
      <c r="E3" s="10"/>
      <c r="F3" s="10"/>
      <c r="G3" s="10"/>
      <c r="H3" s="10"/>
      <c r="I3" s="10"/>
      <c r="J3" s="10"/>
      <c r="K3" s="10"/>
      <c r="L3" s="10"/>
      <c r="M3" s="10"/>
      <c r="N3" s="10"/>
      <c r="O3" s="10"/>
      <c r="P3" s="10"/>
      <c r="Q3" s="10"/>
      <c r="R3" s="10"/>
    </row>
    <row r="4" spans="1:18" ht="29" x14ac:dyDescent="0.35">
      <c r="A4" s="9" t="s">
        <v>100</v>
      </c>
      <c r="B4" s="10"/>
      <c r="C4" s="10"/>
      <c r="D4" s="10"/>
      <c r="E4" s="10"/>
      <c r="F4" s="10"/>
      <c r="G4" s="10"/>
      <c r="H4" s="10"/>
      <c r="I4" s="10"/>
      <c r="J4" s="10"/>
      <c r="K4" s="10"/>
      <c r="L4" s="10"/>
      <c r="M4" s="10"/>
      <c r="N4" s="10"/>
      <c r="O4" s="10"/>
      <c r="P4" s="10"/>
      <c r="Q4" s="10"/>
      <c r="R4" s="10"/>
    </row>
    <row r="5" spans="1:18" x14ac:dyDescent="0.35">
      <c r="A5" s="11" t="s">
        <v>0</v>
      </c>
      <c r="B5" s="10"/>
      <c r="C5" s="10"/>
      <c r="D5" s="10"/>
      <c r="E5" s="10"/>
      <c r="F5" s="10"/>
      <c r="G5" s="10"/>
      <c r="H5" s="10"/>
      <c r="I5" s="10"/>
      <c r="J5" s="10"/>
      <c r="K5" s="10"/>
      <c r="L5" s="10"/>
      <c r="M5" s="10"/>
      <c r="N5" s="10"/>
      <c r="O5" s="10"/>
      <c r="P5" s="10"/>
      <c r="Q5" s="10"/>
      <c r="R5" s="10"/>
    </row>
    <row r="6" spans="1:18" ht="30" customHeight="1" x14ac:dyDescent="0.4">
      <c r="A6" s="6" t="s">
        <v>44</v>
      </c>
      <c r="B6" s="10"/>
      <c r="C6" s="10"/>
      <c r="D6" s="10"/>
      <c r="E6" s="10"/>
      <c r="F6" s="10"/>
      <c r="G6" s="10"/>
      <c r="H6" s="10"/>
      <c r="I6" s="10"/>
      <c r="J6" s="10"/>
      <c r="K6" s="10"/>
      <c r="L6" s="10"/>
      <c r="M6" s="10"/>
      <c r="N6" s="10"/>
      <c r="O6" s="10"/>
      <c r="P6" s="10"/>
      <c r="Q6" s="10"/>
      <c r="R6" s="10"/>
    </row>
    <row r="7" spans="1:18" x14ac:dyDescent="0.35">
      <c r="A7" s="12" t="s">
        <v>101</v>
      </c>
      <c r="B7" s="13" t="s">
        <v>78</v>
      </c>
      <c r="C7" s="13" t="s">
        <v>79</v>
      </c>
      <c r="D7" s="13" t="s">
        <v>80</v>
      </c>
      <c r="E7" s="13" t="s">
        <v>81</v>
      </c>
      <c r="F7" s="13" t="s">
        <v>82</v>
      </c>
      <c r="G7" s="13" t="s">
        <v>83</v>
      </c>
      <c r="H7" s="13" t="s">
        <v>84</v>
      </c>
      <c r="I7" s="13" t="s">
        <v>85</v>
      </c>
      <c r="J7" s="13" t="s">
        <v>86</v>
      </c>
      <c r="K7" s="13" t="s">
        <v>87</v>
      </c>
      <c r="L7" s="13" t="s">
        <v>88</v>
      </c>
      <c r="M7" s="13" t="s">
        <v>89</v>
      </c>
      <c r="N7" s="13" t="s">
        <v>90</v>
      </c>
      <c r="O7" s="13" t="s">
        <v>91</v>
      </c>
      <c r="P7" s="13" t="s">
        <v>92</v>
      </c>
      <c r="Q7" s="13" t="s">
        <v>93</v>
      </c>
      <c r="R7" s="13" t="s">
        <v>94</v>
      </c>
    </row>
    <row r="8" spans="1:18" x14ac:dyDescent="0.35">
      <c r="A8" s="12" t="s">
        <v>102</v>
      </c>
      <c r="B8" s="14" t="s">
        <v>141</v>
      </c>
      <c r="C8" s="14" t="s">
        <v>141</v>
      </c>
      <c r="D8" s="14" t="s">
        <v>141</v>
      </c>
      <c r="E8" s="14" t="s">
        <v>141</v>
      </c>
      <c r="F8" s="14" t="s">
        <v>141</v>
      </c>
      <c r="G8" s="14" t="s">
        <v>141</v>
      </c>
      <c r="H8" s="14">
        <v>0.1317043</v>
      </c>
      <c r="I8" s="14">
        <v>0.10499029999999999</v>
      </c>
      <c r="J8" s="14">
        <v>0.1182221</v>
      </c>
      <c r="K8" s="14">
        <v>0.14206160000000001</v>
      </c>
      <c r="L8" s="14">
        <v>0.1194037</v>
      </c>
      <c r="M8" s="14">
        <v>0.1150772</v>
      </c>
      <c r="N8" s="14">
        <v>0.1113745</v>
      </c>
      <c r="O8" s="14">
        <v>0.13682939999999999</v>
      </c>
      <c r="P8" s="14">
        <v>0.1193668</v>
      </c>
      <c r="Q8" s="14">
        <v>0.119475</v>
      </c>
      <c r="R8" s="14">
        <v>3.1094E-2</v>
      </c>
    </row>
    <row r="9" spans="1:18" x14ac:dyDescent="0.35">
      <c r="A9" s="12" t="s">
        <v>104</v>
      </c>
      <c r="B9" s="14" t="s">
        <v>141</v>
      </c>
      <c r="C9" s="14" t="s">
        <v>141</v>
      </c>
      <c r="D9" s="14" t="s">
        <v>141</v>
      </c>
      <c r="E9" s="14" t="s">
        <v>141</v>
      </c>
      <c r="F9" s="14" t="s">
        <v>141</v>
      </c>
      <c r="G9" s="14" t="s">
        <v>141</v>
      </c>
      <c r="H9" s="14">
        <v>0.1184495</v>
      </c>
      <c r="I9" s="14">
        <v>8.57879E-2</v>
      </c>
      <c r="J9" s="14">
        <v>0.1068741</v>
      </c>
      <c r="K9" s="14">
        <v>0.13068930000000001</v>
      </c>
      <c r="L9" s="14">
        <v>0.1040682</v>
      </c>
      <c r="M9" s="14">
        <v>0.1000404</v>
      </c>
      <c r="N9" s="14">
        <v>0.10583910000000001</v>
      </c>
      <c r="O9" s="14">
        <v>0.1201725</v>
      </c>
      <c r="P9" s="14">
        <v>0.1044288</v>
      </c>
      <c r="Q9" s="14">
        <v>0.1112379</v>
      </c>
      <c r="R9" s="14">
        <v>3.3564099999999999E-2</v>
      </c>
    </row>
    <row r="10" spans="1:18" x14ac:dyDescent="0.35">
      <c r="A10" s="12" t="s">
        <v>105</v>
      </c>
      <c r="B10" s="14">
        <v>0.1765767</v>
      </c>
      <c r="C10" s="14">
        <v>0.13251979999999999</v>
      </c>
      <c r="D10" s="14">
        <v>0.1611264</v>
      </c>
      <c r="E10" s="14">
        <v>0.15766849999999999</v>
      </c>
      <c r="F10" s="14">
        <v>0.16484009999999999</v>
      </c>
      <c r="G10" s="14">
        <v>0.1588195</v>
      </c>
      <c r="H10" s="14">
        <v>0.14951390000000001</v>
      </c>
      <c r="I10" s="14" t="s">
        <v>141</v>
      </c>
      <c r="J10" s="14" t="s">
        <v>141</v>
      </c>
      <c r="K10" s="14" t="s">
        <v>141</v>
      </c>
      <c r="L10" s="14" t="s">
        <v>141</v>
      </c>
      <c r="M10" s="14" t="s">
        <v>141</v>
      </c>
      <c r="N10" s="14" t="s">
        <v>141</v>
      </c>
      <c r="O10" s="14" t="s">
        <v>141</v>
      </c>
      <c r="P10" s="14" t="s">
        <v>141</v>
      </c>
      <c r="Q10" s="14" t="s">
        <v>141</v>
      </c>
      <c r="R10" s="14" t="s">
        <v>141</v>
      </c>
    </row>
    <row r="11" spans="1:18" x14ac:dyDescent="0.35">
      <c r="A11" s="12" t="s">
        <v>106</v>
      </c>
      <c r="B11" s="14">
        <v>0.16766819999999999</v>
      </c>
      <c r="C11" s="14">
        <v>0.1279004</v>
      </c>
      <c r="D11" s="14">
        <v>0.15448500000000001</v>
      </c>
      <c r="E11" s="14">
        <v>0.15561179999999999</v>
      </c>
      <c r="F11" s="14">
        <v>0.16354730000000001</v>
      </c>
      <c r="G11" s="14">
        <v>0.14574309999999999</v>
      </c>
      <c r="H11" s="14">
        <v>0.12959809999999999</v>
      </c>
      <c r="I11" s="14" t="s">
        <v>141</v>
      </c>
      <c r="J11" s="14" t="s">
        <v>141</v>
      </c>
      <c r="K11" s="14" t="s">
        <v>141</v>
      </c>
      <c r="L11" s="14" t="s">
        <v>141</v>
      </c>
      <c r="M11" s="14" t="s">
        <v>141</v>
      </c>
      <c r="N11" s="14" t="s">
        <v>141</v>
      </c>
      <c r="O11" s="14" t="s">
        <v>141</v>
      </c>
      <c r="P11" s="14" t="s">
        <v>141</v>
      </c>
      <c r="Q11" s="14" t="s">
        <v>141</v>
      </c>
      <c r="R11" s="14" t="s">
        <v>141</v>
      </c>
    </row>
    <row r="12" spans="1:18" ht="30" customHeight="1" x14ac:dyDescent="0.4">
      <c r="A12" s="6" t="s">
        <v>42</v>
      </c>
      <c r="B12" s="14"/>
      <c r="C12" s="14"/>
      <c r="D12" s="14"/>
      <c r="E12" s="14"/>
      <c r="F12" s="14"/>
      <c r="G12" s="14"/>
      <c r="H12" s="14"/>
      <c r="I12" s="14"/>
      <c r="J12" s="14"/>
      <c r="K12" s="14"/>
      <c r="L12" s="14"/>
      <c r="M12" s="14"/>
      <c r="N12" s="14"/>
      <c r="O12" s="14"/>
      <c r="P12" s="14"/>
      <c r="Q12" s="14"/>
      <c r="R12" s="14"/>
    </row>
    <row r="13" spans="1:18" x14ac:dyDescent="0.35">
      <c r="A13" s="12" t="s">
        <v>101</v>
      </c>
      <c r="B13" s="15" t="s">
        <v>78</v>
      </c>
      <c r="C13" s="15" t="s">
        <v>79</v>
      </c>
      <c r="D13" s="15" t="s">
        <v>80</v>
      </c>
      <c r="E13" s="15" t="s">
        <v>81</v>
      </c>
      <c r="F13" s="15" t="s">
        <v>82</v>
      </c>
      <c r="G13" s="15" t="s">
        <v>83</v>
      </c>
      <c r="H13" s="15" t="s">
        <v>84</v>
      </c>
      <c r="I13" s="15" t="s">
        <v>85</v>
      </c>
      <c r="J13" s="15" t="s">
        <v>86</v>
      </c>
      <c r="K13" s="15" t="s">
        <v>87</v>
      </c>
      <c r="L13" s="15" t="s">
        <v>88</v>
      </c>
      <c r="M13" s="15" t="s">
        <v>89</v>
      </c>
      <c r="N13" s="15" t="s">
        <v>90</v>
      </c>
      <c r="O13" s="15" t="s">
        <v>91</v>
      </c>
      <c r="P13" s="15" t="s">
        <v>92</v>
      </c>
      <c r="Q13" s="15" t="s">
        <v>93</v>
      </c>
      <c r="R13" s="15" t="s">
        <v>94</v>
      </c>
    </row>
    <row r="14" spans="1:18" x14ac:dyDescent="0.35">
      <c r="A14" s="12" t="s">
        <v>102</v>
      </c>
      <c r="B14" s="16" t="s">
        <v>141</v>
      </c>
      <c r="C14" s="16" t="s">
        <v>141</v>
      </c>
      <c r="D14" s="16" t="s">
        <v>141</v>
      </c>
      <c r="E14" s="16" t="s">
        <v>141</v>
      </c>
      <c r="F14" s="16" t="s">
        <v>141</v>
      </c>
      <c r="G14" s="16" t="s">
        <v>141</v>
      </c>
      <c r="H14" s="16">
        <v>130000</v>
      </c>
      <c r="I14" s="16">
        <v>100000</v>
      </c>
      <c r="J14" s="16" t="s">
        <v>103</v>
      </c>
      <c r="K14" s="16">
        <v>140000</v>
      </c>
      <c r="L14" s="16" t="s">
        <v>103</v>
      </c>
      <c r="M14" s="16" t="s">
        <v>103</v>
      </c>
      <c r="N14" s="16" t="s">
        <v>103</v>
      </c>
      <c r="O14" s="16" t="s">
        <v>103</v>
      </c>
      <c r="P14" s="16" t="s">
        <v>103</v>
      </c>
      <c r="Q14" s="16" t="s">
        <v>103</v>
      </c>
      <c r="R14" s="16" t="s">
        <v>103</v>
      </c>
    </row>
    <row r="15" spans="1:18" x14ac:dyDescent="0.35">
      <c r="A15" s="12" t="s">
        <v>104</v>
      </c>
      <c r="B15" s="16" t="s">
        <v>141</v>
      </c>
      <c r="C15" s="16" t="s">
        <v>141</v>
      </c>
      <c r="D15" s="16" t="s">
        <v>141</v>
      </c>
      <c r="E15" s="16" t="s">
        <v>141</v>
      </c>
      <c r="F15" s="16" t="s">
        <v>141</v>
      </c>
      <c r="G15" s="16" t="s">
        <v>141</v>
      </c>
      <c r="H15" s="16">
        <v>120000</v>
      </c>
      <c r="I15" s="16" t="s">
        <v>103</v>
      </c>
      <c r="J15" s="16" t="s">
        <v>103</v>
      </c>
      <c r="K15" s="16" t="s">
        <v>103</v>
      </c>
      <c r="L15" s="16" t="s">
        <v>103</v>
      </c>
      <c r="M15" s="16" t="s">
        <v>103</v>
      </c>
      <c r="N15" s="16" t="s">
        <v>103</v>
      </c>
      <c r="O15" s="16" t="s">
        <v>103</v>
      </c>
      <c r="P15" s="16" t="s">
        <v>103</v>
      </c>
      <c r="Q15" s="16" t="s">
        <v>103</v>
      </c>
      <c r="R15" s="16" t="s">
        <v>103</v>
      </c>
    </row>
    <row r="16" spans="1:18" x14ac:dyDescent="0.35">
      <c r="A16" s="12" t="s">
        <v>105</v>
      </c>
      <c r="B16" s="16">
        <v>180000</v>
      </c>
      <c r="C16" s="16">
        <v>130000</v>
      </c>
      <c r="D16" s="16">
        <v>160000</v>
      </c>
      <c r="E16" s="16">
        <v>160000</v>
      </c>
      <c r="F16" s="16">
        <v>160000</v>
      </c>
      <c r="G16" s="16">
        <v>160000</v>
      </c>
      <c r="H16" s="16">
        <v>150000</v>
      </c>
      <c r="I16" s="16" t="s">
        <v>141</v>
      </c>
      <c r="J16" s="16" t="s">
        <v>141</v>
      </c>
      <c r="K16" s="16" t="s">
        <v>141</v>
      </c>
      <c r="L16" s="16" t="s">
        <v>141</v>
      </c>
      <c r="M16" s="16" t="s">
        <v>141</v>
      </c>
      <c r="N16" s="16" t="s">
        <v>141</v>
      </c>
      <c r="O16" s="16" t="s">
        <v>141</v>
      </c>
      <c r="P16" s="16" t="s">
        <v>141</v>
      </c>
      <c r="Q16" s="16" t="s">
        <v>141</v>
      </c>
      <c r="R16" s="16" t="s">
        <v>141</v>
      </c>
    </row>
    <row r="17" spans="1:18" x14ac:dyDescent="0.35">
      <c r="A17" s="12" t="s">
        <v>106</v>
      </c>
      <c r="B17" s="16">
        <v>170000</v>
      </c>
      <c r="C17" s="16">
        <v>130000</v>
      </c>
      <c r="D17" s="16">
        <v>150000</v>
      </c>
      <c r="E17" s="16">
        <v>160000</v>
      </c>
      <c r="F17" s="16">
        <v>160000</v>
      </c>
      <c r="G17" s="16">
        <v>150000</v>
      </c>
      <c r="H17" s="16">
        <v>130000</v>
      </c>
      <c r="I17" s="16" t="s">
        <v>141</v>
      </c>
      <c r="J17" s="16" t="s">
        <v>141</v>
      </c>
      <c r="K17" s="16" t="s">
        <v>141</v>
      </c>
      <c r="L17" s="16" t="s">
        <v>141</v>
      </c>
      <c r="M17" s="16" t="s">
        <v>141</v>
      </c>
      <c r="N17" s="16" t="s">
        <v>141</v>
      </c>
      <c r="O17" s="16" t="s">
        <v>141</v>
      </c>
      <c r="P17" s="16" t="s">
        <v>141</v>
      </c>
      <c r="Q17" s="16" t="s">
        <v>141</v>
      </c>
      <c r="R17" s="16" t="s">
        <v>141</v>
      </c>
    </row>
    <row r="18" spans="1:18" ht="30" customHeight="1" x14ac:dyDescent="0.4">
      <c r="A18" s="6" t="s">
        <v>43</v>
      </c>
      <c r="B18" s="16"/>
      <c r="C18" s="16"/>
      <c r="D18" s="16"/>
      <c r="E18" s="16"/>
      <c r="F18" s="16"/>
      <c r="G18" s="16"/>
      <c r="H18" s="16"/>
      <c r="I18" s="16"/>
      <c r="J18" s="16"/>
      <c r="K18" s="16"/>
      <c r="L18" s="16"/>
      <c r="M18" s="16"/>
      <c r="N18" s="16"/>
      <c r="O18" s="16"/>
      <c r="P18" s="16"/>
      <c r="Q18" s="16"/>
      <c r="R18" s="16"/>
    </row>
    <row r="19" spans="1:18" x14ac:dyDescent="0.35">
      <c r="A19" s="12" t="s">
        <v>101</v>
      </c>
      <c r="B19" s="17" t="s">
        <v>78</v>
      </c>
      <c r="C19" s="17" t="s">
        <v>79</v>
      </c>
      <c r="D19" s="17" t="s">
        <v>80</v>
      </c>
      <c r="E19" s="17" t="s">
        <v>81</v>
      </c>
      <c r="F19" s="17" t="s">
        <v>82</v>
      </c>
      <c r="G19" s="17" t="s">
        <v>83</v>
      </c>
      <c r="H19" s="17" t="s">
        <v>84</v>
      </c>
      <c r="I19" s="17" t="s">
        <v>85</v>
      </c>
      <c r="J19" s="17" t="s">
        <v>86</v>
      </c>
      <c r="K19" s="17" t="s">
        <v>87</v>
      </c>
      <c r="L19" s="17" t="s">
        <v>88</v>
      </c>
      <c r="M19" s="17" t="s">
        <v>89</v>
      </c>
      <c r="N19" s="17" t="s">
        <v>90</v>
      </c>
      <c r="O19" s="17" t="s">
        <v>91</v>
      </c>
      <c r="P19" s="17" t="s">
        <v>92</v>
      </c>
      <c r="Q19" s="17" t="s">
        <v>93</v>
      </c>
      <c r="R19" s="17" t="s">
        <v>94</v>
      </c>
    </row>
    <row r="20" spans="1:18" x14ac:dyDescent="0.35">
      <c r="A20" s="12" t="s">
        <v>107</v>
      </c>
      <c r="B20" s="16" t="s">
        <v>141</v>
      </c>
      <c r="C20" s="16" t="s">
        <v>141</v>
      </c>
      <c r="D20" s="16" t="s">
        <v>141</v>
      </c>
      <c r="E20" s="16" t="s">
        <v>141</v>
      </c>
      <c r="F20" s="16" t="s">
        <v>141</v>
      </c>
      <c r="G20" s="16" t="s">
        <v>141</v>
      </c>
      <c r="H20" s="16">
        <v>1127</v>
      </c>
      <c r="I20" s="16">
        <v>887</v>
      </c>
      <c r="J20" s="16">
        <v>837</v>
      </c>
      <c r="K20" s="16">
        <v>780</v>
      </c>
      <c r="L20" s="16">
        <v>769</v>
      </c>
      <c r="M20" s="16">
        <v>625</v>
      </c>
      <c r="N20" s="16">
        <v>728</v>
      </c>
      <c r="O20" s="16">
        <v>621</v>
      </c>
      <c r="P20" s="16">
        <v>682</v>
      </c>
      <c r="Q20" s="16">
        <v>644</v>
      </c>
      <c r="R20" s="16">
        <v>220</v>
      </c>
    </row>
    <row r="21" spans="1:18" x14ac:dyDescent="0.35">
      <c r="A21" s="12" t="s">
        <v>108</v>
      </c>
      <c r="B21" s="16">
        <v>1225</v>
      </c>
      <c r="C21" s="16">
        <v>1203</v>
      </c>
      <c r="D21" s="16">
        <v>1115</v>
      </c>
      <c r="E21" s="16">
        <v>1180</v>
      </c>
      <c r="F21" s="16">
        <v>1148</v>
      </c>
      <c r="G21" s="16">
        <v>1089</v>
      </c>
      <c r="H21" s="16">
        <v>1127</v>
      </c>
      <c r="I21" s="16" t="s">
        <v>141</v>
      </c>
      <c r="J21" s="16" t="s">
        <v>141</v>
      </c>
      <c r="K21" s="16" t="s">
        <v>141</v>
      </c>
      <c r="L21" s="16" t="s">
        <v>141</v>
      </c>
      <c r="M21" s="16" t="s">
        <v>141</v>
      </c>
      <c r="N21" s="16" t="s">
        <v>141</v>
      </c>
      <c r="O21" s="16" t="s">
        <v>141</v>
      </c>
      <c r="P21" s="16" t="s">
        <v>141</v>
      </c>
      <c r="Q21" s="16" t="s">
        <v>141</v>
      </c>
      <c r="R21" s="16" t="s">
        <v>141</v>
      </c>
    </row>
    <row r="22" spans="1:18" x14ac:dyDescent="0.35">
      <c r="A22" s="12"/>
      <c r="B22" s="16"/>
      <c r="C22" s="16"/>
      <c r="D22" s="16"/>
      <c r="E22" s="16"/>
      <c r="F22" s="16"/>
      <c r="G22" s="16"/>
      <c r="H22" s="16"/>
      <c r="I22" s="16"/>
      <c r="J22" s="16"/>
      <c r="K22" s="16"/>
      <c r="L22" s="16"/>
      <c r="M22" s="16"/>
      <c r="N22" s="16"/>
      <c r="O22" s="16"/>
      <c r="P22" s="16"/>
      <c r="Q22" s="16"/>
      <c r="R22" s="16"/>
    </row>
    <row r="23" spans="1:18" x14ac:dyDescent="0.35">
      <c r="A23" s="12"/>
      <c r="B23" s="16"/>
      <c r="C23" s="16"/>
      <c r="D23" s="16"/>
      <c r="E23" s="16"/>
      <c r="F23" s="16"/>
      <c r="G23" s="16"/>
      <c r="H23" s="16"/>
      <c r="I23" s="16"/>
      <c r="J23" s="16"/>
      <c r="K23" s="16"/>
      <c r="L23" s="16"/>
      <c r="M23" s="16"/>
      <c r="N23" s="16"/>
      <c r="O23" s="16"/>
      <c r="P23" s="16"/>
      <c r="Q23" s="16"/>
      <c r="R23" s="16"/>
    </row>
    <row r="24" spans="1:18" x14ac:dyDescent="0.35">
      <c r="A24" s="12"/>
      <c r="B24" s="10"/>
      <c r="C24" s="10"/>
      <c r="D24" s="10"/>
      <c r="E24" s="10"/>
      <c r="F24" s="10"/>
      <c r="G24" s="10"/>
      <c r="H24" s="10"/>
      <c r="I24" s="10"/>
      <c r="J24" s="10"/>
      <c r="K24" s="10"/>
      <c r="L24" s="10"/>
      <c r="M24" s="10"/>
      <c r="N24" s="10"/>
      <c r="O24" s="10"/>
      <c r="P24" s="10"/>
      <c r="Q24" s="10"/>
      <c r="R24" s="10"/>
    </row>
    <row r="25" spans="1:18" x14ac:dyDescent="0.35">
      <c r="A25" s="12"/>
      <c r="B25" s="10"/>
      <c r="C25" s="10"/>
      <c r="D25" s="10"/>
      <c r="E25" s="10"/>
      <c r="F25" s="10"/>
      <c r="G25" s="10"/>
      <c r="H25" s="10"/>
      <c r="I25" s="10"/>
      <c r="J25" s="10"/>
      <c r="K25" s="10"/>
      <c r="L25" s="10"/>
      <c r="M25" s="10"/>
      <c r="N25" s="10"/>
      <c r="O25" s="10"/>
      <c r="P25" s="10"/>
      <c r="Q25" s="10"/>
      <c r="R25" s="10"/>
    </row>
    <row r="26" spans="1:18" x14ac:dyDescent="0.35">
      <c r="A26" s="12"/>
      <c r="B26" s="10"/>
      <c r="C26" s="10"/>
      <c r="D26" s="10"/>
      <c r="E26" s="10"/>
      <c r="F26" s="10"/>
      <c r="G26" s="10"/>
      <c r="H26" s="10"/>
      <c r="I26" s="10"/>
      <c r="J26" s="10"/>
      <c r="K26" s="10"/>
      <c r="L26" s="10"/>
      <c r="M26" s="10"/>
      <c r="N26" s="10"/>
      <c r="O26" s="10"/>
      <c r="P26" s="10"/>
      <c r="Q26" s="10"/>
      <c r="R26" s="10"/>
    </row>
    <row r="27" spans="1:18" x14ac:dyDescent="0.35">
      <c r="A27" s="12"/>
      <c r="B27" s="10"/>
      <c r="C27" s="10"/>
      <c r="D27" s="10"/>
      <c r="E27" s="10"/>
      <c r="F27" s="10"/>
      <c r="G27" s="10"/>
      <c r="H27" s="10"/>
      <c r="I27" s="10"/>
      <c r="J27" s="10"/>
      <c r="K27" s="10"/>
      <c r="L27" s="10"/>
      <c r="M27" s="10"/>
      <c r="N27" s="10"/>
      <c r="O27" s="10"/>
      <c r="P27" s="10"/>
      <c r="Q27" s="10"/>
      <c r="R27" s="10"/>
    </row>
    <row r="28" spans="1:18" x14ac:dyDescent="0.35">
      <c r="A28" s="12"/>
      <c r="B28" s="10"/>
      <c r="C28" s="10"/>
      <c r="D28" s="10"/>
      <c r="E28" s="10"/>
      <c r="F28" s="10"/>
      <c r="G28" s="10"/>
      <c r="H28" s="10"/>
      <c r="I28" s="10"/>
      <c r="J28" s="10"/>
      <c r="K28" s="10"/>
      <c r="L28" s="10"/>
      <c r="M28" s="10"/>
      <c r="N28" s="10"/>
      <c r="O28" s="10"/>
      <c r="P28" s="10"/>
      <c r="Q28" s="10"/>
      <c r="R28" s="10"/>
    </row>
    <row r="29" spans="1:18" x14ac:dyDescent="0.35">
      <c r="A29" s="12"/>
      <c r="B29" s="10"/>
      <c r="C29" s="10"/>
      <c r="D29" s="10"/>
      <c r="E29" s="10"/>
      <c r="F29" s="10"/>
      <c r="G29" s="10"/>
      <c r="H29" s="10"/>
      <c r="I29" s="10"/>
      <c r="J29" s="10"/>
      <c r="K29" s="10"/>
      <c r="L29" s="10"/>
      <c r="M29" s="10"/>
      <c r="N29" s="10"/>
      <c r="O29" s="10"/>
      <c r="P29" s="10"/>
      <c r="Q29" s="10"/>
      <c r="R29" s="10"/>
    </row>
    <row r="30" spans="1:18" x14ac:dyDescent="0.35">
      <c r="A30" s="12"/>
      <c r="B30" s="10"/>
      <c r="C30" s="10"/>
      <c r="D30" s="10"/>
      <c r="E30" s="10"/>
      <c r="F30" s="10"/>
      <c r="G30" s="10"/>
      <c r="H30" s="10"/>
      <c r="I30" s="10"/>
      <c r="J30" s="10"/>
      <c r="K30" s="10"/>
      <c r="L30" s="10"/>
      <c r="M30" s="10"/>
      <c r="N30" s="10"/>
      <c r="O30" s="10"/>
      <c r="P30" s="10"/>
      <c r="Q30" s="10"/>
      <c r="R30" s="10"/>
    </row>
    <row r="31" spans="1:18" x14ac:dyDescent="0.35">
      <c r="A31" s="12"/>
      <c r="B31" s="10"/>
      <c r="C31" s="10"/>
      <c r="D31" s="10"/>
      <c r="E31" s="10"/>
      <c r="F31" s="10"/>
      <c r="G31" s="10"/>
      <c r="H31" s="10"/>
      <c r="I31" s="10"/>
      <c r="J31" s="10"/>
      <c r="K31" s="10"/>
      <c r="L31" s="10"/>
      <c r="M31" s="10"/>
      <c r="N31" s="10"/>
      <c r="O31" s="10"/>
      <c r="P31" s="10"/>
      <c r="Q31" s="10"/>
      <c r="R31" s="10"/>
    </row>
    <row r="32" spans="1:18" x14ac:dyDescent="0.35">
      <c r="A32" s="12"/>
      <c r="B32" s="10"/>
      <c r="C32" s="10"/>
      <c r="D32" s="10"/>
      <c r="E32" s="10"/>
      <c r="F32" s="10"/>
      <c r="G32" s="10"/>
      <c r="H32" s="10"/>
      <c r="I32" s="10"/>
      <c r="J32" s="10"/>
      <c r="K32" s="10"/>
      <c r="L32" s="10"/>
      <c r="M32" s="10"/>
      <c r="N32" s="10"/>
      <c r="O32" s="10"/>
      <c r="P32" s="10"/>
      <c r="Q32" s="10"/>
      <c r="R32" s="10"/>
    </row>
    <row r="33" spans="1:18" x14ac:dyDescent="0.35">
      <c r="A33" s="12"/>
      <c r="B33" s="10"/>
      <c r="C33" s="10"/>
      <c r="D33" s="10"/>
      <c r="E33" s="10"/>
      <c r="F33" s="10"/>
      <c r="G33" s="10"/>
      <c r="H33" s="10"/>
      <c r="I33" s="10"/>
      <c r="J33" s="10"/>
      <c r="K33" s="10"/>
      <c r="L33" s="10"/>
      <c r="M33" s="10"/>
      <c r="N33" s="10"/>
      <c r="O33" s="10"/>
      <c r="P33" s="10"/>
      <c r="Q33" s="10"/>
      <c r="R33" s="10"/>
    </row>
    <row r="34" spans="1:18" x14ac:dyDescent="0.35">
      <c r="A34" s="12"/>
      <c r="B34" s="10"/>
      <c r="C34" s="10"/>
      <c r="D34" s="10"/>
      <c r="E34" s="10"/>
      <c r="F34" s="10"/>
      <c r="G34" s="10"/>
      <c r="H34" s="10"/>
      <c r="I34" s="10"/>
      <c r="J34" s="10"/>
      <c r="K34" s="10"/>
      <c r="L34" s="10"/>
      <c r="M34" s="10"/>
      <c r="N34" s="10"/>
      <c r="O34" s="10"/>
      <c r="P34" s="10"/>
      <c r="Q34" s="10"/>
      <c r="R34" s="10"/>
    </row>
    <row r="35" spans="1:18" x14ac:dyDescent="0.35">
      <c r="A35" s="12"/>
      <c r="B35" s="10"/>
      <c r="C35" s="10"/>
      <c r="D35" s="10"/>
      <c r="E35" s="10"/>
      <c r="F35" s="10"/>
      <c r="G35" s="10"/>
      <c r="H35" s="10"/>
      <c r="I35" s="10"/>
      <c r="J35" s="10"/>
      <c r="K35" s="10"/>
      <c r="L35" s="10"/>
      <c r="M35" s="10"/>
      <c r="N35" s="10"/>
      <c r="O35" s="10"/>
      <c r="P35" s="10"/>
      <c r="Q35" s="10"/>
      <c r="R35" s="10"/>
    </row>
    <row r="36" spans="1:18" x14ac:dyDescent="0.35">
      <c r="A36" s="12"/>
      <c r="B36" s="10"/>
      <c r="C36" s="10"/>
      <c r="D36" s="10"/>
      <c r="E36" s="10"/>
      <c r="F36" s="10"/>
      <c r="G36" s="10"/>
      <c r="H36" s="10"/>
      <c r="I36" s="10"/>
      <c r="J36" s="10"/>
      <c r="K36" s="10"/>
      <c r="L36" s="10"/>
      <c r="M36" s="10"/>
      <c r="N36" s="10"/>
      <c r="O36" s="10"/>
      <c r="P36" s="10"/>
      <c r="Q36" s="10"/>
      <c r="R36" s="10"/>
    </row>
    <row r="37" spans="1:18" x14ac:dyDescent="0.35">
      <c r="A37" s="12"/>
      <c r="B37" s="10"/>
      <c r="C37" s="10"/>
      <c r="D37" s="10"/>
      <c r="E37" s="10"/>
      <c r="F37" s="10"/>
      <c r="G37" s="10"/>
      <c r="H37" s="10"/>
      <c r="I37" s="10"/>
      <c r="J37" s="10"/>
      <c r="K37" s="10"/>
      <c r="L37" s="10"/>
      <c r="M37" s="10"/>
      <c r="N37" s="10"/>
      <c r="O37" s="10"/>
      <c r="P37" s="10"/>
      <c r="Q37" s="10"/>
      <c r="R37" s="10"/>
    </row>
    <row r="38" spans="1:18" x14ac:dyDescent="0.35">
      <c r="A38" s="12"/>
      <c r="B38" s="10"/>
      <c r="C38" s="10"/>
      <c r="D38" s="10"/>
      <c r="E38" s="10"/>
      <c r="F38" s="10"/>
      <c r="G38" s="10"/>
      <c r="H38" s="10"/>
      <c r="I38" s="10"/>
      <c r="J38" s="10"/>
      <c r="K38" s="10"/>
      <c r="L38" s="10"/>
      <c r="M38" s="10"/>
      <c r="N38" s="10"/>
      <c r="O38" s="10"/>
      <c r="P38" s="10"/>
      <c r="Q38" s="10"/>
      <c r="R38" s="10"/>
    </row>
    <row r="39" spans="1:18" x14ac:dyDescent="0.35">
      <c r="A39" s="12"/>
      <c r="B39" s="10"/>
      <c r="C39" s="10"/>
      <c r="D39" s="10"/>
      <c r="E39" s="10"/>
      <c r="F39" s="10"/>
      <c r="G39" s="10"/>
      <c r="H39" s="10"/>
      <c r="I39" s="10"/>
      <c r="J39" s="10"/>
      <c r="K39" s="10"/>
      <c r="L39" s="10"/>
      <c r="M39" s="10"/>
      <c r="N39" s="10"/>
      <c r="O39" s="10"/>
      <c r="P39" s="10"/>
      <c r="Q39" s="10"/>
      <c r="R39" s="10"/>
    </row>
    <row r="40" spans="1:18" x14ac:dyDescent="0.35">
      <c r="A40" s="12"/>
      <c r="B40" s="10"/>
      <c r="C40" s="10"/>
      <c r="D40" s="10"/>
      <c r="E40" s="10"/>
      <c r="F40" s="10"/>
      <c r="G40" s="10"/>
      <c r="H40" s="10"/>
      <c r="I40" s="10"/>
      <c r="J40" s="10"/>
      <c r="K40" s="10"/>
      <c r="L40" s="10"/>
      <c r="M40" s="10"/>
      <c r="N40" s="10"/>
      <c r="O40" s="10"/>
      <c r="P40" s="10"/>
      <c r="Q40" s="10"/>
      <c r="R40" s="10"/>
    </row>
    <row r="41" spans="1:18" x14ac:dyDescent="0.35">
      <c r="A41" s="12"/>
      <c r="B41" s="10"/>
      <c r="C41" s="10"/>
      <c r="D41" s="10"/>
      <c r="E41" s="10"/>
      <c r="F41" s="10"/>
      <c r="G41" s="10"/>
      <c r="H41" s="10"/>
      <c r="I41" s="10"/>
      <c r="J41" s="10"/>
      <c r="K41" s="10"/>
      <c r="L41" s="10"/>
      <c r="M41" s="10"/>
      <c r="N41" s="10"/>
      <c r="O41" s="10"/>
      <c r="P41" s="10"/>
      <c r="Q41" s="10"/>
      <c r="R41" s="10"/>
    </row>
    <row r="42" spans="1:18" x14ac:dyDescent="0.35">
      <c r="A42" s="12"/>
      <c r="B42" s="10"/>
      <c r="C42" s="10"/>
      <c r="D42" s="10"/>
      <c r="E42" s="10"/>
      <c r="F42" s="10"/>
      <c r="G42" s="10"/>
      <c r="H42" s="10"/>
      <c r="I42" s="10"/>
      <c r="J42" s="10"/>
      <c r="K42" s="10"/>
      <c r="L42" s="10"/>
      <c r="M42" s="10"/>
      <c r="N42" s="10"/>
      <c r="O42" s="10"/>
      <c r="P42" s="10"/>
      <c r="Q42" s="10"/>
      <c r="R42" s="10"/>
    </row>
    <row r="43" spans="1:18" x14ac:dyDescent="0.35">
      <c r="A43" s="12"/>
      <c r="B43" s="10"/>
      <c r="C43" s="10"/>
      <c r="D43" s="10"/>
      <c r="E43" s="10"/>
      <c r="F43" s="10"/>
      <c r="G43" s="10"/>
      <c r="H43" s="10"/>
      <c r="I43" s="10"/>
      <c r="J43" s="10"/>
      <c r="K43" s="10"/>
      <c r="L43" s="10"/>
      <c r="M43" s="10"/>
      <c r="N43" s="10"/>
      <c r="O43" s="10"/>
      <c r="P43" s="10"/>
      <c r="Q43" s="10"/>
      <c r="R43" s="10"/>
    </row>
    <row r="44" spans="1:18" x14ac:dyDescent="0.35">
      <c r="A44" s="12"/>
      <c r="B44" s="10"/>
      <c r="C44" s="10"/>
      <c r="D44" s="10"/>
      <c r="E44" s="10"/>
      <c r="F44" s="10"/>
      <c r="G44" s="10"/>
      <c r="H44" s="10"/>
      <c r="I44" s="10"/>
      <c r="J44" s="10"/>
      <c r="K44" s="10"/>
      <c r="L44" s="10"/>
      <c r="M44" s="10"/>
      <c r="N44" s="10"/>
      <c r="O44" s="10"/>
      <c r="P44" s="10"/>
      <c r="Q44" s="10"/>
      <c r="R44" s="10"/>
    </row>
    <row r="45" spans="1:18" x14ac:dyDescent="0.35">
      <c r="A45" s="12"/>
      <c r="B45" s="10"/>
      <c r="C45" s="10"/>
      <c r="D45" s="10"/>
      <c r="E45" s="10"/>
      <c r="F45" s="10"/>
      <c r="G45" s="10"/>
      <c r="H45" s="10"/>
      <c r="I45" s="10"/>
      <c r="J45" s="10"/>
      <c r="K45" s="10"/>
      <c r="L45" s="10"/>
      <c r="M45" s="10"/>
      <c r="N45" s="10"/>
      <c r="O45" s="10"/>
      <c r="P45" s="10"/>
      <c r="Q45" s="10"/>
      <c r="R45" s="10"/>
    </row>
    <row r="46" spans="1:18" x14ac:dyDescent="0.35">
      <c r="A46" s="12"/>
      <c r="B46" s="10"/>
      <c r="C46" s="10"/>
      <c r="D46" s="10"/>
      <c r="E46" s="10"/>
      <c r="F46" s="10"/>
      <c r="G46" s="10"/>
      <c r="H46" s="10"/>
      <c r="I46" s="10"/>
      <c r="J46" s="10"/>
      <c r="K46" s="10"/>
      <c r="L46" s="10"/>
      <c r="M46" s="10"/>
      <c r="N46" s="10"/>
      <c r="O46" s="10"/>
      <c r="P46" s="10"/>
      <c r="Q46" s="10"/>
      <c r="R46" s="10"/>
    </row>
    <row r="47" spans="1:18" x14ac:dyDescent="0.35">
      <c r="A47" s="12"/>
      <c r="B47" s="10"/>
      <c r="C47" s="10"/>
      <c r="D47" s="10"/>
      <c r="E47" s="10"/>
      <c r="F47" s="10"/>
      <c r="G47" s="10"/>
      <c r="H47" s="10"/>
      <c r="I47" s="10"/>
      <c r="J47" s="10"/>
      <c r="K47" s="10"/>
      <c r="L47" s="10"/>
      <c r="M47" s="10"/>
      <c r="N47" s="10"/>
      <c r="O47" s="10"/>
      <c r="P47" s="10"/>
      <c r="Q47" s="10"/>
      <c r="R47" s="10"/>
    </row>
    <row r="48" spans="1:18" x14ac:dyDescent="0.35">
      <c r="A48" s="12"/>
      <c r="B48" s="10"/>
      <c r="C48" s="10"/>
      <c r="D48" s="10"/>
      <c r="E48" s="10"/>
      <c r="F48" s="10"/>
      <c r="G48" s="10"/>
      <c r="H48" s="10"/>
      <c r="I48" s="10"/>
      <c r="J48" s="10"/>
      <c r="K48" s="10"/>
      <c r="L48" s="10"/>
      <c r="M48" s="10"/>
      <c r="N48" s="10"/>
      <c r="O48" s="10"/>
      <c r="P48" s="10"/>
      <c r="Q48" s="10"/>
      <c r="R48" s="10"/>
    </row>
    <row r="49" spans="1:18" x14ac:dyDescent="0.35">
      <c r="A49" s="12"/>
      <c r="B49" s="10"/>
      <c r="C49" s="10"/>
      <c r="D49" s="10"/>
      <c r="E49" s="10"/>
      <c r="F49" s="10"/>
      <c r="G49" s="10"/>
      <c r="H49" s="10"/>
      <c r="I49" s="10"/>
      <c r="J49" s="10"/>
      <c r="K49" s="10"/>
      <c r="L49" s="10"/>
      <c r="M49" s="10"/>
      <c r="N49" s="10"/>
      <c r="O49" s="10"/>
      <c r="P49" s="10"/>
      <c r="Q49" s="10"/>
      <c r="R49" s="10"/>
    </row>
    <row r="50" spans="1:18" x14ac:dyDescent="0.35">
      <c r="A50" s="12"/>
      <c r="B50" s="10"/>
      <c r="C50" s="10"/>
      <c r="D50" s="10"/>
      <c r="E50" s="10"/>
      <c r="F50" s="10"/>
      <c r="G50" s="10"/>
      <c r="H50" s="10"/>
      <c r="I50" s="10"/>
      <c r="J50" s="10"/>
      <c r="K50" s="10"/>
      <c r="L50" s="10"/>
      <c r="M50" s="10"/>
      <c r="N50" s="10"/>
      <c r="O50" s="10"/>
      <c r="P50" s="10"/>
      <c r="Q50" s="10"/>
      <c r="R50" s="10"/>
    </row>
    <row r="51" spans="1:18" x14ac:dyDescent="0.35">
      <c r="A51" s="12"/>
      <c r="B51" s="10"/>
      <c r="C51" s="10"/>
      <c r="D51" s="10"/>
      <c r="E51" s="10"/>
      <c r="F51" s="10"/>
      <c r="G51" s="10"/>
      <c r="H51" s="10"/>
      <c r="I51" s="10"/>
      <c r="J51" s="10"/>
      <c r="K51" s="10"/>
      <c r="L51" s="10"/>
      <c r="M51" s="10"/>
      <c r="N51" s="10"/>
      <c r="O51" s="10"/>
      <c r="P51" s="10"/>
      <c r="Q51" s="10"/>
      <c r="R51" s="10"/>
    </row>
    <row r="52" spans="1:18" x14ac:dyDescent="0.35">
      <c r="A52" s="12"/>
      <c r="B52" s="10"/>
      <c r="C52" s="10"/>
      <c r="D52" s="10"/>
      <c r="E52" s="10"/>
      <c r="F52" s="10"/>
      <c r="G52" s="10"/>
      <c r="H52" s="10"/>
      <c r="I52" s="10"/>
      <c r="J52" s="10"/>
      <c r="K52" s="10"/>
      <c r="L52" s="10"/>
      <c r="M52" s="10"/>
      <c r="N52" s="10"/>
      <c r="O52" s="10"/>
      <c r="P52" s="10"/>
      <c r="Q52" s="10"/>
      <c r="R52" s="10"/>
    </row>
    <row r="53" spans="1:18" x14ac:dyDescent="0.35">
      <c r="A53" s="12"/>
      <c r="B53" s="10"/>
      <c r="C53" s="10"/>
      <c r="D53" s="10"/>
      <c r="E53" s="10"/>
      <c r="F53" s="10"/>
      <c r="G53" s="10"/>
      <c r="H53" s="10"/>
      <c r="I53" s="10"/>
      <c r="J53" s="10"/>
      <c r="K53" s="10"/>
      <c r="L53" s="10"/>
      <c r="M53" s="10"/>
      <c r="N53" s="10"/>
      <c r="O53" s="10"/>
      <c r="P53" s="10"/>
      <c r="Q53" s="10"/>
      <c r="R53" s="10"/>
    </row>
    <row r="54" spans="1:18" x14ac:dyDescent="0.35">
      <c r="A54" s="12"/>
      <c r="B54" s="10"/>
      <c r="C54" s="10"/>
      <c r="D54" s="10"/>
      <c r="E54" s="10"/>
      <c r="F54" s="10"/>
      <c r="G54" s="10"/>
      <c r="H54" s="10"/>
      <c r="I54" s="10"/>
      <c r="J54" s="10"/>
      <c r="K54" s="10"/>
      <c r="L54" s="10"/>
      <c r="M54" s="10"/>
      <c r="N54" s="10"/>
      <c r="O54" s="10"/>
      <c r="P54" s="10"/>
      <c r="Q54" s="10"/>
      <c r="R54" s="10"/>
    </row>
    <row r="55" spans="1:18" x14ac:dyDescent="0.35">
      <c r="A55" s="12"/>
      <c r="B55" s="10"/>
      <c r="C55" s="10"/>
      <c r="D55" s="10"/>
      <c r="E55" s="10"/>
      <c r="F55" s="10"/>
      <c r="G55" s="10"/>
      <c r="H55" s="10"/>
      <c r="I55" s="10"/>
      <c r="J55" s="10"/>
      <c r="K55" s="10"/>
      <c r="L55" s="10"/>
      <c r="M55" s="10"/>
      <c r="N55" s="10"/>
      <c r="O55" s="10"/>
      <c r="P55" s="10"/>
      <c r="Q55" s="10"/>
      <c r="R55" s="10"/>
    </row>
    <row r="56" spans="1:18" x14ac:dyDescent="0.35">
      <c r="A56" s="12"/>
      <c r="B56" s="10"/>
      <c r="C56" s="10"/>
      <c r="D56" s="10"/>
      <c r="E56" s="10"/>
      <c r="F56" s="10"/>
      <c r="G56" s="10"/>
      <c r="H56" s="10"/>
      <c r="I56" s="10"/>
      <c r="J56" s="10"/>
      <c r="K56" s="10"/>
      <c r="L56" s="10"/>
      <c r="M56" s="10"/>
      <c r="N56" s="10"/>
      <c r="O56" s="10"/>
      <c r="P56" s="10"/>
      <c r="Q56" s="10"/>
      <c r="R56" s="10"/>
    </row>
    <row r="57" spans="1:18" x14ac:dyDescent="0.35">
      <c r="A57" s="12"/>
      <c r="B57" s="10"/>
      <c r="C57" s="10"/>
      <c r="D57" s="10"/>
      <c r="E57" s="10"/>
      <c r="F57" s="10"/>
      <c r="G57" s="10"/>
      <c r="H57" s="10"/>
      <c r="I57" s="10"/>
      <c r="J57" s="10"/>
      <c r="K57" s="10"/>
      <c r="L57" s="10"/>
      <c r="M57" s="10"/>
      <c r="N57" s="10"/>
      <c r="O57" s="10"/>
      <c r="P57" s="10"/>
      <c r="Q57" s="10"/>
      <c r="R57" s="10"/>
    </row>
    <row r="58" spans="1:18" x14ac:dyDescent="0.35">
      <c r="A58" s="12"/>
      <c r="B58" s="10"/>
      <c r="C58" s="10"/>
      <c r="D58" s="10"/>
      <c r="E58" s="10"/>
      <c r="F58" s="10"/>
      <c r="G58" s="10"/>
      <c r="H58" s="10"/>
      <c r="I58" s="10"/>
      <c r="J58" s="10"/>
      <c r="K58" s="10"/>
      <c r="L58" s="10"/>
      <c r="M58" s="10"/>
      <c r="N58" s="10"/>
      <c r="O58" s="10"/>
      <c r="P58" s="10"/>
      <c r="Q58" s="10"/>
      <c r="R58" s="10"/>
    </row>
    <row r="59" spans="1:18" x14ac:dyDescent="0.35">
      <c r="A59" s="12"/>
      <c r="B59" s="10"/>
      <c r="C59" s="10"/>
      <c r="D59" s="10"/>
      <c r="E59" s="10"/>
      <c r="F59" s="10"/>
      <c r="G59" s="10"/>
      <c r="H59" s="10"/>
      <c r="I59" s="10"/>
      <c r="J59" s="10"/>
      <c r="K59" s="10"/>
      <c r="L59" s="10"/>
      <c r="M59" s="10"/>
      <c r="N59" s="10"/>
      <c r="O59" s="10"/>
      <c r="P59" s="10"/>
      <c r="Q59" s="10"/>
      <c r="R59" s="10"/>
    </row>
    <row r="60" spans="1:18" x14ac:dyDescent="0.35">
      <c r="A60" s="12"/>
      <c r="B60" s="10"/>
      <c r="C60" s="10"/>
      <c r="D60" s="10"/>
      <c r="E60" s="10"/>
      <c r="F60" s="10"/>
      <c r="G60" s="10"/>
      <c r="H60" s="10"/>
      <c r="I60" s="10"/>
      <c r="J60" s="10"/>
      <c r="K60" s="10"/>
      <c r="L60" s="10"/>
      <c r="M60" s="10"/>
      <c r="N60" s="10"/>
      <c r="O60" s="10"/>
      <c r="P60" s="10"/>
      <c r="Q60" s="10"/>
      <c r="R60" s="10"/>
    </row>
    <row r="61" spans="1:18" x14ac:dyDescent="0.35">
      <c r="A61" s="12"/>
      <c r="B61" s="10"/>
      <c r="C61" s="10"/>
      <c r="D61" s="10"/>
      <c r="E61" s="10"/>
      <c r="F61" s="10"/>
      <c r="G61" s="10"/>
      <c r="H61" s="10"/>
      <c r="I61" s="10"/>
      <c r="J61" s="10"/>
      <c r="K61" s="10"/>
      <c r="L61" s="10"/>
      <c r="M61" s="10"/>
      <c r="N61" s="10"/>
      <c r="O61" s="10"/>
      <c r="P61" s="10"/>
      <c r="Q61" s="10"/>
      <c r="R61" s="10"/>
    </row>
    <row r="62" spans="1:18" x14ac:dyDescent="0.35">
      <c r="A62" s="12"/>
      <c r="B62" s="10"/>
      <c r="C62" s="10"/>
      <c r="D62" s="10"/>
      <c r="E62" s="10"/>
      <c r="F62" s="10"/>
      <c r="G62" s="10"/>
      <c r="H62" s="10"/>
      <c r="I62" s="10"/>
      <c r="J62" s="10"/>
      <c r="K62" s="10"/>
      <c r="L62" s="10"/>
      <c r="M62" s="10"/>
      <c r="N62" s="10"/>
      <c r="O62" s="10"/>
      <c r="P62" s="10"/>
      <c r="Q62" s="10"/>
      <c r="R62" s="10"/>
    </row>
    <row r="63" spans="1:18" x14ac:dyDescent="0.35">
      <c r="A63" s="12"/>
      <c r="B63" s="10"/>
      <c r="C63" s="10"/>
      <c r="D63" s="10"/>
      <c r="E63" s="10"/>
      <c r="F63" s="10"/>
      <c r="G63" s="10"/>
      <c r="H63" s="10"/>
      <c r="I63" s="10"/>
      <c r="J63" s="10"/>
      <c r="K63" s="10"/>
      <c r="L63" s="10"/>
      <c r="M63" s="10"/>
      <c r="N63" s="10"/>
      <c r="O63" s="10"/>
      <c r="P63" s="10"/>
      <c r="Q63" s="10"/>
      <c r="R63" s="10"/>
    </row>
    <row r="64" spans="1:18" x14ac:dyDescent="0.35">
      <c r="A64" s="12"/>
      <c r="B64" s="10"/>
      <c r="C64" s="10"/>
      <c r="D64" s="10"/>
      <c r="E64" s="10"/>
      <c r="F64" s="10"/>
      <c r="G64" s="10"/>
      <c r="H64" s="10"/>
      <c r="I64" s="10"/>
      <c r="J64" s="10"/>
      <c r="K64" s="10"/>
      <c r="L64" s="10"/>
      <c r="M64" s="10"/>
      <c r="N64" s="10"/>
      <c r="O64" s="10"/>
      <c r="P64" s="10"/>
      <c r="Q64" s="10"/>
      <c r="R64" s="10"/>
    </row>
    <row r="65" spans="1:18" x14ac:dyDescent="0.35">
      <c r="A65" s="12"/>
      <c r="B65" s="10"/>
      <c r="C65" s="10"/>
      <c r="D65" s="10"/>
      <c r="E65" s="10"/>
      <c r="F65" s="10"/>
      <c r="G65" s="10"/>
      <c r="H65" s="10"/>
      <c r="I65" s="10"/>
      <c r="J65" s="10"/>
      <c r="K65" s="10"/>
      <c r="L65" s="10"/>
      <c r="M65" s="10"/>
      <c r="N65" s="10"/>
      <c r="O65" s="10"/>
      <c r="P65" s="10"/>
      <c r="Q65" s="10"/>
      <c r="R65" s="10"/>
    </row>
    <row r="66" spans="1:18" x14ac:dyDescent="0.35">
      <c r="A66" s="12"/>
      <c r="B66" s="10"/>
      <c r="C66" s="10"/>
      <c r="D66" s="10"/>
      <c r="E66" s="10"/>
      <c r="F66" s="10"/>
      <c r="G66" s="10"/>
      <c r="H66" s="10"/>
      <c r="I66" s="10"/>
      <c r="J66" s="10"/>
      <c r="K66" s="10"/>
      <c r="L66" s="10"/>
      <c r="M66" s="10"/>
      <c r="N66" s="10"/>
      <c r="O66" s="10"/>
      <c r="P66" s="10"/>
      <c r="Q66" s="10"/>
      <c r="R66" s="10"/>
    </row>
    <row r="67" spans="1:18" x14ac:dyDescent="0.35">
      <c r="A67" s="12"/>
      <c r="B67" s="10"/>
      <c r="C67" s="10"/>
      <c r="D67" s="10"/>
      <c r="E67" s="10"/>
      <c r="F67" s="10"/>
      <c r="G67" s="10"/>
      <c r="H67" s="10"/>
      <c r="I67" s="10"/>
      <c r="J67" s="10"/>
      <c r="K67" s="10"/>
      <c r="L67" s="10"/>
      <c r="M67" s="10"/>
      <c r="N67" s="10"/>
      <c r="O67" s="10"/>
      <c r="P67" s="10"/>
      <c r="Q67" s="10"/>
      <c r="R67" s="10"/>
    </row>
    <row r="68" spans="1:18" x14ac:dyDescent="0.35">
      <c r="A68" s="12"/>
      <c r="B68" s="10"/>
      <c r="C68" s="10"/>
      <c r="D68" s="10"/>
      <c r="E68" s="10"/>
      <c r="F68" s="10"/>
      <c r="G68" s="10"/>
      <c r="H68" s="10"/>
      <c r="I68" s="10"/>
      <c r="J68" s="10"/>
      <c r="K68" s="10"/>
      <c r="L68" s="10"/>
      <c r="M68" s="10"/>
      <c r="N68" s="10"/>
      <c r="O68" s="10"/>
      <c r="P68" s="10"/>
      <c r="Q68" s="10"/>
      <c r="R68" s="10"/>
    </row>
    <row r="69" spans="1:18" x14ac:dyDescent="0.35">
      <c r="A69" s="12"/>
      <c r="B69" s="10"/>
      <c r="C69" s="10"/>
      <c r="D69" s="10"/>
      <c r="E69" s="10"/>
      <c r="F69" s="10"/>
      <c r="G69" s="10"/>
      <c r="H69" s="10"/>
      <c r="I69" s="10"/>
      <c r="J69" s="10"/>
      <c r="K69" s="10"/>
      <c r="L69" s="10"/>
      <c r="M69" s="10"/>
      <c r="N69" s="10"/>
      <c r="O69" s="10"/>
      <c r="P69" s="10"/>
      <c r="Q69" s="10"/>
      <c r="R69" s="10"/>
    </row>
    <row r="70" spans="1:18" x14ac:dyDescent="0.35">
      <c r="A70" s="12"/>
      <c r="B70" s="10"/>
      <c r="C70" s="10"/>
      <c r="D70" s="10"/>
      <c r="E70" s="10"/>
      <c r="F70" s="10"/>
      <c r="G70" s="10"/>
      <c r="H70" s="10"/>
      <c r="I70" s="10"/>
      <c r="J70" s="10"/>
      <c r="K70" s="10"/>
      <c r="L70" s="10"/>
      <c r="M70" s="10"/>
      <c r="N70" s="10"/>
      <c r="O70" s="10"/>
      <c r="P70" s="10"/>
      <c r="Q70" s="10"/>
      <c r="R70" s="10"/>
    </row>
    <row r="71" spans="1:18" x14ac:dyDescent="0.35">
      <c r="A71" s="12"/>
      <c r="B71" s="10"/>
      <c r="C71" s="10"/>
      <c r="D71" s="10"/>
      <c r="E71" s="10"/>
      <c r="F71" s="10"/>
      <c r="G71" s="10"/>
      <c r="H71" s="10"/>
      <c r="I71" s="10"/>
      <c r="J71" s="10"/>
      <c r="K71" s="10"/>
      <c r="L71" s="10"/>
      <c r="M71" s="10"/>
      <c r="N71" s="10"/>
      <c r="O71" s="10"/>
      <c r="P71" s="10"/>
      <c r="Q71" s="10"/>
      <c r="R71" s="10"/>
    </row>
    <row r="72" spans="1:18" x14ac:dyDescent="0.35">
      <c r="A72" s="12"/>
      <c r="B72" s="10"/>
      <c r="C72" s="10"/>
      <c r="D72" s="10"/>
      <c r="E72" s="10"/>
      <c r="F72" s="10"/>
      <c r="G72" s="10"/>
      <c r="H72" s="10"/>
      <c r="I72" s="10"/>
      <c r="J72" s="10"/>
      <c r="K72" s="10"/>
      <c r="L72" s="10"/>
      <c r="M72" s="10"/>
      <c r="N72" s="10"/>
      <c r="O72" s="10"/>
      <c r="P72" s="10"/>
      <c r="Q72" s="10"/>
      <c r="R72" s="10"/>
    </row>
    <row r="73" spans="1:18" x14ac:dyDescent="0.35">
      <c r="A73" s="12"/>
      <c r="B73" s="10"/>
      <c r="C73" s="10"/>
      <c r="D73" s="10"/>
      <c r="E73" s="10"/>
      <c r="F73" s="10"/>
      <c r="G73" s="10"/>
      <c r="H73" s="10"/>
      <c r="I73" s="10"/>
      <c r="J73" s="10"/>
      <c r="K73" s="10"/>
      <c r="L73" s="10"/>
      <c r="M73" s="10"/>
      <c r="N73" s="10"/>
      <c r="O73" s="10"/>
      <c r="P73" s="10"/>
      <c r="Q73" s="10"/>
      <c r="R73" s="10"/>
    </row>
    <row r="74" spans="1:18" x14ac:dyDescent="0.35">
      <c r="A74" s="12"/>
      <c r="B74" s="10"/>
      <c r="C74" s="10"/>
      <c r="D74" s="10"/>
      <c r="E74" s="10"/>
      <c r="F74" s="10"/>
      <c r="G74" s="10"/>
      <c r="H74" s="10"/>
      <c r="I74" s="10"/>
      <c r="J74" s="10"/>
      <c r="K74" s="10"/>
      <c r="L74" s="10"/>
      <c r="M74" s="10"/>
      <c r="N74" s="10"/>
      <c r="O74" s="10"/>
      <c r="P74" s="10"/>
      <c r="Q74" s="10"/>
      <c r="R74" s="10"/>
    </row>
    <row r="75" spans="1:18" x14ac:dyDescent="0.35">
      <c r="A75" s="12"/>
      <c r="B75" s="10"/>
      <c r="C75" s="10"/>
      <c r="D75" s="10"/>
      <c r="E75" s="10"/>
      <c r="F75" s="10"/>
      <c r="G75" s="10"/>
      <c r="H75" s="10"/>
      <c r="I75" s="10"/>
      <c r="J75" s="10"/>
      <c r="K75" s="10"/>
      <c r="L75" s="10"/>
      <c r="M75" s="10"/>
      <c r="N75" s="10"/>
      <c r="O75" s="10"/>
      <c r="P75" s="10"/>
      <c r="Q75" s="10"/>
      <c r="R75" s="10"/>
    </row>
    <row r="76" spans="1:18" x14ac:dyDescent="0.35">
      <c r="A76" s="12"/>
      <c r="B76" s="10"/>
      <c r="C76" s="10"/>
      <c r="D76" s="10"/>
      <c r="E76" s="10"/>
      <c r="F76" s="10"/>
      <c r="G76" s="10"/>
      <c r="H76" s="10"/>
      <c r="I76" s="10"/>
      <c r="J76" s="10"/>
      <c r="K76" s="10"/>
      <c r="L76" s="10"/>
      <c r="M76" s="10"/>
      <c r="N76" s="10"/>
      <c r="O76" s="10"/>
      <c r="P76" s="10"/>
      <c r="Q76" s="10"/>
      <c r="R76" s="10"/>
    </row>
    <row r="77" spans="1:18" x14ac:dyDescent="0.35">
      <c r="A77" s="12"/>
      <c r="B77" s="10"/>
      <c r="C77" s="10"/>
      <c r="D77" s="10"/>
      <c r="E77" s="10"/>
      <c r="F77" s="10"/>
      <c r="G77" s="10"/>
      <c r="H77" s="10"/>
      <c r="I77" s="10"/>
      <c r="J77" s="10"/>
      <c r="K77" s="10"/>
      <c r="L77" s="10"/>
      <c r="M77" s="10"/>
      <c r="N77" s="10"/>
      <c r="O77" s="10"/>
      <c r="P77" s="10"/>
      <c r="Q77" s="10"/>
      <c r="R77" s="10"/>
    </row>
    <row r="78" spans="1:18" x14ac:dyDescent="0.35">
      <c r="A78" s="12"/>
      <c r="B78" s="10"/>
      <c r="C78" s="10"/>
      <c r="D78" s="10"/>
      <c r="E78" s="10"/>
      <c r="F78" s="10"/>
      <c r="G78" s="10"/>
      <c r="H78" s="10"/>
      <c r="I78" s="10"/>
      <c r="J78" s="10"/>
      <c r="K78" s="10"/>
      <c r="L78" s="10"/>
      <c r="M78" s="10"/>
      <c r="N78" s="10"/>
      <c r="O78" s="10"/>
      <c r="P78" s="10"/>
      <c r="Q78" s="10"/>
      <c r="R78" s="10"/>
    </row>
    <row r="79" spans="1:18" x14ac:dyDescent="0.35">
      <c r="A79" s="12"/>
      <c r="B79" s="10"/>
      <c r="C79" s="10"/>
      <c r="D79" s="10"/>
      <c r="E79" s="10"/>
      <c r="F79" s="10"/>
      <c r="G79" s="10"/>
      <c r="H79" s="10"/>
      <c r="I79" s="10"/>
      <c r="J79" s="10"/>
      <c r="K79" s="10"/>
      <c r="L79" s="10"/>
      <c r="M79" s="10"/>
      <c r="N79" s="10"/>
      <c r="O79" s="10"/>
      <c r="P79" s="10"/>
      <c r="Q79" s="10"/>
      <c r="R79" s="10"/>
    </row>
    <row r="80" spans="1:18" x14ac:dyDescent="0.35">
      <c r="A80" s="12"/>
      <c r="B80" s="10"/>
      <c r="C80" s="10"/>
      <c r="D80" s="10"/>
      <c r="E80" s="10"/>
      <c r="F80" s="10"/>
      <c r="G80" s="10"/>
      <c r="H80" s="10"/>
      <c r="I80" s="10"/>
      <c r="J80" s="10"/>
      <c r="K80" s="10"/>
      <c r="L80" s="10"/>
      <c r="M80" s="10"/>
      <c r="N80" s="10"/>
      <c r="O80" s="10"/>
      <c r="P80" s="10"/>
      <c r="Q80" s="10"/>
      <c r="R80" s="10"/>
    </row>
    <row r="81" spans="1:18" x14ac:dyDescent="0.35">
      <c r="A81" s="12"/>
      <c r="B81" s="10"/>
      <c r="C81" s="10"/>
      <c r="D81" s="10"/>
      <c r="E81" s="10"/>
      <c r="F81" s="10"/>
      <c r="G81" s="10"/>
      <c r="H81" s="10"/>
      <c r="I81" s="10"/>
      <c r="J81" s="10"/>
      <c r="K81" s="10"/>
      <c r="L81" s="10"/>
      <c r="M81" s="10"/>
      <c r="N81" s="10"/>
      <c r="O81" s="10"/>
      <c r="P81" s="10"/>
      <c r="Q81" s="10"/>
      <c r="R81" s="10"/>
    </row>
    <row r="82" spans="1:18" x14ac:dyDescent="0.35">
      <c r="A82" s="12"/>
      <c r="B82" s="10"/>
      <c r="C82" s="10"/>
      <c r="D82" s="10"/>
      <c r="E82" s="10"/>
      <c r="F82" s="10"/>
      <c r="G82" s="10"/>
      <c r="H82" s="10"/>
      <c r="I82" s="10"/>
      <c r="J82" s="10"/>
      <c r="K82" s="10"/>
      <c r="L82" s="10"/>
      <c r="M82" s="10"/>
      <c r="N82" s="10"/>
      <c r="O82" s="10"/>
      <c r="P82" s="10"/>
      <c r="Q82" s="10"/>
      <c r="R82" s="10"/>
    </row>
    <row r="83" spans="1:18" x14ac:dyDescent="0.35">
      <c r="A83" s="12"/>
      <c r="B83" s="10"/>
      <c r="C83" s="10"/>
      <c r="D83" s="10"/>
      <c r="E83" s="10"/>
      <c r="F83" s="10"/>
      <c r="G83" s="10"/>
      <c r="H83" s="10"/>
      <c r="I83" s="10"/>
      <c r="J83" s="10"/>
      <c r="K83" s="10"/>
      <c r="L83" s="10"/>
      <c r="M83" s="10"/>
      <c r="N83" s="10"/>
      <c r="O83" s="10"/>
      <c r="P83" s="10"/>
      <c r="Q83" s="10"/>
      <c r="R83" s="10"/>
    </row>
    <row r="84" spans="1:18" x14ac:dyDescent="0.35">
      <c r="A84" s="12"/>
      <c r="B84" s="10"/>
      <c r="C84" s="10"/>
      <c r="D84" s="10"/>
      <c r="E84" s="10"/>
      <c r="F84" s="10"/>
      <c r="G84" s="10"/>
      <c r="H84" s="10"/>
      <c r="I84" s="10"/>
      <c r="J84" s="10"/>
      <c r="K84" s="10"/>
      <c r="L84" s="10"/>
      <c r="M84" s="10"/>
      <c r="N84" s="10"/>
      <c r="O84" s="10"/>
      <c r="P84" s="10"/>
      <c r="Q84" s="10"/>
      <c r="R84" s="10"/>
    </row>
    <row r="85" spans="1:18" x14ac:dyDescent="0.35">
      <c r="A85" s="12"/>
      <c r="B85" s="10"/>
      <c r="C85" s="10"/>
      <c r="D85" s="10"/>
      <c r="E85" s="10"/>
      <c r="F85" s="10"/>
      <c r="G85" s="10"/>
      <c r="H85" s="10"/>
      <c r="I85" s="10"/>
      <c r="J85" s="10"/>
      <c r="K85" s="10"/>
      <c r="L85" s="10"/>
      <c r="M85" s="10"/>
      <c r="N85" s="10"/>
      <c r="O85" s="10"/>
      <c r="P85" s="10"/>
      <c r="Q85" s="10"/>
      <c r="R85" s="10"/>
    </row>
    <row r="86" spans="1:18" x14ac:dyDescent="0.35">
      <c r="A86" s="12"/>
      <c r="B86" s="10"/>
      <c r="C86" s="10"/>
      <c r="D86" s="10"/>
      <c r="E86" s="10"/>
      <c r="F86" s="10"/>
      <c r="G86" s="10"/>
      <c r="H86" s="10"/>
      <c r="I86" s="10"/>
      <c r="J86" s="10"/>
      <c r="K86" s="10"/>
      <c r="L86" s="10"/>
      <c r="M86" s="10"/>
      <c r="N86" s="10"/>
      <c r="O86" s="10"/>
      <c r="P86" s="10"/>
      <c r="Q86" s="10"/>
      <c r="R86" s="10"/>
    </row>
    <row r="87" spans="1:18" x14ac:dyDescent="0.35">
      <c r="A87" s="12"/>
      <c r="B87" s="10"/>
      <c r="C87" s="10"/>
      <c r="D87" s="10"/>
      <c r="E87" s="10"/>
      <c r="F87" s="10"/>
      <c r="G87" s="10"/>
      <c r="H87" s="10"/>
      <c r="I87" s="10"/>
      <c r="J87" s="10"/>
      <c r="K87" s="10"/>
      <c r="L87" s="10"/>
      <c r="M87" s="10"/>
      <c r="N87" s="10"/>
      <c r="O87" s="10"/>
      <c r="P87" s="10"/>
      <c r="Q87" s="10"/>
      <c r="R87" s="10"/>
    </row>
    <row r="88" spans="1:18" x14ac:dyDescent="0.35">
      <c r="A88" s="12"/>
      <c r="B88" s="10"/>
      <c r="C88" s="10"/>
      <c r="D88" s="10"/>
      <c r="E88" s="10"/>
      <c r="F88" s="10"/>
      <c r="G88" s="10"/>
      <c r="H88" s="10"/>
      <c r="I88" s="10"/>
      <c r="J88" s="10"/>
      <c r="K88" s="10"/>
      <c r="L88" s="10"/>
      <c r="M88" s="10"/>
      <c r="N88" s="10"/>
      <c r="O88" s="10"/>
      <c r="P88" s="10"/>
      <c r="Q88" s="10"/>
      <c r="R88" s="10"/>
    </row>
    <row r="89" spans="1:18" x14ac:dyDescent="0.35">
      <c r="A89" s="12"/>
      <c r="B89" s="10"/>
      <c r="C89" s="10"/>
      <c r="D89" s="10"/>
      <c r="E89" s="10"/>
      <c r="F89" s="10"/>
      <c r="G89" s="10"/>
      <c r="H89" s="10"/>
      <c r="I89" s="10"/>
      <c r="J89" s="10"/>
      <c r="K89" s="10"/>
      <c r="L89" s="10"/>
      <c r="M89" s="10"/>
      <c r="N89" s="10"/>
      <c r="O89" s="10"/>
      <c r="P89" s="10"/>
      <c r="Q89" s="10"/>
      <c r="R89" s="10"/>
    </row>
    <row r="90" spans="1:18" x14ac:dyDescent="0.35">
      <c r="A90" s="12"/>
      <c r="B90" s="10"/>
      <c r="C90" s="10"/>
      <c r="D90" s="10"/>
      <c r="E90" s="10"/>
      <c r="F90" s="10"/>
      <c r="G90" s="10"/>
      <c r="H90" s="10"/>
      <c r="I90" s="10"/>
      <c r="J90" s="10"/>
      <c r="K90" s="10"/>
      <c r="L90" s="10"/>
      <c r="M90" s="10"/>
      <c r="N90" s="10"/>
      <c r="O90" s="10"/>
      <c r="P90" s="10"/>
      <c r="Q90" s="10"/>
      <c r="R90" s="10"/>
    </row>
    <row r="91" spans="1:18" x14ac:dyDescent="0.35">
      <c r="A91" s="12"/>
      <c r="B91" s="10"/>
      <c r="C91" s="10"/>
      <c r="D91" s="10"/>
      <c r="E91" s="10"/>
      <c r="F91" s="10"/>
      <c r="G91" s="10"/>
      <c r="H91" s="10"/>
      <c r="I91" s="10"/>
      <c r="J91" s="10"/>
      <c r="K91" s="10"/>
      <c r="L91" s="10"/>
      <c r="M91" s="10"/>
      <c r="N91" s="10"/>
      <c r="O91" s="10"/>
      <c r="P91" s="10"/>
      <c r="Q91" s="10"/>
      <c r="R91" s="10"/>
    </row>
    <row r="92" spans="1:18" x14ac:dyDescent="0.35">
      <c r="A92" s="12"/>
      <c r="B92" s="10"/>
      <c r="C92" s="10"/>
      <c r="D92" s="10"/>
      <c r="E92" s="10"/>
      <c r="F92" s="10"/>
      <c r="G92" s="10"/>
      <c r="H92" s="10"/>
      <c r="I92" s="10"/>
      <c r="J92" s="10"/>
      <c r="K92" s="10"/>
      <c r="L92" s="10"/>
      <c r="M92" s="10"/>
      <c r="N92" s="10"/>
      <c r="O92" s="10"/>
      <c r="P92" s="10"/>
      <c r="Q92" s="10"/>
      <c r="R92" s="10"/>
    </row>
    <row r="93" spans="1:18" x14ac:dyDescent="0.35">
      <c r="A93" s="12"/>
      <c r="B93" s="10"/>
      <c r="C93" s="10"/>
      <c r="D93" s="10"/>
      <c r="E93" s="10"/>
      <c r="F93" s="10"/>
      <c r="G93" s="10"/>
      <c r="H93" s="10"/>
      <c r="I93" s="10"/>
      <c r="J93" s="10"/>
      <c r="K93" s="10"/>
      <c r="L93" s="10"/>
      <c r="M93" s="10"/>
      <c r="N93" s="10"/>
      <c r="O93" s="10"/>
      <c r="P93" s="10"/>
      <c r="Q93" s="10"/>
      <c r="R93" s="10"/>
    </row>
    <row r="94" spans="1:18" x14ac:dyDescent="0.35">
      <c r="A94" s="12"/>
      <c r="B94" s="10"/>
      <c r="C94" s="10"/>
      <c r="D94" s="10"/>
      <c r="E94" s="10"/>
      <c r="F94" s="10"/>
      <c r="G94" s="10"/>
      <c r="H94" s="10"/>
      <c r="I94" s="10"/>
      <c r="J94" s="10"/>
      <c r="K94" s="10"/>
      <c r="L94" s="10"/>
      <c r="M94" s="10"/>
      <c r="N94" s="10"/>
      <c r="O94" s="10"/>
      <c r="P94" s="10"/>
      <c r="Q94" s="10"/>
      <c r="R94" s="10"/>
    </row>
    <row r="95" spans="1:18" x14ac:dyDescent="0.35">
      <c r="A95" s="12"/>
      <c r="B95" s="10"/>
      <c r="C95" s="10"/>
      <c r="D95" s="10"/>
      <c r="E95" s="10"/>
      <c r="F95" s="10"/>
      <c r="G95" s="10"/>
      <c r="H95" s="10"/>
      <c r="I95" s="10"/>
      <c r="J95" s="10"/>
      <c r="K95" s="10"/>
      <c r="L95" s="10"/>
      <c r="M95" s="10"/>
      <c r="N95" s="10"/>
      <c r="O95" s="10"/>
      <c r="P95" s="10"/>
      <c r="Q95" s="10"/>
      <c r="R95" s="10"/>
    </row>
    <row r="96" spans="1:18" x14ac:dyDescent="0.35">
      <c r="A96" s="12"/>
      <c r="B96" s="10"/>
      <c r="C96" s="10"/>
      <c r="D96" s="10"/>
      <c r="E96" s="10"/>
      <c r="F96" s="10"/>
      <c r="G96" s="10"/>
      <c r="H96" s="10"/>
      <c r="I96" s="10"/>
      <c r="J96" s="10"/>
      <c r="K96" s="10"/>
      <c r="L96" s="10"/>
      <c r="M96" s="10"/>
      <c r="N96" s="10"/>
      <c r="O96" s="10"/>
      <c r="P96" s="10"/>
      <c r="Q96" s="10"/>
      <c r="R96" s="10"/>
    </row>
    <row r="97" spans="1:18" x14ac:dyDescent="0.35">
      <c r="A97" s="12"/>
      <c r="B97" s="10"/>
      <c r="C97" s="10"/>
      <c r="D97" s="10"/>
      <c r="E97" s="10"/>
      <c r="F97" s="10"/>
      <c r="G97" s="10"/>
      <c r="H97" s="10"/>
      <c r="I97" s="10"/>
      <c r="J97" s="10"/>
      <c r="K97" s="10"/>
      <c r="L97" s="10"/>
      <c r="M97" s="10"/>
      <c r="N97" s="10"/>
      <c r="O97" s="10"/>
      <c r="P97" s="10"/>
      <c r="Q97" s="10"/>
      <c r="R97" s="10"/>
    </row>
    <row r="98" spans="1:18" x14ac:dyDescent="0.35">
      <c r="A98" s="12"/>
      <c r="B98" s="10"/>
      <c r="C98" s="10"/>
      <c r="D98" s="10"/>
      <c r="E98" s="10"/>
      <c r="F98" s="10"/>
      <c r="G98" s="10"/>
      <c r="H98" s="10"/>
      <c r="I98" s="10"/>
      <c r="J98" s="10"/>
      <c r="K98" s="10"/>
      <c r="L98" s="10"/>
      <c r="M98" s="10"/>
      <c r="N98" s="10"/>
      <c r="O98" s="10"/>
      <c r="P98" s="10"/>
      <c r="Q98" s="10"/>
      <c r="R98" s="10"/>
    </row>
    <row r="99" spans="1:18" x14ac:dyDescent="0.35">
      <c r="A99" s="12"/>
      <c r="B99" s="10"/>
      <c r="C99" s="10"/>
      <c r="D99" s="10"/>
      <c r="E99" s="10"/>
      <c r="F99" s="10"/>
      <c r="G99" s="10"/>
      <c r="H99" s="10"/>
      <c r="I99" s="10"/>
      <c r="J99" s="10"/>
      <c r="K99" s="10"/>
      <c r="L99" s="10"/>
      <c r="M99" s="10"/>
      <c r="N99" s="10"/>
      <c r="O99" s="10"/>
      <c r="P99" s="10"/>
      <c r="Q99" s="10"/>
      <c r="R99" s="10"/>
    </row>
    <row r="100" spans="1:18" x14ac:dyDescent="0.35">
      <c r="A100" s="12"/>
      <c r="B100" s="10"/>
      <c r="C100" s="10"/>
      <c r="D100" s="10"/>
      <c r="E100" s="10"/>
      <c r="F100" s="10"/>
      <c r="G100" s="10"/>
      <c r="H100" s="10"/>
      <c r="I100" s="10"/>
      <c r="J100" s="10"/>
      <c r="K100" s="10"/>
      <c r="L100" s="10"/>
      <c r="M100" s="10"/>
      <c r="N100" s="10"/>
      <c r="O100" s="10"/>
      <c r="P100" s="10"/>
      <c r="Q100" s="10"/>
      <c r="R100" s="10"/>
    </row>
    <row r="101" spans="1:18" x14ac:dyDescent="0.35">
      <c r="A101" s="12"/>
      <c r="B101" s="8"/>
      <c r="C101" s="8"/>
      <c r="D101" s="8"/>
      <c r="E101" s="8"/>
      <c r="F101" s="8"/>
      <c r="G101" s="8"/>
      <c r="H101" s="8"/>
      <c r="I101" s="8"/>
      <c r="J101" s="8"/>
      <c r="K101" s="8"/>
      <c r="L101" s="8"/>
      <c r="M101" s="8"/>
      <c r="N101" s="8"/>
      <c r="O101" s="8"/>
      <c r="P101" s="8"/>
      <c r="Q101" s="8"/>
      <c r="R101" s="8"/>
    </row>
    <row r="102" spans="1:18" x14ac:dyDescent="0.35">
      <c r="A102" s="12"/>
      <c r="B102" s="8"/>
      <c r="C102" s="8"/>
      <c r="D102" s="8"/>
      <c r="E102" s="8"/>
      <c r="F102" s="8"/>
      <c r="G102" s="8"/>
      <c r="H102" s="8"/>
      <c r="I102" s="8"/>
      <c r="J102" s="8"/>
      <c r="K102" s="8"/>
      <c r="L102" s="8"/>
      <c r="M102" s="8"/>
      <c r="N102" s="8"/>
      <c r="O102" s="8"/>
      <c r="P102" s="8"/>
      <c r="Q102" s="8"/>
      <c r="R102" s="8"/>
    </row>
    <row r="103" spans="1:18" x14ac:dyDescent="0.35">
      <c r="A103" s="12"/>
      <c r="B103" s="8"/>
      <c r="C103" s="8"/>
      <c r="D103" s="8"/>
      <c r="E103" s="8"/>
      <c r="F103" s="8"/>
      <c r="G103" s="8"/>
      <c r="H103" s="8"/>
      <c r="I103" s="8"/>
      <c r="J103" s="8"/>
      <c r="K103" s="8"/>
      <c r="L103" s="8"/>
      <c r="M103" s="8"/>
      <c r="N103" s="8"/>
      <c r="O103" s="8"/>
      <c r="P103" s="8"/>
      <c r="Q103" s="8"/>
      <c r="R103" s="8"/>
    </row>
    <row r="104" spans="1:18" x14ac:dyDescent="0.35">
      <c r="A104" s="12"/>
      <c r="B104" s="8"/>
      <c r="C104" s="8"/>
      <c r="D104" s="8"/>
      <c r="E104" s="8"/>
      <c r="F104" s="8"/>
      <c r="G104" s="8"/>
      <c r="H104" s="8"/>
      <c r="I104" s="8"/>
      <c r="J104" s="8"/>
      <c r="K104" s="8"/>
      <c r="L104" s="8"/>
      <c r="M104" s="8"/>
      <c r="N104" s="8"/>
      <c r="O104" s="8"/>
      <c r="P104" s="8"/>
      <c r="Q104" s="8"/>
      <c r="R104" s="8"/>
    </row>
    <row r="105" spans="1:18" x14ac:dyDescent="0.35">
      <c r="A105" s="12"/>
      <c r="B105" s="8"/>
      <c r="C105" s="8"/>
      <c r="D105" s="8"/>
      <c r="E105" s="8"/>
      <c r="F105" s="8"/>
      <c r="G105" s="8"/>
      <c r="H105" s="8"/>
      <c r="I105" s="8"/>
      <c r="J105" s="8"/>
      <c r="K105" s="8"/>
      <c r="L105" s="8"/>
      <c r="M105" s="8"/>
      <c r="N105" s="8"/>
      <c r="O105" s="8"/>
      <c r="P105" s="8"/>
      <c r="Q105" s="8"/>
      <c r="R105" s="8"/>
    </row>
    <row r="106" spans="1:18" x14ac:dyDescent="0.35">
      <c r="A106" s="12"/>
      <c r="B106" s="8"/>
      <c r="C106" s="8"/>
      <c r="D106" s="8"/>
      <c r="E106" s="8"/>
      <c r="F106" s="8"/>
      <c r="G106" s="8"/>
      <c r="H106" s="8"/>
      <c r="I106" s="8"/>
      <c r="J106" s="8"/>
      <c r="K106" s="8"/>
      <c r="L106" s="8"/>
      <c r="M106" s="8"/>
      <c r="N106" s="8"/>
      <c r="O106" s="8"/>
      <c r="P106" s="8"/>
      <c r="Q106" s="8"/>
      <c r="R106" s="8"/>
    </row>
    <row r="107" spans="1:18" x14ac:dyDescent="0.35">
      <c r="A107" s="12"/>
      <c r="B107" s="8"/>
      <c r="C107" s="8"/>
      <c r="D107" s="8"/>
      <c r="E107" s="8"/>
      <c r="F107" s="8"/>
      <c r="G107" s="8"/>
      <c r="H107" s="8"/>
      <c r="I107" s="8"/>
      <c r="J107" s="8"/>
      <c r="K107" s="8"/>
      <c r="L107" s="8"/>
      <c r="M107" s="8"/>
      <c r="N107" s="8"/>
      <c r="O107" s="8"/>
      <c r="P107" s="8"/>
      <c r="Q107" s="8"/>
      <c r="R107" s="8"/>
    </row>
    <row r="108" spans="1:18" x14ac:dyDescent="0.35">
      <c r="A108" s="12"/>
      <c r="B108" s="8"/>
      <c r="C108" s="8"/>
      <c r="D108" s="8"/>
      <c r="E108" s="8"/>
      <c r="F108" s="8"/>
      <c r="G108" s="8"/>
      <c r="H108" s="8"/>
      <c r="I108" s="8"/>
      <c r="J108" s="8"/>
      <c r="K108" s="8"/>
      <c r="L108" s="8"/>
      <c r="M108" s="8"/>
      <c r="N108" s="8"/>
      <c r="O108" s="8"/>
      <c r="P108" s="8"/>
      <c r="Q108" s="8"/>
      <c r="R108" s="8"/>
    </row>
    <row r="109" spans="1:18" x14ac:dyDescent="0.35">
      <c r="A109" s="12"/>
      <c r="B109" s="8"/>
      <c r="C109" s="8"/>
      <c r="D109" s="8"/>
      <c r="E109" s="8"/>
      <c r="F109" s="8"/>
      <c r="G109" s="8"/>
      <c r="H109" s="8"/>
      <c r="I109" s="8"/>
      <c r="J109" s="8"/>
      <c r="K109" s="8"/>
      <c r="L109" s="8"/>
      <c r="M109" s="8"/>
      <c r="N109" s="8"/>
      <c r="O109" s="8"/>
      <c r="P109" s="8"/>
      <c r="Q109" s="8"/>
      <c r="R109" s="8"/>
    </row>
    <row r="110" spans="1:18" x14ac:dyDescent="0.35">
      <c r="A110" s="12"/>
      <c r="B110" s="8"/>
      <c r="C110" s="8"/>
      <c r="D110" s="8"/>
      <c r="E110" s="8"/>
      <c r="F110" s="8"/>
      <c r="G110" s="8"/>
      <c r="H110" s="8"/>
      <c r="I110" s="8"/>
      <c r="J110" s="8"/>
      <c r="K110" s="8"/>
      <c r="L110" s="8"/>
      <c r="M110" s="8"/>
      <c r="N110" s="8"/>
      <c r="O110" s="8"/>
      <c r="P110" s="8"/>
      <c r="Q110" s="8"/>
      <c r="R110" s="8"/>
    </row>
    <row r="111" spans="1:18" x14ac:dyDescent="0.35">
      <c r="A111" s="12"/>
      <c r="B111" s="8"/>
      <c r="C111" s="8"/>
      <c r="D111" s="8"/>
      <c r="E111" s="8"/>
      <c r="F111" s="8"/>
      <c r="G111" s="8"/>
      <c r="H111" s="8"/>
      <c r="I111" s="8"/>
      <c r="J111" s="8"/>
      <c r="K111" s="8"/>
      <c r="L111" s="8"/>
      <c r="M111" s="8"/>
      <c r="N111" s="8"/>
      <c r="O111" s="8"/>
      <c r="P111" s="8"/>
      <c r="Q111" s="8"/>
      <c r="R111" s="8"/>
    </row>
    <row r="112" spans="1:18" x14ac:dyDescent="0.35">
      <c r="A112" s="12"/>
      <c r="B112" s="8"/>
      <c r="C112" s="8"/>
      <c r="D112" s="8"/>
      <c r="E112" s="8"/>
      <c r="F112" s="8"/>
      <c r="G112" s="8"/>
      <c r="H112" s="8"/>
      <c r="I112" s="8"/>
      <c r="J112" s="8"/>
      <c r="K112" s="8"/>
      <c r="L112" s="8"/>
      <c r="M112" s="8"/>
      <c r="N112" s="8"/>
      <c r="O112" s="8"/>
      <c r="P112" s="8"/>
      <c r="Q112" s="8"/>
      <c r="R112" s="8"/>
    </row>
    <row r="113" spans="1:18" x14ac:dyDescent="0.35">
      <c r="A113" s="12"/>
      <c r="B113" s="8"/>
      <c r="C113" s="8"/>
      <c r="D113" s="8"/>
      <c r="E113" s="8"/>
      <c r="F113" s="8"/>
      <c r="G113" s="8"/>
      <c r="H113" s="8"/>
      <c r="I113" s="8"/>
      <c r="J113" s="8"/>
      <c r="K113" s="8"/>
      <c r="L113" s="8"/>
      <c r="M113" s="8"/>
      <c r="N113" s="8"/>
      <c r="O113" s="8"/>
      <c r="P113" s="8"/>
      <c r="Q113" s="8"/>
      <c r="R113" s="8"/>
    </row>
    <row r="114" spans="1:18" x14ac:dyDescent="0.35">
      <c r="A114" s="12"/>
      <c r="B114" s="8"/>
      <c r="C114" s="8"/>
      <c r="D114" s="8"/>
      <c r="E114" s="8"/>
      <c r="F114" s="8"/>
      <c r="G114" s="8"/>
      <c r="H114" s="8"/>
      <c r="I114" s="8"/>
      <c r="J114" s="8"/>
      <c r="K114" s="8"/>
      <c r="L114" s="8"/>
      <c r="M114" s="8"/>
      <c r="N114" s="8"/>
      <c r="O114" s="8"/>
      <c r="P114" s="8"/>
      <c r="Q114" s="8"/>
      <c r="R114" s="8"/>
    </row>
    <row r="115" spans="1:18" x14ac:dyDescent="0.35">
      <c r="A115" s="12"/>
      <c r="B115" s="8"/>
      <c r="C115" s="8"/>
      <c r="D115" s="8"/>
      <c r="E115" s="8"/>
      <c r="F115" s="8"/>
      <c r="G115" s="8"/>
      <c r="H115" s="8"/>
      <c r="I115" s="8"/>
      <c r="J115" s="8"/>
      <c r="K115" s="8"/>
      <c r="L115" s="8"/>
      <c r="M115" s="8"/>
      <c r="N115" s="8"/>
      <c r="O115" s="8"/>
      <c r="P115" s="8"/>
      <c r="Q115" s="8"/>
      <c r="R115" s="8"/>
    </row>
    <row r="116" spans="1:18" x14ac:dyDescent="0.35">
      <c r="A116" s="12"/>
      <c r="B116" s="8"/>
      <c r="C116" s="8"/>
      <c r="D116" s="8"/>
      <c r="E116" s="8"/>
      <c r="F116" s="8"/>
      <c r="G116" s="8"/>
      <c r="H116" s="8"/>
      <c r="I116" s="8"/>
      <c r="J116" s="8"/>
      <c r="K116" s="8"/>
      <c r="L116" s="8"/>
      <c r="M116" s="8"/>
      <c r="N116" s="8"/>
      <c r="O116" s="8"/>
      <c r="P116" s="8"/>
      <c r="Q116" s="8"/>
      <c r="R116" s="8"/>
    </row>
    <row r="117" spans="1:18" x14ac:dyDescent="0.35">
      <c r="A117" s="12"/>
      <c r="B117" s="8"/>
      <c r="C117" s="8"/>
      <c r="D117" s="8"/>
      <c r="E117" s="8"/>
      <c r="F117" s="8"/>
      <c r="G117" s="8"/>
      <c r="H117" s="8"/>
      <c r="I117" s="8"/>
      <c r="J117" s="8"/>
      <c r="K117" s="8"/>
      <c r="L117" s="8"/>
      <c r="M117" s="8"/>
      <c r="N117" s="8"/>
      <c r="O117" s="8"/>
      <c r="P117" s="8"/>
      <c r="Q117" s="8"/>
      <c r="R117" s="8"/>
    </row>
    <row r="118" spans="1:18" x14ac:dyDescent="0.35">
      <c r="A118" s="12"/>
      <c r="B118" s="8"/>
      <c r="C118" s="8"/>
      <c r="D118" s="8"/>
      <c r="E118" s="8"/>
      <c r="F118" s="8"/>
      <c r="G118" s="8"/>
      <c r="H118" s="8"/>
      <c r="I118" s="8"/>
      <c r="J118" s="8"/>
      <c r="K118" s="8"/>
      <c r="L118" s="8"/>
      <c r="M118" s="8"/>
      <c r="N118" s="8"/>
      <c r="O118" s="8"/>
      <c r="P118" s="8"/>
      <c r="Q118" s="8"/>
      <c r="R118" s="8"/>
    </row>
    <row r="119" spans="1:18" x14ac:dyDescent="0.35">
      <c r="A119" s="12"/>
      <c r="B119" s="8"/>
      <c r="C119" s="8"/>
      <c r="D119" s="8"/>
      <c r="E119" s="8"/>
      <c r="F119" s="8"/>
      <c r="G119" s="8"/>
      <c r="H119" s="8"/>
      <c r="I119" s="8"/>
      <c r="J119" s="8"/>
      <c r="K119" s="8"/>
      <c r="L119" s="8"/>
      <c r="M119" s="8"/>
      <c r="N119" s="8"/>
      <c r="O119" s="8"/>
      <c r="P119" s="8"/>
      <c r="Q119" s="8"/>
      <c r="R119" s="8"/>
    </row>
    <row r="120" spans="1:18" x14ac:dyDescent="0.35">
      <c r="A120" s="12"/>
      <c r="B120" s="8"/>
      <c r="C120" s="8"/>
      <c r="D120" s="8"/>
      <c r="E120" s="8"/>
      <c r="F120" s="8"/>
      <c r="G120" s="8"/>
      <c r="H120" s="8"/>
      <c r="I120" s="8"/>
      <c r="J120" s="8"/>
      <c r="K120" s="8"/>
      <c r="L120" s="8"/>
      <c r="M120" s="8"/>
      <c r="N120" s="8"/>
      <c r="O120" s="8"/>
      <c r="P120" s="8"/>
      <c r="Q120" s="8"/>
      <c r="R120" s="8"/>
    </row>
    <row r="121" spans="1:18" x14ac:dyDescent="0.35">
      <c r="A121" s="12"/>
      <c r="B121" s="8"/>
      <c r="C121" s="8"/>
      <c r="D121" s="8"/>
      <c r="E121" s="8"/>
      <c r="F121" s="8"/>
      <c r="G121" s="8"/>
      <c r="H121" s="8"/>
      <c r="I121" s="8"/>
      <c r="J121" s="8"/>
      <c r="K121" s="8"/>
      <c r="L121" s="8"/>
      <c r="M121" s="8"/>
      <c r="N121" s="8"/>
      <c r="O121" s="8"/>
      <c r="P121" s="8"/>
      <c r="Q121" s="8"/>
      <c r="R121" s="8"/>
    </row>
    <row r="122" spans="1:18" x14ac:dyDescent="0.35">
      <c r="A122" s="12"/>
      <c r="B122" s="8"/>
      <c r="C122" s="8"/>
      <c r="D122" s="8"/>
      <c r="E122" s="8"/>
      <c r="F122" s="8"/>
      <c r="G122" s="8"/>
      <c r="H122" s="8"/>
      <c r="I122" s="8"/>
      <c r="J122" s="8"/>
      <c r="K122" s="8"/>
      <c r="L122" s="8"/>
      <c r="M122" s="8"/>
      <c r="N122" s="8"/>
      <c r="O122" s="8"/>
      <c r="P122" s="8"/>
      <c r="Q122" s="8"/>
      <c r="R122" s="8"/>
    </row>
    <row r="123" spans="1:18" x14ac:dyDescent="0.35">
      <c r="A123" s="12"/>
      <c r="B123" s="8"/>
      <c r="C123" s="8"/>
      <c r="D123" s="8"/>
      <c r="E123" s="8"/>
      <c r="F123" s="8"/>
      <c r="G123" s="8"/>
      <c r="H123" s="8"/>
      <c r="I123" s="8"/>
      <c r="J123" s="8"/>
      <c r="K123" s="8"/>
      <c r="L123" s="8"/>
      <c r="M123" s="8"/>
      <c r="N123" s="8"/>
      <c r="O123" s="8"/>
      <c r="P123" s="8"/>
      <c r="Q123" s="8"/>
      <c r="R123" s="8"/>
    </row>
    <row r="124" spans="1:18" x14ac:dyDescent="0.35">
      <c r="A124" s="12"/>
      <c r="B124" s="8"/>
      <c r="C124" s="8"/>
      <c r="D124" s="8"/>
      <c r="E124" s="8"/>
      <c r="F124" s="8"/>
      <c r="G124" s="8"/>
      <c r="H124" s="8"/>
      <c r="I124" s="8"/>
      <c r="J124" s="8"/>
      <c r="K124" s="8"/>
      <c r="L124" s="8"/>
      <c r="M124" s="8"/>
      <c r="N124" s="8"/>
      <c r="O124" s="8"/>
      <c r="P124" s="8"/>
      <c r="Q124" s="8"/>
      <c r="R124" s="8"/>
    </row>
    <row r="125" spans="1:18" x14ac:dyDescent="0.35">
      <c r="A125" s="12"/>
      <c r="B125" s="8"/>
      <c r="C125" s="8"/>
      <c r="D125" s="8"/>
      <c r="E125" s="8"/>
      <c r="F125" s="8"/>
      <c r="G125" s="8"/>
      <c r="H125" s="8"/>
      <c r="I125" s="8"/>
      <c r="J125" s="8"/>
      <c r="K125" s="8"/>
      <c r="L125" s="8"/>
      <c r="M125" s="8"/>
      <c r="N125" s="8"/>
      <c r="O125" s="8"/>
      <c r="P125" s="8"/>
      <c r="Q125" s="8"/>
      <c r="R125" s="8"/>
    </row>
    <row r="126" spans="1:18" x14ac:dyDescent="0.35">
      <c r="A126" s="12"/>
      <c r="B126" s="8"/>
      <c r="C126" s="8"/>
      <c r="D126" s="8"/>
      <c r="E126" s="8"/>
      <c r="F126" s="8"/>
      <c r="G126" s="8"/>
      <c r="H126" s="8"/>
      <c r="I126" s="8"/>
      <c r="J126" s="8"/>
      <c r="K126" s="8"/>
      <c r="L126" s="8"/>
      <c r="M126" s="8"/>
      <c r="N126" s="8"/>
      <c r="O126" s="8"/>
      <c r="P126" s="8"/>
      <c r="Q126" s="8"/>
      <c r="R126" s="8"/>
    </row>
    <row r="127" spans="1:18" x14ac:dyDescent="0.35">
      <c r="A127" s="12"/>
      <c r="B127" s="8"/>
      <c r="C127" s="8"/>
      <c r="D127" s="8"/>
      <c r="E127" s="8"/>
      <c r="F127" s="8"/>
      <c r="G127" s="8"/>
      <c r="H127" s="8"/>
      <c r="I127" s="8"/>
      <c r="J127" s="8"/>
      <c r="K127" s="8"/>
      <c r="L127" s="8"/>
      <c r="M127" s="8"/>
      <c r="N127" s="8"/>
      <c r="O127" s="8"/>
      <c r="P127" s="8"/>
      <c r="Q127" s="8"/>
      <c r="R127" s="8"/>
    </row>
    <row r="128" spans="1:18" x14ac:dyDescent="0.35">
      <c r="A128" s="12"/>
      <c r="B128" s="8"/>
      <c r="C128" s="8"/>
      <c r="D128" s="8"/>
      <c r="E128" s="8"/>
      <c r="F128" s="8"/>
      <c r="G128" s="8"/>
      <c r="H128" s="8"/>
      <c r="I128" s="8"/>
      <c r="J128" s="8"/>
      <c r="K128" s="8"/>
      <c r="L128" s="8"/>
      <c r="M128" s="8"/>
      <c r="N128" s="8"/>
      <c r="O128" s="8"/>
      <c r="P128" s="8"/>
      <c r="Q128" s="8"/>
      <c r="R128" s="8"/>
    </row>
    <row r="129" spans="1:18" x14ac:dyDescent="0.35">
      <c r="A129" s="12"/>
      <c r="B129" s="8"/>
      <c r="C129" s="8"/>
      <c r="D129" s="8"/>
      <c r="E129" s="8"/>
      <c r="F129" s="8"/>
      <c r="G129" s="8"/>
      <c r="H129" s="8"/>
      <c r="I129" s="8"/>
      <c r="J129" s="8"/>
      <c r="K129" s="8"/>
      <c r="L129" s="8"/>
      <c r="M129" s="8"/>
      <c r="N129" s="8"/>
      <c r="O129" s="8"/>
      <c r="P129" s="8"/>
      <c r="Q129" s="8"/>
      <c r="R129" s="8"/>
    </row>
    <row r="130" spans="1:18" x14ac:dyDescent="0.35">
      <c r="A130" s="12"/>
      <c r="B130" s="8"/>
      <c r="C130" s="8"/>
      <c r="D130" s="8"/>
      <c r="E130" s="8"/>
      <c r="F130" s="8"/>
      <c r="G130" s="8"/>
      <c r="H130" s="8"/>
      <c r="I130" s="8"/>
      <c r="J130" s="8"/>
      <c r="K130" s="8"/>
      <c r="L130" s="8"/>
      <c r="M130" s="8"/>
      <c r="N130" s="8"/>
      <c r="O130" s="8"/>
      <c r="P130" s="8"/>
      <c r="Q130" s="8"/>
      <c r="R130" s="8"/>
    </row>
    <row r="131" spans="1:18" x14ac:dyDescent="0.35">
      <c r="A131" s="12"/>
      <c r="B131" s="8"/>
      <c r="C131" s="8"/>
      <c r="D131" s="8"/>
      <c r="E131" s="8"/>
      <c r="F131" s="8"/>
      <c r="G131" s="8"/>
      <c r="H131" s="8"/>
      <c r="I131" s="8"/>
      <c r="J131" s="8"/>
      <c r="K131" s="8"/>
      <c r="L131" s="8"/>
      <c r="M131" s="8"/>
      <c r="N131" s="8"/>
      <c r="O131" s="8"/>
      <c r="P131" s="8"/>
      <c r="Q131" s="8"/>
      <c r="R131" s="8"/>
    </row>
    <row r="132" spans="1:18" x14ac:dyDescent="0.35">
      <c r="A132" s="12"/>
      <c r="B132" s="8"/>
      <c r="C132" s="8"/>
      <c r="D132" s="8"/>
      <c r="E132" s="8"/>
      <c r="F132" s="8"/>
      <c r="G132" s="8"/>
      <c r="H132" s="8"/>
      <c r="I132" s="8"/>
      <c r="J132" s="8"/>
      <c r="K132" s="8"/>
      <c r="L132" s="8"/>
      <c r="M132" s="8"/>
      <c r="N132" s="8"/>
      <c r="O132" s="8"/>
      <c r="P132" s="8"/>
      <c r="Q132" s="8"/>
      <c r="R132" s="8"/>
    </row>
    <row r="133" spans="1:18" x14ac:dyDescent="0.35">
      <c r="A133" s="12"/>
      <c r="B133" s="8"/>
      <c r="C133" s="8"/>
      <c r="D133" s="8"/>
      <c r="E133" s="8"/>
      <c r="F133" s="8"/>
      <c r="G133" s="8"/>
      <c r="H133" s="8"/>
      <c r="I133" s="8"/>
      <c r="J133" s="8"/>
      <c r="K133" s="8"/>
      <c r="L133" s="8"/>
      <c r="M133" s="8"/>
      <c r="N133" s="8"/>
      <c r="O133" s="8"/>
      <c r="P133" s="8"/>
      <c r="Q133" s="8"/>
      <c r="R133" s="8"/>
    </row>
    <row r="134" spans="1:18" x14ac:dyDescent="0.35">
      <c r="A134" s="12"/>
      <c r="B134" s="8"/>
      <c r="C134" s="8"/>
      <c r="D134" s="8"/>
      <c r="E134" s="8"/>
      <c r="F134" s="8"/>
      <c r="G134" s="8"/>
      <c r="H134" s="8"/>
      <c r="I134" s="8"/>
      <c r="J134" s="8"/>
      <c r="K134" s="8"/>
      <c r="L134" s="8"/>
      <c r="M134" s="8"/>
      <c r="N134" s="8"/>
      <c r="O134" s="8"/>
      <c r="P134" s="8"/>
      <c r="Q134" s="8"/>
      <c r="R134" s="8"/>
    </row>
    <row r="135" spans="1:18" x14ac:dyDescent="0.35">
      <c r="A135" s="12"/>
      <c r="B135" s="8"/>
      <c r="C135" s="8"/>
      <c r="D135" s="8"/>
      <c r="E135" s="8"/>
      <c r="F135" s="8"/>
      <c r="G135" s="8"/>
      <c r="H135" s="8"/>
      <c r="I135" s="8"/>
      <c r="J135" s="8"/>
      <c r="K135" s="8"/>
      <c r="L135" s="8"/>
      <c r="M135" s="8"/>
      <c r="N135" s="8"/>
      <c r="O135" s="8"/>
      <c r="P135" s="8"/>
      <c r="Q135" s="8"/>
      <c r="R135" s="8"/>
    </row>
    <row r="136" spans="1:18" x14ac:dyDescent="0.35">
      <c r="A136" s="12"/>
      <c r="B136" s="8"/>
      <c r="C136" s="8"/>
      <c r="D136" s="8"/>
      <c r="E136" s="8"/>
      <c r="F136" s="8"/>
      <c r="G136" s="8"/>
      <c r="H136" s="8"/>
      <c r="I136" s="8"/>
      <c r="J136" s="8"/>
      <c r="K136" s="8"/>
      <c r="L136" s="8"/>
      <c r="M136" s="8"/>
      <c r="N136" s="8"/>
      <c r="O136" s="8"/>
      <c r="P136" s="8"/>
      <c r="Q136" s="8"/>
      <c r="R136" s="8"/>
    </row>
    <row r="137" spans="1:18" x14ac:dyDescent="0.35">
      <c r="A137" s="12"/>
      <c r="B137" s="8"/>
      <c r="C137" s="8"/>
      <c r="D137" s="8"/>
      <c r="E137" s="8"/>
      <c r="F137" s="8"/>
      <c r="G137" s="8"/>
      <c r="H137" s="8"/>
      <c r="I137" s="8"/>
      <c r="J137" s="8"/>
      <c r="K137" s="8"/>
      <c r="L137" s="8"/>
      <c r="M137" s="8"/>
      <c r="N137" s="8"/>
      <c r="O137" s="8"/>
      <c r="P137" s="8"/>
      <c r="Q137" s="8"/>
      <c r="R137" s="8"/>
    </row>
    <row r="138" spans="1:18" x14ac:dyDescent="0.35">
      <c r="A138" s="12"/>
      <c r="B138" s="8"/>
      <c r="C138" s="8"/>
      <c r="D138" s="8"/>
      <c r="E138" s="8"/>
      <c r="F138" s="8"/>
      <c r="G138" s="8"/>
      <c r="H138" s="8"/>
      <c r="I138" s="8"/>
      <c r="J138" s="8"/>
      <c r="K138" s="8"/>
      <c r="L138" s="8"/>
      <c r="M138" s="8"/>
      <c r="N138" s="8"/>
      <c r="O138" s="8"/>
      <c r="P138" s="8"/>
      <c r="Q138" s="8"/>
      <c r="R138" s="8"/>
    </row>
    <row r="139" spans="1:18" x14ac:dyDescent="0.35">
      <c r="A139" s="12"/>
      <c r="B139" s="8"/>
      <c r="C139" s="8"/>
      <c r="D139" s="8"/>
      <c r="E139" s="8"/>
      <c r="F139" s="8"/>
      <c r="G139" s="8"/>
      <c r="H139" s="8"/>
      <c r="I139" s="8"/>
      <c r="J139" s="8"/>
      <c r="K139" s="8"/>
      <c r="L139" s="8"/>
      <c r="M139" s="8"/>
      <c r="N139" s="8"/>
      <c r="O139" s="8"/>
      <c r="P139" s="8"/>
      <c r="Q139" s="8"/>
      <c r="R139" s="8"/>
    </row>
    <row r="140" spans="1:18" x14ac:dyDescent="0.35">
      <c r="A140" s="12"/>
      <c r="B140" s="8"/>
      <c r="C140" s="8"/>
      <c r="D140" s="8"/>
      <c r="E140" s="8"/>
      <c r="F140" s="8"/>
      <c r="G140" s="8"/>
      <c r="H140" s="8"/>
      <c r="I140" s="8"/>
      <c r="J140" s="8"/>
      <c r="K140" s="8"/>
      <c r="L140" s="8"/>
      <c r="M140" s="8"/>
      <c r="N140" s="8"/>
      <c r="O140" s="8"/>
      <c r="P140" s="8"/>
      <c r="Q140" s="8"/>
      <c r="R140" s="8"/>
    </row>
    <row r="141" spans="1:18" x14ac:dyDescent="0.35">
      <c r="A141" s="12"/>
      <c r="B141" s="8"/>
      <c r="C141" s="8"/>
      <c r="D141" s="8"/>
      <c r="E141" s="8"/>
      <c r="F141" s="8"/>
      <c r="G141" s="8"/>
      <c r="H141" s="8"/>
      <c r="I141" s="8"/>
      <c r="J141" s="8"/>
      <c r="K141" s="8"/>
      <c r="L141" s="8"/>
      <c r="M141" s="8"/>
      <c r="N141" s="8"/>
      <c r="O141" s="8"/>
      <c r="P141" s="8"/>
      <c r="Q141" s="8"/>
      <c r="R141" s="8"/>
    </row>
    <row r="142" spans="1:18" x14ac:dyDescent="0.35">
      <c r="A142" s="12"/>
      <c r="B142" s="8"/>
      <c r="C142" s="8"/>
      <c r="D142" s="8"/>
      <c r="E142" s="8"/>
      <c r="F142" s="8"/>
      <c r="G142" s="8"/>
      <c r="H142" s="8"/>
      <c r="I142" s="8"/>
      <c r="J142" s="8"/>
      <c r="K142" s="8"/>
      <c r="L142" s="8"/>
      <c r="M142" s="8"/>
      <c r="N142" s="8"/>
      <c r="O142" s="8"/>
      <c r="P142" s="8"/>
      <c r="Q142" s="8"/>
      <c r="R142" s="8"/>
    </row>
    <row r="143" spans="1:18" x14ac:dyDescent="0.35">
      <c r="A143" s="12"/>
      <c r="B143" s="8"/>
      <c r="C143" s="8"/>
      <c r="D143" s="8"/>
      <c r="E143" s="8"/>
      <c r="F143" s="8"/>
      <c r="G143" s="8"/>
      <c r="H143" s="8"/>
      <c r="I143" s="8"/>
      <c r="J143" s="8"/>
      <c r="K143" s="8"/>
      <c r="L143" s="8"/>
      <c r="M143" s="8"/>
      <c r="N143" s="8"/>
      <c r="O143" s="8"/>
      <c r="P143" s="8"/>
      <c r="Q143" s="8"/>
      <c r="R143" s="8"/>
    </row>
    <row r="144" spans="1:18" x14ac:dyDescent="0.35">
      <c r="A144" s="12"/>
      <c r="B144" s="8"/>
      <c r="C144" s="8"/>
      <c r="D144" s="8"/>
      <c r="E144" s="8"/>
      <c r="F144" s="8"/>
      <c r="G144" s="8"/>
      <c r="H144" s="8"/>
      <c r="I144" s="8"/>
      <c r="J144" s="8"/>
      <c r="K144" s="8"/>
      <c r="L144" s="8"/>
      <c r="M144" s="8"/>
      <c r="N144" s="8"/>
      <c r="O144" s="8"/>
      <c r="P144" s="8"/>
      <c r="Q144" s="8"/>
      <c r="R144" s="8"/>
    </row>
    <row r="145" spans="1:18" x14ac:dyDescent="0.35">
      <c r="A145" s="12"/>
      <c r="B145" s="8"/>
      <c r="C145" s="8"/>
      <c r="D145" s="8"/>
      <c r="E145" s="8"/>
      <c r="F145" s="8"/>
      <c r="G145" s="8"/>
      <c r="H145" s="8"/>
      <c r="I145" s="8"/>
      <c r="J145" s="8"/>
      <c r="K145" s="8"/>
      <c r="L145" s="8"/>
      <c r="M145" s="8"/>
      <c r="N145" s="8"/>
      <c r="O145" s="8"/>
      <c r="P145" s="8"/>
      <c r="Q145" s="8"/>
      <c r="R145" s="8"/>
    </row>
    <row r="146" spans="1:18" x14ac:dyDescent="0.35">
      <c r="A146" s="12"/>
      <c r="B146" s="8"/>
      <c r="C146" s="8"/>
      <c r="D146" s="8"/>
      <c r="E146" s="8"/>
      <c r="F146" s="8"/>
      <c r="G146" s="8"/>
      <c r="H146" s="8"/>
      <c r="I146" s="8"/>
      <c r="J146" s="8"/>
      <c r="K146" s="8"/>
      <c r="L146" s="8"/>
      <c r="M146" s="8"/>
      <c r="N146" s="8"/>
      <c r="O146" s="8"/>
      <c r="P146" s="8"/>
      <c r="Q146" s="8"/>
      <c r="R146" s="8"/>
    </row>
    <row r="147" spans="1:18" x14ac:dyDescent="0.35">
      <c r="A147" s="12"/>
      <c r="B147" s="8"/>
      <c r="C147" s="8"/>
      <c r="D147" s="8"/>
      <c r="E147" s="8"/>
      <c r="F147" s="8"/>
      <c r="G147" s="8"/>
      <c r="H147" s="8"/>
      <c r="I147" s="8"/>
      <c r="J147" s="8"/>
      <c r="K147" s="8"/>
      <c r="L147" s="8"/>
      <c r="M147" s="8"/>
      <c r="N147" s="8"/>
      <c r="O147" s="8"/>
      <c r="P147" s="8"/>
      <c r="Q147" s="8"/>
      <c r="R147" s="8"/>
    </row>
    <row r="148" spans="1:18" x14ac:dyDescent="0.35">
      <c r="A148" s="12"/>
      <c r="B148" s="8"/>
      <c r="C148" s="8"/>
      <c r="D148" s="8"/>
      <c r="E148" s="8"/>
      <c r="F148" s="8"/>
      <c r="G148" s="8"/>
      <c r="H148" s="8"/>
      <c r="I148" s="8"/>
      <c r="J148" s="8"/>
      <c r="K148" s="8"/>
      <c r="L148" s="8"/>
      <c r="M148" s="8"/>
      <c r="N148" s="8"/>
      <c r="O148" s="8"/>
      <c r="P148" s="8"/>
      <c r="Q148" s="8"/>
      <c r="R148" s="8"/>
    </row>
    <row r="149" spans="1:18" x14ac:dyDescent="0.35">
      <c r="A149" s="12"/>
      <c r="B149" s="8"/>
      <c r="C149" s="8"/>
      <c r="D149" s="8"/>
      <c r="E149" s="8"/>
      <c r="F149" s="8"/>
      <c r="G149" s="8"/>
      <c r="H149" s="8"/>
      <c r="I149" s="8"/>
      <c r="J149" s="8"/>
      <c r="K149" s="8"/>
      <c r="L149" s="8"/>
      <c r="M149" s="8"/>
      <c r="N149" s="8"/>
      <c r="O149" s="8"/>
      <c r="P149" s="8"/>
      <c r="Q149" s="8"/>
      <c r="R149" s="8"/>
    </row>
    <row r="150" spans="1:18" x14ac:dyDescent="0.35">
      <c r="A150" s="12"/>
      <c r="B150" s="8"/>
      <c r="C150" s="8"/>
      <c r="D150" s="8"/>
      <c r="E150" s="8"/>
      <c r="F150" s="8"/>
      <c r="G150" s="8"/>
      <c r="H150" s="8"/>
      <c r="I150" s="8"/>
      <c r="J150" s="8"/>
      <c r="K150" s="8"/>
      <c r="L150" s="8"/>
      <c r="M150" s="8"/>
      <c r="N150" s="8"/>
      <c r="O150" s="8"/>
      <c r="P150" s="8"/>
      <c r="Q150" s="8"/>
      <c r="R150" s="8"/>
    </row>
    <row r="151" spans="1:18" x14ac:dyDescent="0.35">
      <c r="A151" s="12"/>
      <c r="B151" s="8"/>
      <c r="C151" s="8"/>
      <c r="D151" s="8"/>
      <c r="E151" s="8"/>
      <c r="F151" s="8"/>
      <c r="G151" s="8"/>
      <c r="H151" s="8"/>
      <c r="I151" s="8"/>
      <c r="J151" s="8"/>
      <c r="K151" s="8"/>
      <c r="L151" s="8"/>
      <c r="M151" s="8"/>
      <c r="N151" s="8"/>
      <c r="O151" s="8"/>
      <c r="P151" s="8"/>
      <c r="Q151" s="8"/>
      <c r="R151" s="8"/>
    </row>
    <row r="152" spans="1:18" x14ac:dyDescent="0.35">
      <c r="A152" s="12"/>
      <c r="B152" s="8"/>
      <c r="C152" s="8"/>
      <c r="D152" s="8"/>
      <c r="E152" s="8"/>
      <c r="F152" s="8"/>
      <c r="G152" s="8"/>
      <c r="H152" s="8"/>
      <c r="I152" s="8"/>
      <c r="J152" s="8"/>
      <c r="K152" s="8"/>
      <c r="L152" s="8"/>
      <c r="M152" s="8"/>
      <c r="N152" s="8"/>
      <c r="O152" s="8"/>
      <c r="P152" s="8"/>
      <c r="Q152" s="8"/>
      <c r="R152" s="8"/>
    </row>
    <row r="153" spans="1:18" x14ac:dyDescent="0.35">
      <c r="A153" s="12"/>
      <c r="B153" s="8"/>
      <c r="C153" s="8"/>
      <c r="D153" s="8"/>
      <c r="E153" s="8"/>
      <c r="F153" s="8"/>
      <c r="G153" s="8"/>
      <c r="H153" s="8"/>
      <c r="I153" s="8"/>
      <c r="J153" s="8"/>
      <c r="K153" s="8"/>
      <c r="L153" s="8"/>
      <c r="M153" s="8"/>
      <c r="N153" s="8"/>
      <c r="O153" s="8"/>
      <c r="P153" s="8"/>
      <c r="Q153" s="8"/>
      <c r="R153" s="8"/>
    </row>
    <row r="154" spans="1:18" x14ac:dyDescent="0.35">
      <c r="A154" s="12"/>
      <c r="B154" s="8"/>
      <c r="C154" s="8"/>
      <c r="D154" s="8"/>
      <c r="E154" s="8"/>
      <c r="F154" s="8"/>
      <c r="G154" s="8"/>
      <c r="H154" s="8"/>
      <c r="I154" s="8"/>
      <c r="J154" s="8"/>
      <c r="K154" s="8"/>
      <c r="L154" s="8"/>
      <c r="M154" s="8"/>
      <c r="N154" s="8"/>
      <c r="O154" s="8"/>
      <c r="P154" s="8"/>
      <c r="Q154" s="8"/>
      <c r="R154" s="8"/>
    </row>
    <row r="155" spans="1:18" x14ac:dyDescent="0.35">
      <c r="A155" s="12"/>
      <c r="B155" s="8"/>
      <c r="C155" s="8"/>
      <c r="D155" s="8"/>
      <c r="E155" s="8"/>
      <c r="F155" s="8"/>
      <c r="G155" s="8"/>
      <c r="H155" s="8"/>
      <c r="I155" s="8"/>
      <c r="J155" s="8"/>
      <c r="K155" s="8"/>
      <c r="L155" s="8"/>
      <c r="M155" s="8"/>
      <c r="N155" s="8"/>
      <c r="O155" s="8"/>
      <c r="P155" s="8"/>
      <c r="Q155" s="8"/>
      <c r="R155" s="8"/>
    </row>
    <row r="156" spans="1:18" x14ac:dyDescent="0.35">
      <c r="A156" s="12"/>
      <c r="B156" s="8"/>
      <c r="C156" s="8"/>
      <c r="D156" s="8"/>
      <c r="E156" s="8"/>
      <c r="F156" s="8"/>
      <c r="G156" s="8"/>
      <c r="H156" s="8"/>
      <c r="I156" s="8"/>
      <c r="J156" s="8"/>
      <c r="K156" s="8"/>
      <c r="L156" s="8"/>
      <c r="M156" s="8"/>
      <c r="N156" s="8"/>
      <c r="O156" s="8"/>
      <c r="P156" s="8"/>
      <c r="Q156" s="8"/>
      <c r="R156" s="8"/>
    </row>
    <row r="157" spans="1:18" x14ac:dyDescent="0.35">
      <c r="A157" s="12"/>
      <c r="B157" s="8"/>
      <c r="C157" s="8"/>
      <c r="D157" s="8"/>
      <c r="E157" s="8"/>
      <c r="F157" s="8"/>
      <c r="G157" s="8"/>
      <c r="H157" s="8"/>
      <c r="I157" s="8"/>
      <c r="J157" s="8"/>
      <c r="K157" s="8"/>
      <c r="L157" s="8"/>
      <c r="M157" s="8"/>
      <c r="N157" s="8"/>
      <c r="O157" s="8"/>
      <c r="P157" s="8"/>
      <c r="Q157" s="8"/>
      <c r="R157" s="8"/>
    </row>
    <row r="158" spans="1:18" x14ac:dyDescent="0.35">
      <c r="A158" s="12"/>
      <c r="B158" s="8"/>
      <c r="C158" s="8"/>
      <c r="D158" s="8"/>
      <c r="E158" s="8"/>
      <c r="F158" s="8"/>
      <c r="G158" s="8"/>
      <c r="H158" s="8"/>
      <c r="I158" s="8"/>
      <c r="J158" s="8"/>
      <c r="K158" s="8"/>
      <c r="L158" s="8"/>
      <c r="M158" s="8"/>
      <c r="N158" s="8"/>
      <c r="O158" s="8"/>
      <c r="P158" s="8"/>
      <c r="Q158" s="8"/>
      <c r="R158" s="8"/>
    </row>
    <row r="159" spans="1:18" x14ac:dyDescent="0.35">
      <c r="A159" s="12"/>
      <c r="B159" s="8"/>
      <c r="C159" s="8"/>
      <c r="D159" s="8"/>
      <c r="E159" s="8"/>
      <c r="F159" s="8"/>
      <c r="G159" s="8"/>
      <c r="H159" s="8"/>
      <c r="I159" s="8"/>
      <c r="J159" s="8"/>
      <c r="K159" s="8"/>
      <c r="L159" s="8"/>
      <c r="M159" s="8"/>
      <c r="N159" s="8"/>
      <c r="O159" s="8"/>
      <c r="P159" s="8"/>
      <c r="Q159" s="8"/>
      <c r="R159" s="8"/>
    </row>
    <row r="160" spans="1:18" x14ac:dyDescent="0.35">
      <c r="A160" s="12"/>
      <c r="B160" s="8"/>
      <c r="C160" s="8"/>
      <c r="D160" s="8"/>
      <c r="E160" s="8"/>
      <c r="F160" s="8"/>
      <c r="G160" s="8"/>
      <c r="H160" s="8"/>
      <c r="I160" s="8"/>
      <c r="J160" s="8"/>
      <c r="K160" s="8"/>
      <c r="L160" s="8"/>
      <c r="M160" s="8"/>
      <c r="N160" s="8"/>
      <c r="O160" s="8"/>
      <c r="P160" s="8"/>
      <c r="Q160" s="8"/>
      <c r="R160" s="8"/>
    </row>
    <row r="161" spans="1:18" x14ac:dyDescent="0.35">
      <c r="A161" s="12"/>
      <c r="B161" s="8"/>
      <c r="C161" s="8"/>
      <c r="D161" s="8"/>
      <c r="E161" s="8"/>
      <c r="F161" s="8"/>
      <c r="G161" s="8"/>
      <c r="H161" s="8"/>
      <c r="I161" s="8"/>
      <c r="J161" s="8"/>
      <c r="K161" s="8"/>
      <c r="L161" s="8"/>
      <c r="M161" s="8"/>
      <c r="N161" s="8"/>
      <c r="O161" s="8"/>
      <c r="P161" s="8"/>
      <c r="Q161" s="8"/>
      <c r="R161" s="8"/>
    </row>
    <row r="162" spans="1:18" x14ac:dyDescent="0.35">
      <c r="A162" s="12"/>
      <c r="B162" s="8"/>
      <c r="C162" s="8"/>
      <c r="D162" s="8"/>
      <c r="E162" s="8"/>
      <c r="F162" s="8"/>
      <c r="G162" s="8"/>
      <c r="H162" s="8"/>
      <c r="I162" s="8"/>
      <c r="J162" s="8"/>
      <c r="K162" s="8"/>
      <c r="L162" s="8"/>
      <c r="M162" s="8"/>
      <c r="N162" s="8"/>
      <c r="O162" s="8"/>
      <c r="P162" s="8"/>
      <c r="Q162" s="8"/>
      <c r="R162" s="8"/>
    </row>
    <row r="163" spans="1:18" x14ac:dyDescent="0.35">
      <c r="A163" s="12"/>
      <c r="B163" s="8"/>
      <c r="C163" s="8"/>
      <c r="D163" s="8"/>
      <c r="E163" s="8"/>
      <c r="F163" s="8"/>
      <c r="G163" s="8"/>
      <c r="H163" s="8"/>
      <c r="I163" s="8"/>
      <c r="J163" s="8"/>
      <c r="K163" s="8"/>
      <c r="L163" s="8"/>
      <c r="M163" s="8"/>
      <c r="N163" s="8"/>
      <c r="O163" s="8"/>
      <c r="P163" s="8"/>
      <c r="Q163" s="8"/>
      <c r="R163" s="8"/>
    </row>
    <row r="164" spans="1:18" x14ac:dyDescent="0.35">
      <c r="A164" s="12"/>
      <c r="B164" s="8"/>
      <c r="C164" s="8"/>
      <c r="D164" s="8"/>
      <c r="E164" s="8"/>
      <c r="F164" s="8"/>
      <c r="G164" s="8"/>
      <c r="H164" s="8"/>
      <c r="I164" s="8"/>
      <c r="J164" s="8"/>
      <c r="K164" s="8"/>
      <c r="L164" s="8"/>
      <c r="M164" s="8"/>
      <c r="N164" s="8"/>
      <c r="O164" s="8"/>
      <c r="P164" s="8"/>
      <c r="Q164" s="8"/>
      <c r="R164" s="8"/>
    </row>
    <row r="165" spans="1:18" x14ac:dyDescent="0.35">
      <c r="A165" s="12"/>
      <c r="B165" s="8"/>
      <c r="C165" s="8"/>
      <c r="D165" s="8"/>
      <c r="E165" s="8"/>
      <c r="F165" s="8"/>
      <c r="G165" s="8"/>
      <c r="H165" s="8"/>
      <c r="I165" s="8"/>
      <c r="J165" s="8"/>
      <c r="K165" s="8"/>
      <c r="L165" s="8"/>
      <c r="M165" s="8"/>
      <c r="N165" s="8"/>
      <c r="O165" s="8"/>
      <c r="P165" s="8"/>
      <c r="Q165" s="8"/>
      <c r="R165" s="8"/>
    </row>
    <row r="166" spans="1:18" x14ac:dyDescent="0.35">
      <c r="A166" s="12"/>
      <c r="B166" s="8"/>
      <c r="C166" s="8"/>
      <c r="D166" s="8"/>
      <c r="E166" s="8"/>
      <c r="F166" s="8"/>
      <c r="G166" s="8"/>
      <c r="H166" s="8"/>
      <c r="I166" s="8"/>
      <c r="J166" s="8"/>
      <c r="K166" s="8"/>
      <c r="L166" s="8"/>
      <c r="M166" s="8"/>
      <c r="N166" s="8"/>
      <c r="O166" s="8"/>
      <c r="P166" s="8"/>
      <c r="Q166" s="8"/>
      <c r="R166" s="8"/>
    </row>
    <row r="167" spans="1:18" x14ac:dyDescent="0.35">
      <c r="A167" s="12"/>
      <c r="B167" s="8"/>
      <c r="C167" s="8"/>
      <c r="D167" s="8"/>
      <c r="E167" s="8"/>
      <c r="F167" s="8"/>
      <c r="G167" s="8"/>
      <c r="H167" s="8"/>
      <c r="I167" s="8"/>
      <c r="J167" s="8"/>
      <c r="K167" s="8"/>
      <c r="L167" s="8"/>
      <c r="M167" s="8"/>
      <c r="N167" s="8"/>
      <c r="O167" s="8"/>
      <c r="P167" s="8"/>
      <c r="Q167" s="8"/>
      <c r="R167" s="8"/>
    </row>
    <row r="168" spans="1:18" x14ac:dyDescent="0.35">
      <c r="A168" s="12"/>
      <c r="B168" s="8"/>
      <c r="C168" s="8"/>
      <c r="D168" s="8"/>
      <c r="E168" s="8"/>
      <c r="F168" s="8"/>
      <c r="G168" s="8"/>
      <c r="H168" s="8"/>
      <c r="I168" s="8"/>
      <c r="J168" s="8"/>
      <c r="K168" s="8"/>
      <c r="L168" s="8"/>
      <c r="M168" s="8"/>
      <c r="N168" s="8"/>
      <c r="O168" s="8"/>
      <c r="P168" s="8"/>
      <c r="Q168" s="8"/>
      <c r="R168" s="8"/>
    </row>
    <row r="169" spans="1:18" x14ac:dyDescent="0.35">
      <c r="A169" s="12"/>
      <c r="B169" s="8"/>
      <c r="C169" s="8"/>
      <c r="D169" s="8"/>
      <c r="E169" s="8"/>
      <c r="F169" s="8"/>
      <c r="G169" s="8"/>
      <c r="H169" s="8"/>
      <c r="I169" s="8"/>
      <c r="J169" s="8"/>
      <c r="K169" s="8"/>
      <c r="L169" s="8"/>
      <c r="M169" s="8"/>
      <c r="N169" s="8"/>
      <c r="O169" s="8"/>
      <c r="P169" s="8"/>
      <c r="Q169" s="8"/>
      <c r="R169" s="8"/>
    </row>
    <row r="170" spans="1:18" x14ac:dyDescent="0.35">
      <c r="A170" s="12"/>
      <c r="B170" s="8"/>
      <c r="C170" s="8"/>
      <c r="D170" s="8"/>
      <c r="E170" s="8"/>
      <c r="F170" s="8"/>
      <c r="G170" s="8"/>
      <c r="H170" s="8"/>
      <c r="I170" s="8"/>
      <c r="J170" s="8"/>
      <c r="K170" s="8"/>
      <c r="L170" s="8"/>
      <c r="M170" s="8"/>
      <c r="N170" s="8"/>
      <c r="O170" s="8"/>
      <c r="P170" s="8"/>
      <c r="Q170" s="8"/>
      <c r="R170" s="8"/>
    </row>
    <row r="171" spans="1:18" x14ac:dyDescent="0.35">
      <c r="A171" s="12"/>
      <c r="B171" s="8"/>
      <c r="C171" s="8"/>
      <c r="D171" s="8"/>
      <c r="E171" s="8"/>
      <c r="F171" s="8"/>
      <c r="G171" s="8"/>
      <c r="H171" s="8"/>
      <c r="I171" s="8"/>
      <c r="J171" s="8"/>
      <c r="K171" s="8"/>
      <c r="L171" s="8"/>
      <c r="M171" s="8"/>
      <c r="N171" s="8"/>
      <c r="O171" s="8"/>
      <c r="P171" s="8"/>
      <c r="Q171" s="8"/>
      <c r="R171" s="8"/>
    </row>
    <row r="172" spans="1:18" x14ac:dyDescent="0.35">
      <c r="A172" s="12"/>
      <c r="B172" s="8"/>
      <c r="C172" s="8"/>
      <c r="D172" s="8"/>
      <c r="E172" s="8"/>
      <c r="F172" s="8"/>
      <c r="G172" s="8"/>
      <c r="H172" s="8"/>
      <c r="I172" s="8"/>
      <c r="J172" s="8"/>
      <c r="K172" s="8"/>
      <c r="L172" s="8"/>
      <c r="M172" s="8"/>
      <c r="N172" s="8"/>
      <c r="O172" s="8"/>
      <c r="P172" s="8"/>
      <c r="Q172" s="8"/>
      <c r="R172" s="8"/>
    </row>
    <row r="173" spans="1:18" x14ac:dyDescent="0.35">
      <c r="A173" s="12"/>
      <c r="B173" s="8"/>
      <c r="C173" s="8"/>
      <c r="D173" s="8"/>
      <c r="E173" s="8"/>
      <c r="F173" s="8"/>
      <c r="G173" s="8"/>
      <c r="H173" s="8"/>
      <c r="I173" s="8"/>
      <c r="J173" s="8"/>
      <c r="K173" s="8"/>
      <c r="L173" s="8"/>
      <c r="M173" s="8"/>
      <c r="N173" s="8"/>
      <c r="O173" s="8"/>
      <c r="P173" s="8"/>
      <c r="Q173" s="8"/>
      <c r="R173" s="8"/>
    </row>
    <row r="174" spans="1:18" x14ac:dyDescent="0.35">
      <c r="A174" s="12"/>
      <c r="B174" s="8"/>
      <c r="C174" s="8"/>
      <c r="D174" s="8"/>
      <c r="E174" s="8"/>
      <c r="F174" s="8"/>
      <c r="G174" s="8"/>
      <c r="H174" s="8"/>
      <c r="I174" s="8"/>
      <c r="J174" s="8"/>
      <c r="K174" s="8"/>
      <c r="L174" s="8"/>
      <c r="M174" s="8"/>
      <c r="N174" s="8"/>
      <c r="O174" s="8"/>
      <c r="P174" s="8"/>
      <c r="Q174" s="8"/>
      <c r="R174" s="8"/>
    </row>
    <row r="175" spans="1:18" x14ac:dyDescent="0.35">
      <c r="A175" s="12"/>
      <c r="B175" s="8"/>
      <c r="C175" s="8"/>
      <c r="D175" s="8"/>
      <c r="E175" s="8"/>
      <c r="F175" s="8"/>
      <c r="G175" s="8"/>
      <c r="H175" s="8"/>
      <c r="I175" s="8"/>
      <c r="J175" s="8"/>
      <c r="K175" s="8"/>
      <c r="L175" s="8"/>
      <c r="M175" s="8"/>
      <c r="N175" s="8"/>
      <c r="O175" s="8"/>
      <c r="P175" s="8"/>
      <c r="Q175" s="8"/>
      <c r="R175" s="8"/>
    </row>
    <row r="176" spans="1:18" x14ac:dyDescent="0.35">
      <c r="A176" s="12"/>
      <c r="B176" s="8"/>
      <c r="C176" s="8"/>
      <c r="D176" s="8"/>
      <c r="E176" s="8"/>
      <c r="F176" s="8"/>
      <c r="G176" s="8"/>
      <c r="H176" s="8"/>
      <c r="I176" s="8"/>
      <c r="J176" s="8"/>
      <c r="K176" s="8"/>
      <c r="L176" s="8"/>
      <c r="M176" s="8"/>
      <c r="N176" s="8"/>
      <c r="O176" s="8"/>
      <c r="P176" s="8"/>
      <c r="Q176" s="8"/>
      <c r="R176" s="8"/>
    </row>
    <row r="177" spans="1:18" x14ac:dyDescent="0.35">
      <c r="A177" s="12"/>
      <c r="B177" s="8"/>
      <c r="C177" s="8"/>
      <c r="D177" s="8"/>
      <c r="E177" s="8"/>
      <c r="F177" s="8"/>
      <c r="G177" s="8"/>
      <c r="H177" s="8"/>
      <c r="I177" s="8"/>
      <c r="J177" s="8"/>
      <c r="K177" s="8"/>
      <c r="L177" s="8"/>
      <c r="M177" s="8"/>
      <c r="N177" s="8"/>
      <c r="O177" s="8"/>
      <c r="P177" s="8"/>
      <c r="Q177" s="8"/>
      <c r="R177" s="8"/>
    </row>
    <row r="178" spans="1:18" x14ac:dyDescent="0.35">
      <c r="A178" s="12"/>
      <c r="B178" s="8"/>
      <c r="C178" s="8"/>
      <c r="D178" s="8"/>
      <c r="E178" s="8"/>
      <c r="F178" s="8"/>
      <c r="G178" s="8"/>
      <c r="H178" s="8"/>
      <c r="I178" s="8"/>
      <c r="J178" s="8"/>
      <c r="K178" s="8"/>
      <c r="L178" s="8"/>
      <c r="M178" s="8"/>
      <c r="N178" s="8"/>
      <c r="O178" s="8"/>
      <c r="P178" s="8"/>
      <c r="Q178" s="8"/>
      <c r="R178" s="8"/>
    </row>
    <row r="179" spans="1:18" x14ac:dyDescent="0.35">
      <c r="A179" s="12"/>
      <c r="B179" s="8"/>
      <c r="C179" s="8"/>
      <c r="D179" s="8"/>
      <c r="E179" s="8"/>
      <c r="F179" s="8"/>
      <c r="G179" s="8"/>
      <c r="H179" s="8"/>
      <c r="I179" s="8"/>
      <c r="J179" s="8"/>
      <c r="K179" s="8"/>
      <c r="L179" s="8"/>
      <c r="M179" s="8"/>
      <c r="N179" s="8"/>
      <c r="O179" s="8"/>
      <c r="P179" s="8"/>
      <c r="Q179" s="8"/>
      <c r="R179" s="8"/>
    </row>
    <row r="180" spans="1:18" x14ac:dyDescent="0.35">
      <c r="A180" s="12"/>
      <c r="B180" s="8"/>
      <c r="C180" s="8"/>
      <c r="D180" s="8"/>
      <c r="E180" s="8"/>
      <c r="F180" s="8"/>
      <c r="G180" s="8"/>
      <c r="H180" s="8"/>
      <c r="I180" s="8"/>
      <c r="J180" s="8"/>
      <c r="K180" s="8"/>
      <c r="L180" s="8"/>
      <c r="M180" s="8"/>
      <c r="N180" s="8"/>
      <c r="O180" s="8"/>
      <c r="P180" s="8"/>
      <c r="Q180" s="8"/>
      <c r="R180" s="8"/>
    </row>
    <row r="181" spans="1:18" x14ac:dyDescent="0.35">
      <c r="A181" s="12"/>
      <c r="B181" s="8"/>
      <c r="C181" s="8"/>
      <c r="D181" s="8"/>
      <c r="E181" s="8"/>
      <c r="F181" s="8"/>
      <c r="G181" s="8"/>
      <c r="H181" s="8"/>
      <c r="I181" s="8"/>
      <c r="J181" s="8"/>
      <c r="K181" s="8"/>
      <c r="L181" s="8"/>
      <c r="M181" s="8"/>
      <c r="N181" s="8"/>
      <c r="O181" s="8"/>
      <c r="P181" s="8"/>
      <c r="Q181" s="8"/>
      <c r="R181" s="8"/>
    </row>
    <row r="182" spans="1:18" x14ac:dyDescent="0.35">
      <c r="A182" s="12"/>
      <c r="B182" s="8"/>
      <c r="C182" s="8"/>
      <c r="D182" s="8"/>
      <c r="E182" s="8"/>
      <c r="F182" s="8"/>
      <c r="G182" s="8"/>
      <c r="H182" s="8"/>
      <c r="I182" s="8"/>
      <c r="J182" s="8"/>
      <c r="K182" s="8"/>
      <c r="L182" s="8"/>
      <c r="M182" s="8"/>
      <c r="N182" s="8"/>
      <c r="O182" s="8"/>
      <c r="P182" s="8"/>
      <c r="Q182" s="8"/>
      <c r="R182" s="8"/>
    </row>
    <row r="183" spans="1:18" x14ac:dyDescent="0.35">
      <c r="A183" s="12"/>
      <c r="B183" s="8"/>
      <c r="C183" s="8"/>
      <c r="D183" s="8"/>
      <c r="E183" s="8"/>
      <c r="F183" s="8"/>
      <c r="G183" s="8"/>
      <c r="H183" s="8"/>
      <c r="I183" s="8"/>
      <c r="J183" s="8"/>
      <c r="K183" s="8"/>
      <c r="L183" s="8"/>
      <c r="M183" s="8"/>
      <c r="N183" s="8"/>
      <c r="O183" s="8"/>
      <c r="P183" s="8"/>
      <c r="Q183" s="8"/>
      <c r="R183" s="8"/>
    </row>
    <row r="184" spans="1:18" x14ac:dyDescent="0.35">
      <c r="A184" s="12"/>
      <c r="B184" s="8"/>
      <c r="C184" s="8"/>
      <c r="D184" s="8"/>
      <c r="E184" s="8"/>
      <c r="F184" s="8"/>
      <c r="G184" s="8"/>
      <c r="H184" s="8"/>
      <c r="I184" s="8"/>
      <c r="J184" s="8"/>
      <c r="K184" s="8"/>
      <c r="L184" s="8"/>
      <c r="M184" s="8"/>
      <c r="N184" s="8"/>
      <c r="O184" s="8"/>
      <c r="P184" s="8"/>
      <c r="Q184" s="8"/>
      <c r="R184" s="8"/>
    </row>
    <row r="185" spans="1:18" x14ac:dyDescent="0.35">
      <c r="A185" s="12"/>
      <c r="B185" s="8"/>
      <c r="C185" s="8"/>
      <c r="D185" s="8"/>
      <c r="E185" s="8"/>
      <c r="F185" s="8"/>
      <c r="G185" s="8"/>
      <c r="H185" s="8"/>
      <c r="I185" s="8"/>
      <c r="J185" s="8"/>
      <c r="K185" s="8"/>
      <c r="L185" s="8"/>
      <c r="M185" s="8"/>
      <c r="N185" s="8"/>
      <c r="O185" s="8"/>
      <c r="P185" s="8"/>
      <c r="Q185" s="8"/>
      <c r="R185" s="8"/>
    </row>
    <row r="186" spans="1:18" x14ac:dyDescent="0.35">
      <c r="A186" s="12"/>
      <c r="B186" s="8"/>
      <c r="C186" s="8"/>
      <c r="D186" s="8"/>
      <c r="E186" s="8"/>
      <c r="F186" s="8"/>
      <c r="G186" s="8"/>
      <c r="H186" s="8"/>
      <c r="I186" s="8"/>
      <c r="J186" s="8"/>
      <c r="K186" s="8"/>
      <c r="L186" s="8"/>
      <c r="M186" s="8"/>
      <c r="N186" s="8"/>
      <c r="O186" s="8"/>
      <c r="P186" s="8"/>
      <c r="Q186" s="8"/>
      <c r="R186" s="8"/>
    </row>
    <row r="187" spans="1:18" x14ac:dyDescent="0.35">
      <c r="A187" s="12"/>
      <c r="B187" s="8"/>
      <c r="C187" s="8"/>
      <c r="D187" s="8"/>
      <c r="E187" s="8"/>
      <c r="F187" s="8"/>
      <c r="G187" s="8"/>
      <c r="H187" s="8"/>
      <c r="I187" s="8"/>
      <c r="J187" s="8"/>
      <c r="K187" s="8"/>
      <c r="L187" s="8"/>
      <c r="M187" s="8"/>
      <c r="N187" s="8"/>
      <c r="O187" s="8"/>
      <c r="P187" s="8"/>
      <c r="Q187" s="8"/>
      <c r="R187" s="8"/>
    </row>
    <row r="188" spans="1:18" x14ac:dyDescent="0.35">
      <c r="A188" s="12"/>
      <c r="B188" s="8"/>
      <c r="C188" s="8"/>
      <c r="D188" s="8"/>
      <c r="E188" s="8"/>
      <c r="F188" s="8"/>
      <c r="G188" s="8"/>
      <c r="H188" s="8"/>
      <c r="I188" s="8"/>
      <c r="J188" s="8"/>
      <c r="K188" s="8"/>
      <c r="L188" s="8"/>
      <c r="M188" s="8"/>
      <c r="N188" s="8"/>
      <c r="O188" s="8"/>
      <c r="P188" s="8"/>
      <c r="Q188" s="8"/>
      <c r="R188" s="8"/>
    </row>
    <row r="189" spans="1:18" x14ac:dyDescent="0.35">
      <c r="A189" s="12"/>
      <c r="B189" s="8"/>
      <c r="C189" s="8"/>
      <c r="D189" s="8"/>
      <c r="E189" s="8"/>
      <c r="F189" s="8"/>
      <c r="G189" s="8"/>
      <c r="H189" s="8"/>
      <c r="I189" s="8"/>
      <c r="J189" s="8"/>
      <c r="K189" s="8"/>
      <c r="L189" s="8"/>
      <c r="M189" s="8"/>
      <c r="N189" s="8"/>
      <c r="O189" s="8"/>
      <c r="P189" s="8"/>
      <c r="Q189" s="8"/>
      <c r="R189" s="8"/>
    </row>
    <row r="190" spans="1:18" x14ac:dyDescent="0.35">
      <c r="A190" s="12"/>
      <c r="B190" s="8"/>
      <c r="C190" s="8"/>
      <c r="D190" s="8"/>
      <c r="E190" s="8"/>
      <c r="F190" s="8"/>
      <c r="G190" s="8"/>
      <c r="H190" s="8"/>
      <c r="I190" s="8"/>
      <c r="J190" s="8"/>
      <c r="K190" s="8"/>
      <c r="L190" s="8"/>
      <c r="M190" s="8"/>
      <c r="N190" s="8"/>
      <c r="O190" s="8"/>
      <c r="P190" s="8"/>
      <c r="Q190" s="8"/>
      <c r="R190" s="8"/>
    </row>
    <row r="191" spans="1:18" x14ac:dyDescent="0.35">
      <c r="A191" s="12"/>
      <c r="B191" s="8"/>
      <c r="C191" s="8"/>
      <c r="D191" s="8"/>
      <c r="E191" s="8"/>
      <c r="F191" s="8"/>
      <c r="G191" s="8"/>
      <c r="H191" s="8"/>
      <c r="I191" s="8"/>
      <c r="J191" s="8"/>
      <c r="K191" s="8"/>
      <c r="L191" s="8"/>
      <c r="M191" s="8"/>
      <c r="N191" s="8"/>
      <c r="O191" s="8"/>
      <c r="P191" s="8"/>
      <c r="Q191" s="8"/>
      <c r="R191" s="8"/>
    </row>
    <row r="192" spans="1:18" x14ac:dyDescent="0.35">
      <c r="A192" s="12"/>
      <c r="B192" s="8"/>
      <c r="C192" s="8"/>
      <c r="D192" s="8"/>
      <c r="E192" s="8"/>
      <c r="F192" s="8"/>
      <c r="G192" s="8"/>
      <c r="H192" s="8"/>
      <c r="I192" s="8"/>
      <c r="J192" s="8"/>
      <c r="K192" s="8"/>
      <c r="L192" s="8"/>
      <c r="M192" s="8"/>
      <c r="N192" s="8"/>
      <c r="O192" s="8"/>
      <c r="P192" s="8"/>
      <c r="Q192" s="8"/>
      <c r="R192" s="8"/>
    </row>
    <row r="193" spans="1:18" x14ac:dyDescent="0.35">
      <c r="A193" s="12"/>
      <c r="B193" s="8"/>
      <c r="C193" s="8"/>
      <c r="D193" s="8"/>
      <c r="E193" s="8"/>
      <c r="F193" s="8"/>
      <c r="G193" s="8"/>
      <c r="H193" s="8"/>
      <c r="I193" s="8"/>
      <c r="J193" s="8"/>
      <c r="K193" s="8"/>
      <c r="L193" s="8"/>
      <c r="M193" s="8"/>
      <c r="N193" s="8"/>
      <c r="O193" s="8"/>
      <c r="P193" s="8"/>
      <c r="Q193" s="8"/>
      <c r="R193" s="8"/>
    </row>
    <row r="194" spans="1:18" x14ac:dyDescent="0.35">
      <c r="A194" s="12"/>
      <c r="B194" s="8"/>
      <c r="C194" s="8"/>
      <c r="D194" s="8"/>
      <c r="E194" s="8"/>
      <c r="F194" s="8"/>
      <c r="G194" s="8"/>
      <c r="H194" s="8"/>
      <c r="I194" s="8"/>
      <c r="J194" s="8"/>
      <c r="K194" s="8"/>
      <c r="L194" s="8"/>
      <c r="M194" s="8"/>
      <c r="N194" s="8"/>
      <c r="O194" s="8"/>
      <c r="P194" s="8"/>
      <c r="Q194" s="8"/>
      <c r="R194" s="8"/>
    </row>
    <row r="195" spans="1:18" x14ac:dyDescent="0.35">
      <c r="A195" s="12"/>
      <c r="B195" s="8"/>
      <c r="C195" s="8"/>
      <c r="D195" s="8"/>
      <c r="E195" s="8"/>
      <c r="F195" s="8"/>
      <c r="G195" s="8"/>
      <c r="H195" s="8"/>
      <c r="I195" s="8"/>
      <c r="J195" s="8"/>
      <c r="K195" s="8"/>
      <c r="L195" s="8"/>
      <c r="M195" s="8"/>
      <c r="N195" s="8"/>
      <c r="O195" s="8"/>
      <c r="P195" s="8"/>
      <c r="Q195" s="8"/>
      <c r="R195" s="8"/>
    </row>
    <row r="196" spans="1:18" x14ac:dyDescent="0.35">
      <c r="A196" s="12"/>
      <c r="B196" s="8"/>
      <c r="C196" s="8"/>
      <c r="D196" s="8"/>
      <c r="E196" s="8"/>
      <c r="F196" s="8"/>
      <c r="G196" s="8"/>
      <c r="H196" s="8"/>
      <c r="I196" s="8"/>
      <c r="J196" s="8"/>
      <c r="K196" s="8"/>
      <c r="L196" s="8"/>
      <c r="M196" s="8"/>
      <c r="N196" s="8"/>
      <c r="O196" s="8"/>
      <c r="P196" s="8"/>
      <c r="Q196" s="8"/>
      <c r="R196" s="8"/>
    </row>
    <row r="197" spans="1:18" x14ac:dyDescent="0.35">
      <c r="A197" s="12"/>
      <c r="B197" s="8"/>
      <c r="C197" s="8"/>
      <c r="D197" s="8"/>
      <c r="E197" s="8"/>
      <c r="F197" s="8"/>
      <c r="G197" s="8"/>
      <c r="H197" s="8"/>
      <c r="I197" s="8"/>
      <c r="J197" s="8"/>
      <c r="K197" s="8"/>
      <c r="L197" s="8"/>
      <c r="M197" s="8"/>
      <c r="N197" s="8"/>
      <c r="O197" s="8"/>
      <c r="P197" s="8"/>
      <c r="Q197" s="8"/>
      <c r="R197" s="8"/>
    </row>
    <row r="198" spans="1:18" x14ac:dyDescent="0.35">
      <c r="A198" s="12"/>
      <c r="B198" s="8"/>
      <c r="C198" s="8"/>
      <c r="D198" s="8"/>
      <c r="E198" s="8"/>
      <c r="F198" s="8"/>
      <c r="G198" s="8"/>
      <c r="H198" s="8"/>
      <c r="I198" s="8"/>
      <c r="J198" s="8"/>
      <c r="K198" s="8"/>
      <c r="L198" s="8"/>
      <c r="M198" s="8"/>
      <c r="N198" s="8"/>
      <c r="O198" s="8"/>
      <c r="P198" s="8"/>
      <c r="Q198" s="8"/>
      <c r="R198" s="8"/>
    </row>
    <row r="199" spans="1:18" x14ac:dyDescent="0.35">
      <c r="A199" s="12"/>
      <c r="B199" s="8"/>
      <c r="C199" s="8"/>
      <c r="D199" s="8"/>
      <c r="E199" s="8"/>
      <c r="F199" s="8"/>
      <c r="G199" s="8"/>
      <c r="H199" s="8"/>
      <c r="I199" s="8"/>
      <c r="J199" s="8"/>
      <c r="K199" s="8"/>
      <c r="L199" s="8"/>
      <c r="M199" s="8"/>
      <c r="N199" s="8"/>
      <c r="O199" s="8"/>
      <c r="P199" s="8"/>
      <c r="Q199" s="8"/>
      <c r="R199" s="8"/>
    </row>
    <row r="200" spans="1:18" x14ac:dyDescent="0.35">
      <c r="A200" s="12"/>
      <c r="B200" s="8"/>
      <c r="C200" s="8"/>
      <c r="D200" s="8"/>
      <c r="E200" s="8"/>
      <c r="F200" s="8"/>
      <c r="G200" s="8"/>
      <c r="H200" s="8"/>
      <c r="I200" s="8"/>
      <c r="J200" s="8"/>
      <c r="K200" s="8"/>
      <c r="L200" s="8"/>
      <c r="M200" s="8"/>
      <c r="N200" s="8"/>
      <c r="O200" s="8"/>
      <c r="P200" s="8"/>
      <c r="Q200" s="8"/>
      <c r="R200" s="8"/>
    </row>
  </sheetData>
  <pageMargins left="0.7" right="0.7" top="0.75" bottom="0.75" header="0.3" footer="0.3"/>
  <pageSetup paperSize="9" orientation="portrait" horizontalDpi="300" verticalDpi="300"/>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Contents</vt:lpstr>
      <vt:lpstr>1</vt:lpstr>
      <vt:lpstr>2</vt:lpstr>
      <vt:lpstr>3</vt:lpstr>
      <vt:lpstr>4</vt:lpstr>
      <vt:lpstr>5</vt:lpstr>
      <vt:lpstr>6</vt:lpstr>
      <vt:lpstr>7</vt:lpstr>
      <vt:lpstr>8</vt:lpstr>
      <vt:lpstr>9</vt:lpstr>
      <vt:lpstr>10</vt:lpstr>
      <vt:lpstr>11</vt:lpstr>
      <vt:lpstr>12</vt:lpstr>
      <vt:lpstr>13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Poverty and Income Inequality in Scotland 2018-21 tables</dc:title>
  <dc:subject>Non-Official Statistics</dc:subject>
  <dc:creator>Maike Waldmann</dc:creator>
  <cp:keywords>poverty statistics; income inequality; child poverty</cp:keywords>
  <cp:lastModifiedBy>Maike</cp:lastModifiedBy>
  <dcterms:created xsi:type="dcterms:W3CDTF">2022-02-22T13:48:40Z</dcterms:created>
  <dcterms:modified xsi:type="dcterms:W3CDTF">2022-03-30T10:36:24Z</dcterms:modified>
</cp:coreProperties>
</file>