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63"/>
  <sheetViews>
    <sheetView workbookViewId="0">
      <selection activeCell="A1" sqref="A1"/>
    </sheetView>
  </sheetViews>
  <sheetFormatPr baseColWidth="8" defaultRowHeight="15"/>
  <sheetData>
    <row r="1">
      <c r="A1" s="1" t="inlineStr">
        <is>
          <t>title</t>
        </is>
      </c>
      <c r="B1" s="1" t="inlineStr">
        <is>
          <t>link</t>
        </is>
      </c>
      <c r="C1" s="1" t="inlineStr">
        <is>
          <t>price_per_m2</t>
        </is>
      </c>
      <c r="D1" s="1" t="inlineStr">
        <is>
          <t>bedrooms</t>
        </is>
      </c>
      <c r="E1" s="1" t="inlineStr">
        <is>
          <t>toilets</t>
        </is>
      </c>
      <c r="F1" s="1" t="inlineStr">
        <is>
          <t>location</t>
        </is>
      </c>
      <c r="G1" s="1" t="inlineStr">
        <is>
          <t>description</t>
        </is>
      </c>
      <c r="H1" s="1" t="inlineStr">
        <is>
          <t>agent_name</t>
        </is>
      </c>
      <c r="I1" s="1" t="inlineStr">
        <is>
          <t>phone</t>
        </is>
      </c>
      <c r="J1" s="1" t="inlineStr">
        <is>
          <t>images</t>
        </is>
      </c>
      <c r="K1" s="1" t="inlineStr">
        <is>
          <t>price_num</t>
        </is>
      </c>
      <c r="L1" s="1" t="inlineStr">
        <is>
          <t>area_num</t>
        </is>
      </c>
      <c r="M1" s="1" t="inlineStr">
        <is>
          <t>price_per_m2_recal</t>
        </is>
      </c>
      <c r="N1" s="1" t="inlineStr">
        <is>
          <t>image_1</t>
        </is>
      </c>
      <c r="O1" s="1" t="inlineStr">
        <is>
          <t>image_2</t>
        </is>
      </c>
      <c r="P1" s="1" t="inlineStr">
        <is>
          <t>image_3</t>
        </is>
      </c>
      <c r="Q1" s="1" t="inlineStr">
        <is>
          <t>image_4</t>
        </is>
      </c>
      <c r="R1" s="1" t="inlineStr">
        <is>
          <t>image_5</t>
        </is>
      </c>
      <c r="S1" s="1" t="inlineStr">
        <is>
          <t>date_scraped</t>
        </is>
      </c>
      <c r="T1" s="1" t="inlineStr">
        <is>
          <t>unique_id</t>
        </is>
      </c>
    </row>
    <row r="2">
      <c r="A2" t="inlineStr">
        <is>
          <t>Bán căn hộ Masteri Thảo Điền 2PN view sông tháp T4, diện tích 77m2, sổ hồng sẵn, LH 0936 721 ***</t>
        </is>
      </c>
      <c r="B2" t="inlineStr">
        <is>
          <t>https://batdongsan.com.vn/ban-can-ho-chung-cu-duong-xa-lo-ha-noi-phuong-thao-dien-prj-masteri-thao-dien/chuyen-hang-gia-re-du-an-lh-pr40990762</t>
        </is>
      </c>
      <c r="C2" t="inlineStr">
        <is>
          <t>89,61 tr/m²</t>
        </is>
      </c>
      <c r="D2" t="inlineStr">
        <is>
          <t>2</t>
        </is>
      </c>
      <c r="E2" t="inlineStr">
        <is>
          <t>2</t>
        </is>
      </c>
      <c r="F2" t="inlineStr">
        <is>
          <t>·</t>
        </is>
      </c>
      <c r="G2" t="inlineStr">
        <is>
          <t>Hỗ trợ xem nhà miễn phí 24/7! Liên hệ ngay để được hướng dẫn chọn căn nhà vừa ý nhất: 0936 721 *** Mr. Hoài (24/7). Ở đâu giá rẻ, Mr Hoài có giá rẻ hơn. Tôi cam kết: Giá rẻ hơn thị trường, trả sát giá chủ nhà. Miễn sao khách hàng ưng ý, tôi sẽ đưa mức giá thấp nhất. Hỗ trợ vay ngân hàng lên đến 80% giá trị căn hộ. Vị trí nhà nào Mr. Hoài cũng có, đảm bảo giá thấp nhất thị trường. Chìa khóa có sẵn do khách gửi, hỗ trợ xem nhà 24/7 miễn phí. Đặc bi...</t>
        </is>
      </c>
      <c r="H2" t="inlineStr">
        <is>
          <t>‎Nguyễn Duy Hoài</t>
        </is>
      </c>
      <c r="I2" t="inlineStr">
        <is>
          <t>0936 721 *** · Hiện số</t>
        </is>
      </c>
      <c r="J2" t="inlineStr">
        <is>
          <t>['https://file4.batdongsan.com.vn/crop/562x284/2025/08/22/20250822083334-a4d0_wm.jpg', 'https://file4.batdongsan.com.vn/crop/283x141/2025/08/22/20250822083334-b922_wm.jpg', 'https://file4.batdongsan.com.vn/crop/140x140/2025/08/22/20250822083334-05a7_wm.jpg', 'https://file4.batdongsan.com.vn/crop/140x140/2025/08/22/20250822083333-4659_wm.jpg', 'https://file4.batdongsan.com.vn/resize/200x200/2020/04/24/20200424164450-ed1d.jpg']</t>
        </is>
      </c>
      <c r="K2" t="n">
        <v>6900</v>
      </c>
      <c r="L2" t="n">
        <v>77</v>
      </c>
      <c r="M2" t="n">
        <v>89.6103896103896</v>
      </c>
      <c r="N2">
        <f>IMAGE("https://file4.batdongsan.com.vn/crop/562x284/2025/08/22/20250822083334-a4d0_wm.jpg", 4, 200, 200)</f>
        <v/>
      </c>
      <c r="O2">
        <f>IMAGE("https://file4.batdongsan.com.vn/crop/283x141/2025/08/22/20250822083334-b922_wm.jpg", 4, 200, 200)</f>
        <v/>
      </c>
      <c r="P2">
        <f>IMAGE("https://file4.batdongsan.com.vn/crop/140x140/2025/08/22/20250822083334-05a7_wm.jpg", 4, 200, 200)</f>
        <v/>
      </c>
      <c r="Q2">
        <f>IMAGE("https://file4.batdongsan.com.vn/crop/140x140/2025/08/22/20250822083333-4659_wm.jpg", 4, 200, 200)</f>
        <v/>
      </c>
      <c r="R2">
        <f>IMAGE("https://file4.batdongsan.com.vn/resize/200x200/2020/04/24/20200424164450-ed1d.jpg", 4, 200, 200)</f>
        <v/>
      </c>
      <c r="S2" s="2" t="n">
        <v>45915</v>
      </c>
      <c r="T2" t="inlineStr">
        <is>
          <t>pr40990762</t>
        </is>
      </c>
    </row>
    <row r="3">
      <c r="A3" t="inlineStr">
        <is>
          <t>Chỉ 18,2 tỷ all in, thanh toán 30% nhận nhà tặng full nội thất Châu Âu, 36 tháng phí QL - Marriott</t>
        </is>
      </c>
      <c r="B3" t="inlineStr">
        <is>
          <t>https://batdongsan.com.vn/ban-can-ho-chung-cu-pho-ton-duc-thang-phuong-ben-nghe-prj-grand-marina-saigon/chi-18-2-ty-allin-thanh-toan-30-nhan-nha-tang-full-noi-that-chau-au-36-phi-ql-marriott-pr43873574</t>
        </is>
      </c>
      <c r="C3" t="inlineStr">
        <is>
          <t>313,79 tr/m²</t>
        </is>
      </c>
      <c r="D3" t="inlineStr">
        <is>
          <t>1</t>
        </is>
      </c>
      <c r="E3" t="inlineStr">
        <is>
          <t>1</t>
        </is>
      </c>
      <c r="F3" t="inlineStr">
        <is>
          <t>·</t>
        </is>
      </c>
      <c r="G3" t="inlineStr">
        <is>
          <t>Giỏ hàng giá tốt nhất lịch sử Grand Marina Sài Gòn, ký hợp đồng trực tiếp với chủ đầu tư. Cơ hội vàng sở hữu căn hộ Marriott độc nhất Sài Gòn chỉ với 288 triệu/m². Hiện tại các căn hộ đã được trang bị full nội thất. Khách hàng thanh toán 30% nhận nhà khai thác cho thuê ngay. ---- Đặc quyền ưu đãi có giới hạn. - Tặng từ 24 tháng đến 36 tháng phí quản lý. - Thanh toán 30% nhận nhà cho thuê ngay. - Tặng full nội thất Châu Âu. - Tặng tủ lạnh châu âu ...</t>
        </is>
      </c>
      <c r="H3" t="inlineStr">
        <is>
          <t>‎Nguyễn Đức Duy</t>
        </is>
      </c>
      <c r="I3" t="inlineStr">
        <is>
          <t>0933 886 *** · Hiện số</t>
        </is>
      </c>
      <c r="J3" t="inlineStr">
        <is>
          <t>['https://file4.batdongsan.com.vn/crop/562x284/2025/08/26/20250826101604-4e67_wm.jpg', 'https://file4.batdongsan.com.vn/crop/283x141/2025/08/26/20250826103111-fde2_wm.jpg', 'https://file4.batdongsan.com.vn/crop/140x140/2025/08/26/20250826103111-38e0_wm.jpg', 'https://file4.batdongsan.com.vn/crop/140x140/2025/08/26/20250826103111-4c35_wm.jpg', 'https://file4.batdongsan.com.vn/resize/200x200/2025/07/18/20250718113531-d97c.jpg']</t>
        </is>
      </c>
      <c r="K3" t="n">
        <v>18200</v>
      </c>
      <c r="L3" t="n">
        <v>58</v>
      </c>
      <c r="M3" t="n">
        <v>313.7931034482759</v>
      </c>
      <c r="N3">
        <f>IMAGE("https://file4.batdongsan.com.vn/crop/562x284/2025/08/26/20250826101604-4e67_wm.jpg", 4, 200, 200)</f>
        <v/>
      </c>
      <c r="O3">
        <f>IMAGE("https://file4.batdongsan.com.vn/crop/283x141/2025/08/26/20250826103111-fde2_wm.jpg", 4, 200, 200)</f>
        <v/>
      </c>
      <c r="P3">
        <f>IMAGE("https://file4.batdongsan.com.vn/crop/140x140/2025/08/26/20250826103111-38e0_wm.jpg", 4, 200, 200)</f>
        <v/>
      </c>
      <c r="Q3">
        <f>IMAGE("https://file4.batdongsan.com.vn/crop/140x140/2025/08/26/20250826103111-4c35_wm.jpg", 4, 200, 200)</f>
        <v/>
      </c>
      <c r="R3">
        <f>IMAGE("https://file4.batdongsan.com.vn/resize/200x200/2025/07/18/20250718113531-d97c.jpg", 4, 200, 200)</f>
        <v/>
      </c>
      <c r="S3" s="2" t="n">
        <v>45915</v>
      </c>
      <c r="T3" t="inlineStr">
        <is>
          <t>pr43873574</t>
        </is>
      </c>
    </row>
    <row r="4">
      <c r="A4" t="inlineStr">
        <is>
          <t>Centery 2PN 96m2 rổ clear stock siêu hiếm - trả 1tỷ8 nhận nhà</t>
        </is>
      </c>
      <c r="B4" t="inlineStr">
        <is>
          <t>https://batdongsan.com.vn/ban-can-ho-chung-cu-duong-n1-phuong-son-ky-prj-diamond-centery/nhan-booking-2pn-96m2-tra-cham-3-nam-20-nhan-nha-co-o-xe-pr42512267</t>
        </is>
      </c>
      <c r="C4" t="inlineStr">
        <is>
          <t>87,5 tr/m²</t>
        </is>
      </c>
      <c r="D4" t="inlineStr">
        <is>
          <t>2</t>
        </is>
      </c>
      <c r="E4" t="inlineStr">
        <is>
          <t>2</t>
        </is>
      </c>
      <c r="F4" t="inlineStr">
        <is>
          <t>·</t>
        </is>
      </c>
      <c r="G4" t="inlineStr">
        <is>
          <t>Cẩm Tươi - NVKD chủ đầu tư Gamuda Land xin phép cập nhật rổ hàng CĐT đẹp nhất tại Diamond Centery, phân khu cao cấp nhất Celadon City Tân Phú.Chương trình thanh toán siêu hấp dẫn.- Trả chậm trong 36 tháng. - Chỉ cần thanh toán 20% + 2% phí bảo trì để nhận nhà. - Trả giãn các đợt tiếp theo 10%/đợt, mỗi đợt cách nhau 6 tháng. - Bàn giao 1 chỗ đậu ô tô định danh (430tr).Thông tin căn hộ.- DT 96m², 2PN 2WC. - View Đông Nam. - Tầng trung. - Giá bán fu...</t>
        </is>
      </c>
      <c r="H4" t="inlineStr">
        <is>
          <t>‎Cẩm Tươi Gamuda Land</t>
        </is>
      </c>
      <c r="I4" t="inlineStr">
        <is>
          <t>0906 713 *** · Hiện số</t>
        </is>
      </c>
      <c r="J4" t="inlineStr">
        <is>
          <t>['https://file4.batdongsan.com.vn/resize/200x200/2023/09/05/20230905154151-e485.jpg']</t>
        </is>
      </c>
      <c r="K4" t="n">
        <v>8400</v>
      </c>
      <c r="L4" t="n">
        <v>96</v>
      </c>
      <c r="M4" t="n">
        <v>87.5</v>
      </c>
      <c r="N4">
        <f>IMAGE("https://file4.batdongsan.com.vn/resize/200x200/2023/09/05/20230905154151-e485.jpg", 4, 200, 200)</f>
        <v/>
      </c>
      <c r="O4" t="inlineStr"/>
      <c r="P4" t="inlineStr"/>
      <c r="Q4" t="inlineStr"/>
      <c r="R4" t="inlineStr"/>
      <c r="S4" s="2" t="n">
        <v>45915</v>
      </c>
      <c r="T4" t="inlineStr">
        <is>
          <t>pr42512267</t>
        </is>
      </c>
    </row>
    <row r="5">
      <c r="A5" t="inlineStr">
        <is>
          <t>The River Thủ Thiêm - Bán căn 3PN đã có sổ - View trực diện sông &amp; Landmark - Có thang máy riêng</t>
        </is>
      </c>
      <c r="B5" t="inlineStr">
        <is>
          <t>https://batdongsan.com.vn/ban-can-ho-chung-cu-duong-tran-bach-dang-phuong-thu-thiem-prj-the-river-thu-thiem/-ban-3pn-tang-trung-view-truc-dien-song-landmark-co-thang-may-rieng-pr42616372</t>
        </is>
      </c>
      <c r="C5" t="inlineStr">
        <is>
          <t>172,54 tr/m²</t>
        </is>
      </c>
      <c r="D5" t="inlineStr">
        <is>
          <t>3</t>
        </is>
      </c>
      <c r="E5" t="inlineStr">
        <is>
          <t>2</t>
        </is>
      </c>
      <c r="F5" t="inlineStr">
        <is>
          <t>Quận 2, Hồ Chí Minh</t>
        </is>
      </c>
      <c r="G5" t="inlineStr">
        <is>
          <t>Chuyển nhượng 3PN The River.- Diện tích: 139m² / 3 phòng ngủ / 2WC (thông thuỷ: 125.8m²).- Giá bán all in chỉ 24tỷ (sẵn sổ hồng).- View trực diện sông &amp; Landmark.- Nhà có thang máy riêng.- Cam kết căn thật - giá thật.- Sẵn nhiều chìa khóa các loại diện tích, xem đúng yêu cầu khách hàng. - Cam kết đúng giá không báo giá ảo - đúng căn - hình thực tế 100%.- Liên hệ ngay em Sơn 0933 322 *** (SMS/Zalo/Viber) để được hỗ trợ tận tình và chọn được căn ưn...</t>
        </is>
      </c>
      <c r="H5" t="inlineStr">
        <is>
          <t>‎Sơn Nguyễn</t>
        </is>
      </c>
      <c r="I5" t="inlineStr">
        <is>
          <t>0933 322 *** · Hiện số</t>
        </is>
      </c>
      <c r="J5" t="inlineStr">
        <is>
          <t>['https://file4.batdongsan.com.vn/resize/200x200/2025/03/27/20250327124442-2fa0.jpg']</t>
        </is>
      </c>
      <c r="K5" t="n">
        <v>24000</v>
      </c>
      <c r="L5" t="n">
        <v>139.1</v>
      </c>
      <c r="M5" t="n">
        <v>172.5377426312006</v>
      </c>
      <c r="N5">
        <f>IMAGE("https://file4.batdongsan.com.vn/resize/200x200/2025/03/27/20250327124442-2fa0.jpg", 4, 200, 200)</f>
        <v/>
      </c>
      <c r="O5" t="inlineStr"/>
      <c r="P5" t="inlineStr"/>
      <c r="Q5" t="inlineStr"/>
      <c r="R5" t="inlineStr"/>
      <c r="S5" s="2" t="n">
        <v>45915</v>
      </c>
      <c r="T5" t="inlineStr">
        <is>
          <t>pr42616372</t>
        </is>
      </c>
    </row>
    <row r="6">
      <c r="A6" t="inlineStr">
        <is>
          <t>Bán gấp 2PN2WC 74m2 full nội thất đẹp giá chỉ 4,280 tỷ Masteri Centre Point Vinhomes Grand Park Q9</t>
        </is>
      </c>
      <c r="B6" t="inlineStr">
        <is>
          <t>https://batdongsan.com.vn/ban-can-ho-chung-cu-phuong-long-binh-3-prj-masteri-centre-point/ban-gap-2pn2wc-74m2-full-noi-that-dep-gia-chi-4-280-ty-vinhomes-grand-park-q9-pr43962032</t>
        </is>
      </c>
      <c r="C6" t="inlineStr">
        <is>
          <t>57,84 tr/m²</t>
        </is>
      </c>
      <c r="D6" t="inlineStr">
        <is>
          <t>2</t>
        </is>
      </c>
      <c r="E6" t="inlineStr">
        <is>
          <t>2</t>
        </is>
      </c>
      <c r="F6" t="inlineStr">
        <is>
          <t>Quận 9, Hồ Chí Minh</t>
        </is>
      </c>
      <c r="G6" t="inlineStr">
        <is>
          <t>Bán nhanh 2PN2WC 74m² full nội thất giá rẻ nhất thị trường 4,280 tỷ bao toàn bộ phân khu cao cấp Masteri Centre Point với không gian xanh mát với mảng xanh 3D, cách Vincom 100m, khu Masteri Centre Point Vinhomes Grand Park. Nội thất cao cấp như hình. Căn hộ này có ưu điểm: - Giá siêu tốt. - Nhà có thiết bị vệ sinh xịn. - View nội khu. - Cách Vincom và công viên biển hồ Vinwonder 36ha 100m. Với đầy đủ tiện ích đẳng cấp, hệ sinh thái tất cả trong m...</t>
        </is>
      </c>
      <c r="H6" t="inlineStr">
        <is>
          <t>‎PHẠM THÀNH</t>
        </is>
      </c>
      <c r="I6" t="inlineStr">
        <is>
          <t>0901 518 *** · Hiện số</t>
        </is>
      </c>
      <c r="J6" t="inlineStr">
        <is>
          <t>['https://file4.batdongsan.com.vn/resize/200x200/2024/07/16/20240716165315-88fd.jpg']</t>
        </is>
      </c>
      <c r="K6" t="n">
        <v>4280</v>
      </c>
      <c r="L6" t="n">
        <v>74</v>
      </c>
      <c r="M6" t="n">
        <v>57.83783783783784</v>
      </c>
      <c r="N6">
        <f>IMAGE("https://file4.batdongsan.com.vn/resize/200x200/2024/07/16/20240716165315-88fd.jpg", 4, 200, 200)</f>
        <v/>
      </c>
      <c r="O6" t="inlineStr"/>
      <c r="P6" t="inlineStr"/>
      <c r="Q6" t="inlineStr"/>
      <c r="R6" t="inlineStr"/>
      <c r="S6" s="2" t="n">
        <v>45915</v>
      </c>
      <c r="T6" t="inlineStr">
        <is>
          <t>pr43962032</t>
        </is>
      </c>
    </row>
    <row r="7">
      <c r="A7" t="inlineStr">
        <is>
          <t>Bán nhanh 3PN - The River Thu Thiem - thang máy Riêng - view sông - 24 tỷ</t>
        </is>
      </c>
      <c r="B7" t="inlineStr">
        <is>
          <t>https://batdongsan.com.vn/ban-can-ho-chung-cu-duong-tran-bach-dang-phuong-thu-thiem-prj-the-river-thu-thiem/ban-nhanh-3pn-thang-may-rieng-view-song-24-ty-pr43212276</t>
        </is>
      </c>
      <c r="C7" t="inlineStr">
        <is>
          <t>190,02 tr/m²</t>
        </is>
      </c>
      <c r="D7" t="inlineStr">
        <is>
          <t>3</t>
        </is>
      </c>
      <c r="E7" t="inlineStr">
        <is>
          <t>2</t>
        </is>
      </c>
      <c r="F7" t="inlineStr">
        <is>
          <t>Quận 2, Hồ Chí Minh</t>
        </is>
      </c>
      <c r="G7" t="inlineStr">
        <is>
          <t>Bán nhanh 3PN - The River Thu Thiem. - 3PN - 2WC. - Diện tích: 126.3m². - View: View sông và Thang máy riêng. - Nội thất: Nội thất đầy đủ. - Giá bán: 24 tỷ. ----------------------------------------------------------------------------------------Chuyên hàng độc lạ BĐS Thủ Thiêm. - Hỗ trợ làm thủ tục chuyển nhượng BĐS Thủ Thiêm. - Cầm key xem nhà dễ 24/24. - Hỗ trợ khách và đối tác mọi thủ tục giấy tờ, đăng ký tạm trú người nước ngoài. - Giỏ hàng đ...</t>
        </is>
      </c>
      <c r="H7" t="inlineStr">
        <is>
          <t>‎Nguyễn Tấn Trường</t>
        </is>
      </c>
      <c r="I7" t="inlineStr">
        <is>
          <t>0937 616 *** · Hiện số</t>
        </is>
      </c>
      <c r="J7" t="inlineStr">
        <is>
          <t>['https://file4.batdongsan.com.vn/resize/200x200/2023/03/20/20230320142247-0960.jpg']</t>
        </is>
      </c>
      <c r="K7" t="n">
        <v>24000</v>
      </c>
      <c r="L7" t="n">
        <v>126.3</v>
      </c>
      <c r="M7" t="n">
        <v>190.0237529691211</v>
      </c>
      <c r="N7">
        <f>IMAGE("https://file4.batdongsan.com.vn/resize/200x200/2023/03/20/20230320142247-0960.jpg", 4, 200, 200)</f>
        <v/>
      </c>
      <c r="O7" t="inlineStr"/>
      <c r="P7" t="inlineStr"/>
      <c r="Q7" t="inlineStr"/>
      <c r="R7" t="inlineStr"/>
      <c r="S7" s="2" t="n">
        <v>45915</v>
      </c>
      <c r="T7" t="inlineStr">
        <is>
          <t>pr43212276</t>
        </is>
      </c>
    </row>
    <row r="8">
      <c r="A8" t="inlineStr">
        <is>
          <t>Bán 3PN P2 - 05.09 giá 16,49 tỷ, 115m2, pháp lý đầy đủ, view sông, công viên mát cả ngày</t>
        </is>
      </c>
      <c r="B8" t="inlineStr">
        <is>
          <t>https://batdongsan.com.vn/ban-can-ho-chung-cu-duong-dien-bien-phu-phuong-22-prj-vinhomes-central-park/ban-3pn-p2-05-09-gia-16-49-ty-115m2-phap-ly-day-du-view-song-cong-vien-mat-ca-ngay-pr43938093</t>
        </is>
      </c>
      <c r="C8" t="inlineStr">
        <is>
          <t>143,39 tr/m²</t>
        </is>
      </c>
      <c r="D8" t="inlineStr">
        <is>
          <t>3</t>
        </is>
      </c>
      <c r="E8" t="inlineStr">
        <is>
          <t>2</t>
        </is>
      </c>
      <c r="F8" t="inlineStr">
        <is>
          <t>Bình Thạnh, Hồ Chí Minh</t>
        </is>
      </c>
      <c r="G8" t="inlineStr">
        <is>
          <t>Nằm ở trung tâm Vinhomes Central Park, căn hộ 3PN, 2WC cực chất này có diện tích 115m². Nội thất full, sẵn sàng cho cuộc sống thoải mái. Hướng cửa chính Nam, ban công Bắc, mang lại phong thủy tốt. Pháp lý đầy đủ, không lo lắng về giấy tờ. + Giá: 16,49 tỷ VND. + Nội thất: Giường, tủ, sofa, bếp đầy đủ tiện nghi. + Phong thủy: Hướng cửa Nam, ban công Bắc.Gần các tiện ích như: + Gần trường học. + Gần chợ/siêu thị. + Có công viên.Liên hệ ngay để biết ...</t>
        </is>
      </c>
      <c r="H8" t="inlineStr">
        <is>
          <t>‎Hữu Hên</t>
        </is>
      </c>
      <c r="I8" t="inlineStr"/>
      <c r="J8" t="inlineStr">
        <is>
          <t>['https://file4.batdongsan.com.vn/resize/200x200/2025/09/10/20250910152233-293c.jpg']</t>
        </is>
      </c>
      <c r="K8" t="n">
        <v>16490</v>
      </c>
      <c r="L8" t="n">
        <v>115</v>
      </c>
      <c r="M8" t="n">
        <v>143.3913043478261</v>
      </c>
      <c r="N8">
        <f>IMAGE("https://file4.batdongsan.com.vn/resize/200x200/2025/09/10/20250910152233-293c.jpg", 4, 200, 200)</f>
        <v/>
      </c>
      <c r="O8" t="inlineStr"/>
      <c r="P8" t="inlineStr"/>
      <c r="Q8" t="inlineStr"/>
      <c r="R8" t="inlineStr"/>
      <c r="S8" s="2" t="n">
        <v>45915</v>
      </c>
      <c r="T8" t="inlineStr">
        <is>
          <t>pr43938093</t>
        </is>
      </c>
    </row>
    <row r="9">
      <c r="A9" t="inlineStr">
        <is>
          <t>Bán căn góc 3PN 2WC 87m2 Eco Green Sài Gòn, Ban công Đông Nam, tầng cao, View sông giá 7,1 tỷ</t>
        </is>
      </c>
      <c r="B9" t="inlineStr">
        <is>
          <t>https://batdongsan.com.vn/ban-can-ho-chung-cu-duong-nguyen-van-linh-phuong-tan-thuan-tay-1-prj-eco-green-sai-gon/-anh-that-goc-3pn2wc-87m2-ban-cong-huong-dong-nam-tang-cao-rat-thoang-gia-chi-6-55-ty-pr43211541</t>
        </is>
      </c>
      <c r="C9" t="inlineStr">
        <is>
          <t>81,61 tr/m²</t>
        </is>
      </c>
      <c r="D9" t="inlineStr">
        <is>
          <t>3</t>
        </is>
      </c>
      <c r="E9" t="inlineStr">
        <is>
          <t>2</t>
        </is>
      </c>
      <c r="F9" t="inlineStr">
        <is>
          <t>Quận 7, Hồ Chí Minh</t>
        </is>
      </c>
      <c r="G9" t="inlineStr">
        <is>
          <t>Chính chủ gửi bán gấp căn góc Đông Nam 3PN 2WC diện tích 87m² tại dự án Eco Green Sài Gòn, quận 7, TPHCM.Thông tin chi tiết: - Diện tích sàn: 87m². - Các phòng ngủ đều sáng và thoáng. - Nội thất thiết kế hiện đại: Điều hòa và máy lạnh âm trần Samsung, bếp, tủ bếp, thiết bị vệ sinh, sàn gỗ, nhà giữ như mới. - Thời hạn sở hữu lâu dài. - Tầng cao, ban công phòng khách Đông Nam. - Giá tốt chỉ 7,1 tỷ. Liên hệ em Nam 0934 569 *** để xem nhà và tư vấn c...</t>
        </is>
      </c>
      <c r="H9" t="inlineStr">
        <is>
          <t>‎Võ Nam</t>
        </is>
      </c>
      <c r="I9" t="inlineStr"/>
      <c r="J9" t="inlineStr">
        <is>
          <t>['https://file4.batdongsan.com.vn/resize/200x200/2025/02/13/20250213173658-4839.jpg']</t>
        </is>
      </c>
      <c r="K9" t="n">
        <v>7100</v>
      </c>
      <c r="L9" t="n">
        <v>87</v>
      </c>
      <c r="M9" t="n">
        <v>81.60919540229885</v>
      </c>
      <c r="N9">
        <f>IMAGE("https://file4.batdongsan.com.vn/resize/200x200/2025/02/13/20250213173658-4839.jpg", 4, 200, 200)</f>
        <v/>
      </c>
      <c r="O9" t="inlineStr"/>
      <c r="P9" t="inlineStr"/>
      <c r="Q9" t="inlineStr"/>
      <c r="R9" t="inlineStr"/>
      <c r="S9" s="2" t="n">
        <v>45915</v>
      </c>
      <c r="T9" t="inlineStr">
        <is>
          <t>pr43211541</t>
        </is>
      </c>
    </row>
    <row r="10">
      <c r="A10" t="inlineStr">
        <is>
          <t>Hàng hiếm tại Vinhomes Central Park, 17,9 tỷ, 100m2, 3PN, 2WC</t>
        </is>
      </c>
      <c r="B10" t="inlineStr">
        <is>
          <t>https://batdongsan.com.vn/ban-can-ho-chung-cu-duong-dien-bien-phu-phuong-22-prj-vinhomes-central-park/hang-hiem-tai-17-9-ty-100m2-3pn-2wc-pr43982361</t>
        </is>
      </c>
      <c r="C10" t="inlineStr">
        <is>
          <t>179 tr/m²</t>
        </is>
      </c>
      <c r="D10" t="inlineStr">
        <is>
          <t>3</t>
        </is>
      </c>
      <c r="E10" t="inlineStr">
        <is>
          <t>2</t>
        </is>
      </c>
      <c r="F10" t="inlineStr">
        <is>
          <t>Bình Thạnh, Hồ Chí Minh</t>
        </is>
      </c>
      <c r="G10" t="inlineStr">
        <is>
          <t>Căn hộ chung cư siêu đẹp tại Vinhomes Central Park, Điện Biên Phủ, 22, Bình Thạnh, HCM. Diện tích 100m² với 3PN và 2WC, nội thất đầy đủ, pháp lý đầy đủ.Giá chỉ 17,9 tỷ VND.Hướng cửa chính Tây Nam, ban công Đông Nam, đón gió tự nhiên và ánh sáng tối đa.Chỗ này có không gian sống thoải mái, sang trọng và hiện đại, phù hợp với những ai yêu thích phong cách sống năng động.Khu vực xung quanh: - Bệnh viện đa khoa quốc tế Vinmec Central Park, bệnh viện ...</t>
        </is>
      </c>
      <c r="H10" t="inlineStr">
        <is>
          <t>‎Hữu Hên</t>
        </is>
      </c>
      <c r="I10" t="inlineStr"/>
      <c r="J10" t="inlineStr">
        <is>
          <t>['https://file4.batdongsan.com.vn/resize/200x200/2025/09/10/20250910152233-293c.jpg']</t>
        </is>
      </c>
      <c r="K10" t="n">
        <v>17900</v>
      </c>
      <c r="L10" t="n">
        <v>100</v>
      </c>
      <c r="M10" t="n">
        <v>179</v>
      </c>
      <c r="N10">
        <f>IMAGE("https://file4.batdongsan.com.vn/resize/200x200/2025/09/10/20250910152233-293c.jpg", 4, 200, 200)</f>
        <v/>
      </c>
      <c r="O10" t="inlineStr"/>
      <c r="P10" t="inlineStr"/>
      <c r="Q10" t="inlineStr"/>
      <c r="R10" t="inlineStr"/>
      <c r="S10" s="2" t="n">
        <v>45915</v>
      </c>
      <c r="T10" t="inlineStr">
        <is>
          <t>pr43982361</t>
        </is>
      </c>
    </row>
    <row r="11">
      <c r="A11" t="inlineStr">
        <is>
          <t>Chính chủ bán căn hộ Luxury Home, tầng trệt M2 - 08 Jamona City, giá 7,5 tỷ 181m2</t>
        </is>
      </c>
      <c r="B11" t="inlineStr">
        <is>
          <t>https://batdongsan.com.vn/ban-can-ho-chung-cu-duong-dao-tri-phuong-phu-thuan-3-prj-jamona-city/chinh-chu-ban-luxury-me-tang-tret-m2-08-gia-7-5-ty-181m2-pr43489295</t>
        </is>
      </c>
      <c r="C11" t="inlineStr">
        <is>
          <t>41,44 tr/m²</t>
        </is>
      </c>
      <c r="D11" t="inlineStr">
        <is>
          <t>2</t>
        </is>
      </c>
      <c r="E11" t="inlineStr">
        <is>
          <t>2</t>
        </is>
      </c>
      <c r="F11" t="inlineStr">
        <is>
          <t>Quận 7, Hồ Chí Minh</t>
        </is>
      </c>
      <c r="G11" t="inlineStr">
        <is>
          <t>Chính chủ cần bán gấp căn hộ Luxury Home, tầng trệt M2 - 08 Jamona City, giá 7,5 tỷ 181m², đã bao gồm phí ra sổ hồng. Loại hình căn hộ, sở hữu lâu dài.Tầng trệt tiện làm kd hiện đang cho thuê làm siêu thị tiện lợi. Lầu 1, 2PN 2VS.Hiện đang cho thuê 20tr/tháng, đến tháng 6/2026. Bao toàn bộ thuế phí.</t>
        </is>
      </c>
      <c r="H11" t="inlineStr"/>
      <c r="I11" t="inlineStr"/>
      <c r="J11" t="inlineStr">
        <is>
          <t>[]</t>
        </is>
      </c>
      <c r="K11" t="n">
        <v>7500</v>
      </c>
      <c r="L11" t="n">
        <v>181</v>
      </c>
      <c r="M11" t="n">
        <v>41.43646408839779</v>
      </c>
      <c r="N11" t="inlineStr"/>
      <c r="O11" t="inlineStr"/>
      <c r="P11" t="inlineStr"/>
      <c r="Q11" t="inlineStr"/>
      <c r="R11" t="inlineStr"/>
      <c r="S11" s="2" t="n">
        <v>45915</v>
      </c>
      <c r="T11" t="inlineStr">
        <is>
          <t>pr43489295</t>
        </is>
      </c>
    </row>
    <row r="12">
      <c r="A12" t="inlineStr">
        <is>
          <t>Chính chủ bán gấp căn góc 70m2 2PN-2WC nhà hướng Nam mát mẻ, giá tốt nhất thị trường</t>
        </is>
      </c>
      <c r="B12" t="inlineStr">
        <is>
          <t>https://batdongsan.com.vn/ban-can-ho-chung-cu-duong-dao-tri-phuong-phu-thuan-3-prj-q7-saigon-riverside/chinh-chu-ban-gap-goc-70m2-2pn-2wc-nha-huong-nam-mat-me-gia-tot-nhat-thi-truong-pr43662679</t>
        </is>
      </c>
      <c r="C12" t="inlineStr">
        <is>
          <t>48,21 tr/m²</t>
        </is>
      </c>
      <c r="D12" t="inlineStr">
        <is>
          <t>2</t>
        </is>
      </c>
      <c r="E12" t="inlineStr">
        <is>
          <t>2</t>
        </is>
      </c>
      <c r="F12" t="inlineStr">
        <is>
          <t>Quận 7, Hồ Chí Minh</t>
        </is>
      </c>
      <c r="G12" t="inlineStr">
        <is>
          <t>Căn hộ chung cư tại Q7 Saigon Riverside, Đào Trí, Phú Thuận, Quận 7, Hồ Chí Minh là sự lựa chọn lý tưởng cho những ai đang tìm kiếm một không gian sống tiện nghi và hiện đại.Điểm nhấn: - Cấu trúc: 2PN + 2WC + bếp. - Diện tích: 70m². - Giá: 3,375 tỷ VND. - Hướng cửa chính: Bắc, hướng ban công: Nam, phong thủy tốt.Căn hộ được trang bị nội thất cơ bản, phù hợp với nhu cầu của nhiều khách hàng. Với thiết kế thông minh, không gian sống luôn tràn ngập ...</t>
        </is>
      </c>
      <c r="H12" t="inlineStr"/>
      <c r="I12" t="inlineStr"/>
      <c r="J12" t="inlineStr">
        <is>
          <t>[]</t>
        </is>
      </c>
      <c r="K12" t="n">
        <v>3380</v>
      </c>
      <c r="L12" t="n">
        <v>70</v>
      </c>
      <c r="M12" t="n">
        <v>48.28571428571428</v>
      </c>
      <c r="N12" t="inlineStr"/>
      <c r="O12" t="inlineStr"/>
      <c r="P12" t="inlineStr"/>
      <c r="Q12" t="inlineStr"/>
      <c r="R12" t="inlineStr"/>
      <c r="S12" s="2" t="n">
        <v>45915</v>
      </c>
      <c r="T12" t="inlineStr">
        <is>
          <t>pr43662679</t>
        </is>
      </c>
    </row>
    <row r="13">
      <c r="A13" t="inlineStr">
        <is>
          <t>Giảm 450 triệu - bán gấp căn góc 2PN CC Mỹ Phước</t>
        </is>
      </c>
      <c r="B13" t="inlineStr">
        <is>
          <t>https://batdongsan.com.vn/ban-can-ho-chung-cu-duong-bui-huu-nghia-phuong-2-20-prj-chung-cu-my-phuoc/giam-450-trieu-ban-gap-cc-2pn-pr43927551</t>
        </is>
      </c>
      <c r="C13" t="inlineStr">
        <is>
          <t>67,68 tr/m²</t>
        </is>
      </c>
      <c r="D13" t="inlineStr">
        <is>
          <t>2</t>
        </is>
      </c>
      <c r="E13" t="inlineStr">
        <is>
          <t>1</t>
        </is>
      </c>
      <c r="F13" t="inlineStr">
        <is>
          <t>Bình Thạnh, Hồ Chí Minh</t>
        </is>
      </c>
      <c r="G13" t="inlineStr"/>
      <c r="H13" t="inlineStr"/>
      <c r="I13" t="inlineStr"/>
      <c r="J13" t="inlineStr">
        <is>
          <t>[]</t>
        </is>
      </c>
      <c r="K13" t="n">
        <v>3790</v>
      </c>
      <c r="L13" t="n">
        <v>56</v>
      </c>
      <c r="M13" t="n">
        <v>67.67857142857143</v>
      </c>
      <c r="N13" t="inlineStr"/>
      <c r="O13" t="inlineStr"/>
      <c r="P13" t="inlineStr"/>
      <c r="Q13" t="inlineStr"/>
      <c r="R13" t="inlineStr"/>
      <c r="S13" s="2" t="n">
        <v>45915</v>
      </c>
      <c r="T13" t="inlineStr">
        <is>
          <t>pr43927551</t>
        </is>
      </c>
    </row>
    <row r="14">
      <c r="A14" t="inlineStr">
        <is>
          <t>Căn hộ 2PN + 1 view cực đẹp tại The Origami, DT 69m2 nhà mới, sổ sẵn, giá chỉ 3,299 tỷ</t>
        </is>
      </c>
      <c r="B14" t="inlineStr">
        <is>
          <t>https://batdongsan.com.vn/ban-can-ho-chung-cu-duong-phuoc-thien-phuong-long-binh-3-prj-the-origami-vinhomes-grand-park/-2pn-1-view-cuc-dep-tai-dt-69m2-nha-moi-so-san-gia-chi-3-299ty-pr44007469</t>
        </is>
      </c>
      <c r="C14" t="inlineStr">
        <is>
          <t>47,81 tr/m²</t>
        </is>
      </c>
      <c r="D14" t="inlineStr">
        <is>
          <t>3</t>
        </is>
      </c>
      <c r="E14" t="inlineStr">
        <is>
          <t>2</t>
        </is>
      </c>
      <c r="F14" t="inlineStr">
        <is>
          <t>Quận 9, Hồ Chí Minh</t>
        </is>
      </c>
      <c r="G14" t="inlineStr"/>
      <c r="H14" t="inlineStr">
        <is>
          <t>‎Võ Thành Lập</t>
        </is>
      </c>
      <c r="I14" t="inlineStr"/>
      <c r="J14" t="inlineStr">
        <is>
          <t>['https://file4.batdongsan.com.vn/resize/200x200/2025/06/18/20250618124722-806f.jpg']</t>
        </is>
      </c>
      <c r="K14" t="n">
        <v>3300</v>
      </c>
      <c r="L14" t="n">
        <v>69</v>
      </c>
      <c r="M14" t="n">
        <v>47.82608695652174</v>
      </c>
      <c r="N14">
        <f>IMAGE("https://file4.batdongsan.com.vn/resize/200x200/2025/06/18/20250618124722-806f.jpg", 4, 200, 200)</f>
        <v/>
      </c>
      <c r="O14" t="inlineStr"/>
      <c r="P14" t="inlineStr"/>
      <c r="Q14" t="inlineStr"/>
      <c r="R14" t="inlineStr"/>
      <c r="S14" s="2" t="n">
        <v>45915</v>
      </c>
      <c r="T14" t="inlineStr">
        <is>
          <t>pr44007469</t>
        </is>
      </c>
    </row>
    <row r="15">
      <c r="A15" t="inlineStr">
        <is>
          <t>Bán gấp căn 1PN + dự án Glory Hieghts view đẹp thuộc KĐT VHGP giá chỉ 2,68 tỷ - CK 23,5%</t>
        </is>
      </c>
      <c r="B15" t="inlineStr">
        <is>
          <t>https://batdongsan.com.vn/ban-can-ho-chung-cu-duong-nguyen-xien-phuong-long-binh-3-prj-glory-heights-vinhomes-grand-park/ban-gap-1pn-du-an-hieghts-view-dep-thuoc-kdt-vhgp-gia-chi-2-68-ty-ck-23-5-pr43782633</t>
        </is>
      </c>
      <c r="C15" t="inlineStr">
        <is>
          <t>51,74 tr/m²</t>
        </is>
      </c>
      <c r="D15" t="inlineStr">
        <is>
          <t>1</t>
        </is>
      </c>
      <c r="E15" t="inlineStr">
        <is>
          <t>1</t>
        </is>
      </c>
      <c r="F15" t="inlineStr">
        <is>
          <t>Quận 9, Hồ Chí Minh</t>
        </is>
      </c>
      <c r="G15" t="inlineStr"/>
      <c r="H15" t="inlineStr">
        <is>
          <t>‎Võ Thành Lập</t>
        </is>
      </c>
      <c r="I15" t="inlineStr"/>
      <c r="J15" t="inlineStr">
        <is>
          <t>['https://file4.batdongsan.com.vn/resize/200x200/2025/06/18/20250618124722-806f.jpg']</t>
        </is>
      </c>
      <c r="K15" t="n">
        <v>2680</v>
      </c>
      <c r="L15" t="n">
        <v>51.8</v>
      </c>
      <c r="M15" t="n">
        <v>51.73745173745174</v>
      </c>
      <c r="N15">
        <f>IMAGE("https://file4.batdongsan.com.vn/resize/200x200/2025/06/18/20250618124722-806f.jpg", 4, 200, 200)</f>
        <v/>
      </c>
      <c r="O15" t="inlineStr"/>
      <c r="P15" t="inlineStr"/>
      <c r="Q15" t="inlineStr"/>
      <c r="R15" t="inlineStr"/>
      <c r="S15" s="2" t="n">
        <v>45915</v>
      </c>
      <c r="T15" t="inlineStr">
        <is>
          <t>pr43782633</t>
        </is>
      </c>
    </row>
    <row r="16">
      <c r="A16" t="inlineStr">
        <is>
          <t>Bán gấp CH 2PN2WC 74m2 view đẹp dự án Masteri Centre Point giá chỉ 4,25 tỷ</t>
        </is>
      </c>
      <c r="B16" t="inlineStr">
        <is>
          <t>https://batdongsan.com.vn/ban-can-ho-chung-cu-phuong-long-binh-3-prj-masteri-centre-point/ban-gap-ch-2pn2wc-74m2-view-dep-du-an-materi-gia-chi-4-25-ty-pr43537269</t>
        </is>
      </c>
      <c r="C16" t="inlineStr">
        <is>
          <t>57,43 tr/m²</t>
        </is>
      </c>
      <c r="D16" t="inlineStr">
        <is>
          <t>2</t>
        </is>
      </c>
      <c r="E16" t="inlineStr">
        <is>
          <t>2</t>
        </is>
      </c>
      <c r="F16" t="inlineStr">
        <is>
          <t>Quận 9, Hồ Chí Minh</t>
        </is>
      </c>
      <c r="G16" t="inlineStr"/>
      <c r="H16" t="inlineStr">
        <is>
          <t>‎Võ Thành Lập</t>
        </is>
      </c>
      <c r="I16" t="inlineStr"/>
      <c r="J16" t="inlineStr">
        <is>
          <t>['https://file4.batdongsan.com.vn/resize/200x200/2025/06/18/20250618124722-806f.jpg']</t>
        </is>
      </c>
      <c r="K16" t="n">
        <v>4250</v>
      </c>
      <c r="L16" t="n">
        <v>74</v>
      </c>
      <c r="M16" t="n">
        <v>57.43243243243244</v>
      </c>
      <c r="N16">
        <f>IMAGE("https://file4.batdongsan.com.vn/resize/200x200/2025/06/18/20250618124722-806f.jpg", 4, 200, 200)</f>
        <v/>
      </c>
      <c r="O16" t="inlineStr"/>
      <c r="P16" t="inlineStr"/>
      <c r="Q16" t="inlineStr"/>
      <c r="R16" t="inlineStr"/>
      <c r="S16" s="2" t="n">
        <v>45915</v>
      </c>
      <c r="T16" t="inlineStr">
        <is>
          <t>pr43537269</t>
        </is>
      </c>
    </row>
    <row r="17">
      <c r="A17" t="inlineStr">
        <is>
          <t>Bán căn hộ Oriental Plaza, 2PN, 2WC, có sổ, giá: 3.8 tỷ, liên hệ 0908 435 ***</t>
        </is>
      </c>
      <c r="B17" t="inlineStr">
        <is>
          <t>https://batdongsan.com.vn/ban-can-ho-chung-cu-duong-au-co-phuong-tan-thanh-prj-oriental-plaza-685-au-co/ban-2pn-2wc-78m2-so-gia-3-8-ty-lien-he-pr43826914</t>
        </is>
      </c>
      <c r="C17" t="inlineStr">
        <is>
          <t>51,35 tr/m²</t>
        </is>
      </c>
      <c r="D17" t="inlineStr">
        <is>
          <t>2</t>
        </is>
      </c>
      <c r="E17" t="inlineStr">
        <is>
          <t>2</t>
        </is>
      </c>
      <c r="F17" t="inlineStr">
        <is>
          <t>Tân Phú, Hồ Chí Minh</t>
        </is>
      </c>
      <c r="G17" t="inlineStr"/>
      <c r="H17" t="inlineStr">
        <is>
          <t>‎Như Viễn</t>
        </is>
      </c>
      <c r="I17" t="inlineStr"/>
      <c r="J17" t="inlineStr">
        <is>
          <t>['https://file4.batdongsan.com.vn/resize/200x200/2024/06/06/20240606152858-8ea0.jpg']</t>
        </is>
      </c>
      <c r="K17" t="n">
        <v>3800</v>
      </c>
      <c r="L17" t="n">
        <v>74</v>
      </c>
      <c r="M17" t="n">
        <v>51.35135135135135</v>
      </c>
      <c r="N17">
        <f>IMAGE("https://file4.batdongsan.com.vn/resize/200x200/2024/06/06/20240606152858-8ea0.jpg", 4, 200, 200)</f>
        <v/>
      </c>
      <c r="O17" t="inlineStr"/>
      <c r="P17" t="inlineStr"/>
      <c r="Q17" t="inlineStr"/>
      <c r="R17" t="inlineStr"/>
      <c r="S17" s="2" t="n">
        <v>45915</v>
      </c>
      <c r="T17" t="inlineStr">
        <is>
          <t>pr43826914</t>
        </is>
      </c>
    </row>
    <row r="18">
      <c r="A18" t="inlineStr">
        <is>
          <t>Ngộp bank cần thanh lý bán nhanh căn 1PN+1 Privia giá 3.1tỷ bao thuế phí, có sổ hồng, LH 0906 244 ***</t>
        </is>
      </c>
      <c r="B18" t="inlineStr">
        <is>
          <t>https://batdongsan.com.vn/ban-can-ho-chung-cu-duong-an-duong-vuong-phuong-an-lac-6-prj-the-privia/ngop-bank-thanh-ly-ban-nhanh-1pn-1-gia-3-1ty-bao-thue-phi-co-so-hong-lh-pr43730519</t>
        </is>
      </c>
      <c r="C18" t="inlineStr">
        <is>
          <t>64,58 tr/m²</t>
        </is>
      </c>
      <c r="D18" t="inlineStr">
        <is>
          <t>1</t>
        </is>
      </c>
      <c r="E18" t="inlineStr">
        <is>
          <t>1</t>
        </is>
      </c>
      <c r="F18" t="inlineStr">
        <is>
          <t>Bình Tân, Hồ Chí Minh</t>
        </is>
      </c>
      <c r="G18" t="inlineStr"/>
      <c r="H18" t="inlineStr">
        <is>
          <t>‎Hà Mộng Tiền</t>
        </is>
      </c>
      <c r="I18" t="inlineStr"/>
      <c r="J18" t="inlineStr">
        <is>
          <t>['https://file4.batdongsan.com.vn/resize/200x200/2024/07/09/20240709180115-6308.jpg']</t>
        </is>
      </c>
      <c r="K18" t="n">
        <v>3100</v>
      </c>
      <c r="L18" t="n">
        <v>48</v>
      </c>
      <c r="M18" t="n">
        <v>64.58333333333333</v>
      </c>
      <c r="N18">
        <f>IMAGE("https://file4.batdongsan.com.vn/resize/200x200/2024/07/09/20240709180115-6308.jpg", 4, 200, 200)</f>
        <v/>
      </c>
      <c r="O18" t="inlineStr"/>
      <c r="P18" t="inlineStr"/>
      <c r="Q18" t="inlineStr"/>
      <c r="R18" t="inlineStr"/>
      <c r="S18" s="2" t="n">
        <v>45915</v>
      </c>
      <c r="T18" t="inlineStr">
        <is>
          <t>pr43730519</t>
        </is>
      </c>
    </row>
    <row r="19">
      <c r="A19" t="inlineStr">
        <is>
          <t>Bán gấp căn hộ 2 ngủ diện tích 64.35m dự án Eco Green Sài Gòn tầng trung cao giá chỉ 5,15tỷ bao phí</t>
        </is>
      </c>
      <c r="B19" t="inlineStr">
        <is>
          <t>https://batdongsan.com.vn/ban-can-ho-chung-cu-duong-nguyen-van-linh-phuong-tan-thuan-tay-1-prj-eco-green-sai-gon/chinh-chu-ban-2pn-1wc-52m2-du-an-tang-trung-cao-gia-chi-4-15-ty-bao-phi-pr43305963</t>
        </is>
      </c>
      <c r="C19" t="inlineStr">
        <is>
          <t>80,03 tr/m²</t>
        </is>
      </c>
      <c r="D19" t="inlineStr">
        <is>
          <t>2</t>
        </is>
      </c>
      <c r="E19" t="inlineStr">
        <is>
          <t>2</t>
        </is>
      </c>
      <c r="F19" t="inlineStr">
        <is>
          <t>Quận 7, Hồ Chí Minh</t>
        </is>
      </c>
      <c r="G19" t="inlineStr"/>
      <c r="H19" t="inlineStr">
        <is>
          <t>‎Võ Nam</t>
        </is>
      </c>
      <c r="I19" t="inlineStr"/>
      <c r="J19" t="inlineStr">
        <is>
          <t>['https://file4.batdongsan.com.vn/resize/200x200/2025/02/13/20250213173658-4839.jpg']</t>
        </is>
      </c>
      <c r="K19" t="n">
        <v>5150</v>
      </c>
      <c r="L19" t="n">
        <v>64.34999999999999</v>
      </c>
      <c r="M19" t="n">
        <v>80.03108003108004</v>
      </c>
      <c r="N19">
        <f>IMAGE("https://file4.batdongsan.com.vn/resize/200x200/2025/02/13/20250213173658-4839.jpg", 4, 200, 200)</f>
        <v/>
      </c>
      <c r="O19" t="inlineStr"/>
      <c r="P19" t="inlineStr"/>
      <c r="Q19" t="inlineStr"/>
      <c r="R19" t="inlineStr"/>
      <c r="S19" s="2" t="n">
        <v>45915</v>
      </c>
      <c r="T19" t="inlineStr">
        <is>
          <t>pr43305963</t>
        </is>
      </c>
    </row>
    <row r="20">
      <c r="A20" t="inlineStr">
        <is>
          <t>Giảm 300tr bán chung cư Trần Hưng Đạo, Cô Giang - Q1</t>
        </is>
      </c>
      <c r="B20" t="inlineStr">
        <is>
          <t>https://batdongsan.com.vn/ban-can-ho-chung-cu-duong-tran-hung-dao-phuong-co-giang/giam-300tr-ban-q1-pr43934576</t>
        </is>
      </c>
      <c r="C20" t="inlineStr">
        <is>
          <t>66,21 tr/m²</t>
        </is>
      </c>
      <c r="D20" t="inlineStr"/>
      <c r="E20" t="inlineStr"/>
      <c r="F20" t="inlineStr">
        <is>
          <t>Quận 1, Hồ Chí Minh</t>
        </is>
      </c>
      <c r="G20" t="inlineStr"/>
      <c r="H20" t="inlineStr"/>
      <c r="I20" t="inlineStr"/>
      <c r="J20" t="inlineStr">
        <is>
          <t>[]</t>
        </is>
      </c>
      <c r="K20" t="n">
        <v>2190</v>
      </c>
      <c r="L20" t="n">
        <v>33</v>
      </c>
      <c r="M20" t="n">
        <v>66.36363636363636</v>
      </c>
      <c r="N20" t="inlineStr"/>
      <c r="O20" t="inlineStr"/>
      <c r="P20" t="inlineStr"/>
      <c r="Q20" t="inlineStr"/>
      <c r="R20" t="inlineStr"/>
      <c r="S20" s="2" t="n">
        <v>45915</v>
      </c>
      <c r="T20" t="inlineStr">
        <is>
          <t>pr43934576</t>
        </is>
      </c>
    </row>
    <row r="21">
      <c r="A21" t="inlineStr">
        <is>
          <t>Chính chủ bán 3PN 81,8m2 căn góc - tầng trung view đẹp The Origami - Vinhomes Grand Park</t>
        </is>
      </c>
      <c r="B21" t="inlineStr">
        <is>
          <t>https://batdongsan.com.vn/ban-can-ho-chung-cu-duong-phuoc-thien-phuong-long-binh-3-prj-the-origami-vinhomes-grand-park/chinh-chu-ban-3pn-81-8m2-goc-tang-trung-view-dep-park-pr43342844</t>
        </is>
      </c>
      <c r="C21" t="inlineStr">
        <is>
          <t>47,07 tr/m²</t>
        </is>
      </c>
      <c r="D21" t="inlineStr">
        <is>
          <t>3</t>
        </is>
      </c>
      <c r="E21" t="inlineStr">
        <is>
          <t>2</t>
        </is>
      </c>
      <c r="F21" t="inlineStr">
        <is>
          <t>Quận 9, Hồ Chí Minh</t>
        </is>
      </c>
      <c r="G21" t="inlineStr"/>
      <c r="H21" t="inlineStr">
        <is>
          <t>‎Võ Thành Lập</t>
        </is>
      </c>
      <c r="I21" t="inlineStr"/>
      <c r="J21" t="inlineStr">
        <is>
          <t>['https://file4.batdongsan.com.vn/resize/200x200/2025/06/18/20250618124722-806f.jpg']</t>
        </is>
      </c>
      <c r="K21" t="n">
        <v>3850</v>
      </c>
      <c r="L21" t="n">
        <v>81.8</v>
      </c>
      <c r="M21" t="n">
        <v>47.06601466992665</v>
      </c>
      <c r="N21">
        <f>IMAGE("https://file4.batdongsan.com.vn/resize/200x200/2025/06/18/20250618124722-806f.jpg", 4, 200, 200)</f>
        <v/>
      </c>
      <c r="O21" t="inlineStr"/>
      <c r="P21" t="inlineStr"/>
      <c r="Q21" t="inlineStr"/>
      <c r="R21" t="inlineStr"/>
      <c r="S21" s="2" t="n">
        <v>45915</v>
      </c>
      <c r="T21" t="inlineStr">
        <is>
          <t>pr43342844</t>
        </is>
      </c>
    </row>
    <row r="22">
      <c r="A22" t="inlineStr">
        <is>
          <t>Bán căn hộ MT Eastmark City 73m2, tầng cao, view đẹp, sổ sẵn, nhà mới 100% chỉ 3,4 tỷ, hỗ trợ vay</t>
        </is>
      </c>
      <c r="B22" t="inlineStr">
        <is>
          <t>https://batdongsan.com.vn/ban-can-ho-chung-cu-duong-truong-luu-phuong-long-truong-prj-chung-cu-mt-eastmark-city/ban-73m2-tang-cao-view-dep-so-san-nha-moi-100-chi-3-4-ty-tro-vay-pr43866123</t>
        </is>
      </c>
      <c r="C22" t="inlineStr">
        <is>
          <t>46,58 tr/m²</t>
        </is>
      </c>
      <c r="D22" t="inlineStr">
        <is>
          <t>2</t>
        </is>
      </c>
      <c r="E22" t="inlineStr">
        <is>
          <t>2</t>
        </is>
      </c>
      <c r="F22" t="inlineStr">
        <is>
          <t>Quận 9, Hồ Chí Minh</t>
        </is>
      </c>
      <c r="G22" t="inlineStr"/>
      <c r="H22" t="inlineStr">
        <is>
          <t>‎Hiệp - Happyland</t>
        </is>
      </c>
      <c r="I22" t="inlineStr"/>
      <c r="J22" t="inlineStr">
        <is>
          <t>['https://file4.batdongsan.com.vn/crop/232x186/2025/08/24/20250824094505-7a88_wm.jpg', 'https://file4.batdongsan.com.vn/resize/200x200/2024/09/26/20240926155316-b1a2.jpg']</t>
        </is>
      </c>
      <c r="K22" t="n">
        <v>3400</v>
      </c>
      <c r="L22" t="n">
        <v>73</v>
      </c>
      <c r="M22" t="n">
        <v>46.57534246575342</v>
      </c>
      <c r="N22">
        <f>IMAGE("https://file4.batdongsan.com.vn/crop/232x186/2025/08/24/20250824094505-7a88_wm.jpg", 4, 200, 200)</f>
        <v/>
      </c>
      <c r="O22">
        <f>IMAGE("https://file4.batdongsan.com.vn/resize/200x200/2024/09/26/20240926155316-b1a2.jpg", 4, 200, 200)</f>
        <v/>
      </c>
      <c r="P22" t="inlineStr"/>
      <c r="Q22" t="inlineStr"/>
      <c r="R22" t="inlineStr"/>
      <c r="S22" s="2" t="n">
        <v>45915</v>
      </c>
      <c r="T22" t="inlineStr">
        <is>
          <t>pr43866123</t>
        </is>
      </c>
    </row>
    <row r="23">
      <c r="A23" t="inlineStr">
        <is>
          <t>Bán nhanh căn hộ Glory Heights 2PN view hồ bơi giảm mạnh chỉ còn 3.2tỷ. LH: 0908 494 ***</t>
        </is>
      </c>
      <c r="B23" t="inlineStr">
        <is>
          <t>https://batdongsan.com.vn/ban-can-ho-chung-cu-duong-nguyen-xien-phuong-long-binh-3-prj-glory-heights-vinhomes-grand-park/ban-nhanh-2pn-view-boi-giam-manh-chi-con-3-2ty-lh-pr43478669</t>
        </is>
      </c>
      <c r="C23" t="inlineStr">
        <is>
          <t>54,24 tr/m²</t>
        </is>
      </c>
      <c r="D23" t="inlineStr">
        <is>
          <t>2</t>
        </is>
      </c>
      <c r="E23" t="inlineStr">
        <is>
          <t>2</t>
        </is>
      </c>
      <c r="F23" t="inlineStr">
        <is>
          <t>Quận 9, Hồ Chí Minh</t>
        </is>
      </c>
      <c r="G23" t="inlineStr"/>
      <c r="H23" t="inlineStr"/>
      <c r="I23" t="inlineStr"/>
      <c r="J23" t="inlineStr">
        <is>
          <t>['https://file4.batdongsan.com.vn/crop/232x186/2024/08/20/20240820105006-4ce8_wm.jpg']</t>
        </is>
      </c>
      <c r="K23" t="n">
        <v>3200</v>
      </c>
      <c r="L23" t="n">
        <v>59</v>
      </c>
      <c r="M23" t="n">
        <v>54.23728813559322</v>
      </c>
      <c r="N23">
        <f>IMAGE("https://file4.batdongsan.com.vn/crop/232x186/2024/08/20/20240820105006-4ce8_wm.jpg", 4, 200, 200)</f>
        <v/>
      </c>
      <c r="O23" t="inlineStr"/>
      <c r="P23" t="inlineStr"/>
      <c r="Q23" t="inlineStr"/>
      <c r="R23" t="inlineStr"/>
      <c r="S23" s="2" t="n">
        <v>45915</v>
      </c>
      <c r="T23" t="inlineStr">
        <is>
          <t>pr43478669</t>
        </is>
      </c>
    </row>
    <row r="24">
      <c r="A24" t="inlineStr">
        <is>
          <t>Centery 3PN 121m2, 2 ban công, view công viên giá 9tỷ (102%)</t>
        </is>
      </c>
      <c r="B24" t="inlineStr">
        <is>
          <t>https://batdongsan.com.vn/ban-can-ho-chung-cu-duong-n1-phuong-son-ky-prj-diamond-centery/-cao-cap-n-20-tien-ich-resort-3pn-121m2-gia-7-7ty-co-o-xe-dinh-danh-pr42164516</t>
        </is>
      </c>
      <c r="C24" t="inlineStr">
        <is>
          <t>74,38 tr/m²</t>
        </is>
      </c>
      <c r="D24" t="inlineStr">
        <is>
          <t>3</t>
        </is>
      </c>
      <c r="E24" t="inlineStr">
        <is>
          <t>3</t>
        </is>
      </c>
      <c r="F24" t="inlineStr">
        <is>
          <t>Tân Phú, Hồ Chí Minh</t>
        </is>
      </c>
      <c r="G24" t="inlineStr"/>
      <c r="H24" t="inlineStr">
        <is>
          <t>‎Nguyễn Ngọc Thảo Uyên</t>
        </is>
      </c>
      <c r="I24" t="inlineStr"/>
      <c r="J24" t="inlineStr">
        <is>
          <t>['https://file4.batdongsan.com.vn/crop/232x186/2024/11/07/20241107110447-7437_wm.jpg', 'https://file4.batdongsan.com.vn/resize/200x200/2024/12/13/20241213171056-8e62.jpg']</t>
        </is>
      </c>
      <c r="K24" t="n">
        <v>9000</v>
      </c>
      <c r="L24" t="n">
        <v>121</v>
      </c>
      <c r="M24" t="n">
        <v>74.3801652892562</v>
      </c>
      <c r="N24">
        <f>IMAGE("https://file4.batdongsan.com.vn/crop/232x186/2024/11/07/20241107110447-7437_wm.jpg", 4, 200, 200)</f>
        <v/>
      </c>
      <c r="O24">
        <f>IMAGE("https://file4.batdongsan.com.vn/resize/200x200/2024/12/13/20241213171056-8e62.jpg", 4, 200, 200)</f>
        <v/>
      </c>
      <c r="P24" t="inlineStr"/>
      <c r="Q24" t="inlineStr"/>
      <c r="R24" t="inlineStr"/>
      <c r="S24" s="2" t="n">
        <v>45915</v>
      </c>
      <c r="T24" t="inlineStr">
        <is>
          <t>pr42164516</t>
        </is>
      </c>
    </row>
    <row r="25">
      <c r="A25" t="inlineStr">
        <is>
          <t>Centery 3PN giá 8tỷ6 tầng cao view công viên</t>
        </is>
      </c>
      <c r="B25" t="inlineStr">
        <is>
          <t>https://batdongsan.com.vn/ban-can-ho-chung-cu-duong-n1-phuong-son-ky-prj-diamond-centery/-3pn-121m2-3pn-3wc-kem-o-dau-xe-dinh-danh-gia-7-8ty-102-tang-trung-pr42772747</t>
        </is>
      </c>
      <c r="C25" t="inlineStr">
        <is>
          <t>71,07 tr/m²</t>
        </is>
      </c>
      <c r="D25" t="inlineStr">
        <is>
          <t>3</t>
        </is>
      </c>
      <c r="E25" t="inlineStr">
        <is>
          <t>3</t>
        </is>
      </c>
      <c r="F25" t="inlineStr">
        <is>
          <t>Tân Phú, Hồ Chí Minh</t>
        </is>
      </c>
      <c r="G25" t="inlineStr"/>
      <c r="H25" t="inlineStr">
        <is>
          <t>‎Nguyễn Ngọc Thảo Uyên</t>
        </is>
      </c>
      <c r="I25" t="inlineStr"/>
      <c r="J25" t="inlineStr">
        <is>
          <t>['https://file4.batdongsan.com.vn/crop/232x186/2025/07/26/20250726111102-b479_wm.jpg', 'https://file4.batdongsan.com.vn/resize/200x200/2024/12/13/20241213171056-8e62.jpg']</t>
        </is>
      </c>
      <c r="K25" t="n">
        <v>8600</v>
      </c>
      <c r="L25" t="n">
        <v>121</v>
      </c>
      <c r="M25" t="n">
        <v>71.07438016528926</v>
      </c>
      <c r="N25">
        <f>IMAGE("https://file4.batdongsan.com.vn/crop/232x186/2025/07/26/20250726111102-b479_wm.jpg", 4, 200, 200)</f>
        <v/>
      </c>
      <c r="O25">
        <f>IMAGE("https://file4.batdongsan.com.vn/resize/200x200/2024/12/13/20241213171056-8e62.jpg", 4, 200, 200)</f>
        <v/>
      </c>
      <c r="P25" t="inlineStr"/>
      <c r="Q25" t="inlineStr"/>
      <c r="R25" t="inlineStr"/>
      <c r="S25" s="2" t="n">
        <v>45915</v>
      </c>
      <c r="T25" t="inlineStr">
        <is>
          <t>pr42772747</t>
        </is>
      </c>
    </row>
    <row r="26">
      <c r="A26" t="inlineStr">
        <is>
          <t>Centery 3PN 121m2 tầng thấp view công viên 10 tỷ trả 3 năm</t>
        </is>
      </c>
      <c r="B26" t="inlineStr">
        <is>
          <t>https://batdongsan.com.vn/ban-can-ho-chung-cu-duong-n1-phuong-son-ky-prj-diamond-centery/dang-cap-song-sang-penthouse-289m2-36m2-san-vuon-ro-hang-cdt-pr42917374</t>
        </is>
      </c>
      <c r="C26" t="inlineStr">
        <is>
          <t>82,64 tr/m²</t>
        </is>
      </c>
      <c r="D26" t="inlineStr">
        <is>
          <t>3</t>
        </is>
      </c>
      <c r="E26" t="inlineStr">
        <is>
          <t>3</t>
        </is>
      </c>
      <c r="F26" t="inlineStr">
        <is>
          <t>Tân Phú, Hồ Chí Minh</t>
        </is>
      </c>
      <c r="G26" t="inlineStr"/>
      <c r="H26" t="inlineStr">
        <is>
          <t>‎Cẩm Tươi Gamuda Land</t>
        </is>
      </c>
      <c r="I26" t="inlineStr"/>
      <c r="J26" t="inlineStr">
        <is>
          <t>['https://file4.batdongsan.com.vn/crop/232x186/2025/07/11/20250711174637-3a44_wm.jpg', 'https://file4.batdongsan.com.vn/resize/200x200/2023/09/05/20230905154151-e485.jpg']</t>
        </is>
      </c>
      <c r="K26" t="n">
        <v>10000</v>
      </c>
      <c r="L26" t="n">
        <v>121</v>
      </c>
      <c r="M26" t="n">
        <v>82.64462809917356</v>
      </c>
      <c r="N26">
        <f>IMAGE("https://file4.batdongsan.com.vn/crop/232x186/2025/07/11/20250711174637-3a44_wm.jpg", 4, 200, 200)</f>
        <v/>
      </c>
      <c r="O26">
        <f>IMAGE("https://file4.batdongsan.com.vn/resize/200x200/2023/09/05/20230905154151-e485.jpg", 4, 200, 200)</f>
        <v/>
      </c>
      <c r="P26" t="inlineStr"/>
      <c r="Q26" t="inlineStr"/>
      <c r="R26" t="inlineStr"/>
      <c r="S26" s="2" t="n">
        <v>45915</v>
      </c>
      <c r="T26" t="inlineStr">
        <is>
          <t>pr42917374</t>
        </is>
      </c>
    </row>
    <row r="27">
      <c r="A27" t="inlineStr">
        <is>
          <t>Bán gấp căn góc 2PN 2WC Lumiere Boulevard 73m2, view đẹp, tầng trung giá chỉ 4.1 tỷ</t>
        </is>
      </c>
      <c r="B27" t="inlineStr">
        <is>
          <t>https://batdongsan.com.vn/ban-can-ho-chung-cu-phuong-long-binh-3-prj-lumiere-boulevard/ban-gap-goc-2pn2wc-73m2-view-dep-tang-trung-gia-chi-3-95-ty-pr43578785</t>
        </is>
      </c>
      <c r="C27" t="inlineStr">
        <is>
          <t>56,16 tr/m²</t>
        </is>
      </c>
      <c r="D27" t="inlineStr">
        <is>
          <t>2</t>
        </is>
      </c>
      <c r="E27" t="inlineStr">
        <is>
          <t>2</t>
        </is>
      </c>
      <c r="F27" t="inlineStr">
        <is>
          <t>Quận 9, Hồ Chí Minh</t>
        </is>
      </c>
      <c r="G27" t="inlineStr"/>
      <c r="H27" t="inlineStr">
        <is>
          <t>‎Võ Thành Lập</t>
        </is>
      </c>
      <c r="I27" t="inlineStr"/>
      <c r="J27" t="inlineStr">
        <is>
          <t>['https://file4.batdongsan.com.vn/crop/232x186/2025/07/21/20250721113552-eede_wm.jpg', 'https://file4.batdongsan.com.vn/resize/200x200/2025/06/18/20250618124722-806f.jpg']</t>
        </is>
      </c>
      <c r="K27" t="n">
        <v>4100</v>
      </c>
      <c r="L27" t="n">
        <v>73</v>
      </c>
      <c r="M27" t="n">
        <v>56.16438356164384</v>
      </c>
      <c r="N27">
        <f>IMAGE("https://file4.batdongsan.com.vn/crop/232x186/2025/07/21/20250721113552-eede_wm.jpg", 4, 200, 200)</f>
        <v/>
      </c>
      <c r="O27">
        <f>IMAGE("https://file4.batdongsan.com.vn/resize/200x200/2025/06/18/20250618124722-806f.jpg", 4, 200, 200)</f>
        <v/>
      </c>
      <c r="P27" t="inlineStr"/>
      <c r="Q27" t="inlineStr"/>
      <c r="R27" t="inlineStr"/>
      <c r="S27" s="2" t="n">
        <v>45915</v>
      </c>
      <c r="T27" t="inlineStr">
        <is>
          <t>pr43578785</t>
        </is>
      </c>
    </row>
    <row r="28">
      <c r="A28" t="inlineStr">
        <is>
          <t>Giảm gần 30% bán căn 2PN2WC DT 59m2 view Vườn Nhật, nhà mới 100%, TT 6 tháng giá 2,88tỷ, đc vay 70%</t>
        </is>
      </c>
      <c r="B28" t="inlineStr">
        <is>
          <t>https://batdongsan.com.vn/ban-can-ho-chung-cu-duong-phuoc-thien-phuong-long-binh-3-prj-the-origami-vinhomes-grand-park/giam-gan-30-ban-2pn2wc-dt-59m2-view-vuon-nhat-nha-moi-100-tt-6-thang-gia-2-88ty-dc-vay-70-pr44021033</t>
        </is>
      </c>
      <c r="C28" t="inlineStr">
        <is>
          <t>48,81 tr/m²</t>
        </is>
      </c>
      <c r="D28" t="inlineStr">
        <is>
          <t>2</t>
        </is>
      </c>
      <c r="E28" t="inlineStr">
        <is>
          <t>2</t>
        </is>
      </c>
      <c r="F28" t="inlineStr">
        <is>
          <t>Quận 9, Hồ Chí Minh</t>
        </is>
      </c>
      <c r="G28" t="inlineStr"/>
      <c r="H28" t="inlineStr">
        <is>
          <t>‎MR THẠNH</t>
        </is>
      </c>
      <c r="I28" t="inlineStr"/>
      <c r="J28" t="inlineStr">
        <is>
          <t>['https://file4.batdongsan.com.vn/resize/200x200/2025/06/23/20250623145629-999f.jpg']</t>
        </is>
      </c>
      <c r="K28" t="n">
        <v>2880</v>
      </c>
      <c r="L28" t="n">
        <v>59</v>
      </c>
      <c r="M28" t="n">
        <v>48.8135593220339</v>
      </c>
      <c r="N28">
        <f>IMAGE("https://file4.batdongsan.com.vn/resize/200x200/2025/06/23/20250623145629-999f.jpg", 4, 200, 200)</f>
        <v/>
      </c>
      <c r="O28" t="inlineStr"/>
      <c r="P28" t="inlineStr"/>
      <c r="Q28" t="inlineStr"/>
      <c r="R28" t="inlineStr"/>
      <c r="S28" s="2" t="n">
        <v>45915</v>
      </c>
      <c r="T28" t="inlineStr">
        <is>
          <t>pr44021033</t>
        </is>
      </c>
    </row>
    <row r="29">
      <c r="A29" t="inlineStr">
        <is>
          <t>Bán căn hộ 2PN tại The Opus One Vinhomes Grand Park, full nội thất cao cấp, tặng học bổng Vinshool</t>
        </is>
      </c>
      <c r="B29" t="inlineStr">
        <is>
          <t>https://batdongsan.com.vn/ban-can-ho-chung-cu-phuong-long-binh-3-prj-the-opus-one-vinhomes-grand-park/ban-2pn-tai-vinmes-full-noi-that-cao-cap-tang-c-bong-vinsol-pr43931592</t>
        </is>
      </c>
      <c r="C29" t="inlineStr">
        <is>
          <t>70,37 tr/m²</t>
        </is>
      </c>
      <c r="D29" t="inlineStr">
        <is>
          <t>2</t>
        </is>
      </c>
      <c r="E29" t="inlineStr">
        <is>
          <t>2</t>
        </is>
      </c>
      <c r="F29" t="inlineStr">
        <is>
          <t>Quận 9, Hồ Chí Minh</t>
        </is>
      </c>
      <c r="G29" t="inlineStr"/>
      <c r="H29" t="inlineStr">
        <is>
          <t>‎Võ Thành Lập</t>
        </is>
      </c>
      <c r="I29" t="inlineStr"/>
      <c r="J29" t="inlineStr">
        <is>
          <t>['https://file4.batdongsan.com.vn/resize/200x200/2025/06/18/20250618124722-806f.jpg']</t>
        </is>
      </c>
      <c r="K29" t="n">
        <v>5700</v>
      </c>
      <c r="L29" t="n">
        <v>81</v>
      </c>
      <c r="M29" t="n">
        <v>70.37037037037037</v>
      </c>
      <c r="N29">
        <f>IMAGE("https://file4.batdongsan.com.vn/resize/200x200/2025/06/18/20250618124722-806f.jpg", 4, 200, 200)</f>
        <v/>
      </c>
      <c r="O29" t="inlineStr"/>
      <c r="P29" t="inlineStr"/>
      <c r="Q29" t="inlineStr"/>
      <c r="R29" t="inlineStr"/>
      <c r="S29" s="2" t="n">
        <v>45915</v>
      </c>
      <c r="T29" t="inlineStr">
        <is>
          <t>pr43931592</t>
        </is>
      </c>
    </row>
    <row r="30">
      <c r="A30" t="inlineStr">
        <is>
          <t>Chuyển nhượng Centery 2PN giá 7ty bao gồm ô xe định danh</t>
        </is>
      </c>
      <c r="B30" t="inlineStr">
        <is>
          <t>https://batdongsan.com.vn/ban-can-ho-chung-cu-duong-n1-phuong-son-ky-prj-diamond-centery/gio-hang-tra-cham-3-nam-20-nhan-nha-co-o-xe-pr43667239</t>
        </is>
      </c>
      <c r="C30" t="inlineStr">
        <is>
          <t>80,64 tr/m²</t>
        </is>
      </c>
      <c r="D30" t="inlineStr">
        <is>
          <t>2</t>
        </is>
      </c>
      <c r="E30" t="inlineStr">
        <is>
          <t>2</t>
        </is>
      </c>
      <c r="F30" t="inlineStr">
        <is>
          <t>Tân Phú, Hồ Chí Minh</t>
        </is>
      </c>
      <c r="G30" t="inlineStr"/>
      <c r="H30" t="inlineStr">
        <is>
          <t>‎Nguyễn Ngọc Thảo Uyên</t>
        </is>
      </c>
      <c r="I30" t="inlineStr"/>
      <c r="J30" t="inlineStr">
        <is>
          <t>['https://file4.batdongsan.com.vn/resize/200x200/2024/12/13/20241213171056-8e62.jpg']</t>
        </is>
      </c>
      <c r="K30" t="n">
        <v>7000</v>
      </c>
      <c r="L30" t="n">
        <v>86.8</v>
      </c>
      <c r="M30" t="n">
        <v>80.64516129032258</v>
      </c>
      <c r="N30">
        <f>IMAGE("https://file4.batdongsan.com.vn/resize/200x200/2024/12/13/20241213171056-8e62.jpg", 4, 200, 200)</f>
        <v/>
      </c>
      <c r="O30" t="inlineStr"/>
      <c r="P30" t="inlineStr"/>
      <c r="Q30" t="inlineStr"/>
      <c r="R30" t="inlineStr"/>
      <c r="S30" s="2" t="n">
        <v>45915</v>
      </c>
      <c r="T30" t="inlineStr">
        <is>
          <t>pr43667239</t>
        </is>
      </c>
    </row>
    <row r="31">
      <c r="A31" t="inlineStr">
        <is>
          <t>Phòng kinh doanh Vista Verde: Bán gấp căn 2PN tháp Orchid - Độc quyền - Không có trên thị trường!</t>
        </is>
      </c>
      <c r="B31" t="inlineStr">
        <is>
          <t>https://batdongsan.com.vn/ban-can-ho-chung-cu-duong-phan-van-dang-phuong-thanh-my-loi-prj-vista-verde/phong-kinh-doanh-ban-gap-2pn-thap-orchid-doc-quyen-khong-co-tren-thi-truong-pr43610139</t>
        </is>
      </c>
      <c r="C31" t="inlineStr">
        <is>
          <t>93,75 tr/m²</t>
        </is>
      </c>
      <c r="D31" t="inlineStr">
        <is>
          <t>2</t>
        </is>
      </c>
      <c r="E31" t="inlineStr">
        <is>
          <t>2</t>
        </is>
      </c>
      <c r="F31" t="inlineStr">
        <is>
          <t>Quận 2, Hồ Chí Minh</t>
        </is>
      </c>
      <c r="G31" t="inlineStr"/>
      <c r="H31" t="inlineStr">
        <is>
          <t>‎Vũ Trà</t>
        </is>
      </c>
      <c r="I31" t="inlineStr"/>
      <c r="J31" t="inlineStr">
        <is>
          <t>['https://file4.batdongsan.com.vn/resize/200x200/2024/03/20/20240320121202-c59b.jpg']</t>
        </is>
      </c>
      <c r="K31" t="n">
        <v>8250</v>
      </c>
      <c r="L31" t="n">
        <v>88</v>
      </c>
      <c r="M31" t="n">
        <v>93.75</v>
      </c>
      <c r="N31">
        <f>IMAGE("https://file4.batdongsan.com.vn/resize/200x200/2024/03/20/20240320121202-c59b.jpg", 4, 200, 200)</f>
        <v/>
      </c>
      <c r="O31" t="inlineStr"/>
      <c r="P31" t="inlineStr"/>
      <c r="Q31" t="inlineStr"/>
      <c r="R31" t="inlineStr"/>
      <c r="S31" s="2" t="n">
        <v>45915</v>
      </c>
      <c r="T31" t="inlineStr">
        <is>
          <t>pr43610139</t>
        </is>
      </c>
    </row>
    <row r="32">
      <c r="A32" t="inlineStr">
        <is>
          <t>Cần bán 2PN2WC 80m2. Nhận nhà ngay. Hỗ trợ lãi suất 0%, ân hạn gốc 18 tháng. Giỏ hàng đa dạng T8</t>
        </is>
      </c>
      <c r="B32" t="inlineStr">
        <is>
          <t>https://batdongsan.com.vn/ban-can-ho-chung-cu-duong-nguyen-van-linh-phuong-tan-phong-9-prj-lavida-plus/hang-cdt-ban-2pn2wc-3-8ty-chiet-khau-5-an-han-lai-va-goc-18-thang-gio-hang-gia-tot-t12-2024-pr41821759</t>
        </is>
      </c>
      <c r="C32" t="inlineStr">
        <is>
          <t>62,16 tr/m²</t>
        </is>
      </c>
      <c r="D32" t="inlineStr">
        <is>
          <t>2</t>
        </is>
      </c>
      <c r="E32" t="inlineStr">
        <is>
          <t>2</t>
        </is>
      </c>
      <c r="F32" t="inlineStr">
        <is>
          <t>Quận 7, Hồ Chí Minh</t>
        </is>
      </c>
      <c r="G32" t="inlineStr"/>
      <c r="H32" t="inlineStr">
        <is>
          <t>‎Trần Quốc Huy</t>
        </is>
      </c>
      <c r="I32" t="inlineStr"/>
      <c r="J32" t="inlineStr">
        <is>
          <t>['https://file4.batdongsan.com.vn/resize/200x200/2024/07/25/20240725102531-f01f.jpg']</t>
        </is>
      </c>
      <c r="K32" t="n">
        <v>4600</v>
      </c>
      <c r="L32" t="n">
        <v>74</v>
      </c>
      <c r="M32" t="n">
        <v>62.16216216216216</v>
      </c>
      <c r="N32">
        <f>IMAGE("https://file4.batdongsan.com.vn/resize/200x200/2024/07/25/20240725102531-f01f.jpg", 4, 200, 200)</f>
        <v/>
      </c>
      <c r="O32" t="inlineStr"/>
      <c r="P32" t="inlineStr"/>
      <c r="Q32" t="inlineStr"/>
      <c r="R32" t="inlineStr"/>
      <c r="S32" s="2" t="n">
        <v>45915</v>
      </c>
      <c r="T32" t="inlineStr">
        <is>
          <t>pr41821759</t>
        </is>
      </c>
    </row>
    <row r="33">
      <c r="A33" t="inlineStr">
        <is>
          <t>Kẹt tiền bán gấp căn 1PNC - đã có sổ hồng, view đẹp, tầng đẹp. DT 51m2 giá 3.15T rẻ nhất thị trường</t>
        </is>
      </c>
      <c r="B33" t="inlineStr">
        <is>
          <t>https://batdongsan.com.vn/ban-can-ho-chung-cu-duong-an-duong-vuong-phuong-an-lac-6-prj-the-privia/ket-tien-ban-gap-1pnc-da-co-so-hong-view-dep-tang-dep-dt-51m2-gia-3-15t-re-nhat-thi-truong-pr43783200</t>
        </is>
      </c>
      <c r="C33" t="inlineStr">
        <is>
          <t>61,76 tr/m²</t>
        </is>
      </c>
      <c r="D33" t="inlineStr">
        <is>
          <t>1</t>
        </is>
      </c>
      <c r="E33" t="inlineStr">
        <is>
          <t>1</t>
        </is>
      </c>
      <c r="F33" t="inlineStr">
        <is>
          <t>Bình Tân, Hồ Chí Minh</t>
        </is>
      </c>
      <c r="G33" t="inlineStr"/>
      <c r="H33" t="inlineStr">
        <is>
          <t>‎Cao Anh Trứ</t>
        </is>
      </c>
      <c r="I33" t="inlineStr"/>
      <c r="J33" t="inlineStr">
        <is>
          <t>['https://file4.batdongsan.com.vn/resize/200x200/2024/03/29/20240329204823-b890.jpg']</t>
        </is>
      </c>
      <c r="K33" t="n">
        <v>3150</v>
      </c>
      <c r="L33" t="n">
        <v>51</v>
      </c>
      <c r="M33" t="n">
        <v>61.76470588235294</v>
      </c>
      <c r="N33">
        <f>IMAGE("https://file4.batdongsan.com.vn/resize/200x200/2024/03/29/20240329204823-b890.jpg", 4, 200, 200)</f>
        <v/>
      </c>
      <c r="O33" t="inlineStr"/>
      <c r="P33" t="inlineStr"/>
      <c r="Q33" t="inlineStr"/>
      <c r="R33" t="inlineStr"/>
      <c r="S33" s="2" t="n">
        <v>45915</v>
      </c>
      <c r="T33" t="inlineStr">
        <is>
          <t>pr43783200</t>
        </is>
      </c>
    </row>
    <row r="34">
      <c r="A34" t="inlineStr">
        <is>
          <t>Bán nhanh 3PN - tầng 2x view trực diện sông - The Beverly căn góc giá siêu rẻ 7,5 tỷ all in</t>
        </is>
      </c>
      <c r="B34" t="inlineStr">
        <is>
          <t>https://batdongsan.com.vn/ban-can-ho-chung-cu-phuong-long-binh-3-prj-the-beverly-vinhomes-grand-park/ban-nhanh-3pn-tang-2x-view-truc-dien-song-goc-gia-sieu-re-7-5-ty-all-in-pr43825788</t>
        </is>
      </c>
      <c r="C34" t="inlineStr">
        <is>
          <t>74,48 tr/m²</t>
        </is>
      </c>
      <c r="D34" t="inlineStr">
        <is>
          <t>3</t>
        </is>
      </c>
      <c r="E34" t="inlineStr">
        <is>
          <t>2</t>
        </is>
      </c>
      <c r="F34" t="inlineStr">
        <is>
          <t>Quận 9, Hồ Chí Minh</t>
        </is>
      </c>
      <c r="G34" t="inlineStr"/>
      <c r="H34" t="inlineStr">
        <is>
          <t>‎Võ Thành Lập</t>
        </is>
      </c>
      <c r="I34" t="inlineStr"/>
      <c r="J34" t="inlineStr">
        <is>
          <t>['https://file4.batdongsan.com.vn/resize/200x200/2025/06/18/20250618124722-806f.jpg']</t>
        </is>
      </c>
      <c r="K34" t="n">
        <v>7500</v>
      </c>
      <c r="L34" t="n">
        <v>100.7</v>
      </c>
      <c r="M34" t="n">
        <v>74.47864945382324</v>
      </c>
      <c r="N34">
        <f>IMAGE("https://file4.batdongsan.com.vn/resize/200x200/2025/06/18/20250618124722-806f.jpg", 4, 200, 200)</f>
        <v/>
      </c>
      <c r="O34" t="inlineStr"/>
      <c r="P34" t="inlineStr"/>
      <c r="Q34" t="inlineStr"/>
      <c r="R34" t="inlineStr"/>
      <c r="S34" s="2" t="n">
        <v>45915</v>
      </c>
      <c r="T34" t="inlineStr">
        <is>
          <t>pr43825788</t>
        </is>
      </c>
    </row>
    <row r="35">
      <c r="A35" t="inlineStr">
        <is>
          <t>Phòng kinh doanh Vista Verde: Cập nhật căn Duplex 4PN - DT: 184,2 m2 - Sổ hồng sẵn - Cần bán gấp!</t>
        </is>
      </c>
      <c r="B35" t="inlineStr">
        <is>
          <t>https://batdongsan.com.vn/ban-can-ho-chung-cu-duong-phan-van-dang-phuong-thanh-my-loi-prj-vista-verde/phong-kinh-doanh-cap-nhat-duplex-4pn-dt-184-2-m2-so-hong-san-ban-gap-pr43510607</t>
        </is>
      </c>
      <c r="C35" t="inlineStr">
        <is>
          <t>77,09 tr/m²</t>
        </is>
      </c>
      <c r="D35" t="inlineStr">
        <is>
          <t>4</t>
        </is>
      </c>
      <c r="E35" t="inlineStr">
        <is>
          <t>3</t>
        </is>
      </c>
      <c r="F35" t="inlineStr">
        <is>
          <t>Quận 2, Hồ Chí Minh</t>
        </is>
      </c>
      <c r="G35" t="inlineStr"/>
      <c r="H35" t="inlineStr">
        <is>
          <t>‎Vũ Trà</t>
        </is>
      </c>
      <c r="I35" t="inlineStr"/>
      <c r="J35" t="inlineStr">
        <is>
          <t>['https://file4.batdongsan.com.vn/resize/200x200/2024/03/20/20240320121202-c59b.jpg']</t>
        </is>
      </c>
      <c r="K35" t="n">
        <v>14200</v>
      </c>
      <c r="L35" t="n">
        <v>184.2</v>
      </c>
      <c r="M35" t="n">
        <v>77.09011943539632</v>
      </c>
      <c r="N35">
        <f>IMAGE("https://file4.batdongsan.com.vn/resize/200x200/2024/03/20/20240320121202-c59b.jpg", 4, 200, 200)</f>
        <v/>
      </c>
      <c r="O35" t="inlineStr"/>
      <c r="P35" t="inlineStr"/>
      <c r="Q35" t="inlineStr"/>
      <c r="R35" t="inlineStr"/>
      <c r="S35" s="2" t="n">
        <v>45915</v>
      </c>
      <c r="T35" t="inlineStr">
        <is>
          <t>pr43510607</t>
        </is>
      </c>
    </row>
    <row r="36">
      <c r="A36" t="inlineStr">
        <is>
          <t>Chủ bán nhanh 2PN, giá 4,2 tỷ, 64,5m2, hàng hiếm tại Quận 9, TP. HCM</t>
        </is>
      </c>
      <c r="B36" t="inlineStr">
        <is>
          <t>https://batdongsan.com.vn/ban-can-ho-chung-cu-duong-d1-phuong-long-binh-3-prj-masteri-centre-point/chu-ban-nhanh-2pn-gia-4-2-ty-64-5m2-hang-hiem-tai-quan-9-tp-hcm-pr43548507</t>
        </is>
      </c>
      <c r="C36" t="inlineStr">
        <is>
          <t>65,12 tr/m²</t>
        </is>
      </c>
      <c r="D36" t="inlineStr">
        <is>
          <t>2</t>
        </is>
      </c>
      <c r="E36" t="inlineStr">
        <is>
          <t>2</t>
        </is>
      </c>
      <c r="F36" t="inlineStr">
        <is>
          <t>Quận 9, Hồ Chí Minh</t>
        </is>
      </c>
      <c r="G36" t="inlineStr"/>
      <c r="H36" t="inlineStr"/>
      <c r="I36" t="inlineStr"/>
      <c r="J36" t="inlineStr">
        <is>
          <t>[]</t>
        </is>
      </c>
      <c r="K36" t="n">
        <v>4200</v>
      </c>
      <c r="L36" t="n">
        <v>64.5</v>
      </c>
      <c r="M36" t="n">
        <v>65.11627906976744</v>
      </c>
      <c r="N36" t="inlineStr"/>
      <c r="O36" t="inlineStr"/>
      <c r="P36" t="inlineStr"/>
      <c r="Q36" t="inlineStr"/>
      <c r="R36" t="inlineStr"/>
      <c r="S36" s="2" t="n">
        <v>45915</v>
      </c>
      <c r="T36" t="inlineStr">
        <is>
          <t>pr43548507</t>
        </is>
      </c>
    </row>
    <row r="37">
      <c r="A37" t="inlineStr">
        <is>
          <t>Diamond Alnata view đại lộ hướng Đông Bắc - 5.9 tỷ (102%) full NT</t>
        </is>
      </c>
      <c r="B37" t="inlineStr">
        <is>
          <t>https://batdongsan.com.vn/ban-can-ho-chung-cu-phuong-son-ky-prj-diamond-alnata/fix-view-dai-lo-huong-dong-bac-5-9-ty-102-full-nt-pr43402161</t>
        </is>
      </c>
      <c r="C37" t="inlineStr">
        <is>
          <t>69,17 tr/m²</t>
        </is>
      </c>
      <c r="D37" t="inlineStr">
        <is>
          <t>2</t>
        </is>
      </c>
      <c r="E37" t="inlineStr">
        <is>
          <t>2</t>
        </is>
      </c>
      <c r="F37" t="inlineStr">
        <is>
          <t>Tân Phú, Hồ Chí Minh</t>
        </is>
      </c>
      <c r="G37" t="inlineStr"/>
      <c r="H37" t="inlineStr">
        <is>
          <t>‎Cẩm Tươi Gamuda Land</t>
        </is>
      </c>
      <c r="I37" t="inlineStr"/>
      <c r="J37" t="inlineStr">
        <is>
          <t>['https://file4.batdongsan.com.vn/resize/200x200/2023/09/05/20230905154151-e485.jpg']</t>
        </is>
      </c>
      <c r="K37" t="n">
        <v>5900</v>
      </c>
      <c r="L37" t="n">
        <v>85.3</v>
      </c>
      <c r="M37" t="n">
        <v>69.16764361078546</v>
      </c>
      <c r="N37">
        <f>IMAGE("https://file4.batdongsan.com.vn/resize/200x200/2023/09/05/20230905154151-e485.jpg", 4, 200, 200)</f>
        <v/>
      </c>
      <c r="O37" t="inlineStr"/>
      <c r="P37" t="inlineStr"/>
      <c r="Q37" t="inlineStr"/>
      <c r="R37" t="inlineStr"/>
      <c r="S37" s="2" t="n">
        <v>45915</v>
      </c>
      <c r="T37" t="inlineStr">
        <is>
          <t>pr43402161</t>
        </is>
      </c>
    </row>
    <row r="38">
      <c r="A38" t="inlineStr">
        <is>
          <t>Centery tầng 1 view công viên 120.7m2 rổ CĐT - Trả 3 năm giá 9tỷ7</t>
        </is>
      </c>
      <c r="B38" t="inlineStr">
        <is>
          <t>https://batdongsan.com.vn/ban-can-ho-chung-cu-duong-n1-phuong-son-ky-prj-diamond-centery/-cap-nhat-con-1-3pn-ban-cong-dai-gia-tot-nhat-7ty480-97-nhan-nha-o-ngay-toa-chinh-pr41410143</t>
        </is>
      </c>
      <c r="C38" t="inlineStr">
        <is>
          <t>80,36 tr/m²</t>
        </is>
      </c>
      <c r="D38" t="inlineStr">
        <is>
          <t>3</t>
        </is>
      </c>
      <c r="E38" t="inlineStr">
        <is>
          <t>3</t>
        </is>
      </c>
      <c r="F38" t="inlineStr">
        <is>
          <t>Tân Phú, Hồ Chí Minh</t>
        </is>
      </c>
      <c r="G38" t="inlineStr"/>
      <c r="H38" t="inlineStr">
        <is>
          <t>‎Cẩm Tươi Gamuda Land</t>
        </is>
      </c>
      <c r="I38" t="inlineStr"/>
      <c r="J38" t="inlineStr">
        <is>
          <t>['https://file4.batdongsan.com.vn/resize/200x200/2023/09/05/20230905154151-e485.jpg']</t>
        </is>
      </c>
      <c r="K38" t="n">
        <v>9700</v>
      </c>
      <c r="L38" t="n">
        <v>120.7</v>
      </c>
      <c r="M38" t="n">
        <v>80.36454018227009</v>
      </c>
      <c r="N38">
        <f>IMAGE("https://file4.batdongsan.com.vn/resize/200x200/2023/09/05/20230905154151-e485.jpg", 4, 200, 200)</f>
        <v/>
      </c>
      <c r="O38" t="inlineStr"/>
      <c r="P38" t="inlineStr"/>
      <c r="Q38" t="inlineStr"/>
      <c r="R38" t="inlineStr"/>
      <c r="S38" s="2" t="n">
        <v>45915</v>
      </c>
      <c r="T38" t="inlineStr">
        <is>
          <t>pr41410143</t>
        </is>
      </c>
    </row>
    <row r="39">
      <c r="A39" t="inlineStr">
        <is>
          <t>Bán căn 3PN góc - 121.82 m2 lầu cao view trực diện sông SaiGon 57tỷ Allin tòa Sea - JW Marriott</t>
        </is>
      </c>
      <c r="B39" t="inlineStr">
        <is>
          <t>https://batdongsan.com.vn/ban-can-ho-chung-cu-pho-ton-duc-thang-phuong-ben-nghe-prj-grand-marina-saigon/ban-3pn-goc-121-82-m2-lau-cao-view-truc-dien-song-57ty-allin-toa-sea-jw-marriott-pr43884546</t>
        </is>
      </c>
      <c r="C39" t="inlineStr">
        <is>
          <t>467,9 tr/m²</t>
        </is>
      </c>
      <c r="D39" t="inlineStr">
        <is>
          <t>3</t>
        </is>
      </c>
      <c r="E39" t="inlineStr">
        <is>
          <t>2</t>
        </is>
      </c>
      <c r="F39" t="inlineStr">
        <is>
          <t>Quận 1, Hồ Chí Minh</t>
        </is>
      </c>
      <c r="G39" t="inlineStr"/>
      <c r="H39" t="inlineStr">
        <is>
          <t>‎Nguyễn Kim Ngân</t>
        </is>
      </c>
      <c r="I39" t="inlineStr"/>
      <c r="J39" t="inlineStr">
        <is>
          <t>['https://file4.batdongsan.com.vn/resize/200x200/2025/04/13/20250413140544-f344.jpg']</t>
        </is>
      </c>
      <c r="K39" t="n">
        <v>57000</v>
      </c>
      <c r="L39" t="n">
        <v>121.82</v>
      </c>
      <c r="M39" t="n">
        <v>467.9034641274011</v>
      </c>
      <c r="N39">
        <f>IMAGE("https://file4.batdongsan.com.vn/resize/200x200/2025/04/13/20250413140544-f344.jpg", 4, 200, 200)</f>
        <v/>
      </c>
      <c r="O39" t="inlineStr"/>
      <c r="P39" t="inlineStr"/>
      <c r="Q39" t="inlineStr"/>
      <c r="R39" t="inlineStr"/>
      <c r="S39" s="2" t="n">
        <v>45915</v>
      </c>
      <c r="T39" t="inlineStr">
        <is>
          <t>pr43884546</t>
        </is>
      </c>
    </row>
    <row r="40">
      <c r="A40" t="inlineStr">
        <is>
          <t>Bán căn hộ 2PN/2WC Masteri Thảo Điền, hướng mát, đầy đủ nội thất, có hỗ trợ vay</t>
        </is>
      </c>
      <c r="B40" t="inlineStr">
        <is>
          <t>https://batdongsan.com.vn/ban-can-ho-chung-cu-duong-xa-lo-ha-noi-phuong-thao-dien-prj-masteri-thao-dien/ban-2pn-2wc-huong-mat-day-du-that-co-tro-vay-pr43844058</t>
        </is>
      </c>
      <c r="C40" t="inlineStr">
        <is>
          <t>107,26 tr/m²</t>
        </is>
      </c>
      <c r="D40" t="inlineStr">
        <is>
          <t>2</t>
        </is>
      </c>
      <c r="E40" t="inlineStr">
        <is>
          <t>2</t>
        </is>
      </c>
      <c r="F40" t="inlineStr">
        <is>
          <t>Quận 2, Hồ Chí Minh</t>
        </is>
      </c>
      <c r="G40" t="inlineStr"/>
      <c r="H40" t="inlineStr">
        <is>
          <t>‎Lê Hoàng Sang</t>
        </is>
      </c>
      <c r="I40" t="inlineStr"/>
      <c r="J40" t="inlineStr">
        <is>
          <t>['https://file4.batdongsan.com.vn/resize/200x200/2025/03/11/20250311135102-26c0.jpg']</t>
        </is>
      </c>
      <c r="K40" t="n">
        <v>6800</v>
      </c>
      <c r="L40" t="n">
        <v>63.4</v>
      </c>
      <c r="M40" t="n">
        <v>107.2555205047319</v>
      </c>
      <c r="N40">
        <f>IMAGE("https://file4.batdongsan.com.vn/resize/200x200/2025/03/11/20250311135102-26c0.jpg", 4, 200, 200)</f>
        <v/>
      </c>
      <c r="O40" t="inlineStr"/>
      <c r="P40" t="inlineStr"/>
      <c r="Q40" t="inlineStr"/>
      <c r="R40" t="inlineStr"/>
      <c r="S40" s="2" t="n">
        <v>45915</v>
      </c>
      <c r="T40" t="inlineStr">
        <is>
          <t>pr43844058</t>
        </is>
      </c>
    </row>
    <row r="41">
      <c r="A41" t="inlineStr">
        <is>
          <t>Q2 Thảo Điền chính chủ gửi bán nhanh 1PN 1WC, giá tốt 6 tỷ 700, sẵn HĐT giá trị cao. LH 0938 211 ***</t>
        </is>
      </c>
      <c r="B41" t="inlineStr">
        <is>
          <t>https://batdongsan.com.vn/ban-can-ho-chung-cu-duong-vo-truong-toan-phuong-thao-dien-prj-q2-thao-dien/-chinh-chu-gui-ban-nhanh-1pn-1wc-gia-tot-6-ty-700-san-hdt-gia-tri-cao-lh-pr44009389</t>
        </is>
      </c>
      <c r="C41" t="inlineStr">
        <is>
          <t>135,63 tr/m²</t>
        </is>
      </c>
      <c r="D41" t="inlineStr">
        <is>
          <t>1</t>
        </is>
      </c>
      <c r="E41" t="inlineStr">
        <is>
          <t>1</t>
        </is>
      </c>
      <c r="F41" t="inlineStr">
        <is>
          <t>Quận 2, Hồ Chí Minh</t>
        </is>
      </c>
      <c r="G41" t="inlineStr"/>
      <c r="H41" t="inlineStr">
        <is>
          <t>‎Vương Thùy</t>
        </is>
      </c>
      <c r="I41" t="inlineStr"/>
      <c r="J41" t="inlineStr">
        <is>
          <t>['https://file4.batdongsan.com.vn/resize/200x200/2025/08/25/20250825160410-144d.jpg']</t>
        </is>
      </c>
      <c r="K41" t="n">
        <v>6700</v>
      </c>
      <c r="L41" t="n">
        <v>49.4</v>
      </c>
      <c r="M41" t="n">
        <v>135.6275303643725</v>
      </c>
      <c r="N41">
        <f>IMAGE("https://file4.batdongsan.com.vn/resize/200x200/2025/08/25/20250825160410-144d.jpg", 4, 200, 200)</f>
        <v/>
      </c>
      <c r="O41" t="inlineStr"/>
      <c r="P41" t="inlineStr"/>
      <c r="Q41" t="inlineStr"/>
      <c r="R41" t="inlineStr"/>
      <c r="S41" s="2" t="n">
        <v>45915</v>
      </c>
      <c r="T41" t="inlineStr">
        <is>
          <t>pr44009389</t>
        </is>
      </c>
    </row>
    <row r="42">
      <c r="A42" t="inlineStr">
        <is>
          <t>Q2 Thảo Điền chính chủ gửi bán nhanh 1PN 1WC, giá tốt 6 tỷ 700, sẵn HĐT giá trị cao. LH 0938 211 ***</t>
        </is>
      </c>
      <c r="B42" t="inlineStr">
        <is>
          <t>https://batdongsan.com.vn/ban-can-ho-chung-cu-duong-vo-truong-toan-phuong-thao-dien-prj-q2-thao-dien/-chinh-chu-gui-ban-nhanh-1pn-1wc-gia-tot-6-ty-700-san-hdt-gia-tri-cao-lh-pr44009389</t>
        </is>
      </c>
      <c r="C42" t="inlineStr">
        <is>
          <t>135,63 tr/m²</t>
        </is>
      </c>
      <c r="D42" t="inlineStr">
        <is>
          <t>1</t>
        </is>
      </c>
      <c r="E42" t="inlineStr">
        <is>
          <t>1</t>
        </is>
      </c>
      <c r="F42" t="inlineStr">
        <is>
          <t>Quận 2, Hồ Chí Minh</t>
        </is>
      </c>
      <c r="G42" t="inlineStr"/>
      <c r="H42" t="inlineStr">
        <is>
          <t>‎Vương Thùy</t>
        </is>
      </c>
      <c r="I42" t="inlineStr"/>
      <c r="J42" t="inlineStr">
        <is>
          <t>['https://file4.batdongsan.com.vn/crop/232x186/2025/09/13/20250913171335-6c78_wm.jpg', 'https://file4.batdongsan.com.vn/resize/200x200/2025/08/25/20250825160410-144d.jpg']</t>
        </is>
      </c>
      <c r="K42" t="n">
        <v>6700</v>
      </c>
      <c r="L42" t="n">
        <v>49.4</v>
      </c>
      <c r="M42" t="n">
        <v>135.6275303643725</v>
      </c>
      <c r="N42">
        <f>IMAGE("https://file4.batdongsan.com.vn/crop/232x186/2025/09/13/20250913171335-6c78_wm.jpg", 4, 200, 200)</f>
        <v/>
      </c>
      <c r="O42">
        <f>IMAGE("https://file4.batdongsan.com.vn/resize/200x200/2025/08/25/20250825160410-144d.jpg", 4, 200, 200)</f>
        <v/>
      </c>
      <c r="P42" t="inlineStr"/>
      <c r="Q42" t="inlineStr"/>
      <c r="R42" t="inlineStr"/>
      <c r="S42" s="2" t="n">
        <v>45915</v>
      </c>
      <c r="T42" t="inlineStr">
        <is>
          <t>pr44009389</t>
        </is>
      </c>
    </row>
    <row r="43">
      <c r="A43" t="inlineStr">
        <is>
          <t>Glory Heights căn góc 2PN +, giá rẻ 3.79tỷ sảnh sát Vincom Mega Mall view công viên nội khu thoáng</t>
        </is>
      </c>
      <c r="B43" t="inlineStr">
        <is>
          <t>https://batdongsan.com.vn/ban-can-ho-chung-cu-duong-nguyen-xien-phuong-long-binh-3-prj-glory-heights-vinhomes-grand-park/-goc-2pn-gia-re-3-79ty-sanh-sat-vincom-mega-mall-view-cong-vien-noi-khu-thoang-pr43725380</t>
        </is>
      </c>
      <c r="C43" t="inlineStr">
        <is>
          <t>54,93 tr/m²</t>
        </is>
      </c>
      <c r="D43" t="inlineStr">
        <is>
          <t>2</t>
        </is>
      </c>
      <c r="E43" t="inlineStr">
        <is>
          <t>2</t>
        </is>
      </c>
      <c r="F43" t="inlineStr">
        <is>
          <t>Quận 9, Hồ Chí Minh</t>
        </is>
      </c>
      <c r="G43" t="inlineStr"/>
      <c r="H43" t="inlineStr">
        <is>
          <t>‎Tuấn Võ</t>
        </is>
      </c>
      <c r="I43" t="inlineStr"/>
      <c r="J43" t="inlineStr">
        <is>
          <t>['https://file4.batdongsan.com.vn/crop/232x186/2025/08/07/20250807141006-38c5_wm.jpg', 'https://file4.batdongsan.com.vn/resize/200x200/2025/06/24/20250624150202-b67d.jpg']</t>
        </is>
      </c>
      <c r="K43" t="n">
        <v>3790</v>
      </c>
      <c r="L43" t="n">
        <v>69</v>
      </c>
      <c r="M43" t="n">
        <v>54.92753623188405</v>
      </c>
      <c r="N43">
        <f>IMAGE("https://file4.batdongsan.com.vn/crop/232x186/2025/08/07/20250807141006-38c5_wm.jpg", 4, 200, 200)</f>
        <v/>
      </c>
      <c r="O43">
        <f>IMAGE("https://file4.batdongsan.com.vn/resize/200x200/2025/06/24/20250624150202-b67d.jpg", 4, 200, 200)</f>
        <v/>
      </c>
      <c r="P43" t="inlineStr"/>
      <c r="Q43" t="inlineStr"/>
      <c r="R43" t="inlineStr"/>
      <c r="S43" s="2" t="n">
        <v>45915</v>
      </c>
      <c r="T43" t="inlineStr">
        <is>
          <t>pr43725380</t>
        </is>
      </c>
    </row>
    <row r="44">
      <c r="A44" t="inlineStr">
        <is>
          <t>Rẻ nhất The River - Bán căn 1PN giá chỉ 9.8tỷ all in - Tầng cao, view pháo hoa</t>
        </is>
      </c>
      <c r="B44" t="inlineStr">
        <is>
          <t>https://batdongsan.com.vn/ban-can-ho-chung-cu-duong-tran-bach-dang-phuong-an-khanh-prj-the-river-thu-thiem/re-nhat-ban-1pn-gia-chi-9-8ty-all-in-tang-cao-view-phao-hoa-pr43790561</t>
        </is>
      </c>
      <c r="C44" t="inlineStr">
        <is>
          <t>153,12 tr/m²</t>
        </is>
      </c>
      <c r="D44" t="inlineStr">
        <is>
          <t>1</t>
        </is>
      </c>
      <c r="E44" t="inlineStr">
        <is>
          <t>1</t>
        </is>
      </c>
      <c r="F44" t="inlineStr">
        <is>
          <t>Quận 2, Hồ Chí Minh</t>
        </is>
      </c>
      <c r="G44" t="inlineStr"/>
      <c r="H44" t="inlineStr">
        <is>
          <t>‎Sơn Nguyễn</t>
        </is>
      </c>
      <c r="I44" t="inlineStr"/>
      <c r="J44" t="inlineStr">
        <is>
          <t>['https://file4.batdongsan.com.vn/crop/232x186/2025/08/14/20250814231319-2858_wm.jpg', 'https://file4.batdongsan.com.vn/resize/200x200/2025/03/27/20250327124442-2fa0.jpg']</t>
        </is>
      </c>
      <c r="K44" t="n">
        <v>9800</v>
      </c>
      <c r="L44" t="n">
        <v>64</v>
      </c>
      <c r="M44" t="n">
        <v>153.125</v>
      </c>
      <c r="N44">
        <f>IMAGE("https://file4.batdongsan.com.vn/crop/232x186/2025/08/14/20250814231319-2858_wm.jpg", 4, 200, 200)</f>
        <v/>
      </c>
      <c r="O44">
        <f>IMAGE("https://file4.batdongsan.com.vn/resize/200x200/2025/03/27/20250327124442-2fa0.jpg", 4, 200, 200)</f>
        <v/>
      </c>
      <c r="P44" t="inlineStr"/>
      <c r="Q44" t="inlineStr"/>
      <c r="R44" t="inlineStr"/>
      <c r="S44" s="2" t="n">
        <v>45915</v>
      </c>
      <c r="T44" t="inlineStr">
        <is>
          <t>pr43790561</t>
        </is>
      </c>
    </row>
    <row r="45">
      <c r="A45" t="inlineStr">
        <is>
          <t>Diamond Alnata 85.3m2 - View đại lộ hướng Đông Bắc giá 5.9 tỷ (102%) full NT</t>
        </is>
      </c>
      <c r="B45" t="inlineStr">
        <is>
          <t>https://batdongsan.com.vn/ban-can-ho-chung-cu-phuong-son-ky-prj-diamond-alnata/-85m2-view-dai-lo-huong-dong-bac-gia-5-9ty-102-full-nt-pr43207188</t>
        </is>
      </c>
      <c r="C45" t="inlineStr">
        <is>
          <t>69,17 tr/m²</t>
        </is>
      </c>
      <c r="D45" t="inlineStr">
        <is>
          <t>2</t>
        </is>
      </c>
      <c r="E45" t="inlineStr">
        <is>
          <t>2</t>
        </is>
      </c>
      <c r="F45" t="inlineStr">
        <is>
          <t>Tân Phú, Hồ Chí Minh</t>
        </is>
      </c>
      <c r="G45" t="inlineStr"/>
      <c r="H45" t="inlineStr">
        <is>
          <t>‎Nguyễn Ngọc Thảo Uyên</t>
        </is>
      </c>
      <c r="I45" t="inlineStr"/>
      <c r="J45" t="inlineStr">
        <is>
          <t>['https://file4.batdongsan.com.vn/crop/232x186/2025/06/09/20250609110855-efe8_wm.jpg', 'https://file4.batdongsan.com.vn/resize/200x200/2024/12/13/20241213171056-8e62.jpg']</t>
        </is>
      </c>
      <c r="K45" t="n">
        <v>5900</v>
      </c>
      <c r="L45" t="n">
        <v>85.3</v>
      </c>
      <c r="M45" t="n">
        <v>69.16764361078546</v>
      </c>
      <c r="N45">
        <f>IMAGE("https://file4.batdongsan.com.vn/crop/232x186/2025/06/09/20250609110855-efe8_wm.jpg", 4, 200, 200)</f>
        <v/>
      </c>
      <c r="O45">
        <f>IMAGE("https://file4.batdongsan.com.vn/resize/200x200/2024/12/13/20241213171056-8e62.jpg", 4, 200, 200)</f>
        <v/>
      </c>
      <c r="P45" t="inlineStr"/>
      <c r="Q45" t="inlineStr"/>
      <c r="R45" t="inlineStr"/>
      <c r="S45" s="2" t="n">
        <v>45915</v>
      </c>
      <c r="T45" t="inlineStr">
        <is>
          <t>pr43207188</t>
        </is>
      </c>
    </row>
    <row r="46">
      <c r="A46" t="inlineStr">
        <is>
          <t>Cần bán Officetel 33m2 giá 2,1tỷ, nhận nhà ở ngay, hỗ trợ vay 70%. Nhà đẹp, view thoáng, CK ngay 9%</t>
        </is>
      </c>
      <c r="B46" t="inlineStr">
        <is>
          <t>https://batdongsan.com.vn/ban-can-ho-chung-cu-duong-nguyen-huu-tho-xa-phuoc-kieng-prj-sunrise-riverside/-ban-officetel-33m2-gia-2-1ty-nhan-nha-o-ngay-tro-vay-70-nha-dep-view-tang-ck-ngay-9-pr44016180</t>
        </is>
      </c>
      <c r="C46" t="inlineStr">
        <is>
          <t>63,64 tr/m²</t>
        </is>
      </c>
      <c r="D46" t="inlineStr">
        <is>
          <t>1</t>
        </is>
      </c>
      <c r="E46" t="inlineStr">
        <is>
          <t>1</t>
        </is>
      </c>
      <c r="F46" t="inlineStr">
        <is>
          <t>Nhà Bè, Hồ Chí Minh</t>
        </is>
      </c>
      <c r="G46" t="inlineStr"/>
      <c r="H46" t="inlineStr">
        <is>
          <t>‎Trần Quốc Huy</t>
        </is>
      </c>
      <c r="I46" t="inlineStr"/>
      <c r="J46" t="inlineStr">
        <is>
          <t>['https://file4.batdongsan.com.vn/crop/232x186/2025/09/15/20250915090413-0a1c_wm.jpg', 'https://file4.batdongsan.com.vn/resize/200x200/2024/07/25/20240725102531-f01f.jpg']</t>
        </is>
      </c>
      <c r="K46" t="n">
        <v>2100</v>
      </c>
      <c r="L46" t="n">
        <v>33</v>
      </c>
      <c r="M46" t="n">
        <v>63.63636363636363</v>
      </c>
      <c r="N46">
        <f>IMAGE("https://file4.batdongsan.com.vn/crop/232x186/2025/09/15/20250915090413-0a1c_wm.jpg", 4, 200, 200)</f>
        <v/>
      </c>
      <c r="O46">
        <f>IMAGE("https://file4.batdongsan.com.vn/resize/200x200/2024/07/25/20240725102531-f01f.jpg", 4, 200, 200)</f>
        <v/>
      </c>
      <c r="P46" t="inlineStr"/>
      <c r="Q46" t="inlineStr"/>
      <c r="R46" t="inlineStr"/>
      <c r="S46" s="2" t="n">
        <v>45915</v>
      </c>
      <c r="T46" t="inlineStr">
        <is>
          <t>pr44016180</t>
        </is>
      </c>
    </row>
    <row r="47">
      <c r="A47" t="inlineStr">
        <is>
          <t>Cần bán OT 2PN1WC chỉ 2,75tỷ, nhận nhà ngay, hỗ trợ vay 70%. Nhà mới, view thoáng, ưu đãi tốt nhất</t>
        </is>
      </c>
      <c r="B47" t="inlineStr">
        <is>
          <t>https://batdongsan.com.vn/ban-can-ho-chung-cu-duong-nguyen-huu-tho-xa-phuoc-kieng-prj-sunrise-riverside/-ban-ot-2pn1wc-chi-2-75ty-nhan-nha-ngay-tro-vay-70-nha-moi-view-tang-uu-dai-tot-nhat-pr44009783</t>
        </is>
      </c>
      <c r="C47" t="inlineStr">
        <is>
          <t>56,12 tr/m²</t>
        </is>
      </c>
      <c r="D47" t="inlineStr">
        <is>
          <t>2</t>
        </is>
      </c>
      <c r="E47" t="inlineStr">
        <is>
          <t>1</t>
        </is>
      </c>
      <c r="F47" t="inlineStr">
        <is>
          <t>Nhà Bè, Hồ Chí Minh</t>
        </is>
      </c>
      <c r="G47" t="inlineStr"/>
      <c r="H47" t="inlineStr">
        <is>
          <t>‎Trần Quốc Huy</t>
        </is>
      </c>
      <c r="I47" t="inlineStr"/>
      <c r="J47" t="inlineStr">
        <is>
          <t>['https://file4.batdongsan.com.vn/crop/232x186/2025/09/13/20250913183822-43e7_wm.jpg', 'https://file4.batdongsan.com.vn/resize/200x200/2024/07/25/20240725102531-f01f.jpg']</t>
        </is>
      </c>
      <c r="K47" t="n">
        <v>2750</v>
      </c>
      <c r="L47" t="n">
        <v>49</v>
      </c>
      <c r="M47" t="n">
        <v>56.12244897959184</v>
      </c>
      <c r="N47">
        <f>IMAGE("https://file4.batdongsan.com.vn/crop/232x186/2025/09/13/20250913183822-43e7_wm.jpg", 4, 200, 200)</f>
        <v/>
      </c>
      <c r="O47">
        <f>IMAGE("https://file4.batdongsan.com.vn/resize/200x200/2024/07/25/20240725102531-f01f.jpg", 4, 200, 200)</f>
        <v/>
      </c>
      <c r="P47" t="inlineStr"/>
      <c r="Q47" t="inlineStr"/>
      <c r="R47" t="inlineStr"/>
      <c r="S47" s="2" t="n">
        <v>45915</v>
      </c>
      <c r="T47" t="inlineStr">
        <is>
          <t>pr44009783</t>
        </is>
      </c>
    </row>
    <row r="48">
      <c r="A48" t="inlineStr">
        <is>
          <t>Bán căn hộ 3PN 99m2 8tỷ6 tại Masteri Centre Point full nội thất view công viên Ánh Sáng</t>
        </is>
      </c>
      <c r="B48" t="inlineStr">
        <is>
          <t>https://batdongsan.com.vn/ban-can-ho-chung-cu-duong-nguyen-xien-phuong-long-binh-3-prj-masteri-centre-point/ban-3pn-98m2-7ty9-tai-full-noi-that-view-cong-vien-anh-sang-pr40249384</t>
        </is>
      </c>
      <c r="C48" t="inlineStr">
        <is>
          <t>86,87 tr/m²</t>
        </is>
      </c>
      <c r="D48" t="inlineStr">
        <is>
          <t>3</t>
        </is>
      </c>
      <c r="E48" t="inlineStr">
        <is>
          <t>2</t>
        </is>
      </c>
      <c r="F48" t="inlineStr">
        <is>
          <t>Quận 9, Hồ Chí Minh</t>
        </is>
      </c>
      <c r="G48" t="inlineStr"/>
      <c r="H48" t="inlineStr">
        <is>
          <t>‎Nguyễn Nhân</t>
        </is>
      </c>
      <c r="I48" t="inlineStr"/>
      <c r="J48" t="inlineStr">
        <is>
          <t>['https://file4.batdongsan.com.vn/resize/200x200/2023/12/28/20231228092030-69aa_wm.jpg']</t>
        </is>
      </c>
      <c r="K48" t="n">
        <v>8600</v>
      </c>
      <c r="L48" t="n">
        <v>99</v>
      </c>
      <c r="M48" t="n">
        <v>86.86868686868686</v>
      </c>
      <c r="N48">
        <f>IMAGE("https://file4.batdongsan.com.vn/resize/200x200/2023/12/28/20231228092030-69aa_wm.jpg", 4, 200, 200)</f>
        <v/>
      </c>
      <c r="O48" t="inlineStr"/>
      <c r="P48" t="inlineStr"/>
      <c r="Q48" t="inlineStr"/>
      <c r="R48" t="inlineStr"/>
      <c r="S48" s="2" t="n">
        <v>45915</v>
      </c>
      <c r="T48" t="inlineStr">
        <is>
          <t>pr40249384</t>
        </is>
      </c>
    </row>
    <row r="49">
      <c r="A49" t="inlineStr">
        <is>
          <t>Bán CC Park 1 Vinhomes Central Park, 8.1 tỷ, 70m2, view thoáng</t>
        </is>
      </c>
      <c r="B49" t="inlineStr">
        <is>
          <t>https://batdongsan.com.vn/ban-can-ho-chung-cu-duong-dien-bien-phu-phuong-22-prj-vinhomes-central-park/ban-cc-1-8-ty-70m2-view-thoang-pr43844761</t>
        </is>
      </c>
      <c r="C49" t="inlineStr">
        <is>
          <t>115,71 tr/m²</t>
        </is>
      </c>
      <c r="D49" t="inlineStr">
        <is>
          <t>2</t>
        </is>
      </c>
      <c r="E49" t="inlineStr">
        <is>
          <t>2</t>
        </is>
      </c>
      <c r="F49" t="inlineStr">
        <is>
          <t>Bình Thạnh, Hồ Chí Minh</t>
        </is>
      </c>
      <c r="G49" t="inlineStr"/>
      <c r="H49" t="inlineStr"/>
      <c r="I49" t="inlineStr"/>
      <c r="J49" t="inlineStr">
        <is>
          <t>[]</t>
        </is>
      </c>
      <c r="K49" t="n">
        <v>8100</v>
      </c>
      <c r="L49" t="n">
        <v>70</v>
      </c>
      <c r="M49" t="n">
        <v>115.7142857142857</v>
      </c>
      <c r="N49" t="inlineStr"/>
      <c r="O49" t="inlineStr"/>
      <c r="P49" t="inlineStr"/>
      <c r="Q49" t="inlineStr"/>
      <c r="R49" t="inlineStr"/>
      <c r="S49" s="2" t="n">
        <v>45915</v>
      </c>
      <c r="T49" t="inlineStr">
        <is>
          <t>pr43844761</t>
        </is>
      </c>
    </row>
    <row r="50">
      <c r="A50" t="inlineStr">
        <is>
          <t>HOT! Bán 2Pn giá tốt nhất thị trường, 8,2 tỷ view thoáng, pháp lý đầy đủ, Bình Thạnh, HCM</t>
        </is>
      </c>
      <c r="B50" t="inlineStr">
        <is>
          <t>https://batdongsan.com.vn/ban-can-ho-chung-cu-duong-dien-bien-phu-phuong-22-prj-vinhomes-central-park/ban-2pn-80m2-8-2-ty-2pn-2wc-phap-ly-day-du-binh-thanh-hcm-pr44007015</t>
        </is>
      </c>
      <c r="C50" t="inlineStr">
        <is>
          <t>106,77 tr/m²</t>
        </is>
      </c>
      <c r="D50" t="inlineStr">
        <is>
          <t>2</t>
        </is>
      </c>
      <c r="E50" t="inlineStr">
        <is>
          <t>2</t>
        </is>
      </c>
      <c r="F50" t="inlineStr">
        <is>
          <t>Bình Thạnh, Hồ Chí Minh</t>
        </is>
      </c>
      <c r="G50" t="inlineStr"/>
      <c r="H50" t="inlineStr">
        <is>
          <t>‎Hữu Hên</t>
        </is>
      </c>
      <c r="I50" t="inlineStr"/>
      <c r="J50" t="inlineStr">
        <is>
          <t>['https://file4.batdongsan.com.vn/resize/200x200/2025/09/10/20250910152233-293c.jpg']</t>
        </is>
      </c>
      <c r="K50" t="n">
        <v>8200</v>
      </c>
      <c r="L50" t="n">
        <v>76.8</v>
      </c>
      <c r="M50" t="n">
        <v>106.7708333333333</v>
      </c>
      <c r="N50">
        <f>IMAGE("https://file4.batdongsan.com.vn/resize/200x200/2025/09/10/20250910152233-293c.jpg", 4, 200, 200)</f>
        <v/>
      </c>
      <c r="O50" t="inlineStr"/>
      <c r="P50" t="inlineStr"/>
      <c r="Q50" t="inlineStr"/>
      <c r="R50" t="inlineStr"/>
      <c r="S50" s="2" t="n">
        <v>45915</v>
      </c>
      <c r="T50" t="inlineStr">
        <is>
          <t>pr44007015</t>
        </is>
      </c>
    </row>
    <row r="51">
      <c r="A51" t="inlineStr">
        <is>
          <t>The River Thủ Thiêm - Chuyển nhượng 2PN view trực diện sông &amp; Q1 - Full nội thất - đã có sổ</t>
        </is>
      </c>
      <c r="B51" t="inlineStr">
        <is>
          <t>https://batdongsan.com.vn/ban-can-ho-chung-cu-duong-tran-bach-dang-phuong-thu-thiem-prj-the-river-thu-thiem/-chuyen-nhuong-2pn-view-truc-dien-song-q1-full-noi-that-da-co-so-pr43429877</t>
        </is>
      </c>
      <c r="C51" t="inlineStr">
        <is>
          <t>170,33 tr/m²</t>
        </is>
      </c>
      <c r="D51" t="inlineStr">
        <is>
          <t>2</t>
        </is>
      </c>
      <c r="E51" t="inlineStr">
        <is>
          <t>2</t>
        </is>
      </c>
      <c r="F51" t="inlineStr">
        <is>
          <t>Quận 2, Hồ Chí Minh</t>
        </is>
      </c>
      <c r="G51" t="inlineStr"/>
      <c r="H51" t="inlineStr">
        <is>
          <t>‎Sơn Nguyễn</t>
        </is>
      </c>
      <c r="I51" t="inlineStr"/>
      <c r="J51" t="inlineStr">
        <is>
          <t>['https://file4.batdongsan.com.vn/resize/200x200/2025/03/27/20250327124442-2fa0.jpg']</t>
        </is>
      </c>
      <c r="K51" t="n">
        <v>15500</v>
      </c>
      <c r="L51" t="n">
        <v>91</v>
      </c>
      <c r="M51" t="n">
        <v>170.3296703296703</v>
      </c>
      <c r="N51">
        <f>IMAGE("https://file4.batdongsan.com.vn/resize/200x200/2025/03/27/20250327124442-2fa0.jpg", 4, 200, 200)</f>
        <v/>
      </c>
      <c r="O51" t="inlineStr"/>
      <c r="P51" t="inlineStr"/>
      <c r="Q51" t="inlineStr"/>
      <c r="R51" t="inlineStr"/>
      <c r="S51" s="2" t="n">
        <v>45915</v>
      </c>
      <c r="T51" t="inlineStr">
        <is>
          <t>pr43429877</t>
        </is>
      </c>
    </row>
    <row r="52">
      <c r="A52" t="inlineStr">
        <is>
          <t>Skylinked villa Celadon City 2PN duy nhất full nội thất giá 8,996 tỷ - trả chậm 2 năm</t>
        </is>
      </c>
      <c r="B52" t="inlineStr">
        <is>
          <t>https://batdongsan.com.vn/ban-can-ho-chung-cu-phuong-son-ky-prj-diamond-alnata/khach-em-ban-gap-2pn-skylinked-villa-xe-hoi-len-tan-nha-celadon-city-gia-8ty5-pr40306250</t>
        </is>
      </c>
      <c r="C52" t="inlineStr">
        <is>
          <t>55,19 tr/m²</t>
        </is>
      </c>
      <c r="D52" t="inlineStr">
        <is>
          <t>2</t>
        </is>
      </c>
      <c r="E52" t="inlineStr"/>
      <c r="F52" t="inlineStr">
        <is>
          <t>Tân Phú, Hồ Chí Minh</t>
        </is>
      </c>
      <c r="G52" t="inlineStr"/>
      <c r="H52" t="inlineStr">
        <is>
          <t>‎Ms Thư- Celadon City Gamuda Land</t>
        </is>
      </c>
      <c r="I52" t="inlineStr"/>
      <c r="J52" t="inlineStr">
        <is>
          <t>['https://file4.batdongsan.com.vn/resize/200x200/2023/11/05/20231105123203-3309.jpg']</t>
        </is>
      </c>
      <c r="K52" t="n">
        <v>9000</v>
      </c>
      <c r="L52" t="n">
        <v>163</v>
      </c>
      <c r="M52" t="n">
        <v>55.21472392638037</v>
      </c>
      <c r="N52">
        <f>IMAGE("https://file4.batdongsan.com.vn/resize/200x200/2023/11/05/20231105123203-3309.jpg", 4, 200, 200)</f>
        <v/>
      </c>
      <c r="O52" t="inlineStr"/>
      <c r="P52" t="inlineStr"/>
      <c r="Q52" t="inlineStr"/>
      <c r="R52" t="inlineStr"/>
      <c r="S52" s="2" t="n">
        <v>45915</v>
      </c>
      <c r="T52" t="inlineStr">
        <is>
          <t>pr40306250</t>
        </is>
      </c>
    </row>
    <row r="53">
      <c r="A53" t="inlineStr">
        <is>
          <t>The River Thủ Thiêm - Bán căn 3PN tầng cao - view sông &amp; Q1 - thang máy riêng - Giá tốt nhất dự án</t>
        </is>
      </c>
      <c r="B53" t="inlineStr">
        <is>
          <t>https://batdongsan.com.vn/ban-can-ho-chung-cu-duong-nguyen-co-thach-phuong-an-khanh-prj-the-river-thu-thiem/-ban-3pn-tang-cao-view-song-q1-thang-may-rieng-gia-tot-nhat-du-an-pr43776876</t>
        </is>
      </c>
      <c r="C53" t="inlineStr">
        <is>
          <t>174,24 tr/m²</t>
        </is>
      </c>
      <c r="D53" t="inlineStr">
        <is>
          <t>3</t>
        </is>
      </c>
      <c r="E53" t="inlineStr">
        <is>
          <t>2</t>
        </is>
      </c>
      <c r="F53" t="inlineStr">
        <is>
          <t>Quận 2, Hồ Chí Minh</t>
        </is>
      </c>
      <c r="G53" t="inlineStr"/>
      <c r="H53" t="inlineStr">
        <is>
          <t>‎Sơn Nguyễn</t>
        </is>
      </c>
      <c r="I53" t="inlineStr"/>
      <c r="J53" t="inlineStr">
        <is>
          <t>['https://file4.batdongsan.com.vn/resize/200x200/2025/03/27/20250327124442-2fa0.jpg']</t>
        </is>
      </c>
      <c r="K53" t="n">
        <v>23000</v>
      </c>
      <c r="L53" t="n">
        <v>132</v>
      </c>
      <c r="M53" t="n">
        <v>174.2424242424242</v>
      </c>
      <c r="N53">
        <f>IMAGE("https://file4.batdongsan.com.vn/resize/200x200/2025/03/27/20250327124442-2fa0.jpg", 4, 200, 200)</f>
        <v/>
      </c>
      <c r="O53" t="inlineStr"/>
      <c r="P53" t="inlineStr"/>
      <c r="Q53" t="inlineStr"/>
      <c r="R53" t="inlineStr"/>
      <c r="S53" s="2" t="n">
        <v>45915</v>
      </c>
      <c r="T53" t="inlineStr">
        <is>
          <t>pr43776876</t>
        </is>
      </c>
    </row>
    <row r="54">
      <c r="A54" t="inlineStr">
        <is>
          <t>Trệt Alnata Plus full nội thất, căn góc giá 7 tỷ</t>
        </is>
      </c>
      <c r="B54" t="inlineStr">
        <is>
          <t>https://batdongsan.com.vn/ban-can-ho-chung-cu-duong-n1-phuong-son-ky-prj-diamond-alnata-plus-celadon-city/tret-full-noi-that-goc-gia-7ty-pr43687474</t>
        </is>
      </c>
      <c r="C54" t="inlineStr">
        <is>
          <t>82,35 tr/m²</t>
        </is>
      </c>
      <c r="D54" t="inlineStr">
        <is>
          <t>2</t>
        </is>
      </c>
      <c r="E54" t="inlineStr">
        <is>
          <t>2</t>
        </is>
      </c>
      <c r="F54" t="inlineStr">
        <is>
          <t>Tân Phú, Hồ Chí Minh</t>
        </is>
      </c>
      <c r="G54" t="inlineStr"/>
      <c r="H54" t="inlineStr">
        <is>
          <t>‎Nguyễn Ngọc Thảo Uyên</t>
        </is>
      </c>
      <c r="I54" t="inlineStr"/>
      <c r="J54" t="inlineStr">
        <is>
          <t>['https://file4.batdongsan.com.vn/resize/200x200/2024/12/13/20241213171056-8e62.jpg']</t>
        </is>
      </c>
      <c r="K54" t="n">
        <v>7000</v>
      </c>
      <c r="L54" t="n">
        <v>85</v>
      </c>
      <c r="M54" t="n">
        <v>82.35294117647059</v>
      </c>
      <c r="N54">
        <f>IMAGE("https://file4.batdongsan.com.vn/resize/200x200/2024/12/13/20241213171056-8e62.jpg", 4, 200, 200)</f>
        <v/>
      </c>
      <c r="O54" t="inlineStr"/>
      <c r="P54" t="inlineStr"/>
      <c r="Q54" t="inlineStr"/>
      <c r="R54" t="inlineStr"/>
      <c r="S54" s="2" t="n">
        <v>45915</v>
      </c>
      <c r="T54" t="inlineStr">
        <is>
          <t>pr43687474</t>
        </is>
      </c>
    </row>
    <row r="55">
      <c r="A55" t="inlineStr">
        <is>
          <t>Bán 2PN - Đã có sổ - căn hộ The Galleria Thủ Thiêm</t>
        </is>
      </c>
      <c r="B55" t="inlineStr">
        <is>
          <t>https://batdongsan.com.vn/ban-can-ho-chung-cu-duong-nguyen-thien-thanh-phuong-thu-thiem-prj-the-galleria-residence/ban-2pn-da-co-so-thiem-pr43265131</t>
        </is>
      </c>
      <c r="C55" t="inlineStr">
        <is>
          <t>183,91 tr/m²</t>
        </is>
      </c>
      <c r="D55" t="inlineStr">
        <is>
          <t>2</t>
        </is>
      </c>
      <c r="E55" t="inlineStr">
        <is>
          <t>2</t>
        </is>
      </c>
      <c r="F55" t="inlineStr">
        <is>
          <t>Quận 2, Hồ Chí Minh</t>
        </is>
      </c>
      <c r="G55" t="inlineStr"/>
      <c r="H55" t="inlineStr">
        <is>
          <t>‎Xuân Hy</t>
        </is>
      </c>
      <c r="I55" t="inlineStr"/>
      <c r="J55" t="inlineStr">
        <is>
          <t>['https://file4.batdongsan.com.vn/resize/200x200/2025/05/08/20250508120042-8926.jpg']</t>
        </is>
      </c>
      <c r="K55" t="n">
        <v>16000</v>
      </c>
      <c r="L55" t="n">
        <v>87</v>
      </c>
      <c r="M55" t="n">
        <v>183.9080459770115</v>
      </c>
      <c r="N55">
        <f>IMAGE("https://file4.batdongsan.com.vn/resize/200x200/2025/05/08/20250508120042-8926.jpg", 4, 200, 200)</f>
        <v/>
      </c>
      <c r="O55" t="inlineStr"/>
      <c r="P55" t="inlineStr"/>
      <c r="Q55" t="inlineStr"/>
      <c r="R55" t="inlineStr"/>
      <c r="S55" s="2" t="n">
        <v>45915</v>
      </c>
      <c r="T55" t="inlineStr">
        <is>
          <t>pr43265131</t>
        </is>
      </c>
    </row>
    <row r="56">
      <c r="A56" t="inlineStr">
        <is>
          <t>Bán căn hộ 2PN/2WC Masteri Thảo Điền, view thoáng, yên tĩnh, có hỗ trợ vay</t>
        </is>
      </c>
      <c r="B56" t="inlineStr">
        <is>
          <t>https://batdongsan.com.vn/ban-can-ho-chung-cu-duong-xa-lo-ha-noi-phuong-thao-dien-prj-masteri-thao-dien/ban-2pn-2wc-view-tang-yen-tinh-co-tro-vay-pr43844175</t>
        </is>
      </c>
      <c r="C56" t="inlineStr">
        <is>
          <t>106,47 tr/m²</t>
        </is>
      </c>
      <c r="D56" t="inlineStr">
        <is>
          <t>2</t>
        </is>
      </c>
      <c r="E56" t="inlineStr">
        <is>
          <t>2</t>
        </is>
      </c>
      <c r="F56" t="inlineStr">
        <is>
          <t>Quận 2, Hồ Chí Minh</t>
        </is>
      </c>
      <c r="G56" t="inlineStr"/>
      <c r="H56" t="inlineStr">
        <is>
          <t>‎Lê Hoàng Sang</t>
        </is>
      </c>
      <c r="I56" t="inlineStr"/>
      <c r="J56" t="inlineStr">
        <is>
          <t>['https://file4.batdongsan.com.vn/resize/200x200/2025/03/11/20250311135102-26c0.jpg']</t>
        </is>
      </c>
      <c r="K56" t="n">
        <v>6750</v>
      </c>
      <c r="L56" t="n">
        <v>63.4</v>
      </c>
      <c r="M56" t="n">
        <v>106.4668769716088</v>
      </c>
      <c r="N56">
        <f>IMAGE("https://file4.batdongsan.com.vn/resize/200x200/2025/03/11/20250311135102-26c0.jpg", 4, 200, 200)</f>
        <v/>
      </c>
      <c r="O56" t="inlineStr"/>
      <c r="P56" t="inlineStr"/>
      <c r="Q56" t="inlineStr"/>
      <c r="R56" t="inlineStr"/>
      <c r="S56" s="2" t="n">
        <v>45915</v>
      </c>
      <c r="T56" t="inlineStr">
        <is>
          <t>pr43844175</t>
        </is>
      </c>
    </row>
    <row r="57">
      <c r="A57" t="inlineStr">
        <is>
          <t>Chuyển nhượng The River - View hồ bơi thoáng mát - Đã có sổ - Giá chỉ 13.9tỷ all in</t>
        </is>
      </c>
      <c r="B57" t="inlineStr">
        <is>
          <t>https://batdongsan.com.vn/ban-can-ho-chung-cu-duong-tran-bach-dang-phuong-thu-thiem-prj-the-river-thu-thiem/chuyen-nhuong-view-boi-tang-mat-da-co-so-gia-chi-13-3ty-all-in-pr43356438</t>
        </is>
      </c>
      <c r="C57" t="inlineStr">
        <is>
          <t>147,87 tr/m²</t>
        </is>
      </c>
      <c r="D57" t="inlineStr">
        <is>
          <t>2</t>
        </is>
      </c>
      <c r="E57" t="inlineStr">
        <is>
          <t>2</t>
        </is>
      </c>
      <c r="F57" t="inlineStr">
        <is>
          <t>Quận 2, Hồ Chí Minh</t>
        </is>
      </c>
      <c r="G57" t="inlineStr"/>
      <c r="H57" t="inlineStr">
        <is>
          <t>‎Sơn Nguyễn</t>
        </is>
      </c>
      <c r="I57" t="inlineStr"/>
      <c r="J57" t="inlineStr">
        <is>
          <t>['https://file4.batdongsan.com.vn/resize/200x200/2025/03/27/20250327124442-2fa0.jpg']</t>
        </is>
      </c>
      <c r="K57" t="n">
        <v>13900</v>
      </c>
      <c r="L57" t="n">
        <v>94</v>
      </c>
      <c r="M57" t="n">
        <v>147.8723404255319</v>
      </c>
      <c r="N57">
        <f>IMAGE("https://file4.batdongsan.com.vn/resize/200x200/2025/03/27/20250327124442-2fa0.jpg", 4, 200, 200)</f>
        <v/>
      </c>
      <c r="O57" t="inlineStr"/>
      <c r="P57" t="inlineStr"/>
      <c r="Q57" t="inlineStr"/>
      <c r="R57" t="inlineStr"/>
      <c r="S57" s="2" t="n">
        <v>45915</v>
      </c>
      <c r="T57" t="inlineStr">
        <is>
          <t>pr43356438</t>
        </is>
      </c>
    </row>
    <row r="58">
      <c r="A58" t="inlineStr">
        <is>
          <t>3PN 2WC 98m2 Lumiere Boulevard, view thoáng mát - Tặng học bổng Vinschool 1 năm</t>
        </is>
      </c>
      <c r="B58" t="inlineStr">
        <is>
          <t>https://batdongsan.com.vn/ban-can-ho-chung-cu-phuong-long-binh-3-prj-lumiere-boulevard/3pn2wc-98m2-view-thoang-mat-tang-hoc-bong-vinschool-1-nam-pr43847718</t>
        </is>
      </c>
      <c r="C58" t="inlineStr">
        <is>
          <t>60,71 tr/m²</t>
        </is>
      </c>
      <c r="D58" t="inlineStr">
        <is>
          <t>3</t>
        </is>
      </c>
      <c r="E58" t="inlineStr">
        <is>
          <t>2</t>
        </is>
      </c>
      <c r="F58" t="inlineStr">
        <is>
          <t>Quận 9, Hồ Chí Minh</t>
        </is>
      </c>
      <c r="G58" t="inlineStr"/>
      <c r="H58" t="inlineStr">
        <is>
          <t>‎Võ Thành Lập</t>
        </is>
      </c>
      <c r="I58" t="inlineStr"/>
      <c r="J58" t="inlineStr">
        <is>
          <t>['https://file4.batdongsan.com.vn/resize/200x200/2025/06/18/20250618124722-806f.jpg']</t>
        </is>
      </c>
      <c r="K58" t="n">
        <v>5950</v>
      </c>
      <c r="L58" t="n">
        <v>98</v>
      </c>
      <c r="M58" t="n">
        <v>60.71428571428572</v>
      </c>
      <c r="N58">
        <f>IMAGE("https://file4.batdongsan.com.vn/resize/200x200/2025/06/18/20250618124722-806f.jpg", 4, 200, 200)</f>
        <v/>
      </c>
      <c r="O58" t="inlineStr"/>
      <c r="P58" t="inlineStr"/>
      <c r="Q58" t="inlineStr"/>
      <c r="R58" t="inlineStr"/>
      <c r="S58" s="2" t="n">
        <v>45915</v>
      </c>
      <c r="T58" t="inlineStr">
        <is>
          <t>pr43847718</t>
        </is>
      </c>
    </row>
    <row r="59">
      <c r="A59" t="inlineStr">
        <is>
          <t>Căn hộ 1 PN + 1, tầng trung view nội khu The Beverly giá chỉ 3,03 tỷ BTP</t>
        </is>
      </c>
      <c r="B59" t="inlineStr">
        <is>
          <t>https://batdongsan.com.vn/ban-can-ho-chung-cu-phuong-long-binh-3-prj-the-beverly-vinhomes-grand-park/-1-pn-1-tang-trung-view-noi-khu-gia-chi-3-03-ty-btp-pr43860497</t>
        </is>
      </c>
      <c r="C59" t="inlineStr">
        <is>
          <t>55,7 tr/m²</t>
        </is>
      </c>
      <c r="D59" t="inlineStr">
        <is>
          <t>2</t>
        </is>
      </c>
      <c r="E59" t="inlineStr">
        <is>
          <t>1</t>
        </is>
      </c>
      <c r="F59" t="inlineStr">
        <is>
          <t>Quận 9, Hồ Chí Minh</t>
        </is>
      </c>
      <c r="G59" t="inlineStr"/>
      <c r="H59" t="inlineStr">
        <is>
          <t>‎Võ Thành Lập</t>
        </is>
      </c>
      <c r="I59" t="inlineStr"/>
      <c r="J59" t="inlineStr">
        <is>
          <t>['https://file4.batdongsan.com.vn/resize/200x200/2025/06/18/20250618124722-806f.jpg']</t>
        </is>
      </c>
      <c r="K59" t="n">
        <v>3030</v>
      </c>
      <c r="L59" t="n">
        <v>54.4</v>
      </c>
      <c r="M59" t="n">
        <v>55.69852941176471</v>
      </c>
      <c r="N59">
        <f>IMAGE("https://file4.batdongsan.com.vn/resize/200x200/2025/06/18/20250618124722-806f.jpg", 4, 200, 200)</f>
        <v/>
      </c>
      <c r="O59" t="inlineStr"/>
      <c r="P59" t="inlineStr"/>
      <c r="Q59" t="inlineStr"/>
      <c r="R59" t="inlineStr"/>
      <c r="S59" s="2" t="n">
        <v>45915</v>
      </c>
      <c r="T59" t="inlineStr">
        <is>
          <t>pr43860497</t>
        </is>
      </c>
    </row>
    <row r="60">
      <c r="A60" t="inlineStr">
        <is>
          <t>1 nơi để bắt đầu hành trình sống mớiđây là lựa chọn lý tưởng - căn hộ Belleza khu B, Quận 7</t>
        </is>
      </c>
      <c r="B60" t="inlineStr">
        <is>
          <t>https://batdongsan.com.vn/ban-can-ho-chung-cu-duong-pham-huu-lau-phuong-phu-my-9-prj-belleza-apartment/1-noi-de-bat-dau-hanh-trinh-song-moiday-la-lua-cn-ly-tuong-khu-b-quan-7-pr44013916</t>
        </is>
      </c>
      <c r="C60" t="inlineStr">
        <is>
          <t>46,38 tr/m²</t>
        </is>
      </c>
      <c r="D60" t="inlineStr">
        <is>
          <t>2</t>
        </is>
      </c>
      <c r="E60" t="inlineStr">
        <is>
          <t>2</t>
        </is>
      </c>
      <c r="F60" t="inlineStr">
        <is>
          <t>Quận 7, Hồ Chí Minh</t>
        </is>
      </c>
      <c r="G60" t="inlineStr"/>
      <c r="H60" t="inlineStr"/>
      <c r="I60" t="inlineStr"/>
      <c r="J60" t="inlineStr">
        <is>
          <t>[]</t>
        </is>
      </c>
      <c r="K60" t="n">
        <v>3200</v>
      </c>
      <c r="L60" t="n">
        <v>69</v>
      </c>
      <c r="M60" t="n">
        <v>46.3768115942029</v>
      </c>
      <c r="N60" t="inlineStr"/>
      <c r="O60" t="inlineStr"/>
      <c r="P60" t="inlineStr"/>
      <c r="Q60" t="inlineStr"/>
      <c r="R60" t="inlineStr"/>
      <c r="S60" s="2" t="n">
        <v>45915</v>
      </c>
      <c r="T60" t="inlineStr">
        <is>
          <t>pr44013916</t>
        </is>
      </c>
    </row>
    <row r="61">
      <c r="A61" t="inlineStr">
        <is>
          <t>Căn hộ Precia căn góc, view sông 2PN 2WC sổ hồng: 76m2 tầng cao</t>
        </is>
      </c>
      <c r="B61" t="inlineStr">
        <is>
          <t>https://batdongsan.com.vn/ban-can-ho-chung-cu-duong-nguyen-thi-dinh-phuong-an-phu-prj-can-ho-precia-quan-2/-goc-view-song-2pn-2wc-so-ng-76m2-tang-cao-pr43949950</t>
        </is>
      </c>
      <c r="C61" t="inlineStr">
        <is>
          <t>78,95 tr/m²</t>
        </is>
      </c>
      <c r="D61" t="inlineStr">
        <is>
          <t>2</t>
        </is>
      </c>
      <c r="E61" t="inlineStr">
        <is>
          <t>2</t>
        </is>
      </c>
      <c r="F61" t="inlineStr">
        <is>
          <t>Quận 2, Hồ Chí Minh</t>
        </is>
      </c>
      <c r="G61" t="inlineStr"/>
      <c r="H61" t="inlineStr">
        <is>
          <t>‎Văn Phúc</t>
        </is>
      </c>
      <c r="I61" t="inlineStr"/>
      <c r="J61" t="inlineStr">
        <is>
          <t>['https://file4.batdongsan.com.vn/resize/200x200/2023/12/29/20231229232541-1e12.jpg']</t>
        </is>
      </c>
      <c r="K61" t="n">
        <v>6000</v>
      </c>
      <c r="L61" t="n">
        <v>76</v>
      </c>
      <c r="M61" t="n">
        <v>78.94736842105263</v>
      </c>
      <c r="N61">
        <f>IMAGE("https://file4.batdongsan.com.vn/resize/200x200/2023/12/29/20231229232541-1e12.jpg", 4, 200, 200)</f>
        <v/>
      </c>
      <c r="O61" t="inlineStr"/>
      <c r="P61" t="inlineStr"/>
      <c r="Q61" t="inlineStr"/>
      <c r="R61" t="inlineStr"/>
      <c r="S61" s="2" t="n">
        <v>45915</v>
      </c>
      <c r="T61" t="inlineStr">
        <is>
          <t>pr43949950</t>
        </is>
      </c>
    </row>
    <row r="62">
      <c r="A62" t="inlineStr">
        <is>
          <t>Bán gấp 3PN 2WC 98m2 full nội thất, sẵn sổ chỉ 6,45 tỷ Masteri Centre Point Vinhomes Grand Park Q9</t>
        </is>
      </c>
      <c r="B62" t="inlineStr">
        <is>
          <t>https://batdongsan.com.vn/ban-can-ho-chung-cu-phuong-long-binh-3-prj-masteri-centre-point/ban-gap-3pn2wc-98m2-full-noi-that-san-so-chi-6-45-ty-vinhomes-grand-park-q9-pr43919158</t>
        </is>
      </c>
      <c r="C62" t="inlineStr">
        <is>
          <t>65,82 tr/m²</t>
        </is>
      </c>
      <c r="D62" t="inlineStr">
        <is>
          <t>3</t>
        </is>
      </c>
      <c r="E62" t="inlineStr">
        <is>
          <t>2</t>
        </is>
      </c>
      <c r="F62" t="inlineStr">
        <is>
          <t>Quận 9, Hồ Chí Minh</t>
        </is>
      </c>
      <c r="G62" t="inlineStr"/>
      <c r="H62" t="inlineStr">
        <is>
          <t>‎PHẠM THÀNH</t>
        </is>
      </c>
      <c r="I62" t="inlineStr"/>
      <c r="J62" t="inlineStr">
        <is>
          <t>['https://file4.batdongsan.com.vn/crop/232x186/2025/09/01/20250901125519-38df_wm.jpg', 'https://file4.batdongsan.com.vn/resize/200x200/2024/07/16/20240716165315-88fd.jpg']</t>
        </is>
      </c>
      <c r="K62" t="n">
        <v>6450</v>
      </c>
      <c r="L62" t="n">
        <v>98</v>
      </c>
      <c r="M62" t="n">
        <v>65.81632653061224</v>
      </c>
      <c r="N62">
        <f>IMAGE("https://file4.batdongsan.com.vn/crop/232x186/2025/09/01/20250901125519-38df_wm.jpg", 4, 200, 200)</f>
        <v/>
      </c>
      <c r="O62">
        <f>IMAGE("https://file4.batdongsan.com.vn/resize/200x200/2024/07/16/20240716165315-88fd.jpg", 4, 200, 200)</f>
        <v/>
      </c>
      <c r="P62" t="inlineStr"/>
      <c r="Q62" t="inlineStr"/>
      <c r="R62" t="inlineStr"/>
      <c r="S62" s="2" t="n">
        <v>45915</v>
      </c>
      <c r="T62" t="inlineStr">
        <is>
          <t>pr43919158</t>
        </is>
      </c>
    </row>
    <row r="63">
      <c r="A63" t="inlineStr">
        <is>
          <t>Bán căn hộ 2PN/2WC Masteri Thảo Điền T2, tầng cao yên tĩnh, nội thất đầy đủ, có hỗ trợ vay</t>
        </is>
      </c>
      <c r="B63" t="inlineStr">
        <is>
          <t>https://batdongsan.com.vn/ban-can-ho-chung-cu-duong-xa-lo-ha-noi-phuong-thao-dien-prj-masteri-thao-dien/ban-2pn-2wc-t2-tang-cao-yen-tinh-that-day-du-co-tro-vay-pr43926678</t>
        </is>
      </c>
      <c r="C63" t="inlineStr">
        <is>
          <t>108,7 tr/m²</t>
        </is>
      </c>
      <c r="D63" t="inlineStr">
        <is>
          <t>2</t>
        </is>
      </c>
      <c r="E63" t="inlineStr">
        <is>
          <t>2</t>
        </is>
      </c>
      <c r="F63" t="inlineStr">
        <is>
          <t>Quận 2, Hồ Chí Minh</t>
        </is>
      </c>
      <c r="G63" t="inlineStr"/>
      <c r="H63" t="inlineStr">
        <is>
          <t>‎Lê Hoàng Sang</t>
        </is>
      </c>
      <c r="I63" t="inlineStr"/>
      <c r="J63" t="inlineStr">
        <is>
          <t>['https://file4.batdongsan.com.vn/crop/232x186/2025/09/03/20250903140555-ceaf_wm.jpg', 'https://file4.batdongsan.com.vn/resize/200x200/2025/03/11/20250311135102-26c0.jpg']</t>
        </is>
      </c>
      <c r="K63" t="n">
        <v>6750</v>
      </c>
      <c r="L63" t="n">
        <v>62.1</v>
      </c>
      <c r="M63" t="n">
        <v>108.695652173913</v>
      </c>
      <c r="N63">
        <f>IMAGE("https://file4.batdongsan.com.vn/crop/232x186/2025/09/03/20250903140555-ceaf_wm.jpg", 4, 200, 200)</f>
        <v/>
      </c>
      <c r="O63">
        <f>IMAGE("https://file4.batdongsan.com.vn/resize/200x200/2025/03/11/20250311135102-26c0.jpg", 4, 200, 200)</f>
        <v/>
      </c>
      <c r="P63" t="inlineStr"/>
      <c r="Q63" t="inlineStr"/>
      <c r="R63" t="inlineStr"/>
      <c r="S63" s="2" t="n">
        <v>45915</v>
      </c>
      <c r="T63" t="inlineStr">
        <is>
          <t>pr43926678</t>
        </is>
      </c>
    </row>
    <row r="64">
      <c r="A64" t="inlineStr">
        <is>
          <t>Bán Opal Garden góc 2PN 72m2 view Landmark 81 giá 4,65 tỷ full nội thất bao thuế phí GigaMall</t>
        </is>
      </c>
      <c r="B64" t="inlineStr">
        <is>
          <t>https://batdongsan.com.vn/ban-can-ho-chung-cu-duong-20-5-phuong-hiep-binh-chanh-prj-opal-garden/ban-cat-lo-goc-2pn-72m2-view-landmark-81-gia-3-55ty-full-noi-that-bao-thue-phi-gigamall-pr39130038</t>
        </is>
      </c>
      <c r="C64" t="inlineStr">
        <is>
          <t>64,58 tr/m²</t>
        </is>
      </c>
      <c r="D64" t="inlineStr">
        <is>
          <t>2</t>
        </is>
      </c>
      <c r="E64" t="inlineStr">
        <is>
          <t>2</t>
        </is>
      </c>
      <c r="F64" t="inlineStr">
        <is>
          <t>Thủ Đức, Hồ Chí Minh</t>
        </is>
      </c>
      <c r="G64" t="inlineStr"/>
      <c r="H64" t="inlineStr">
        <is>
          <t>‎Huy Bình - Đất Xanh Hội Sở</t>
        </is>
      </c>
      <c r="I64" t="inlineStr"/>
      <c r="J64" t="inlineStr">
        <is>
          <t>['https://file4.batdongsan.com.vn/crop/232x186/2025/08/10/20250810173952-a4ec_wm.jpg', 'https://file4.batdongsan.com.vn/resize/200x200/2022/10/18/20221018091939-f2c3.jpg']</t>
        </is>
      </c>
      <c r="K64" t="n">
        <v>4650</v>
      </c>
      <c r="L64" t="n">
        <v>72</v>
      </c>
      <c r="M64" t="n">
        <v>64.58333333333333</v>
      </c>
      <c r="N64">
        <f>IMAGE("https://file4.batdongsan.com.vn/crop/232x186/2025/08/10/20250810173952-a4ec_wm.jpg", 4, 200, 200)</f>
        <v/>
      </c>
      <c r="O64">
        <f>IMAGE("https://file4.batdongsan.com.vn/resize/200x200/2022/10/18/20221018091939-f2c3.jpg", 4, 200, 200)</f>
        <v/>
      </c>
      <c r="P64" t="inlineStr"/>
      <c r="Q64" t="inlineStr"/>
      <c r="R64" t="inlineStr"/>
      <c r="S64" s="2" t="n">
        <v>45915</v>
      </c>
      <c r="T64" t="inlineStr">
        <is>
          <t>pr39130038</t>
        </is>
      </c>
    </row>
    <row r="65">
      <c r="A65" t="inlineStr">
        <is>
          <t>Bán căn hộ chung cư Masteri Centre Point, 8,5 tỷ, view công viên ánh sáng 36ha tầng cao</t>
        </is>
      </c>
      <c r="B65" t="inlineStr">
        <is>
          <t>https://batdongsan.com.vn/ban-can-ho-chung-cu-phuong-long-binh-3-prj-masteri-centre-point/ban-8-5-ty-view-cong-vien-anh-sang-36ha-tang-cao-pr43821086</t>
        </is>
      </c>
      <c r="C65" t="inlineStr">
        <is>
          <t>85,86 tr/m²</t>
        </is>
      </c>
      <c r="D65" t="inlineStr">
        <is>
          <t>3</t>
        </is>
      </c>
      <c r="E65" t="inlineStr">
        <is>
          <t>2</t>
        </is>
      </c>
      <c r="F65" t="inlineStr">
        <is>
          <t>Quận 9, Hồ Chí Minh</t>
        </is>
      </c>
      <c r="G65" t="inlineStr"/>
      <c r="H65" t="inlineStr">
        <is>
          <t>‎Nguyễn Nhân</t>
        </is>
      </c>
      <c r="I65" t="inlineStr"/>
      <c r="J65" t="inlineStr">
        <is>
          <t>['https://file4.batdongsan.com.vn/crop/232x186/2025/08/18/20250818202623-5c45_wm.jpg', 'https://file4.batdongsan.com.vn/resize/200x200/2023/12/28/20231228092030-69aa_wm.jpg']</t>
        </is>
      </c>
      <c r="K65" t="n">
        <v>8500</v>
      </c>
      <c r="L65" t="n">
        <v>99</v>
      </c>
      <c r="M65" t="n">
        <v>85.85858585858585</v>
      </c>
      <c r="N65">
        <f>IMAGE("https://file4.batdongsan.com.vn/crop/232x186/2025/08/18/20250818202623-5c45_wm.jpg", 4, 200, 200)</f>
        <v/>
      </c>
      <c r="O65">
        <f>IMAGE("https://file4.batdongsan.com.vn/resize/200x200/2023/12/28/20231228092030-69aa_wm.jpg", 4, 200, 200)</f>
        <v/>
      </c>
      <c r="P65" t="inlineStr"/>
      <c r="Q65" t="inlineStr"/>
      <c r="R65" t="inlineStr"/>
      <c r="S65" s="2" t="n">
        <v>45915</v>
      </c>
      <c r="T65" t="inlineStr">
        <is>
          <t>pr43821086</t>
        </is>
      </c>
    </row>
    <row r="66">
      <c r="A66" t="inlineStr">
        <is>
          <t>Chỉ 3tỷ nhận ngay căn góc 3PN full NT view resort 5*, sẵn hợp đồng thuê 30tr/th. Tặng ô xe 400tr</t>
        </is>
      </c>
      <c r="B66" t="inlineStr">
        <is>
          <t>https://batdongsan.com.vn/ban-can-ho-chung-cu-duong-n1-phuong-son-ky-prj-diamond-centery/chi-3ty-nhan-ngay-goc-3pn-full-nt-view-resort-5-san-hop-dong-thue-30tr-th-tang-o-xe-400tr-pr43759494</t>
        </is>
      </c>
      <c r="C66" t="inlineStr">
        <is>
          <t>104,84 tr/m²</t>
        </is>
      </c>
      <c r="D66" t="inlineStr">
        <is>
          <t>3</t>
        </is>
      </c>
      <c r="E66" t="inlineStr">
        <is>
          <t>3</t>
        </is>
      </c>
      <c r="F66" t="inlineStr">
        <is>
          <t>Tân Phú, Hồ Chí Minh</t>
        </is>
      </c>
      <c r="G66" t="inlineStr"/>
      <c r="H66" t="inlineStr">
        <is>
          <t>‎Hữu Ái - Gamuda Land</t>
        </is>
      </c>
      <c r="I66" t="inlineStr"/>
      <c r="J66" t="inlineStr">
        <is>
          <t>['https://file4.batdongsan.com.vn/crop/232x186/2025/08/11/20250811175813-ddc4_wm.jpg', 'https://file4.batdongsan.com.vn/resize/200x200/2025/08/28/20250828173714-3c74.jpg']</t>
        </is>
      </c>
      <c r="K66" t="n">
        <v>11700</v>
      </c>
      <c r="L66" t="n">
        <v>111.6</v>
      </c>
      <c r="M66" t="n">
        <v>104.8387096774194</v>
      </c>
      <c r="N66">
        <f>IMAGE("https://file4.batdongsan.com.vn/crop/232x186/2025/08/11/20250811175813-ddc4_wm.jpg", 4, 200, 200)</f>
        <v/>
      </c>
      <c r="O66">
        <f>IMAGE("https://file4.batdongsan.com.vn/resize/200x200/2025/08/28/20250828173714-3c74.jpg", 4, 200, 200)</f>
        <v/>
      </c>
      <c r="P66" t="inlineStr"/>
      <c r="Q66" t="inlineStr"/>
      <c r="R66" t="inlineStr"/>
      <c r="S66" s="2" t="n">
        <v>45915</v>
      </c>
      <c r="T66" t="inlineStr">
        <is>
          <t>pr43759494</t>
        </is>
      </c>
    </row>
    <row r="67">
      <c r="A67" t="inlineStr">
        <is>
          <t>Bán căn hộ The Panorama, Phú Mỹ Hưng, Quận 7. DT 120m2, 3PN, 2WC, giá bán 12 tỷ, LH: 0938 880 ***</t>
        </is>
      </c>
      <c r="B67" t="inlineStr">
        <is>
          <t>https://batdongsan.com.vn/ban-can-ho-chung-cu-duong-ton-dat-tien-phuong-tan-phong-9-prj-the-panorama/ban-phu-my-hung-quan-7-dt-121m2-3pn-2wc-gia-ban-8-8-ty-tl-lh-pr40093224</t>
        </is>
      </c>
      <c r="C67" t="inlineStr">
        <is>
          <t>100 tr/m²</t>
        </is>
      </c>
      <c r="D67" t="inlineStr">
        <is>
          <t>3</t>
        </is>
      </c>
      <c r="E67" t="inlineStr">
        <is>
          <t>2</t>
        </is>
      </c>
      <c r="F67" t="inlineStr">
        <is>
          <t>Quận 7, Hồ Chí Minh</t>
        </is>
      </c>
      <c r="G67" t="inlineStr"/>
      <c r="H67" t="inlineStr">
        <is>
          <t>‎Nguyễn Nam</t>
        </is>
      </c>
      <c r="I67" t="inlineStr"/>
      <c r="J67" t="inlineStr">
        <is>
          <t>['https://file4.batdongsan.com.vn/resize/200x200/2025/02/27/20250227165223-df1a.jpg']</t>
        </is>
      </c>
      <c r="K67" t="n">
        <v>12000</v>
      </c>
      <c r="L67" t="n">
        <v>120</v>
      </c>
      <c r="M67" t="n">
        <v>100</v>
      </c>
      <c r="N67">
        <f>IMAGE("https://file4.batdongsan.com.vn/resize/200x200/2025/02/27/20250227165223-df1a.jpg", 4, 200, 200)</f>
        <v/>
      </c>
      <c r="O67" t="inlineStr"/>
      <c r="P67" t="inlineStr"/>
      <c r="Q67" t="inlineStr"/>
      <c r="R67" t="inlineStr"/>
      <c r="S67" s="2" t="n">
        <v>45915</v>
      </c>
      <c r="T67" t="inlineStr">
        <is>
          <t>pr40093224</t>
        </is>
      </c>
    </row>
    <row r="68">
      <c r="A68" t="inlineStr">
        <is>
          <t>Căn hoa hậu 1PN + view vườn nhật The Origami, DT 47m2 nhà mới 100%, thanh toán 480 ngày giá 2,39 tỷ</t>
        </is>
      </c>
      <c r="B68" t="inlineStr">
        <is>
          <t>https://batdongsan.com.vn/ban-can-ho-chung-cu-duong-phuoc-thien-phuong-long-binh-3-prj-the-origami-vinhomes-grand-park/-hoa-hau-1pn-view-vuon-nhat-dt-47m2-nha-moi-100-thanh-toan-480-ngay-gia-2-39-ty-pr44021391</t>
        </is>
      </c>
      <c r="C68" t="inlineStr">
        <is>
          <t>50,85 tr/m²</t>
        </is>
      </c>
      <c r="D68" t="inlineStr">
        <is>
          <t>1</t>
        </is>
      </c>
      <c r="E68" t="inlineStr">
        <is>
          <t>1</t>
        </is>
      </c>
      <c r="F68" t="inlineStr">
        <is>
          <t>Quận 9, Hồ Chí Minh</t>
        </is>
      </c>
      <c r="G68" t="inlineStr"/>
      <c r="H68" t="inlineStr">
        <is>
          <t>‎MR THẠNH</t>
        </is>
      </c>
      <c r="I68" t="inlineStr"/>
      <c r="J68" t="inlineStr">
        <is>
          <t>['https://file4.batdongsan.com.vn/resize/200x200/2025/06/23/20250623145629-999f.jpg']</t>
        </is>
      </c>
      <c r="K68" t="n">
        <v>2390</v>
      </c>
      <c r="L68" t="n">
        <v>47</v>
      </c>
      <c r="M68" t="n">
        <v>50.85106382978724</v>
      </c>
      <c r="N68">
        <f>IMAGE("https://file4.batdongsan.com.vn/resize/200x200/2025/06/23/20250623145629-999f.jpg", 4, 200, 200)</f>
        <v/>
      </c>
      <c r="O68" t="inlineStr"/>
      <c r="P68" t="inlineStr"/>
      <c r="Q68" t="inlineStr"/>
      <c r="R68" t="inlineStr"/>
      <c r="S68" s="2" t="n">
        <v>45915</v>
      </c>
      <c r="T68" t="inlineStr">
        <is>
          <t>pr44021391</t>
        </is>
      </c>
    </row>
    <row r="69">
      <c r="A69" t="inlineStr">
        <is>
          <t>Căn hộ 2PN 71.7m2 Opal Garden có sổ hồng mới nhất tại Thủ Đức giá từ 4.2 tỷ (giá 100%). LH xem nhà</t>
        </is>
      </c>
      <c r="B69" t="inlineStr">
        <is>
          <t>https://batdongsan.com.vn/ban-can-ho-chung-cu-duong-20-5-phuong-hiep-binh-chanh-prj-opal-garden/-cao-cap-co-so-ng-moi-nhat-tai-thu-duc-gia-tu-3-2-ty-gia-100-0901899129-pr37801664</t>
        </is>
      </c>
      <c r="C69" t="inlineStr">
        <is>
          <t>58,58 tr/m²</t>
        </is>
      </c>
      <c r="D69" t="inlineStr">
        <is>
          <t>2</t>
        </is>
      </c>
      <c r="E69" t="inlineStr">
        <is>
          <t>2</t>
        </is>
      </c>
      <c r="F69" t="inlineStr">
        <is>
          <t>Thủ Đức, Hồ Chí Minh</t>
        </is>
      </c>
      <c r="G69" t="inlineStr"/>
      <c r="H69" t="inlineStr">
        <is>
          <t>‎Huy Bình - Đất Xanh Hội Sở</t>
        </is>
      </c>
      <c r="I69" t="inlineStr"/>
      <c r="J69" t="inlineStr">
        <is>
          <t>['https://file4.batdongsan.com.vn/resize/200x200/2022/10/18/20221018091939-f2c3.jpg']</t>
        </is>
      </c>
      <c r="K69" t="n">
        <v>4200</v>
      </c>
      <c r="L69" t="n">
        <v>71.7</v>
      </c>
      <c r="M69" t="n">
        <v>58.57740585774059</v>
      </c>
      <c r="N69">
        <f>IMAGE("https://file4.batdongsan.com.vn/resize/200x200/2022/10/18/20221018091939-f2c3.jpg", 4, 200, 200)</f>
        <v/>
      </c>
      <c r="O69" t="inlineStr"/>
      <c r="P69" t="inlineStr"/>
      <c r="Q69" t="inlineStr"/>
      <c r="R69" t="inlineStr"/>
      <c r="S69" s="2" t="n">
        <v>45915</v>
      </c>
      <c r="T69" t="inlineStr">
        <is>
          <t>pr37801664</t>
        </is>
      </c>
    </row>
    <row r="70">
      <c r="A70" t="inlineStr">
        <is>
          <t>Bán gấp căn 2PN +, Origami-Vinhomes Q9, DT69m2, giá 3.2tỷ view thoáng không chắn, nhà mới vô ở ngay</t>
        </is>
      </c>
      <c r="B70" t="inlineStr">
        <is>
          <t>https://batdongsan.com.vn/ban-can-ho-chung-cu-duong-phuoc-thien-phuong-long-binh-3-prj-the-origami-vinhomes-grand-park/ban-gap-ch-2pn-chi-3-200-ty-re-hon-mua-moi-den-700tr-lh-tuan-pr43202640</t>
        </is>
      </c>
      <c r="C70" t="inlineStr">
        <is>
          <t>46,38 tr/m²</t>
        </is>
      </c>
      <c r="D70" t="inlineStr">
        <is>
          <t>2</t>
        </is>
      </c>
      <c r="E70" t="inlineStr">
        <is>
          <t>2</t>
        </is>
      </c>
      <c r="F70" t="inlineStr">
        <is>
          <t>Quận 9, Hồ Chí Minh</t>
        </is>
      </c>
      <c r="G70" t="inlineStr"/>
      <c r="H70" t="inlineStr"/>
      <c r="I70" t="inlineStr"/>
      <c r="J70" t="inlineStr">
        <is>
          <t>[]</t>
        </is>
      </c>
      <c r="K70" t="n">
        <v>3200</v>
      </c>
      <c r="L70" t="n">
        <v>69</v>
      </c>
      <c r="M70" t="n">
        <v>46.3768115942029</v>
      </c>
      <c r="N70" t="inlineStr"/>
      <c r="O70" t="inlineStr"/>
      <c r="P70" t="inlineStr"/>
      <c r="Q70" t="inlineStr"/>
      <c r="R70" t="inlineStr"/>
      <c r="S70" s="2" t="n">
        <v>45915</v>
      </c>
      <c r="T70" t="inlineStr">
        <is>
          <t>pr43202640</t>
        </is>
      </c>
    </row>
    <row r="71">
      <c r="A71" t="inlineStr">
        <is>
          <t>Suất thanh lý căn đẹp dạng mua bán tại Blue Sky Tower, 2,2 tỷ, 2PN, vào ở ngay. LH 0909 456 ***</t>
        </is>
      </c>
      <c r="B71" t="inlineStr">
        <is>
          <t>https://batdongsan.com.vn/ban-can-ho-chung-cu-duong-63-phuong-binh-trung-dong-prj-blue-sky-tower/suat-thanh-ly-dep-dang-mua-ban-tai-2-2-ty-2pn-vao-o-ngay-lh-pr43757228</t>
        </is>
      </c>
      <c r="C71" t="inlineStr">
        <is>
          <t>40,74 tr/m²</t>
        </is>
      </c>
      <c r="D71" t="inlineStr">
        <is>
          <t>2</t>
        </is>
      </c>
      <c r="E71" t="inlineStr">
        <is>
          <t>2</t>
        </is>
      </c>
      <c r="F71" t="inlineStr">
        <is>
          <t>Quận 2, Hồ Chí Minh</t>
        </is>
      </c>
      <c r="G71" t="inlineStr"/>
      <c r="H71" t="inlineStr">
        <is>
          <t>‎MS THÙY DUNG</t>
        </is>
      </c>
      <c r="I71" t="inlineStr"/>
      <c r="J71" t="inlineStr">
        <is>
          <t>['https://file4.batdongsan.com.vn/resize/200x200/2024/12/31/20241231160102-58ae.jpg']</t>
        </is>
      </c>
      <c r="K71" t="n">
        <v>2200</v>
      </c>
      <c r="L71" t="n">
        <v>54</v>
      </c>
      <c r="M71" t="n">
        <v>40.74074074074074</v>
      </c>
      <c r="N71">
        <f>IMAGE("https://file4.batdongsan.com.vn/resize/200x200/2024/12/31/20241231160102-58ae.jpg", 4, 200, 200)</f>
        <v/>
      </c>
      <c r="O71" t="inlineStr"/>
      <c r="P71" t="inlineStr"/>
      <c r="Q71" t="inlineStr"/>
      <c r="R71" t="inlineStr"/>
      <c r="S71" s="2" t="n">
        <v>45915</v>
      </c>
      <c r="T71" t="inlineStr">
        <is>
          <t>pr43757228</t>
        </is>
      </c>
    </row>
    <row r="72">
      <c r="A72" t="inlineStr">
        <is>
          <t>Bán căn 2PN, DT59m2, giá 3.18tỷ, sảnh ngay Vincom, Glory Heights, tầng trung view mát, nhà mới 100%</t>
        </is>
      </c>
      <c r="B72" t="inlineStr">
        <is>
          <t>https://batdongsan.com.vn/ban-can-ho-chung-cu-duong-nguyen-xien-phuong-long-binh-3-prj-glory-heights-vinhomes-grand-park/ban-2pn-dt59m2-gia-3-18ty-sanh-ngay-vincom-tang-trung-view-mat-nha-moi-100-pr43715977</t>
        </is>
      </c>
      <c r="C72" t="inlineStr">
        <is>
          <t>53,9 tr/m²</t>
        </is>
      </c>
      <c r="D72" t="inlineStr">
        <is>
          <t>2</t>
        </is>
      </c>
      <c r="E72" t="inlineStr">
        <is>
          <t>2</t>
        </is>
      </c>
      <c r="F72" t="inlineStr">
        <is>
          <t>Quận 9, Hồ Chí Minh</t>
        </is>
      </c>
      <c r="G72" t="inlineStr"/>
      <c r="H72" t="inlineStr">
        <is>
          <t>‎Tuấn Võ</t>
        </is>
      </c>
      <c r="I72" t="inlineStr"/>
      <c r="J72" t="inlineStr">
        <is>
          <t>['https://file4.batdongsan.com.vn/resize/200x200/2025/06/24/20250624150202-b67d.jpg']</t>
        </is>
      </c>
      <c r="K72" t="n">
        <v>3180</v>
      </c>
      <c r="L72" t="n">
        <v>59</v>
      </c>
      <c r="M72" t="n">
        <v>53.89830508474576</v>
      </c>
      <c r="N72">
        <f>IMAGE("https://file4.batdongsan.com.vn/resize/200x200/2025/06/24/20250624150202-b67d.jpg", 4, 200, 200)</f>
        <v/>
      </c>
      <c r="O72" t="inlineStr"/>
      <c r="P72" t="inlineStr"/>
      <c r="Q72" t="inlineStr"/>
      <c r="R72" t="inlineStr"/>
      <c r="S72" s="2" t="n">
        <v>45915</v>
      </c>
      <c r="T72" t="inlineStr">
        <is>
          <t>pr43715977</t>
        </is>
      </c>
    </row>
    <row r="73">
      <c r="A73" t="inlineStr">
        <is>
          <t>Bán căn 2PN + Beverly Solari giá 3.75tỷ DT70m2, có nội thất view nhìn hồ bơi nội khu, Vinhomes Q9</t>
        </is>
      </c>
      <c r="B73" t="inlineStr">
        <is>
          <t>https://batdongsan.com.vn/ban-can-ho-chung-cu-phuong-long-binh-3-prj-the-beverly-solari-vinhomes-grand-park/ban-2pn-gia-3-75ty-dt70m2-co-noi-that-view-nhin-boi-noi-khu-vinmesq9-pr43679734</t>
        </is>
      </c>
      <c r="C73" t="inlineStr">
        <is>
          <t>53,57 tr/m²</t>
        </is>
      </c>
      <c r="D73" t="inlineStr">
        <is>
          <t>2</t>
        </is>
      </c>
      <c r="E73" t="inlineStr">
        <is>
          <t>2</t>
        </is>
      </c>
      <c r="F73" t="inlineStr">
        <is>
          <t>Quận 9, Hồ Chí Minh</t>
        </is>
      </c>
      <c r="G73" t="inlineStr"/>
      <c r="H73" t="inlineStr">
        <is>
          <t>‎Tuấn Võ</t>
        </is>
      </c>
      <c r="I73" t="inlineStr"/>
      <c r="J73" t="inlineStr">
        <is>
          <t>['https://file4.batdongsan.com.vn/resize/200x200/2025/06/24/20250624150202-b67d.jpg']</t>
        </is>
      </c>
      <c r="K73" t="n">
        <v>3750</v>
      </c>
      <c r="L73" t="n">
        <v>70</v>
      </c>
      <c r="M73" t="n">
        <v>53.57142857142857</v>
      </c>
      <c r="N73">
        <f>IMAGE("https://file4.batdongsan.com.vn/resize/200x200/2025/06/24/20250624150202-b67d.jpg", 4, 200, 200)</f>
        <v/>
      </c>
      <c r="O73" t="inlineStr"/>
      <c r="P73" t="inlineStr"/>
      <c r="Q73" t="inlineStr"/>
      <c r="R73" t="inlineStr"/>
      <c r="S73" s="2" t="n">
        <v>45915</v>
      </c>
      <c r="T73" t="inlineStr">
        <is>
          <t>pr43679734</t>
        </is>
      </c>
    </row>
    <row r="74">
      <c r="A74" t="inlineStr">
        <is>
          <t>Bán căn 1PN The Beverly - Vinhomes Q9, 54m2, giá 3.2tỷ, view sông Đồng Nai, nhà mới 100%, vô ở ngay</t>
        </is>
      </c>
      <c r="B74" t="inlineStr">
        <is>
          <t>https://batdongsan.com.vn/ban-can-ho-chung-cu-phuong-long-binh-3-prj-the-beverly-vinhomes-grand-park/ban-1pn-q9-dt54m2-ban-3-ty-view-song-dong-nai-nha-moi-100-vo-o-ngay-pr43863458</t>
        </is>
      </c>
      <c r="C74" t="inlineStr">
        <is>
          <t>59,26 tr/m²</t>
        </is>
      </c>
      <c r="D74" t="inlineStr">
        <is>
          <t>1</t>
        </is>
      </c>
      <c r="E74" t="inlineStr">
        <is>
          <t>1</t>
        </is>
      </c>
      <c r="F74" t="inlineStr">
        <is>
          <t>Quận 9, Hồ Chí Minh</t>
        </is>
      </c>
      <c r="G74" t="inlineStr"/>
      <c r="H74" t="inlineStr">
        <is>
          <t>‎Tuấn Võ</t>
        </is>
      </c>
      <c r="I74" t="inlineStr"/>
      <c r="J74" t="inlineStr">
        <is>
          <t>['https://file4.batdongsan.com.vn/resize/200x200/2025/06/24/20250624150202-b67d.jpg']</t>
        </is>
      </c>
      <c r="K74" t="n">
        <v>3200</v>
      </c>
      <c r="L74" t="n">
        <v>54</v>
      </c>
      <c r="M74" t="n">
        <v>59.25925925925926</v>
      </c>
      <c r="N74">
        <f>IMAGE("https://file4.batdongsan.com.vn/resize/200x200/2025/06/24/20250624150202-b67d.jpg", 4, 200, 200)</f>
        <v/>
      </c>
      <c r="O74" t="inlineStr"/>
      <c r="P74" t="inlineStr"/>
      <c r="Q74" t="inlineStr"/>
      <c r="R74" t="inlineStr"/>
      <c r="S74" s="2" t="n">
        <v>45915</v>
      </c>
      <c r="T74" t="inlineStr">
        <is>
          <t>pr43863458</t>
        </is>
      </c>
    </row>
    <row r="75">
      <c r="A75" t="inlineStr">
        <is>
          <t>Bán căn 3PN, The Beverly - Vinhomes, view trực diện công viên 36ha ngắm pháo hoa, DT100m2 giá 8.2tỷ</t>
        </is>
      </c>
      <c r="B75" t="inlineStr">
        <is>
          <t>https://batdongsan.com.vn/ban-can-ho-chung-cu-phuong-long-binh-3-prj-the-beverly-vinhomes-grand-park/ban-3pn-view-truc-dien-cong-vien-36ha-ngam-phao-hoa-dt100m2-gia-8-2-ty-pr43874379</t>
        </is>
      </c>
      <c r="C75" t="inlineStr">
        <is>
          <t>82 tr/m²</t>
        </is>
      </c>
      <c r="D75" t="inlineStr">
        <is>
          <t>3</t>
        </is>
      </c>
      <c r="E75" t="inlineStr">
        <is>
          <t>2</t>
        </is>
      </c>
      <c r="F75" t="inlineStr">
        <is>
          <t>Quận 9, Hồ Chí Minh</t>
        </is>
      </c>
      <c r="G75" t="inlineStr"/>
      <c r="H75" t="inlineStr">
        <is>
          <t>‎Tuấn Võ</t>
        </is>
      </c>
      <c r="I75" t="inlineStr"/>
      <c r="J75" t="inlineStr">
        <is>
          <t>['https://file4.batdongsan.com.vn/resize/200x200/2025/06/24/20250624150202-b67d.jpg']</t>
        </is>
      </c>
      <c r="K75" t="n">
        <v>8200</v>
      </c>
      <c r="L75" t="n">
        <v>100</v>
      </c>
      <c r="M75" t="n">
        <v>82</v>
      </c>
      <c r="N75">
        <f>IMAGE("https://file4.batdongsan.com.vn/resize/200x200/2025/06/24/20250624150202-b67d.jpg", 4, 200, 200)</f>
        <v/>
      </c>
      <c r="O75" t="inlineStr"/>
      <c r="P75" t="inlineStr"/>
      <c r="Q75" t="inlineStr"/>
      <c r="R75" t="inlineStr"/>
      <c r="S75" s="2" t="n">
        <v>45915</v>
      </c>
      <c r="T75" t="inlineStr">
        <is>
          <t>pr43874379</t>
        </is>
      </c>
    </row>
    <row r="76">
      <c r="A76" t="inlineStr">
        <is>
          <t>Phòng kinh doanh Vista Verde: Bán gấp căn 2PN tháp Orchid - View Sông - Không có trên thị trường!</t>
        </is>
      </c>
      <c r="B76" t="inlineStr">
        <is>
          <t>https://batdongsan.com.vn/ban-can-ho-chung-cu-duong-phan-van-dang-phuong-thanh-my-loi-prj-vista-verde/phong-kinh-doanh-ban-gap-2pn-thap-orchid-view-song-khong-co-tren-thi-truong-pr43770361</t>
        </is>
      </c>
      <c r="C76" t="inlineStr">
        <is>
          <t>85,05 tr/m²</t>
        </is>
      </c>
      <c r="D76" t="inlineStr">
        <is>
          <t>2</t>
        </is>
      </c>
      <c r="E76" t="inlineStr">
        <is>
          <t>2</t>
        </is>
      </c>
      <c r="F76" t="inlineStr">
        <is>
          <t>Quận 2, Hồ Chí Minh</t>
        </is>
      </c>
      <c r="G76" t="inlineStr"/>
      <c r="H76" t="inlineStr"/>
      <c r="I76" t="inlineStr"/>
      <c r="J76" t="inlineStr">
        <is>
          <t>[]</t>
        </is>
      </c>
      <c r="K76" t="n">
        <v>8250</v>
      </c>
      <c r="L76" t="n">
        <v>97</v>
      </c>
      <c r="M76" t="n">
        <v>85.05154639175258</v>
      </c>
      <c r="N76" t="inlineStr"/>
      <c r="O76" t="inlineStr"/>
      <c r="P76" t="inlineStr"/>
      <c r="Q76" t="inlineStr"/>
      <c r="R76" t="inlineStr"/>
      <c r="S76" s="2" t="n">
        <v>45915</v>
      </c>
      <c r="T76" t="inlineStr">
        <is>
          <t>pr43770361</t>
        </is>
      </c>
    </row>
    <row r="77">
      <c r="A77" t="inlineStr">
        <is>
          <t>Centery - trả chậm 3 năm - 20% nhận nhà có ô xe</t>
        </is>
      </c>
      <c r="B77" t="inlineStr">
        <is>
          <t>https://batdongsan.com.vn/ban-can-ho-chung-cu-duong-n1-phuong-son-ky-prj-diamond-centery/nhan-booking-tra-cham-3-nam-20-nhan-nha-gia-7ty8-co-o-xe-pr42435827</t>
        </is>
      </c>
      <c r="C77" t="inlineStr">
        <is>
          <t>71,9 tr/m²</t>
        </is>
      </c>
      <c r="D77" t="inlineStr">
        <is>
          <t>3</t>
        </is>
      </c>
      <c r="E77" t="inlineStr">
        <is>
          <t>3</t>
        </is>
      </c>
      <c r="F77" t="inlineStr">
        <is>
          <t>Tân Phú, Hồ Chí Minh</t>
        </is>
      </c>
      <c r="G77" t="inlineStr"/>
      <c r="H77" t="inlineStr">
        <is>
          <t>‎Cẩm Tươi Gamuda Land</t>
        </is>
      </c>
      <c r="I77" t="inlineStr"/>
      <c r="J77" t="inlineStr">
        <is>
          <t>['https://file4.batdongsan.com.vn/resize/200x200/2023/09/05/20230905154151-e485.jpg']</t>
        </is>
      </c>
      <c r="K77" t="n">
        <v>8700</v>
      </c>
      <c r="L77" t="n">
        <v>121</v>
      </c>
      <c r="M77" t="n">
        <v>71.90082644628099</v>
      </c>
      <c r="N77">
        <f>IMAGE("https://file4.batdongsan.com.vn/resize/200x200/2023/09/05/20230905154151-e485.jpg", 4, 200, 200)</f>
        <v/>
      </c>
      <c r="O77" t="inlineStr"/>
      <c r="P77" t="inlineStr"/>
      <c r="Q77" t="inlineStr"/>
      <c r="R77" t="inlineStr"/>
      <c r="S77" s="2" t="n">
        <v>45915</v>
      </c>
      <c r="T77" t="inlineStr">
        <is>
          <t>pr42435827</t>
        </is>
      </c>
    </row>
    <row r="78">
      <c r="A78" t="inlineStr">
        <is>
          <t>Bán nhanh căn hộ Glory Heights 3PN view hồ bơi giảm mạnh chỉ còn 4.1tỷ. LH: 0908 494 ***</t>
        </is>
      </c>
      <c r="B78" t="inlineStr">
        <is>
          <t>https://batdongsan.com.vn/ban-can-ho-chung-cu-duong-nguyen-xien-phuong-long-binh-3-prj-glory-heights-vinhomes-grand-park/ban-nhanh-3pn-view-boi-giam-manh-chi-con-4-1ty-lh-pr43492362</t>
        </is>
      </c>
      <c r="C78" t="inlineStr">
        <is>
          <t>50,31 tr/m²</t>
        </is>
      </c>
      <c r="D78" t="inlineStr">
        <is>
          <t>3</t>
        </is>
      </c>
      <c r="E78" t="inlineStr">
        <is>
          <t>2</t>
        </is>
      </c>
      <c r="F78" t="inlineStr">
        <is>
          <t>Quận 9, Hồ Chí Minh</t>
        </is>
      </c>
      <c r="G78" t="inlineStr"/>
      <c r="H78" t="inlineStr"/>
      <c r="I78" t="inlineStr"/>
      <c r="J78" t="inlineStr">
        <is>
          <t>[]</t>
        </is>
      </c>
      <c r="K78" t="n">
        <v>4100</v>
      </c>
      <c r="L78" t="n">
        <v>81.5</v>
      </c>
      <c r="M78" t="n">
        <v>50.30674846625767</v>
      </c>
      <c r="N78" t="inlineStr"/>
      <c r="O78" t="inlineStr"/>
      <c r="P78" t="inlineStr"/>
      <c r="Q78" t="inlineStr"/>
      <c r="R78" t="inlineStr"/>
      <c r="S78" s="2" t="n">
        <v>45915</v>
      </c>
      <c r="T78" t="inlineStr">
        <is>
          <t>pr43492362</t>
        </is>
      </c>
    </row>
    <row r="79">
      <c r="A79" t="inlineStr">
        <is>
          <t>The River Thủ Thiêm - Bán căn 3PN - View hồ bơi - Thang máy riêng - Giá tốt nhất dự án</t>
        </is>
      </c>
      <c r="B79" t="inlineStr">
        <is>
          <t>https://batdongsan.com.vn/ban-can-ho-chung-cu-duong-tran-bach-dang-phuong-thu-thiem-prj-the-river-thu-thiem/-ban-goc-3pn-view-boi-thang-may-rieng-gia-tot-nhat-du-an-pr43930320</t>
        </is>
      </c>
      <c r="C79" t="inlineStr">
        <is>
          <t>172,73 tr/m²</t>
        </is>
      </c>
      <c r="D79" t="inlineStr">
        <is>
          <t>3</t>
        </is>
      </c>
      <c r="E79" t="inlineStr">
        <is>
          <t>2</t>
        </is>
      </c>
      <c r="F79" t="inlineStr">
        <is>
          <t>Quận 2, Hồ Chí Minh</t>
        </is>
      </c>
      <c r="G79" t="inlineStr"/>
      <c r="H79" t="inlineStr">
        <is>
          <t>‎Sơn Nguyễn</t>
        </is>
      </c>
      <c r="I79" t="inlineStr"/>
      <c r="J79" t="inlineStr">
        <is>
          <t>['https://file4.batdongsan.com.vn/resize/200x200/2025/03/27/20250327124442-2fa0.jpg']</t>
        </is>
      </c>
      <c r="K79" t="n">
        <v>22800</v>
      </c>
      <c r="L79" t="n">
        <v>132</v>
      </c>
      <c r="M79" t="n">
        <v>172.7272727272727</v>
      </c>
      <c r="N79">
        <f>IMAGE("https://file4.batdongsan.com.vn/resize/200x200/2025/03/27/20250327124442-2fa0.jpg", 4, 200, 200)</f>
        <v/>
      </c>
      <c r="O79" t="inlineStr"/>
      <c r="P79" t="inlineStr"/>
      <c r="Q79" t="inlineStr"/>
      <c r="R79" t="inlineStr"/>
      <c r="S79" s="2" t="n">
        <v>45915</v>
      </c>
      <c r="T79" t="inlineStr">
        <is>
          <t>pr43930320</t>
        </is>
      </c>
    </row>
    <row r="80">
      <c r="A80" t="inlineStr">
        <is>
          <t>Hàng đầu tư 3PN Landmark DT 108m2, full nội thất view sông và LM81, sổ sẳn giá 14 tỷ vào ở ngay</t>
        </is>
      </c>
      <c r="B80" t="inlineStr">
        <is>
          <t>https://batdongsan.com.vn/ban-can-ho-chung-cu-duong-dien-bien-phu-phuong-22-prj-vinhomes-central-park/hang-dau-tu-3pn-landmark-dt-108m2-full-noi-that-view-song-va-lm81-so-san-gia-14-ty-vao-o-ngay-pr44020302</t>
        </is>
      </c>
      <c r="C80" t="inlineStr">
        <is>
          <t>129,63 tr/m²</t>
        </is>
      </c>
      <c r="D80" t="inlineStr">
        <is>
          <t>3</t>
        </is>
      </c>
      <c r="E80" t="inlineStr">
        <is>
          <t>2</t>
        </is>
      </c>
      <c r="F80" t="inlineStr">
        <is>
          <t>Bình Thạnh, Hồ Chí Minh</t>
        </is>
      </c>
      <c r="G80" t="inlineStr"/>
      <c r="H80" t="inlineStr">
        <is>
          <t>‎MR THẠNH</t>
        </is>
      </c>
      <c r="I80" t="inlineStr"/>
      <c r="J80" t="inlineStr">
        <is>
          <t>['https://file4.batdongsan.com.vn/resize/200x200/2025/06/23/20250623145629-999f.jpg']</t>
        </is>
      </c>
      <c r="K80" t="n">
        <v>14000</v>
      </c>
      <c r="L80" t="n">
        <v>108</v>
      </c>
      <c r="M80" t="n">
        <v>129.6296296296296</v>
      </c>
      <c r="N80">
        <f>IMAGE("https://file4.batdongsan.com.vn/resize/200x200/2025/06/23/20250623145629-999f.jpg", 4, 200, 200)</f>
        <v/>
      </c>
      <c r="O80" t="inlineStr"/>
      <c r="P80" t="inlineStr"/>
      <c r="Q80" t="inlineStr"/>
      <c r="R80" t="inlineStr"/>
      <c r="S80" s="2" t="n">
        <v>45915</v>
      </c>
      <c r="T80" t="inlineStr">
        <is>
          <t>pr44020302</t>
        </is>
      </c>
    </row>
    <row r="81">
      <c r="A81" t="inlineStr">
        <is>
          <t>Bán căn hộ trung tâm Q1 - Đường Trần Hưng Đạo - sổ hồng đầy đủ. Có thể khai thác Airbnb ngay</t>
        </is>
      </c>
      <c r="B81" t="inlineStr">
        <is>
          <t>https://batdongsan.com.vn/ban-can-ho-chung-cu-duong-tran-hung-dao-phuong-pham-ngu-lao-1/ban-trung-tam-q1-so-ng-day-du-co-the-khai-thac-airbnb-ngay-pr43940956</t>
        </is>
      </c>
      <c r="C81" t="inlineStr">
        <is>
          <t>111,31 tr/m²</t>
        </is>
      </c>
      <c r="D81" t="inlineStr">
        <is>
          <t>1</t>
        </is>
      </c>
      <c r="E81" t="inlineStr">
        <is>
          <t>1</t>
        </is>
      </c>
      <c r="F81" t="inlineStr">
        <is>
          <t>Quận 1, Hồ Chí Minh</t>
        </is>
      </c>
      <c r="G81" t="inlineStr"/>
      <c r="H81" t="inlineStr">
        <is>
          <t>‎Đăng Nhựt</t>
        </is>
      </c>
      <c r="I81" t="inlineStr"/>
      <c r="J81" t="inlineStr">
        <is>
          <t>['https://file4.batdongsan.com.vn/resize/200x200/2025/07/25/20250725092134-75c0.jpg']</t>
        </is>
      </c>
      <c r="K81" t="n">
        <v>2450</v>
      </c>
      <c r="L81" t="n">
        <v>22.01</v>
      </c>
      <c r="M81" t="n">
        <v>111.3130395274875</v>
      </c>
      <c r="N81">
        <f>IMAGE("https://file4.batdongsan.com.vn/resize/200x200/2025/07/25/20250725092134-75c0.jpg", 4, 200, 200)</f>
        <v/>
      </c>
      <c r="O81" t="inlineStr"/>
      <c r="P81" t="inlineStr"/>
      <c r="Q81" t="inlineStr"/>
      <c r="R81" t="inlineStr"/>
      <c r="S81" s="2" t="n">
        <v>45915</v>
      </c>
      <c r="T81" t="inlineStr">
        <is>
          <t>pr43940956</t>
        </is>
      </c>
    </row>
    <row r="82">
      <c r="A82" t="inlineStr">
        <is>
          <t>Bán căn hộ trung tâm Q1 - Đường Trần Hưng Đạo - sổ hồng đầy đủ. Có thể khai thác Airbnb ngay</t>
        </is>
      </c>
      <c r="B82" t="inlineStr">
        <is>
          <t>https://batdongsan.com.vn/ban-can-ho-chung-cu-duong-tran-hung-dao-phuong-pham-ngu-lao-1/ban-trung-tam-q1-so-ng-day-du-co-the-khai-thac-airbnb-ngay-pr43940956</t>
        </is>
      </c>
      <c r="C82" t="inlineStr">
        <is>
          <t>111,31 tr/m²</t>
        </is>
      </c>
      <c r="D82" t="inlineStr">
        <is>
          <t>1</t>
        </is>
      </c>
      <c r="E82" t="inlineStr">
        <is>
          <t>1</t>
        </is>
      </c>
      <c r="F82" t="inlineStr">
        <is>
          <t>Quận 1, Hồ Chí Minh</t>
        </is>
      </c>
      <c r="G82" t="inlineStr"/>
      <c r="H82" t="inlineStr">
        <is>
          <t>‎Đăng Nhựt</t>
        </is>
      </c>
      <c r="I82" t="inlineStr"/>
      <c r="J82" t="inlineStr">
        <is>
          <t>['https://file4.batdongsan.com.vn/crop/232x186/2025/09/05/20250905094145-6e48_wm.jpg', 'https://file4.batdongsan.com.vn/resize/200x200/2025/07/25/20250725092134-75c0.jpg']</t>
        </is>
      </c>
      <c r="K82" t="n">
        <v>2450</v>
      </c>
      <c r="L82" t="n">
        <v>22.01</v>
      </c>
      <c r="M82" t="n">
        <v>111.3130395274875</v>
      </c>
      <c r="N82">
        <f>IMAGE("https://file4.batdongsan.com.vn/crop/232x186/2025/09/05/20250905094145-6e48_wm.jpg", 4, 200, 200)</f>
        <v/>
      </c>
      <c r="O82">
        <f>IMAGE("https://file4.batdongsan.com.vn/resize/200x200/2025/07/25/20250725092134-75c0.jpg", 4, 200, 200)</f>
        <v/>
      </c>
      <c r="P82" t="inlineStr"/>
      <c r="Q82" t="inlineStr"/>
      <c r="R82" t="inlineStr"/>
      <c r="S82" s="2" t="n">
        <v>45915</v>
      </c>
      <c r="T82" t="inlineStr">
        <is>
          <t>pr43940956</t>
        </is>
      </c>
    </row>
    <row r="83">
      <c r="A83" t="inlineStr">
        <is>
          <t>Chuyển nhượng giá HĐ - Centery 2PN 96m2 view Đông Nam (có ô xe) trả 36th giá 8tỷ4</t>
        </is>
      </c>
      <c r="B83" t="inlineStr">
        <is>
          <t>https://batdongsan.com.vn/ban-can-ho-chung-cu-duong-n1-phuong-son-ky-prj-diamond-centery/chuyen-nhuong-gia-hd-2pn-96m2-view-dong-nam-co-o-xe-tra-36th-gia-8ty4-pr43783178</t>
        </is>
      </c>
      <c r="C83" t="inlineStr">
        <is>
          <t>87,5 tr/m²</t>
        </is>
      </c>
      <c r="D83" t="inlineStr">
        <is>
          <t>2</t>
        </is>
      </c>
      <c r="E83" t="inlineStr">
        <is>
          <t>2</t>
        </is>
      </c>
      <c r="F83" t="inlineStr">
        <is>
          <t>Tân Phú, Hồ Chí Minh</t>
        </is>
      </c>
      <c r="G83" t="inlineStr"/>
      <c r="H83" t="inlineStr">
        <is>
          <t>‎Nguyễn Ngọc Thảo Uyên</t>
        </is>
      </c>
      <c r="I83" t="inlineStr"/>
      <c r="J83" t="inlineStr">
        <is>
          <t>['https://file4.batdongsan.com.vn/crop/232x186/2025/07/30/20250730102534-0c4c_wm.jpg', 'https://file4.batdongsan.com.vn/resize/200x200/2024/12/13/20241213171056-8e62.jpg']</t>
        </is>
      </c>
      <c r="K83" t="n">
        <v>8400</v>
      </c>
      <c r="L83" t="n">
        <v>96</v>
      </c>
      <c r="M83" t="n">
        <v>87.5</v>
      </c>
      <c r="N83">
        <f>IMAGE("https://file4.batdongsan.com.vn/crop/232x186/2025/07/30/20250730102534-0c4c_wm.jpg", 4, 200, 200)</f>
        <v/>
      </c>
      <c r="O83">
        <f>IMAGE("https://file4.batdongsan.com.vn/resize/200x200/2024/12/13/20241213171056-8e62.jpg", 4, 200, 200)</f>
        <v/>
      </c>
      <c r="P83" t="inlineStr"/>
      <c r="Q83" t="inlineStr"/>
      <c r="R83" t="inlineStr"/>
      <c r="S83" s="2" t="n">
        <v>45915</v>
      </c>
      <c r="T83" t="inlineStr">
        <is>
          <t>pr43783178</t>
        </is>
      </c>
    </row>
    <row r="84">
      <c r="A84" t="inlineStr">
        <is>
          <t>Giảm giá bán gấp căn 1PN +, Masteri Centre Point, DT54m2, giá 3.2tỷ, tầng trung view mát không chắn</t>
        </is>
      </c>
      <c r="B84" t="inlineStr">
        <is>
          <t>https://batdongsan.com.vn/ban-can-ho-chung-cu-phuong-long-binh-3-prj-masteri-centre-point/giam-gia-ban-gap-1pn-dt54m2-gia-3-2ty-tang-trung-view-mat-khong-chan-pr43693887</t>
        </is>
      </c>
      <c r="C84" t="inlineStr">
        <is>
          <t>59,26 tr/m²</t>
        </is>
      </c>
      <c r="D84" t="inlineStr">
        <is>
          <t>1</t>
        </is>
      </c>
      <c r="E84" t="inlineStr">
        <is>
          <t>1</t>
        </is>
      </c>
      <c r="F84" t="inlineStr">
        <is>
          <t>Quận 9, Hồ Chí Minh</t>
        </is>
      </c>
      <c r="G84" t="inlineStr"/>
      <c r="H84" t="inlineStr"/>
      <c r="I84" t="inlineStr"/>
      <c r="J84" t="inlineStr">
        <is>
          <t>['https://file4.batdongsan.com.vn/crop/232x186/2025/08/04/20250804115243-9149_wm.jpg']</t>
        </is>
      </c>
      <c r="K84" t="n">
        <v>3200</v>
      </c>
      <c r="L84" t="n">
        <v>54</v>
      </c>
      <c r="M84" t="n">
        <v>59.25925925925926</v>
      </c>
      <c r="N84">
        <f>IMAGE("https://file4.batdongsan.com.vn/crop/232x186/2025/08/04/20250804115243-9149_wm.jpg", 4, 200, 200)</f>
        <v/>
      </c>
      <c r="O84" t="inlineStr"/>
      <c r="P84" t="inlineStr"/>
      <c r="Q84" t="inlineStr"/>
      <c r="R84" t="inlineStr"/>
      <c r="S84" s="2" t="n">
        <v>45915</v>
      </c>
      <c r="T84" t="inlineStr">
        <is>
          <t>pr43693887</t>
        </is>
      </c>
    </row>
    <row r="85">
      <c r="A85" t="inlineStr">
        <is>
          <t>Căn hộ view mặt tiền Ngô Tất Tố</t>
        </is>
      </c>
      <c r="B85" t="inlineStr">
        <is>
          <t>https://batdongsan.com.vn/ban-can-ho-chung-cu-duong-ngo-tat-to-phuong-19/-view-mat-tien-to-pr43161489</t>
        </is>
      </c>
      <c r="C85" t="inlineStr">
        <is>
          <t>52,98 tr/m²</t>
        </is>
      </c>
      <c r="D85" t="inlineStr">
        <is>
          <t>2</t>
        </is>
      </c>
      <c r="E85" t="inlineStr">
        <is>
          <t>1</t>
        </is>
      </c>
      <c r="F85" t="inlineStr">
        <is>
          <t>Bình Thạnh, Hồ Chí Minh</t>
        </is>
      </c>
      <c r="G85" t="inlineStr"/>
      <c r="H85" t="inlineStr">
        <is>
          <t>‎Nguyễn Văn Ước</t>
        </is>
      </c>
      <c r="I85" t="inlineStr"/>
      <c r="J85" t="inlineStr">
        <is>
          <t>['https://file4.batdongsan.com.vn/crop/232x186/2025/06/04/20250604085622-365a_wm.jpg', 'https://file4.batdongsan.com.vn/resize/200x200/2025/06/05/20250605142017-9d34.jpg']</t>
        </is>
      </c>
      <c r="K85" t="n">
        <v>3550</v>
      </c>
      <c r="L85" t="n">
        <v>67</v>
      </c>
      <c r="M85" t="n">
        <v>52.98507462686567</v>
      </c>
      <c r="N85">
        <f>IMAGE("https://file4.batdongsan.com.vn/crop/232x186/2025/06/04/20250604085622-365a_wm.jpg", 4, 200, 200)</f>
        <v/>
      </c>
      <c r="O85">
        <f>IMAGE("https://file4.batdongsan.com.vn/resize/200x200/2025/06/05/20250605142017-9d34.jpg", 4, 200, 200)</f>
        <v/>
      </c>
      <c r="P85" t="inlineStr"/>
      <c r="Q85" t="inlineStr"/>
      <c r="R85" t="inlineStr"/>
      <c r="S85" s="2" t="n">
        <v>45915</v>
      </c>
      <c r="T85" t="inlineStr">
        <is>
          <t>pr43161489</t>
        </is>
      </c>
    </row>
    <row r="86">
      <c r="A86" t="inlineStr">
        <is>
          <t>Beverly Solari hàng hiếm rẻ nhất giỏ hàng, căn 2PN 2WC giá 3 tỷ</t>
        </is>
      </c>
      <c r="B86" t="inlineStr">
        <is>
          <t>https://batdongsan.com.vn/ban-can-ho-chung-cu-phuong-long-thanh-my-prj-the-beverly-solari-vinhomes-grand-park/-hang-hiem-re-nhat-gio-hang-2pn-2wc-gia-2-8-ty-pr43241856</t>
        </is>
      </c>
      <c r="C86" t="inlineStr">
        <is>
          <t>50,85 tr/m²</t>
        </is>
      </c>
      <c r="D86" t="inlineStr">
        <is>
          <t>2</t>
        </is>
      </c>
      <c r="E86" t="inlineStr">
        <is>
          <t>2</t>
        </is>
      </c>
      <c r="F86" t="inlineStr">
        <is>
          <t>Quận 9, Hồ Chí Minh</t>
        </is>
      </c>
      <c r="G86" t="inlineStr"/>
      <c r="H86" t="inlineStr"/>
      <c r="I86" t="inlineStr"/>
      <c r="J86" t="inlineStr">
        <is>
          <t>['https://file4.batdongsan.com.vn/crop/232x186/2025/07/03/20250703183447-a645_wm.jpg']</t>
        </is>
      </c>
      <c r="K86" t="n">
        <v>3000</v>
      </c>
      <c r="L86" t="n">
        <v>59</v>
      </c>
      <c r="M86" t="n">
        <v>50.84745762711864</v>
      </c>
      <c r="N86">
        <f>IMAGE("https://file4.batdongsan.com.vn/crop/232x186/2025/07/03/20250703183447-a645_wm.jpg", 4, 200, 200)</f>
        <v/>
      </c>
      <c r="O86" t="inlineStr"/>
      <c r="P86" t="inlineStr"/>
      <c r="Q86" t="inlineStr"/>
      <c r="R86" t="inlineStr"/>
      <c r="S86" s="2" t="n">
        <v>45915</v>
      </c>
      <c r="T86" t="inlineStr">
        <is>
          <t>pr43241856</t>
        </is>
      </c>
    </row>
    <row r="87">
      <c r="A87" t="inlineStr">
        <is>
          <t>Bán The River - Tầng cao - View hồ bơi &amp; Sông thoáng mát - Đã có sổ - Giá chỉ 14.5tỷ all in</t>
        </is>
      </c>
      <c r="B87" t="inlineStr">
        <is>
          <t>https://batdongsan.com.vn/ban-can-ho-chung-cu-duong-tran-bach-dang-phuong-thu-thiem-prj-the-river-thu-thiem/ban-tang-cao-view-boi-song-tang-mat-da-co-so-gia-chi-14-5ty-all-in-pr43508803</t>
        </is>
      </c>
      <c r="C87" t="inlineStr">
        <is>
          <t>154,26 tr/m²</t>
        </is>
      </c>
      <c r="D87" t="inlineStr">
        <is>
          <t>2</t>
        </is>
      </c>
      <c r="E87" t="inlineStr">
        <is>
          <t>2</t>
        </is>
      </c>
      <c r="F87" t="inlineStr">
        <is>
          <t>Quận 2, Hồ Chí Minh</t>
        </is>
      </c>
      <c r="G87" t="inlineStr"/>
      <c r="H87" t="inlineStr">
        <is>
          <t>‎Sơn Nguyễn</t>
        </is>
      </c>
      <c r="I87" t="inlineStr"/>
      <c r="J87" t="inlineStr">
        <is>
          <t>['https://file4.batdongsan.com.vn/resize/200x200/2025/03/27/20250327124442-2fa0.jpg']</t>
        </is>
      </c>
      <c r="K87" t="n">
        <v>14500</v>
      </c>
      <c r="L87" t="n">
        <v>94</v>
      </c>
      <c r="M87" t="n">
        <v>154.2553191489362</v>
      </c>
      <c r="N87">
        <f>IMAGE("https://file4.batdongsan.com.vn/resize/200x200/2025/03/27/20250327124442-2fa0.jpg", 4, 200, 200)</f>
        <v/>
      </c>
      <c r="O87" t="inlineStr"/>
      <c r="P87" t="inlineStr"/>
      <c r="Q87" t="inlineStr"/>
      <c r="R87" t="inlineStr"/>
      <c r="S87" s="2" t="n">
        <v>45915</v>
      </c>
      <c r="T87" t="inlineStr">
        <is>
          <t>pr43508803</t>
        </is>
      </c>
    </row>
    <row r="88">
      <c r="A88" t="inlineStr">
        <is>
          <t>Phòng kinh doanh Vista Verde: Bán gấp căn 3PN. Sổ hồng - Độc quyền - Không có trên thị trường!</t>
        </is>
      </c>
      <c r="B88" t="inlineStr">
        <is>
          <t>https://batdongsan.com.vn/ban-can-ho-chung-cu-duong-phan-van-dang-phuong-thanh-my-loi-prj-vista-verde/phong-kinh-doanh-ban-gap-3pn-so-hong-doc-quyen-khong-co-tren-thi-truong-pr43849134</t>
        </is>
      </c>
      <c r="C88" t="inlineStr">
        <is>
          <t>83,33 tr/m²</t>
        </is>
      </c>
      <c r="D88" t="inlineStr">
        <is>
          <t>3</t>
        </is>
      </c>
      <c r="E88" t="inlineStr">
        <is>
          <t>2</t>
        </is>
      </c>
      <c r="F88" t="inlineStr">
        <is>
          <t>Quận 2, Hồ Chí Minh</t>
        </is>
      </c>
      <c r="G88" t="inlineStr"/>
      <c r="H88" t="inlineStr">
        <is>
          <t>‎Vũ Trà</t>
        </is>
      </c>
      <c r="I88" t="inlineStr"/>
      <c r="J88" t="inlineStr">
        <is>
          <t>['https://file4.batdongsan.com.vn/resize/200x200/2024/03/20/20240320121202-c59b.jpg']</t>
        </is>
      </c>
      <c r="K88" t="n">
        <v>10000</v>
      </c>
      <c r="L88" t="n">
        <v>120</v>
      </c>
      <c r="M88" t="n">
        <v>83.33333333333333</v>
      </c>
      <c r="N88">
        <f>IMAGE("https://file4.batdongsan.com.vn/resize/200x200/2024/03/20/20240320121202-c59b.jpg", 4, 200, 200)</f>
        <v/>
      </c>
      <c r="O88" t="inlineStr"/>
      <c r="P88" t="inlineStr"/>
      <c r="Q88" t="inlineStr"/>
      <c r="R88" t="inlineStr"/>
      <c r="S88" s="2" t="n">
        <v>45915</v>
      </c>
      <c r="T88" t="inlineStr">
        <is>
          <t>pr43849134</t>
        </is>
      </c>
    </row>
    <row r="89">
      <c r="A89" t="inlineStr">
        <is>
          <t>Bán căn hộ 47m2 đã cải tạo thành 2 phòng ngủ full nội thất giá chỉ 2tỷ120 có sổ</t>
        </is>
      </c>
      <c r="B89" t="inlineStr">
        <is>
          <t>https://batdongsan.com.vn/ban-can-ho-chung-cu-duong-nguyen-xien-phuong-long-thanh-my-prj-the-rainbow-vinhomes-grand-park/ban-47m2-da-cai-tao-2-png-ngu-full-noi-that-gia-chi-2ty120-co-so-pr43925536</t>
        </is>
      </c>
      <c r="C89" t="inlineStr">
        <is>
          <t>45,11 tr/m²</t>
        </is>
      </c>
      <c r="D89" t="inlineStr">
        <is>
          <t>1</t>
        </is>
      </c>
      <c r="E89" t="inlineStr">
        <is>
          <t>1</t>
        </is>
      </c>
      <c r="F89" t="inlineStr">
        <is>
          <t>Quận 9, Hồ Chí Minh</t>
        </is>
      </c>
      <c r="G89" t="inlineStr"/>
      <c r="H89" t="inlineStr">
        <is>
          <t>‎PHAN QUYỀN</t>
        </is>
      </c>
      <c r="I89" t="inlineStr"/>
      <c r="J89" t="inlineStr">
        <is>
          <t>['https://file4.batdongsan.com.vn/resize/200x200/2024/03/25/20240325092010-4ef7.jpg']</t>
        </is>
      </c>
      <c r="K89" t="n">
        <v>2120</v>
      </c>
      <c r="L89" t="n">
        <v>47</v>
      </c>
      <c r="M89" t="n">
        <v>45.1063829787234</v>
      </c>
      <c r="N89">
        <f>IMAGE("https://file4.batdongsan.com.vn/resize/200x200/2024/03/25/20240325092010-4ef7.jpg", 4, 200, 200)</f>
        <v/>
      </c>
      <c r="O89" t="inlineStr"/>
      <c r="P89" t="inlineStr"/>
      <c r="Q89" t="inlineStr"/>
      <c r="R89" t="inlineStr"/>
      <c r="S89" s="2" t="n">
        <v>45915</v>
      </c>
      <c r="T89" t="inlineStr">
        <is>
          <t>pr43925536</t>
        </is>
      </c>
    </row>
    <row r="90">
      <c r="A90" t="inlineStr">
        <is>
          <t>Hải Yến Nam Minh Land - Bán căn hộ penthouse Saigon Pearl, nhà mới - đẹp, đầy đủ nội thất Smarthome</t>
        </is>
      </c>
      <c r="B90" t="inlineStr">
        <is>
          <t>https://batdongsan.com.vn/ban-can-ho-chung-cu-duong-nguyen-huu-canh-phuong-22-prj-saigon-pearl/hai-yen-ban-pentuse-nha-moi-dep-day-du-noi-that-smartme-pr43039144</t>
        </is>
      </c>
      <c r="C90" t="inlineStr">
        <is>
          <t>132,91 tr/m²</t>
        </is>
      </c>
      <c r="D90" t="inlineStr">
        <is>
          <t>3</t>
        </is>
      </c>
      <c r="E90" t="inlineStr">
        <is>
          <t>3</t>
        </is>
      </c>
      <c r="F90" t="inlineStr">
        <is>
          <t>Bình Thạnh, Hồ Chí Minh</t>
        </is>
      </c>
      <c r="G90" t="inlineStr"/>
      <c r="H90" t="inlineStr">
        <is>
          <t>‎Nguyễn Hải Yến</t>
        </is>
      </c>
      <c r="I90" t="inlineStr"/>
      <c r="J90" t="inlineStr">
        <is>
          <t>['https://file4.batdongsan.com.vn/resize/200x200/2025/04/17/20250417125700-a935.jpg']</t>
        </is>
      </c>
      <c r="K90" t="n">
        <v>29000</v>
      </c>
      <c r="L90" t="n">
        <v>218.2</v>
      </c>
      <c r="M90" t="n">
        <v>132.9055912007333</v>
      </c>
      <c r="N90">
        <f>IMAGE("https://file4.batdongsan.com.vn/resize/200x200/2025/04/17/20250417125700-a935.jpg", 4, 200, 200)</f>
        <v/>
      </c>
      <c r="O90" t="inlineStr"/>
      <c r="P90" t="inlineStr"/>
      <c r="Q90" t="inlineStr"/>
      <c r="R90" t="inlineStr"/>
      <c r="S90" s="2" t="n">
        <v>45915</v>
      </c>
      <c r="T90" t="inlineStr">
        <is>
          <t>pr43039144</t>
        </is>
      </c>
    </row>
    <row r="91">
      <c r="A91" t="inlineStr">
        <is>
          <t>Hải Yến Nam Minh Land - Bán căn hộ 3 phòng ngủ Saigon Pearl view sông, tầng cao, đầy đủ nội thất</t>
        </is>
      </c>
      <c r="B91" t="inlineStr">
        <is>
          <t>https://batdongsan.com.vn/ban-can-ho-chung-cu-duong-nguyen-huu-canh-phuong-22-prj-saigon-pearl/hai-yen-ban-3-png-ngu-view-song-tang-cao-day-du-noi-that-pr43038879</t>
        </is>
      </c>
      <c r="C91" t="inlineStr">
        <is>
          <t>97,67 tr/m²</t>
        </is>
      </c>
      <c r="D91" t="inlineStr">
        <is>
          <t>3</t>
        </is>
      </c>
      <c r="E91" t="inlineStr">
        <is>
          <t>2</t>
        </is>
      </c>
      <c r="F91" t="inlineStr">
        <is>
          <t>Bình Thạnh, Hồ Chí Minh</t>
        </is>
      </c>
      <c r="G91" t="inlineStr"/>
      <c r="H91" t="inlineStr">
        <is>
          <t>‎Nguyễn Hải Yến</t>
        </is>
      </c>
      <c r="I91" t="inlineStr"/>
      <c r="J91" t="inlineStr">
        <is>
          <t>['https://file4.batdongsan.com.vn/resize/200x200/2025/04/17/20250417125700-a935.jpg']</t>
        </is>
      </c>
      <c r="K91" t="n">
        <v>13000</v>
      </c>
      <c r="L91" t="n">
        <v>133.1</v>
      </c>
      <c r="M91" t="n">
        <v>97.67092411720512</v>
      </c>
      <c r="N91">
        <f>IMAGE("https://file4.batdongsan.com.vn/resize/200x200/2025/04/17/20250417125700-a935.jpg", 4, 200, 200)</f>
        <v/>
      </c>
      <c r="O91" t="inlineStr"/>
      <c r="P91" t="inlineStr"/>
      <c r="Q91" t="inlineStr"/>
      <c r="R91" t="inlineStr"/>
      <c r="S91" s="2" t="n">
        <v>45915</v>
      </c>
      <c r="T91" t="inlineStr">
        <is>
          <t>pr43038879</t>
        </is>
      </c>
    </row>
    <row r="92">
      <c r="A92" t="inlineStr">
        <is>
          <t>Giá 57 tỷ allin căn 3PN 121,82m2 tòa Sea View trực diện sông SG, cầu Ba Son, pháo hoa</t>
        </is>
      </c>
      <c r="B92" t="inlineStr">
        <is>
          <t>https://batdongsan.com.vn/ban-can-ho-chung-cu-pho-ton-duc-thang-phuong-ben-nghe-prj-grand-marina-saigon/gia-57-ty-allin-3pn-121-82m2-toa-sea-view-truc-dien-song-sg-cau-ba-son-phao-hoa-pr43407647</t>
        </is>
      </c>
      <c r="C92" t="inlineStr">
        <is>
          <t>467,9 tr/m²</t>
        </is>
      </c>
      <c r="D92" t="inlineStr">
        <is>
          <t>3</t>
        </is>
      </c>
      <c r="E92" t="inlineStr">
        <is>
          <t>2</t>
        </is>
      </c>
      <c r="F92" t="inlineStr">
        <is>
          <t>Quận 1, Hồ Chí Minh</t>
        </is>
      </c>
      <c r="G92" t="inlineStr"/>
      <c r="H92" t="inlineStr">
        <is>
          <t>‎Nguyễn Đức Duy</t>
        </is>
      </c>
      <c r="I92" t="inlineStr"/>
      <c r="J92" t="inlineStr">
        <is>
          <t>['https://file4.batdongsan.com.vn/resize/200x200/2025/07/18/20250718113531-d97c.jpg']</t>
        </is>
      </c>
      <c r="K92" t="n">
        <v>57000</v>
      </c>
      <c r="L92" t="n">
        <v>121.82</v>
      </c>
      <c r="M92" t="n">
        <v>467.9034641274011</v>
      </c>
      <c r="N92">
        <f>IMAGE("https://file4.batdongsan.com.vn/resize/200x200/2025/07/18/20250718113531-d97c.jpg", 4, 200, 200)</f>
        <v/>
      </c>
      <c r="O92" t="inlineStr"/>
      <c r="P92" t="inlineStr"/>
      <c r="Q92" t="inlineStr"/>
      <c r="R92" t="inlineStr"/>
      <c r="S92" s="2" t="n">
        <v>45915</v>
      </c>
      <c r="T92" t="inlineStr">
        <is>
          <t>pr43407647</t>
        </is>
      </c>
    </row>
    <row r="93">
      <c r="A93" t="inlineStr">
        <is>
          <t>Bán 2PN 2WC, giá đầu tư 7,95 tỷ full nội thất, sổ sẳn Vinhome Central Park, View thoáng có HĐ thuê</t>
        </is>
      </c>
      <c r="B93" t="inlineStr">
        <is>
          <t>https://batdongsan.com.vn/ban-can-ho-chung-cu-duong-dien-bien-phu-phuong-22-prj-vinhomes-central-park/ban-2pn2wc-gia-dau-tu-7-95-ty-full-noi-that-so-san-vinhome-view-thoang-co-hd-thue-pr43978200</t>
        </is>
      </c>
      <c r="C93" t="inlineStr">
        <is>
          <t>108,61 tr/m²</t>
        </is>
      </c>
      <c r="D93" t="inlineStr">
        <is>
          <t>2</t>
        </is>
      </c>
      <c r="E93" t="inlineStr">
        <is>
          <t>2</t>
        </is>
      </c>
      <c r="F93" t="inlineStr">
        <is>
          <t>Bình Thạnh, Hồ Chí Minh</t>
        </is>
      </c>
      <c r="G93" t="inlineStr"/>
      <c r="H93" t="inlineStr"/>
      <c r="I93" t="inlineStr"/>
      <c r="J93" t="inlineStr">
        <is>
          <t>[]</t>
        </is>
      </c>
      <c r="K93" t="n">
        <v>7950</v>
      </c>
      <c r="L93" t="n">
        <v>73.2</v>
      </c>
      <c r="M93" t="n">
        <v>108.6065573770492</v>
      </c>
      <c r="N93" t="inlineStr"/>
      <c r="O93" t="inlineStr"/>
      <c r="P93" t="inlineStr"/>
      <c r="Q93" t="inlineStr"/>
      <c r="R93" t="inlineStr"/>
      <c r="S93" s="2" t="n">
        <v>45915</v>
      </c>
      <c r="T93" t="inlineStr">
        <is>
          <t>pr43978200</t>
        </is>
      </c>
    </row>
    <row r="94">
      <c r="A94" t="inlineStr">
        <is>
          <t>Bán căn 3PN2WC, DT81m2, Glory - Heights giá 4tỷ nhà mới, view ngoại khu thoáng mát, thanh toán giãn</t>
        </is>
      </c>
      <c r="B94" t="inlineStr">
        <is>
          <t>https://batdongsan.com.vn/ban-can-ho-chung-cu-duong-nguyen-xien-phuong-long-binh-3-prj-glory-heights-vinhomes-grand-park/ban-3pn2wc-dt81m2-gia-4ty-nha-moi-view-ngoai-khu-thoang-mat-thanh-toan-gian-pr43712749</t>
        </is>
      </c>
      <c r="C94" t="inlineStr">
        <is>
          <t>49,38 tr/m²</t>
        </is>
      </c>
      <c r="D94" t="inlineStr">
        <is>
          <t>3</t>
        </is>
      </c>
      <c r="E94" t="inlineStr">
        <is>
          <t>2</t>
        </is>
      </c>
      <c r="F94" t="inlineStr">
        <is>
          <t>Quận 9, Hồ Chí Minh</t>
        </is>
      </c>
      <c r="G94" t="inlineStr"/>
      <c r="H94" t="inlineStr">
        <is>
          <t>‎Tuấn Võ</t>
        </is>
      </c>
      <c r="I94" t="inlineStr"/>
      <c r="J94" t="inlineStr">
        <is>
          <t>['https://file4.batdongsan.com.vn/resize/200x200/2025/06/24/20250624150202-b67d.jpg']</t>
        </is>
      </c>
      <c r="K94" t="n">
        <v>4000</v>
      </c>
      <c r="L94" t="n">
        <v>81</v>
      </c>
      <c r="M94" t="n">
        <v>49.38271604938272</v>
      </c>
      <c r="N94">
        <f>IMAGE("https://file4.batdongsan.com.vn/resize/200x200/2025/06/24/20250624150202-b67d.jpg", 4, 200, 200)</f>
        <v/>
      </c>
      <c r="O94" t="inlineStr"/>
      <c r="P94" t="inlineStr"/>
      <c r="Q94" t="inlineStr"/>
      <c r="R94" t="inlineStr"/>
      <c r="S94" s="2" t="n">
        <v>45915</v>
      </c>
      <c r="T94" t="inlineStr">
        <is>
          <t>pr43712749</t>
        </is>
      </c>
    </row>
    <row r="95">
      <c r="A95" t="inlineStr">
        <is>
          <t>Bán căn hộ New City Thủ Thiêm 2PN 2WC, 61m2, view sông Quận 1, giá tốt</t>
        </is>
      </c>
      <c r="B95" t="inlineStr">
        <is>
          <t>https://batdongsan.com.vn/ban-can-ho-chung-cu-duong-mai-chi-tho-phuong-an-khanh-prj-new-city-thu-thiem/ban-2pn-2wc-61m-view-song-quan-1-gia-tot-pr43896528</t>
        </is>
      </c>
      <c r="C95" t="inlineStr">
        <is>
          <t>96,72 tr/m²</t>
        </is>
      </c>
      <c r="D95" t="inlineStr">
        <is>
          <t>2</t>
        </is>
      </c>
      <c r="E95" t="inlineStr">
        <is>
          <t>2</t>
        </is>
      </c>
      <c r="F95" t="inlineStr">
        <is>
          <t>Quận 2, Hồ Chí Minh</t>
        </is>
      </c>
      <c r="G95" t="inlineStr"/>
      <c r="H95" t="inlineStr">
        <is>
          <t>‎Lưu Thị Bích Chi</t>
        </is>
      </c>
      <c r="I95" t="inlineStr"/>
      <c r="J95" t="inlineStr">
        <is>
          <t>['https://file4.batdongsan.com.vn/resize/200x200/2024/12/10/20241210100501-acd3.jpg']</t>
        </is>
      </c>
      <c r="K95" t="n">
        <v>5900</v>
      </c>
      <c r="L95" t="n">
        <v>61</v>
      </c>
      <c r="M95" t="n">
        <v>96.72131147540983</v>
      </c>
      <c r="N95">
        <f>IMAGE("https://file4.batdongsan.com.vn/resize/200x200/2024/12/10/20241210100501-acd3.jpg", 4, 200, 200)</f>
        <v/>
      </c>
      <c r="O95" t="inlineStr"/>
      <c r="P95" t="inlineStr"/>
      <c r="Q95" t="inlineStr"/>
      <c r="R95" t="inlineStr"/>
      <c r="S95" s="2" t="n">
        <v>45915</v>
      </c>
      <c r="T95" t="inlineStr">
        <is>
          <t>pr43896528</t>
        </is>
      </c>
    </row>
    <row r="96">
      <c r="A96" t="inlineStr">
        <is>
          <t>Bán CH 1PN+ , Beverly Solari - Vinhomes, DT47m2, giá 2.4tỷ, nhà mới 100%, tầng trung view thoáng</t>
        </is>
      </c>
      <c r="B96" t="inlineStr">
        <is>
          <t>https://batdongsan.com.vn/ban-can-ho-chung-cu-phuong-long-binh-3-prj-the-beverly-solari-vinhomes-grand-park/ban-1pn-vinmes-dt47m2-gia-2-4ty-nha-moi-100-tang-trung-view-tang-pr43733254</t>
        </is>
      </c>
      <c r="C96" t="inlineStr">
        <is>
          <t>51,06 tr/m²</t>
        </is>
      </c>
      <c r="D96" t="inlineStr">
        <is>
          <t>1</t>
        </is>
      </c>
      <c r="E96" t="inlineStr">
        <is>
          <t>1</t>
        </is>
      </c>
      <c r="F96" t="inlineStr">
        <is>
          <t>Quận 9, Hồ Chí Minh</t>
        </is>
      </c>
      <c r="G96" t="inlineStr"/>
      <c r="H96" t="inlineStr">
        <is>
          <t>‎Tuấn Võ</t>
        </is>
      </c>
      <c r="I96" t="inlineStr"/>
      <c r="J96" t="inlineStr">
        <is>
          <t>['https://file4.batdongsan.com.vn/resize/200x200/2025/06/24/20250624150202-b67d.jpg']</t>
        </is>
      </c>
      <c r="K96" t="n">
        <v>2400</v>
      </c>
      <c r="L96" t="n">
        <v>47</v>
      </c>
      <c r="M96" t="n">
        <v>51.06382978723404</v>
      </c>
      <c r="N96">
        <f>IMAGE("https://file4.batdongsan.com.vn/resize/200x200/2025/06/24/20250624150202-b67d.jpg", 4, 200, 200)</f>
        <v/>
      </c>
      <c r="O96" t="inlineStr"/>
      <c r="P96" t="inlineStr"/>
      <c r="Q96" t="inlineStr"/>
      <c r="R96" t="inlineStr"/>
      <c r="S96" s="2" t="n">
        <v>45915</v>
      </c>
      <c r="T96" t="inlineStr">
        <is>
          <t>pr43733254</t>
        </is>
      </c>
    </row>
    <row r="97">
      <c r="A97" t="inlineStr">
        <is>
          <t>Bán căn hộ 2PN2WC DT 81m2 view xem pháo hoa, nội thất cao cấp, TT 6 Tháng giá 5,5 tỷ tặng xe VF3</t>
        </is>
      </c>
      <c r="B97" t="inlineStr">
        <is>
          <t>https://batdongsan.com.vn/ban-can-ho-chung-cu-phuong-long-binh-3-prj-the-opus-one-vinhomes-grand-park/ban-2pn2wc-dt-81m2-view-xem-phao-a-noi-that-cao-cap-tt-6-thang-gia-5-5-ty-tang-xe-vf3-pr43927139</t>
        </is>
      </c>
      <c r="C97" t="inlineStr">
        <is>
          <t>67,9 tr/m²</t>
        </is>
      </c>
      <c r="D97" t="inlineStr">
        <is>
          <t>2</t>
        </is>
      </c>
      <c r="E97" t="inlineStr">
        <is>
          <t>2</t>
        </is>
      </c>
      <c r="F97" t="inlineStr">
        <is>
          <t>Quận 9, Hồ Chí Minh</t>
        </is>
      </c>
      <c r="G97" t="inlineStr"/>
      <c r="H97" t="inlineStr">
        <is>
          <t>‎MR THẠNH</t>
        </is>
      </c>
      <c r="I97" t="inlineStr"/>
      <c r="J97" t="inlineStr">
        <is>
          <t>['https://file4.batdongsan.com.vn/resize/200x200/2025/06/23/20250623145629-999f.jpg']</t>
        </is>
      </c>
      <c r="K97" t="n">
        <v>5500</v>
      </c>
      <c r="L97" t="n">
        <v>81</v>
      </c>
      <c r="M97" t="n">
        <v>67.90123456790124</v>
      </c>
      <c r="N97">
        <f>IMAGE("https://file4.batdongsan.com.vn/resize/200x200/2025/06/23/20250623145629-999f.jpg", 4, 200, 200)</f>
        <v/>
      </c>
      <c r="O97" t="inlineStr"/>
      <c r="P97" t="inlineStr"/>
      <c r="Q97" t="inlineStr"/>
      <c r="R97" t="inlineStr"/>
      <c r="S97" s="2" t="n">
        <v>45915</v>
      </c>
      <c r="T97" t="inlineStr">
        <is>
          <t>pr43927139</t>
        </is>
      </c>
    </row>
    <row r="98">
      <c r="A98" t="inlineStr">
        <is>
          <t>Chúng tôi bán căn hộ trung tâm TPHCM 2PN + 1 + 2WC giá 3,9 tỷ bao hết, sạch sẽ, ở ngay, mới 100%</t>
        </is>
      </c>
      <c r="B98" t="inlineStr">
        <is>
          <t>https://batdongsan.com.vn/ban-can-ho-chung-cu-duong-an-duong-vuong-phuong-an-lac-6-prj-the-privia/-toi-ban-trung-tam-tphcm-2pn-1-2wc-gia-3-9-ty-so-ng-sach-se-o-ngay-moi-100-pr43727927</t>
        </is>
      </c>
      <c r="C98" t="inlineStr">
        <is>
          <t>57,35 tr/m²</t>
        </is>
      </c>
      <c r="D98" t="inlineStr">
        <is>
          <t>2</t>
        </is>
      </c>
      <c r="E98" t="inlineStr">
        <is>
          <t>2</t>
        </is>
      </c>
      <c r="F98" t="inlineStr">
        <is>
          <t>Bình Tân, Hồ Chí Minh</t>
        </is>
      </c>
      <c r="G98" t="inlineStr"/>
      <c r="H98" t="inlineStr">
        <is>
          <t>‎Huỳnh Minh Sang</t>
        </is>
      </c>
      <c r="I98" t="inlineStr"/>
      <c r="J98" t="inlineStr">
        <is>
          <t>['https://file4.batdongsan.com.vn/resize/200x200/2024/08/13/20240813111345-92a9.jpg']</t>
        </is>
      </c>
      <c r="K98" t="n">
        <v>3900</v>
      </c>
      <c r="L98" t="n">
        <v>68</v>
      </c>
      <c r="M98" t="n">
        <v>57.35294117647059</v>
      </c>
      <c r="N98">
        <f>IMAGE("https://file4.batdongsan.com.vn/resize/200x200/2024/08/13/20240813111345-92a9.jpg", 4, 200, 200)</f>
        <v/>
      </c>
      <c r="O98" t="inlineStr"/>
      <c r="P98" t="inlineStr"/>
      <c r="Q98" t="inlineStr"/>
      <c r="R98" t="inlineStr"/>
      <c r="S98" s="2" t="n">
        <v>45915</v>
      </c>
      <c r="T98" t="inlineStr">
        <is>
          <t>pr43727927</t>
        </is>
      </c>
    </row>
    <row r="99">
      <c r="A99" t="inlineStr">
        <is>
          <t>Chuyển về Tiền Giang ở, bán 1 căn 83m2 3PN 2WC, giá giảm 4,6 tỷ bao hết, ở ngay view đẹp 0909 719 ***</t>
        </is>
      </c>
      <c r="B99" t="inlineStr">
        <is>
          <t>https://batdongsan.com.vn/ban-can-ho-chung-cu-duong-an-duong-vuong-phuong-an-lac-6-prj-the-privia/chuyen-ve-tho-o-chot-ban-1-85m2-3pn-2wc-gia-4-8-ty-bao-het-o-ngay-view-dep-pr42569175</t>
        </is>
      </c>
      <c r="C99" t="inlineStr">
        <is>
          <t>55,42 tr/m²</t>
        </is>
      </c>
      <c r="D99" t="inlineStr">
        <is>
          <t>3</t>
        </is>
      </c>
      <c r="E99" t="inlineStr">
        <is>
          <t>2</t>
        </is>
      </c>
      <c r="F99" t="inlineStr">
        <is>
          <t>Bình Tân, Hồ Chí Minh</t>
        </is>
      </c>
      <c r="G99" t="inlineStr"/>
      <c r="H99" t="inlineStr"/>
      <c r="I99" t="inlineStr"/>
      <c r="J99" t="inlineStr">
        <is>
          <t>[]</t>
        </is>
      </c>
      <c r="K99" t="n">
        <v>4600</v>
      </c>
      <c r="L99" t="n">
        <v>83</v>
      </c>
      <c r="M99" t="n">
        <v>55.42168674698795</v>
      </c>
      <c r="N99" t="inlineStr"/>
      <c r="O99" t="inlineStr"/>
      <c r="P99" t="inlineStr"/>
      <c r="Q99" t="inlineStr"/>
      <c r="R99" t="inlineStr"/>
      <c r="S99" s="2" t="n">
        <v>45915</v>
      </c>
      <c r="T99" t="inlineStr">
        <is>
          <t>pr42569175</t>
        </is>
      </c>
    </row>
    <row r="100">
      <c r="A100" t="inlineStr">
        <is>
          <t>Sở hữu ngay căn hộ 2PC2WC chỉ 3 tỷ đầy đủ tiện nghi, giá quá hời chỉ cần xách vali vào ở ngay</t>
        </is>
      </c>
      <c r="B100" t="inlineStr">
        <is>
          <t>https://batdongsan.com.vn/ban-can-ho-chung-cu-duong-phuoc-thien-phuong-long-binh-3-prj-the-origami-vinhomes-grand-park/so-huu-ngay-67m2-2pc2wc-chi-3-ty-day-du-tien-nghi-gia-qua-i-chi-xach-vali-vao-o-ngay-pr43715755</t>
        </is>
      </c>
      <c r="C100" t="inlineStr">
        <is>
          <t>54,94 tr/m²</t>
        </is>
      </c>
      <c r="D100" t="inlineStr">
        <is>
          <t>2</t>
        </is>
      </c>
      <c r="E100" t="inlineStr">
        <is>
          <t>2</t>
        </is>
      </c>
      <c r="F100" t="inlineStr">
        <is>
          <t>Quận 9, Hồ Chí Minh</t>
        </is>
      </c>
      <c r="G100" t="inlineStr"/>
      <c r="H100" t="inlineStr">
        <is>
          <t>‎Thiên Ân</t>
        </is>
      </c>
      <c r="I100" t="inlineStr"/>
      <c r="J100" t="inlineStr">
        <is>
          <t>['https://file4.batdongsan.com.vn/resize/200x200/2024/03/23/20240323093653-ba80.jpg']</t>
        </is>
      </c>
      <c r="K100" t="n">
        <v>3000</v>
      </c>
      <c r="L100" t="n">
        <v>54.6</v>
      </c>
      <c r="M100" t="n">
        <v>54.94505494505494</v>
      </c>
      <c r="N100">
        <f>IMAGE("https://file4.batdongsan.com.vn/resize/200x200/2024/03/23/20240323093653-ba80.jpg", 4, 200, 200)</f>
        <v/>
      </c>
      <c r="O100" t="inlineStr"/>
      <c r="P100" t="inlineStr"/>
      <c r="Q100" t="inlineStr"/>
      <c r="R100" t="inlineStr"/>
      <c r="S100" s="2" t="n">
        <v>45915</v>
      </c>
      <c r="T100" t="inlineStr">
        <is>
          <t>pr43715755</t>
        </is>
      </c>
    </row>
    <row r="101">
      <c r="A101" t="inlineStr">
        <is>
          <t>Căn góc 2PN 2WC Diamond Centery giá 6.7 tỷ - Nhận nhà ở ngay, nhà mới xem nhà 24/7</t>
        </is>
      </c>
      <c r="B101" t="inlineStr">
        <is>
          <t>https://batdongsan.com.vn/ban-can-ho-chung-cu-duong-n1-phuong-son-ky-prj-diamond-centery/-goc-2pn-2wc-gia-6-7-ty-nhan-nha-o-ngay-nha-moi-xem-nha-24-7-pr43548801</t>
        </is>
      </c>
      <c r="C101" t="inlineStr">
        <is>
          <t>77,91 tr/m²</t>
        </is>
      </c>
      <c r="D101" t="inlineStr">
        <is>
          <t>2</t>
        </is>
      </c>
      <c r="E101" t="inlineStr">
        <is>
          <t>2</t>
        </is>
      </c>
      <c r="F101" t="inlineStr">
        <is>
          <t>Tân Phú, Hồ Chí Minh</t>
        </is>
      </c>
      <c r="G101" t="inlineStr"/>
      <c r="H101" t="inlineStr">
        <is>
          <t>‎Thuận Gamuda</t>
        </is>
      </c>
      <c r="I101" t="inlineStr"/>
      <c r="J101" t="inlineStr">
        <is>
          <t>['https://file4.batdongsan.com.vn/resize/200x200/2023/11/24/20231124152619-fbe0.jpg']</t>
        </is>
      </c>
      <c r="K101" t="n">
        <v>6700</v>
      </c>
      <c r="L101" t="n">
        <v>86</v>
      </c>
      <c r="M101" t="n">
        <v>77.90697674418605</v>
      </c>
      <c r="N101">
        <f>IMAGE("https://file4.batdongsan.com.vn/resize/200x200/2023/11/24/20231124152619-fbe0.jpg", 4, 200, 200)</f>
        <v/>
      </c>
      <c r="O101" t="inlineStr"/>
      <c r="P101" t="inlineStr"/>
      <c r="Q101" t="inlineStr"/>
      <c r="R101" t="inlineStr"/>
      <c r="S101" s="2" t="n">
        <v>45915</v>
      </c>
      <c r="T101" t="inlineStr">
        <is>
          <t>pr43548801</t>
        </is>
      </c>
    </row>
    <row r="102">
      <c r="A102" t="inlineStr">
        <is>
          <t>Chính chủ cần bán nhanh căn 51.14m2 1.830 tỷ bao hết, view đẹp, thoáng, chung cư Sài Gòn Intela</t>
        </is>
      </c>
      <c r="B102" t="inlineStr">
        <is>
          <t>https://batdongsan.com.vn/ban-can-ho-chung-cu-duong-nguyen-van-linh-xa-phong-phu-4-prj-sai-gon-intela/chinh-chu-ban-nhanh-51-14m2-1-830-ty-bao-het-view-dep-thoang-intela-pr43975384</t>
        </is>
      </c>
      <c r="C102" t="inlineStr">
        <is>
          <t>35,78 tr/m²</t>
        </is>
      </c>
      <c r="D102" t="inlineStr">
        <is>
          <t>2</t>
        </is>
      </c>
      <c r="E102" t="inlineStr">
        <is>
          <t>2</t>
        </is>
      </c>
      <c r="F102" t="inlineStr">
        <is>
          <t>Bình Chánh, Hồ Chí Minh</t>
        </is>
      </c>
      <c r="G102" t="inlineStr"/>
      <c r="H102" t="inlineStr"/>
      <c r="I102" t="inlineStr"/>
      <c r="J102" t="inlineStr">
        <is>
          <t>['https://file4.batdongsan.com.vn/crop/232x186/2025/08/15/20250815090307-b5f4_wm.jpg']</t>
        </is>
      </c>
      <c r="K102" t="n">
        <v>1830</v>
      </c>
      <c r="L102" t="n">
        <v>51.14</v>
      </c>
      <c r="M102" t="n">
        <v>35.78412201798983</v>
      </c>
      <c r="N102">
        <f>IMAGE("https://file4.batdongsan.com.vn/crop/232x186/2025/08/15/20250815090307-b5f4_wm.jpg", 4, 200, 200)</f>
        <v/>
      </c>
      <c r="O102" t="inlineStr"/>
      <c r="P102" t="inlineStr"/>
      <c r="Q102" t="inlineStr"/>
      <c r="R102" t="inlineStr"/>
      <c r="S102" s="2" t="n">
        <v>45915</v>
      </c>
      <c r="T102" t="inlineStr">
        <is>
          <t>pr43975384</t>
        </is>
      </c>
    </row>
    <row r="103">
      <c r="A103" t="inlineStr">
        <is>
          <t>Siêu phẩm Sunrise City South 102m2, 2PN 2WC - tầng thấp, đã có sổ hồng, giá chỉ 8,5 tỷ</t>
        </is>
      </c>
      <c r="B103" t="inlineStr">
        <is>
          <t>https://batdongsan.com.vn/ban-can-ho-chung-cu-duong-nguyen-huu-tho-phuong-tan-hung-14-prj-sunrise-city/sieu-pham-south-102m-2pn-2wc-tang-thap-da-co-so-hong-gia-chi-8-5-ty-pr43974043</t>
        </is>
      </c>
      <c r="C103" t="inlineStr">
        <is>
          <t>83,33 tr/m²</t>
        </is>
      </c>
      <c r="D103" t="inlineStr">
        <is>
          <t>2</t>
        </is>
      </c>
      <c r="E103" t="inlineStr">
        <is>
          <t>2</t>
        </is>
      </c>
      <c r="F103" t="inlineStr">
        <is>
          <t>Quận 7, Hồ Chí Minh</t>
        </is>
      </c>
      <c r="G103" t="inlineStr"/>
      <c r="H103" t="inlineStr">
        <is>
          <t>‎Nguyễn Thị Diệp Hoà</t>
        </is>
      </c>
      <c r="I103" t="inlineStr"/>
      <c r="J103" t="inlineStr">
        <is>
          <t>['https://file4.batdongsan.com.vn/crop/232x186/2025/09/09/20250909164821-1e8c_wm.jpg', 'https://file4.batdongsan.com.vn/resize/200x200/2021/06/25/20210625104005-1cae_wm.jpeg']</t>
        </is>
      </c>
      <c r="K103" t="n">
        <v>8500</v>
      </c>
      <c r="L103" t="n">
        <v>102</v>
      </c>
      <c r="M103" t="n">
        <v>83.33333333333333</v>
      </c>
      <c r="N103">
        <f>IMAGE("https://file4.batdongsan.com.vn/crop/232x186/2025/09/09/20250909164821-1e8c_wm.jpg", 4, 200, 200)</f>
        <v/>
      </c>
      <c r="O103">
        <f>IMAGE("https://file4.batdongsan.com.vn/resize/200x200/2021/06/25/20210625104005-1cae_wm.jpeg", 4, 200, 200)</f>
        <v/>
      </c>
      <c r="P103" t="inlineStr"/>
      <c r="Q103" t="inlineStr"/>
      <c r="R103" t="inlineStr"/>
      <c r="S103" s="2" t="n">
        <v>45915</v>
      </c>
      <c r="T103" t="inlineStr">
        <is>
          <t>pr43974043</t>
        </is>
      </c>
    </row>
    <row r="104">
      <c r="A104" t="inlineStr">
        <is>
          <t>Căn hộ Riverside Residence 180m2 3pn3wc, view biệt thự, hướng Đông Nam mát mẻ nội thất cao cấp</t>
        </is>
      </c>
      <c r="B104" t="inlineStr">
        <is>
          <t>https://batdongsan.com.vn/ban-can-ho-chung-cu-duong-nguyen-luong-bang-1-phuong-tan-phu-19-prj-riverside-residence/-180m2-3pn3wc-view-biet-thu-huong-dong-nam-mat-me-noi-that-cao-cap-pr44009176</t>
        </is>
      </c>
      <c r="C104" t="inlineStr">
        <is>
          <t>90,56 tr/m²</t>
        </is>
      </c>
      <c r="D104" t="inlineStr">
        <is>
          <t>3</t>
        </is>
      </c>
      <c r="E104" t="inlineStr">
        <is>
          <t>3</t>
        </is>
      </c>
      <c r="F104" t="inlineStr">
        <is>
          <t>Quận 7, Hồ Chí Minh</t>
        </is>
      </c>
      <c r="G104" t="inlineStr"/>
      <c r="H104" t="inlineStr"/>
      <c r="I104" t="inlineStr"/>
      <c r="J104" t="inlineStr">
        <is>
          <t>['https://file4.batdongsan.com.vn/crop/232x186/2025/09/13/20250913164625-3530_wm.jpg']</t>
        </is>
      </c>
      <c r="K104" t="n">
        <v>16300</v>
      </c>
      <c r="L104" t="n">
        <v>180</v>
      </c>
      <c r="M104" t="n">
        <v>90.55555555555556</v>
      </c>
      <c r="N104">
        <f>IMAGE("https://file4.batdongsan.com.vn/crop/232x186/2025/09/13/20250913164625-3530_wm.jpg", 4, 200, 200)</f>
        <v/>
      </c>
      <c r="O104" t="inlineStr"/>
      <c r="P104" t="inlineStr"/>
      <c r="Q104" t="inlineStr"/>
      <c r="R104" t="inlineStr"/>
      <c r="S104" s="2" t="n">
        <v>45915</v>
      </c>
      <c r="T104" t="inlineStr">
        <is>
          <t>pr44009176</t>
        </is>
      </c>
    </row>
    <row r="105">
      <c r="A105" t="inlineStr">
        <is>
          <t>Chính chủ bán căn duplex 2PN full NT view city, sổ hồng, giá 10 tỷ 500. LH 0938 211 *** xem nhà</t>
        </is>
      </c>
      <c r="B105" t="inlineStr">
        <is>
          <t>https://batdongsan.com.vn/ban-can-ho-chung-cu-duong-phan-van-dang-phuong-thanh-my-loi-prj-feliz-en-vista/chinh-chu-ban-duplex-2pn-full-nt-view-city-so-hong-gia-10-ty-500-lh-xem-nha-pr44001513</t>
        </is>
      </c>
      <c r="C105" t="inlineStr">
        <is>
          <t>95,46 tr/m²</t>
        </is>
      </c>
      <c r="D105" t="inlineStr">
        <is>
          <t>2</t>
        </is>
      </c>
      <c r="E105" t="inlineStr">
        <is>
          <t>2</t>
        </is>
      </c>
      <c r="F105" t="inlineStr">
        <is>
          <t>Quận 2, Hồ Chí Minh</t>
        </is>
      </c>
      <c r="G105" t="inlineStr"/>
      <c r="H105" t="inlineStr">
        <is>
          <t>‎Vương Thùy</t>
        </is>
      </c>
      <c r="I105" t="inlineStr"/>
      <c r="J105" t="inlineStr">
        <is>
          <t>['https://file4.batdongsan.com.vn/crop/232x186/2025/09/12/20250912164345-9ef5_wm.jpg', 'https://file4.batdongsan.com.vn/resize/200x200/2025/08/25/20250825160410-144d.jpg']</t>
        </is>
      </c>
      <c r="K105" t="n">
        <v>10500</v>
      </c>
      <c r="L105" t="n">
        <v>110</v>
      </c>
      <c r="M105" t="n">
        <v>95.45454545454545</v>
      </c>
      <c r="N105">
        <f>IMAGE("https://file4.batdongsan.com.vn/crop/232x186/2025/09/12/20250912164345-9ef5_wm.jpg", 4, 200, 200)</f>
        <v/>
      </c>
      <c r="O105">
        <f>IMAGE("https://file4.batdongsan.com.vn/resize/200x200/2025/08/25/20250825160410-144d.jpg", 4, 200, 200)</f>
        <v/>
      </c>
      <c r="P105" t="inlineStr"/>
      <c r="Q105" t="inlineStr"/>
      <c r="R105" t="inlineStr"/>
      <c r="S105" s="2" t="n">
        <v>45915</v>
      </c>
      <c r="T105" t="inlineStr">
        <is>
          <t>pr44001513</t>
        </is>
      </c>
    </row>
    <row r="106">
      <c r="A106" t="inlineStr">
        <is>
          <t>Bán căn 1PN + , view nhìn trực diện vườn Nhật DT 47m2 giá 2.350tỷ S6 phân khu Origami - Vinhomes Q9</t>
        </is>
      </c>
      <c r="B106" t="inlineStr">
        <is>
          <t>https://batdongsan.com.vn/ban-can-ho-chung-cu-duong-phuoc-thien-phuong-long-binh-3-prj-the-origami-vinhomes-grand-park/ban-1pn-view-nhin-truc-dien-vuon-nhat-dt47m2-gia-2-350-ty-s6-phan-khu-q9-pr43999966</t>
        </is>
      </c>
      <c r="C106" t="inlineStr">
        <is>
          <t>50 tr/m²</t>
        </is>
      </c>
      <c r="D106" t="inlineStr">
        <is>
          <t>1</t>
        </is>
      </c>
      <c r="E106" t="inlineStr">
        <is>
          <t>1</t>
        </is>
      </c>
      <c r="F106" t="inlineStr">
        <is>
          <t>Quận 9, Hồ Chí Minh</t>
        </is>
      </c>
      <c r="G106" t="inlineStr"/>
      <c r="H106" t="inlineStr"/>
      <c r="I106" t="inlineStr"/>
      <c r="J106" t="inlineStr">
        <is>
          <t>['https://file4.batdongsan.com.vn/crop/232x186/2025/09/12/20250912145101-3322_wm.jpg']</t>
        </is>
      </c>
      <c r="K106" t="n">
        <v>2350</v>
      </c>
      <c r="L106" t="n">
        <v>47</v>
      </c>
      <c r="M106" t="n">
        <v>50</v>
      </c>
      <c r="N106">
        <f>IMAGE("https://file4.batdongsan.com.vn/crop/232x186/2025/09/12/20250912145101-3322_wm.jpg", 4, 200, 200)</f>
        <v/>
      </c>
      <c r="O106" t="inlineStr"/>
      <c r="P106" t="inlineStr"/>
      <c r="Q106" t="inlineStr"/>
      <c r="R106" t="inlineStr"/>
      <c r="S106" s="2" t="n">
        <v>45915</v>
      </c>
      <c r="T106" t="inlineStr">
        <is>
          <t>pr43999966</t>
        </is>
      </c>
    </row>
    <row r="107">
      <c r="A107" t="inlineStr">
        <is>
          <t>Bán căn hộ 3 phòng ngủ, 94,1m2. Eco Green. Sẵn sổ hồng. Giá 7.998 tỷ. 0888 887 ***</t>
        </is>
      </c>
      <c r="B107" t="inlineStr">
        <is>
          <t>https://batdongsan.com.vn/ban-can-ho-chung-cu-duong-nguyen-van-linh-phuong-tan-thuan-tay-1-prj-eco-green-sai-gon/-tien-dau-tu-ban-3-phong-ngu-94m2-so-hong-gia-5-99-ty-pr41639400</t>
        </is>
      </c>
      <c r="C107" t="inlineStr">
        <is>
          <t>85 tr/m²</t>
        </is>
      </c>
      <c r="D107" t="inlineStr">
        <is>
          <t>3</t>
        </is>
      </c>
      <c r="E107" t="inlineStr">
        <is>
          <t>2</t>
        </is>
      </c>
      <c r="F107" t="inlineStr">
        <is>
          <t>Quận 7, Hồ Chí Minh</t>
        </is>
      </c>
      <c r="G107" t="inlineStr"/>
      <c r="H107" t="inlineStr">
        <is>
          <t>‎Văn Quyết</t>
        </is>
      </c>
      <c r="I107" t="inlineStr"/>
      <c r="J107" t="inlineStr">
        <is>
          <t>['https://file4.batdongsan.com.vn/resize/200x200/2023/10/31/20231031104906-e6bd.jpg']</t>
        </is>
      </c>
      <c r="K107" t="n">
        <v>8000</v>
      </c>
      <c r="L107" t="n">
        <v>94.09999999999999</v>
      </c>
      <c r="M107" t="n">
        <v>85.01594048884166</v>
      </c>
      <c r="N107">
        <f>IMAGE("https://file4.batdongsan.com.vn/resize/200x200/2023/10/31/20231031104906-e6bd.jpg", 4, 200, 200)</f>
        <v/>
      </c>
      <c r="O107" t="inlineStr"/>
      <c r="P107" t="inlineStr"/>
      <c r="Q107" t="inlineStr"/>
      <c r="R107" t="inlineStr"/>
      <c r="S107" s="2" t="n">
        <v>45915</v>
      </c>
      <c r="T107" t="inlineStr">
        <is>
          <t>pr41639400</t>
        </is>
      </c>
    </row>
    <row r="108">
      <c r="A108" t="inlineStr">
        <is>
          <t>Cắt lỗ căn hộ 2PN2WC 59,2m2 chỉ 3,050 tỷ bao thuế phí nội thất cao cấp view hồ bơi cực đẹp</t>
        </is>
      </c>
      <c r="B108" t="inlineStr">
        <is>
          <t>https://batdongsan.com.vn/ban-can-ho-chung-cu-phuong-long-binh-3-prj-the-beverly-solari-vinhomes-grand-park/cat-lo-2pn2wc-59m2-chi-3-050-ty-bao-thue-phi-noi-that-cao-cap-view-boi-cuc-dep-pr43713548</t>
        </is>
      </c>
      <c r="C108" t="inlineStr">
        <is>
          <t>51,52 tr/m²</t>
        </is>
      </c>
      <c r="D108" t="inlineStr">
        <is>
          <t>2</t>
        </is>
      </c>
      <c r="E108" t="inlineStr">
        <is>
          <t>2</t>
        </is>
      </c>
      <c r="F108" t="inlineStr">
        <is>
          <t>Quận 9, Hồ Chí Minh</t>
        </is>
      </c>
      <c r="G108" t="inlineStr"/>
      <c r="H108" t="inlineStr">
        <is>
          <t>‎Thiên Ân</t>
        </is>
      </c>
      <c r="I108" t="inlineStr"/>
      <c r="J108" t="inlineStr">
        <is>
          <t>['https://file4.batdongsan.com.vn/resize/200x200/2024/03/23/20240323093653-ba80.jpg']</t>
        </is>
      </c>
      <c r="K108" t="n">
        <v>3050</v>
      </c>
      <c r="L108" t="n">
        <v>59.2</v>
      </c>
      <c r="M108" t="n">
        <v>51.52027027027027</v>
      </c>
      <c r="N108">
        <f>IMAGE("https://file4.batdongsan.com.vn/resize/200x200/2024/03/23/20240323093653-ba80.jpg", 4, 200, 200)</f>
        <v/>
      </c>
      <c r="O108" t="inlineStr"/>
      <c r="P108" t="inlineStr"/>
      <c r="Q108" t="inlineStr"/>
      <c r="R108" t="inlineStr"/>
      <c r="S108" s="2" t="n">
        <v>45915</v>
      </c>
      <c r="T108" t="inlineStr">
        <is>
          <t>pr43713548</t>
        </is>
      </c>
    </row>
    <row r="109">
      <c r="A109" t="inlineStr">
        <is>
          <t>Bán gấp căn 2PN view sông trực diện tại Lumiere Riverside - sẵn sổ, sẵn hợp đồng thuê - giá tốt</t>
        </is>
      </c>
      <c r="B109" t="inlineStr">
        <is>
          <t>https://batdongsan.com.vn/ban-can-ho-chung-cu-duong-vo-nguyen-giap-phuong-an-phu-prj-lumiere-riverside/ban-gap-2pn-view-song-truc-dien-tai-san-so-san-hop-dong-thue-gia-tot-pr43688714</t>
        </is>
      </c>
      <c r="C109" t="inlineStr">
        <is>
          <t>146,67 tr/m²</t>
        </is>
      </c>
      <c r="D109" t="inlineStr">
        <is>
          <t>2</t>
        </is>
      </c>
      <c r="E109" t="inlineStr">
        <is>
          <t>2</t>
        </is>
      </c>
      <c r="F109" t="inlineStr">
        <is>
          <t>Quận 2, Hồ Chí Minh</t>
        </is>
      </c>
      <c r="G109" t="inlineStr"/>
      <c r="H109" t="inlineStr"/>
      <c r="I109" t="inlineStr"/>
      <c r="J109" t="inlineStr">
        <is>
          <t>[]</t>
        </is>
      </c>
      <c r="K109" t="n">
        <v>11000</v>
      </c>
      <c r="L109" t="n">
        <v>75</v>
      </c>
      <c r="M109" t="n">
        <v>146.6666666666667</v>
      </c>
      <c r="N109" t="inlineStr"/>
      <c r="O109" t="inlineStr"/>
      <c r="P109" t="inlineStr"/>
      <c r="Q109" t="inlineStr"/>
      <c r="R109" t="inlineStr"/>
      <c r="S109" s="2" t="n">
        <v>45915</v>
      </c>
      <c r="T109" t="inlineStr">
        <is>
          <t>pr43688714</t>
        </is>
      </c>
    </row>
    <row r="110">
      <c r="A110" t="inlineStr">
        <is>
          <t>Bán nhanh căn hộ 3PN 2WC, 96.4m2, view sông vĩnh viễn, giá cắt lỗ sâu tại Lumiere Riverside</t>
        </is>
      </c>
      <c r="B110" t="inlineStr">
        <is>
          <t>https://batdongsan.com.vn/ban-can-ho-chung-cu-duong-vo-nguyen-giap-phuong-an-phu-prj-lumiere-riverside/ban-nhanh-3pn-2wc-96m2-view-song-vinh-vien-gia-cat-lo-sau-tai-riverside-pr43894349</t>
        </is>
      </c>
      <c r="C110" t="inlineStr">
        <is>
          <t>155,6 tr/m²</t>
        </is>
      </c>
      <c r="D110" t="inlineStr">
        <is>
          <t>3</t>
        </is>
      </c>
      <c r="E110" t="inlineStr">
        <is>
          <t>2</t>
        </is>
      </c>
      <c r="F110" t="inlineStr">
        <is>
          <t>Quận 2, Hồ Chí Minh</t>
        </is>
      </c>
      <c r="G110" t="inlineStr"/>
      <c r="H110" t="inlineStr"/>
      <c r="I110" t="inlineStr"/>
      <c r="J110" t="inlineStr">
        <is>
          <t>[]</t>
        </is>
      </c>
      <c r="K110" t="n">
        <v>15000</v>
      </c>
      <c r="L110" t="n">
        <v>96.40000000000001</v>
      </c>
      <c r="M110" t="n">
        <v>155.6016597510373</v>
      </c>
      <c r="N110" t="inlineStr"/>
      <c r="O110" t="inlineStr"/>
      <c r="P110" t="inlineStr"/>
      <c r="Q110" t="inlineStr"/>
      <c r="R110" t="inlineStr"/>
      <c r="S110" s="2" t="n">
        <v>45915</v>
      </c>
      <c r="T110" t="inlineStr">
        <is>
          <t>pr43894349</t>
        </is>
      </c>
    </row>
    <row r="111">
      <c r="A111" t="inlineStr">
        <is>
          <t>Chủ kẹt bank bán gấp căn góc 2PN 77m2 - view city - đã có sổ tại Lumiere Riverside - LH 0921 816 ***</t>
        </is>
      </c>
      <c r="B111" t="inlineStr">
        <is>
          <t>https://batdongsan.com.vn/ban-can-ho-chung-cu-duong-vo-nguyen-giap-phuong-an-phu-prj-lumiere-riverside/chu-ket-bank-ban-gap-goc-2pn-77m2-view-city-da-co-so-tai-lh-pr43517576</t>
        </is>
      </c>
      <c r="C111" t="inlineStr">
        <is>
          <t>123,38 tr/m²</t>
        </is>
      </c>
      <c r="D111" t="inlineStr">
        <is>
          <t>2</t>
        </is>
      </c>
      <c r="E111" t="inlineStr">
        <is>
          <t>2</t>
        </is>
      </c>
      <c r="F111" t="inlineStr">
        <is>
          <t>Quận 2, Hồ Chí Minh</t>
        </is>
      </c>
      <c r="G111" t="inlineStr"/>
      <c r="H111" t="inlineStr"/>
      <c r="I111" t="inlineStr"/>
      <c r="J111" t="inlineStr">
        <is>
          <t>[]</t>
        </is>
      </c>
      <c r="K111" t="n">
        <v>9500</v>
      </c>
      <c r="L111" t="n">
        <v>77</v>
      </c>
      <c r="M111" t="n">
        <v>123.3766233766234</v>
      </c>
      <c r="N111" t="inlineStr"/>
      <c r="O111" t="inlineStr"/>
      <c r="P111" t="inlineStr"/>
      <c r="Q111" t="inlineStr"/>
      <c r="R111" t="inlineStr"/>
      <c r="S111" s="2" t="n">
        <v>45915</v>
      </c>
      <c r="T111" t="inlineStr">
        <is>
          <t>pr43517576</t>
        </is>
      </c>
    </row>
    <row r="112">
      <c r="A112" t="inlineStr">
        <is>
          <t>Bán căn hộ MT 63m2, giá tốt 2,65 tỷ sổ hồng, mới 100% view hồ bơi, hỗ trợ vay LS 5,5% cố định 3 năm</t>
        </is>
      </c>
      <c r="B112" t="inlineStr">
        <is>
          <t>https://batdongsan.com.vn/ban-can-ho-chung-cu-duong-vanh-dai-3-phuong-long-truong-prj-chung-cu-mt-eastmark-city/ban-63m2-gia-tot-chi-2-53-ty-that-kng-ao-duoc-sang-ten-hd-view-boi-nhan-nha-ngay-pr41982722</t>
        </is>
      </c>
      <c r="C112" t="inlineStr">
        <is>
          <t>42,06 tr/m²</t>
        </is>
      </c>
      <c r="D112" t="inlineStr">
        <is>
          <t>2</t>
        </is>
      </c>
      <c r="E112" t="inlineStr">
        <is>
          <t>1</t>
        </is>
      </c>
      <c r="F112" t="inlineStr">
        <is>
          <t>Quận 9, Hồ Chí Minh</t>
        </is>
      </c>
      <c r="G112" t="inlineStr"/>
      <c r="H112" t="inlineStr">
        <is>
          <t>‎Hiệp - Happyland</t>
        </is>
      </c>
      <c r="I112" t="inlineStr"/>
      <c r="J112" t="inlineStr">
        <is>
          <t>['https://file4.batdongsan.com.vn/resize/200x200/2024/09/26/20240926155316-b1a2.jpg']</t>
        </is>
      </c>
      <c r="K112" t="n">
        <v>2650</v>
      </c>
      <c r="L112" t="n">
        <v>63</v>
      </c>
      <c r="M112" t="n">
        <v>42.06349206349206</v>
      </c>
      <c r="N112">
        <f>IMAGE("https://file4.batdongsan.com.vn/resize/200x200/2024/09/26/20240926155316-b1a2.jpg", 4, 200, 200)</f>
        <v/>
      </c>
      <c r="O112" t="inlineStr"/>
      <c r="P112" t="inlineStr"/>
      <c r="Q112" t="inlineStr"/>
      <c r="R112" t="inlineStr"/>
      <c r="S112" s="2" t="n">
        <v>45915</v>
      </c>
      <c r="T112" t="inlineStr">
        <is>
          <t>pr41982722</t>
        </is>
      </c>
    </row>
    <row r="113">
      <c r="A113" t="inlineStr">
        <is>
          <t>Bán căn hộ MT Eastmark City, góc, view sông/ hồ bơi, 99,9m2=3PN + 3WC, sổ hồng, mới 100% chỉ 4,1 tỷ</t>
        </is>
      </c>
      <c r="B113" t="inlineStr">
        <is>
          <t>https://batdongsan.com.vn/ban-can-ho-chung-cu-duong-vanh-dai-3-phuong-long-truong-prj-chung-cu-mt-eastmark-city/ban-goc-view-song-boi-100m2-3pn-3wc-so-ng-moi-100-chi-4-1-ty-pr42712164</t>
        </is>
      </c>
      <c r="C113" t="inlineStr">
        <is>
          <t>41,04 tr/m²</t>
        </is>
      </c>
      <c r="D113" t="inlineStr">
        <is>
          <t>3</t>
        </is>
      </c>
      <c r="E113" t="inlineStr">
        <is>
          <t>3</t>
        </is>
      </c>
      <c r="F113" t="inlineStr">
        <is>
          <t>Quận 9, Hồ Chí Minh</t>
        </is>
      </c>
      <c r="G113" t="inlineStr"/>
      <c r="H113" t="inlineStr">
        <is>
          <t>‎Hiệp - Happyland</t>
        </is>
      </c>
      <c r="I113" t="inlineStr"/>
      <c r="J113" t="inlineStr">
        <is>
          <t>['https://file4.batdongsan.com.vn/resize/200x200/2024/09/26/20240926155316-b1a2.jpg']</t>
        </is>
      </c>
      <c r="K113" t="n">
        <v>4100</v>
      </c>
      <c r="L113" t="n">
        <v>99.90000000000001</v>
      </c>
      <c r="M113" t="n">
        <v>41.04104104104104</v>
      </c>
      <c r="N113">
        <f>IMAGE("https://file4.batdongsan.com.vn/resize/200x200/2024/09/26/20240926155316-b1a2.jpg", 4, 200, 200)</f>
        <v/>
      </c>
      <c r="O113" t="inlineStr"/>
      <c r="P113" t="inlineStr"/>
      <c r="Q113" t="inlineStr"/>
      <c r="R113" t="inlineStr"/>
      <c r="S113" s="2" t="n">
        <v>45915</v>
      </c>
      <c r="T113" t="inlineStr">
        <is>
          <t>pr42712164</t>
        </is>
      </c>
    </row>
    <row r="114">
      <c r="A114" t="inlineStr">
        <is>
          <t>Tấn Trường: Pool villa - biệt thự trên không - The River Thủ Thiêm - 85 tỷ all in</t>
        </is>
      </c>
      <c r="B114" t="inlineStr">
        <is>
          <t>https://batdongsan.com.vn/ban-can-ho-chung-cu-duong-tran-bach-dang-phuong-thu-thiem-prj-the-river-thu-thiem/tan-truong-pool-villa-biet-tren-khong-85-ty-all-in-pr43194749</t>
        </is>
      </c>
      <c r="C114" t="inlineStr">
        <is>
          <t>298,25 tr/m²</t>
        </is>
      </c>
      <c r="D114" t="inlineStr">
        <is>
          <t>5</t>
        </is>
      </c>
      <c r="E114" t="inlineStr">
        <is>
          <t>4</t>
        </is>
      </c>
      <c r="F114" t="inlineStr">
        <is>
          <t>Quận 2, Hồ Chí Minh</t>
        </is>
      </c>
      <c r="G114" t="inlineStr"/>
      <c r="H114" t="inlineStr">
        <is>
          <t>‎Nguyễn Tấn Trường</t>
        </is>
      </c>
      <c r="I114" t="inlineStr"/>
      <c r="J114" t="inlineStr">
        <is>
          <t>['https://file4.batdongsan.com.vn/resize/200x200/2023/03/20/20230320142247-0960.jpg']</t>
        </is>
      </c>
      <c r="K114" t="n">
        <v>85000</v>
      </c>
      <c r="L114" t="n">
        <v>285</v>
      </c>
      <c r="M114" t="n">
        <v>298.2456140350877</v>
      </c>
      <c r="N114">
        <f>IMAGE("https://file4.batdongsan.com.vn/resize/200x200/2023/03/20/20230320142247-0960.jpg", 4, 200, 200)</f>
        <v/>
      </c>
      <c r="O114" t="inlineStr"/>
      <c r="P114" t="inlineStr"/>
      <c r="Q114" t="inlineStr"/>
      <c r="R114" t="inlineStr"/>
      <c r="S114" s="2" t="n">
        <v>45915</v>
      </c>
      <c r="T114" t="inlineStr">
        <is>
          <t>pr43194749</t>
        </is>
      </c>
    </row>
    <row r="115">
      <c r="A115" t="inlineStr">
        <is>
          <t>Cần bán Officetel 37m2, nhà đẹp, view sông. Sẵn HĐ thuê 8tr. Có hỗ trợ vay ngân hàng</t>
        </is>
      </c>
      <c r="B115" t="inlineStr">
        <is>
          <t>https://batdongsan.com.vn/ban-can-ho-chung-cu-duong-nguyen-van-linh-phuong-tan-phong-9-prj-lavida-plus/-ban-officetel-37m2-gia-1-9-ty-ck-5-lai-suat-0-18thang-ro-hang-cdt-da-dang-gia-tot-2025-pr41931757</t>
        </is>
      </c>
      <c r="C115" t="inlineStr">
        <is>
          <t>63,51 tr/m²</t>
        </is>
      </c>
      <c r="D115" t="inlineStr">
        <is>
          <t>1</t>
        </is>
      </c>
      <c r="E115" t="inlineStr">
        <is>
          <t>1</t>
        </is>
      </c>
      <c r="F115" t="inlineStr">
        <is>
          <t>Quận 7, Hồ Chí Minh</t>
        </is>
      </c>
      <c r="G115" t="inlineStr"/>
      <c r="H115" t="inlineStr">
        <is>
          <t>‎Trần Quốc Huy</t>
        </is>
      </c>
      <c r="I115" t="inlineStr"/>
      <c r="J115" t="inlineStr">
        <is>
          <t>['https://file4.batdongsan.com.vn/resize/200x200/2024/07/25/20240725102531-f01f.jpg']</t>
        </is>
      </c>
      <c r="K115" t="n">
        <v>2350</v>
      </c>
      <c r="L115" t="n">
        <v>37</v>
      </c>
      <c r="M115" t="n">
        <v>63.51351351351352</v>
      </c>
      <c r="N115">
        <f>IMAGE("https://file4.batdongsan.com.vn/resize/200x200/2024/07/25/20240725102531-f01f.jpg", 4, 200, 200)</f>
        <v/>
      </c>
      <c r="O115" t="inlineStr"/>
      <c r="P115" t="inlineStr"/>
      <c r="Q115" t="inlineStr"/>
      <c r="R115" t="inlineStr"/>
      <c r="S115" s="2" t="n">
        <v>45915</v>
      </c>
      <c r="T115" t="inlineStr">
        <is>
          <t>pr41931757</t>
        </is>
      </c>
    </row>
    <row r="116">
      <c r="A116" t="inlineStr">
        <is>
          <t>Hải Yến Nam Minh Land - bán căn hộ penthouse Saigon Pearl. Giá 29 tỷ full nội thất điện thông minh</t>
        </is>
      </c>
      <c r="B116" t="inlineStr">
        <is>
          <t>https://batdongsan.com.vn/ban-can-ho-chung-cu-duong-nguyen-huu-canh-phuong-22-prj-saigon-pearl/hai-yen-ban-pentuse-tai-gia-28-ty-full-noi-that-dien-tng-minh-pr40788831</t>
        </is>
      </c>
      <c r="C116" t="inlineStr">
        <is>
          <t>126,64 tr/m²</t>
        </is>
      </c>
      <c r="D116" t="inlineStr">
        <is>
          <t>4</t>
        </is>
      </c>
      <c r="E116" t="inlineStr">
        <is>
          <t>3</t>
        </is>
      </c>
      <c r="F116" t="inlineStr">
        <is>
          <t>Bình Thạnh, Hồ Chí Minh</t>
        </is>
      </c>
      <c r="G116" t="inlineStr"/>
      <c r="H116" t="inlineStr">
        <is>
          <t>‎Nguyễn Hải Yến</t>
        </is>
      </c>
      <c r="I116" t="inlineStr"/>
      <c r="J116" t="inlineStr">
        <is>
          <t>['https://file4.batdongsan.com.vn/resize/200x200/2025/04/17/20250417125700-a935.jpg']</t>
        </is>
      </c>
      <c r="K116" t="n">
        <v>29000</v>
      </c>
      <c r="L116" t="n">
        <v>229</v>
      </c>
      <c r="M116" t="n">
        <v>126.6375545851528</v>
      </c>
      <c r="N116">
        <f>IMAGE("https://file4.batdongsan.com.vn/resize/200x200/2025/04/17/20250417125700-a935.jpg", 4, 200, 200)</f>
        <v/>
      </c>
      <c r="O116" t="inlineStr"/>
      <c r="P116" t="inlineStr"/>
      <c r="Q116" t="inlineStr"/>
      <c r="R116" t="inlineStr"/>
      <c r="S116" s="2" t="n">
        <v>45915</v>
      </c>
      <c r="T116" t="inlineStr">
        <is>
          <t>pr40788831</t>
        </is>
      </c>
    </row>
    <row r="117">
      <c r="A117" t="inlineStr">
        <is>
          <t>Bán căn 3PN2WC, Lumiere Masteri, hàng CĐT rẻ hơn hàng mua lại, DT98m2, giá 6.3tỷ, view thoáng mát</t>
        </is>
      </c>
      <c r="B117" t="inlineStr">
        <is>
          <t>https://batdongsan.com.vn/ban-can-ho-chung-cu-phuong-long-binh-3-prj-lumiere-boulevard/ban-3pn2wc-masteri-hang-cdt-re-hon-hang-mua-lai-dt98m2-gia-6-3ty-view-thoang-mat-pr43569738</t>
        </is>
      </c>
      <c r="C117" t="inlineStr">
        <is>
          <t>64,29 tr/m²</t>
        </is>
      </c>
      <c r="D117" t="inlineStr">
        <is>
          <t>3</t>
        </is>
      </c>
      <c r="E117" t="inlineStr">
        <is>
          <t>2</t>
        </is>
      </c>
      <c r="F117" t="inlineStr">
        <is>
          <t>Quận 9, Hồ Chí Minh</t>
        </is>
      </c>
      <c r="G117" t="inlineStr"/>
      <c r="H117" t="inlineStr">
        <is>
          <t>‎Tuấn Võ</t>
        </is>
      </c>
      <c r="I117" t="inlineStr"/>
      <c r="J117" t="inlineStr">
        <is>
          <t>['https://file4.batdongsan.com.vn/resize/200x200/2025/06/24/20250624150202-b67d.jpg']</t>
        </is>
      </c>
      <c r="K117" t="n">
        <v>6300</v>
      </c>
      <c r="L117" t="n">
        <v>98</v>
      </c>
      <c r="M117" t="n">
        <v>64.28571428571429</v>
      </c>
      <c r="N117">
        <f>IMAGE("https://file4.batdongsan.com.vn/resize/200x200/2025/06/24/20250624150202-b67d.jpg", 4, 200, 200)</f>
        <v/>
      </c>
      <c r="O117" t="inlineStr"/>
      <c r="P117" t="inlineStr"/>
      <c r="Q117" t="inlineStr"/>
      <c r="R117" t="inlineStr"/>
      <c r="S117" s="2" t="n">
        <v>45915</v>
      </c>
      <c r="T117" t="inlineStr">
        <is>
          <t>pr43569738</t>
        </is>
      </c>
    </row>
    <row r="118">
      <c r="A118" t="inlineStr">
        <is>
          <t>Bán căn Landmark 1PN+ 54,5m2 view pháo hoa Bitexco, tầng trung hướng mát full NT sổ hồng giá 6,9 tỷ</t>
        </is>
      </c>
      <c r="B118" t="inlineStr">
        <is>
          <t>https://batdongsan.com.vn/ban-can-ho-chung-cu-duong-dien-bien-phu-phuong-22-prj-vinhomes-central-park/ban-landmark-1pn-55m2-view-phao-hoa-bitexco-tang-trung-huong-mat-full-nt-so-hong-gia-6-9-ty-pr43827194</t>
        </is>
      </c>
      <c r="C118" t="inlineStr">
        <is>
          <t>126,61 tr/m²</t>
        </is>
      </c>
      <c r="D118" t="inlineStr">
        <is>
          <t>1</t>
        </is>
      </c>
      <c r="E118" t="inlineStr">
        <is>
          <t>1</t>
        </is>
      </c>
      <c r="F118" t="inlineStr">
        <is>
          <t>Bình Thạnh, Hồ Chí Minh</t>
        </is>
      </c>
      <c r="G118" t="inlineStr"/>
      <c r="H118" t="inlineStr">
        <is>
          <t>‎MR THẠNH</t>
        </is>
      </c>
      <c r="I118" t="inlineStr"/>
      <c r="J118" t="inlineStr">
        <is>
          <t>['https://file4.batdongsan.com.vn/resize/200x200/2025/06/23/20250623145629-999f.jpg']</t>
        </is>
      </c>
      <c r="K118" t="n">
        <v>6900</v>
      </c>
      <c r="L118" t="n">
        <v>54.5</v>
      </c>
      <c r="M118" t="n">
        <v>126.605504587156</v>
      </c>
      <c r="N118">
        <f>IMAGE("https://file4.batdongsan.com.vn/resize/200x200/2025/06/23/20250623145629-999f.jpg", 4, 200, 200)</f>
        <v/>
      </c>
      <c r="O118" t="inlineStr"/>
      <c r="P118" t="inlineStr"/>
      <c r="Q118" t="inlineStr"/>
      <c r="R118" t="inlineStr"/>
      <c r="S118" s="2" t="n">
        <v>45915</v>
      </c>
      <c r="T118" t="inlineStr">
        <is>
          <t>pr43827194</t>
        </is>
      </c>
    </row>
    <row r="119">
      <c r="A119" t="inlineStr">
        <is>
          <t>Giảm 1.2tỷ bán căn 3PN2WC, Beverly Solari - Vinhomes Q9, 82m2, giá 4.38tỷ view thoáng không chắn</t>
        </is>
      </c>
      <c r="B119" t="inlineStr">
        <is>
          <t>https://batdongsan.com.vn/ban-can-ho-chung-cu-phuong-long-binh-3-prj-the-beverly-solari-vinhomes-grand-park/giam-1-2ty-ban-3pn2wc-q9-dt82m2-gia-4-38ty-view-thoang-khong-chan-pr44006156</t>
        </is>
      </c>
      <c r="C119" t="inlineStr">
        <is>
          <t>53,42 tr/m²</t>
        </is>
      </c>
      <c r="D119" t="inlineStr">
        <is>
          <t>3</t>
        </is>
      </c>
      <c r="E119" t="inlineStr">
        <is>
          <t>2</t>
        </is>
      </c>
      <c r="F119" t="inlineStr">
        <is>
          <t>Quận 9, Hồ Chí Minh</t>
        </is>
      </c>
      <c r="G119" t="inlineStr"/>
      <c r="H119" t="inlineStr">
        <is>
          <t>‎Tuấn Võ</t>
        </is>
      </c>
      <c r="I119" t="inlineStr"/>
      <c r="J119" t="inlineStr">
        <is>
          <t>['https://file4.batdongsan.com.vn/resize/200x200/2025/06/24/20250624150202-b67d.jpg']</t>
        </is>
      </c>
      <c r="K119" t="n">
        <v>4380</v>
      </c>
      <c r="L119" t="n">
        <v>82</v>
      </c>
      <c r="M119" t="n">
        <v>53.41463414634146</v>
      </c>
      <c r="N119">
        <f>IMAGE("https://file4.batdongsan.com.vn/resize/200x200/2025/06/24/20250624150202-b67d.jpg", 4, 200, 200)</f>
        <v/>
      </c>
      <c r="O119" t="inlineStr"/>
      <c r="P119" t="inlineStr"/>
      <c r="Q119" t="inlineStr"/>
      <c r="R119" t="inlineStr"/>
      <c r="S119" s="2" t="n">
        <v>45915</v>
      </c>
      <c r="T119" t="inlineStr">
        <is>
          <t>pr44006156</t>
        </is>
      </c>
    </row>
    <row r="120">
      <c r="A120" t="inlineStr">
        <is>
          <t>Bán rẻ căn 1PN + , DT52m2, Glory Heights-Vinhomes Q9, giá 2.6tỷ, tầng trung view thoáng, sát Vincom</t>
        </is>
      </c>
      <c r="B120" t="inlineStr">
        <is>
          <t>https://batdongsan.com.vn/ban-can-ho-chung-cu-duong-nguyen-xien-phuong-long-binh-3-prj-glory-heights-vinhomes-grand-park/ban-re-1pn-dt47m2-q9-gia-2-6-ty-tang-trung-view-thoang-sat-vincom-pr43589492</t>
        </is>
      </c>
      <c r="C120" t="inlineStr">
        <is>
          <t>50 tr/m²</t>
        </is>
      </c>
      <c r="D120" t="inlineStr">
        <is>
          <t>1</t>
        </is>
      </c>
      <c r="E120" t="inlineStr">
        <is>
          <t>1</t>
        </is>
      </c>
      <c r="F120" t="inlineStr">
        <is>
          <t>Quận 9, Hồ Chí Minh</t>
        </is>
      </c>
      <c r="G120" t="inlineStr"/>
      <c r="H120" t="inlineStr">
        <is>
          <t>‎Tuấn Võ</t>
        </is>
      </c>
      <c r="I120" t="inlineStr"/>
      <c r="J120" t="inlineStr">
        <is>
          <t>['https://file4.batdongsan.com.vn/resize/200x200/2025/06/24/20250624150202-b67d.jpg']</t>
        </is>
      </c>
      <c r="K120" t="n">
        <v>2600</v>
      </c>
      <c r="L120" t="n">
        <v>52</v>
      </c>
      <c r="M120" t="n">
        <v>50</v>
      </c>
      <c r="N120">
        <f>IMAGE("https://file4.batdongsan.com.vn/resize/200x200/2025/06/24/20250624150202-b67d.jpg", 4, 200, 200)</f>
        <v/>
      </c>
      <c r="O120" t="inlineStr"/>
      <c r="P120" t="inlineStr"/>
      <c r="Q120" t="inlineStr"/>
      <c r="R120" t="inlineStr"/>
      <c r="S120" s="2" t="n">
        <v>45915</v>
      </c>
      <c r="T120" t="inlineStr">
        <is>
          <t>pr43589492</t>
        </is>
      </c>
    </row>
    <row r="121">
      <c r="A121" t="inlineStr">
        <is>
          <t>Masterise Lumiere căn hộ đặc biệt sân vườn view hồ bơi</t>
        </is>
      </c>
      <c r="B121" t="inlineStr">
        <is>
          <t>https://batdongsan.com.vn/ban-can-ho-chung-cu-duong-d1-phuong-long-binh-3-prj-lumiere-boulevard/masterise-dac-biet-san-vuon-view-boi-pr43841323</t>
        </is>
      </c>
      <c r="C121" t="inlineStr">
        <is>
          <t>77,45 tr/m²</t>
        </is>
      </c>
      <c r="D121" t="inlineStr">
        <is>
          <t>2</t>
        </is>
      </c>
      <c r="E121" t="inlineStr">
        <is>
          <t>2</t>
        </is>
      </c>
      <c r="F121" t="inlineStr">
        <is>
          <t>Quận 9, Hồ Chí Minh</t>
        </is>
      </c>
      <c r="G121" t="inlineStr"/>
      <c r="H121" t="inlineStr"/>
      <c r="I121" t="inlineStr"/>
      <c r="J121" t="inlineStr">
        <is>
          <t>[]</t>
        </is>
      </c>
      <c r="K121" t="n">
        <v>7900</v>
      </c>
      <c r="L121" t="n">
        <v>102</v>
      </c>
      <c r="M121" t="n">
        <v>77.45098039215686</v>
      </c>
      <c r="N121" t="inlineStr"/>
      <c r="O121" t="inlineStr"/>
      <c r="P121" t="inlineStr"/>
      <c r="Q121" t="inlineStr"/>
      <c r="R121" t="inlineStr"/>
      <c r="S121" s="2" t="n">
        <v>45915</v>
      </c>
      <c r="T121" t="inlineStr">
        <is>
          <t>pr43841323</t>
        </is>
      </c>
    </row>
    <row r="122">
      <c r="A122" t="inlineStr">
        <is>
          <t>Bán 3 phòng ngủ, 2WC, tầng cao, view đẹp. Giá 6.1 tỷ. Liên hệ 0888 887 ***</t>
        </is>
      </c>
      <c r="B122" t="inlineStr">
        <is>
          <t>https://batdongsan.com.vn/ban-can-ho-chung-cu-duong-nguyen-van-linh-phuong-tan-thuan-tay-1-prj-eco-green-sai-gon/ban-3-phong-ngu-2wc-tang-cao-view-dep-gia-6-1-ty-lien-he-pr43530246</t>
        </is>
      </c>
      <c r="C122" t="inlineStr">
        <is>
          <t>77,12 tr/m²</t>
        </is>
      </c>
      <c r="D122" t="inlineStr">
        <is>
          <t>3</t>
        </is>
      </c>
      <c r="E122" t="inlineStr">
        <is>
          <t>2</t>
        </is>
      </c>
      <c r="F122" t="inlineStr">
        <is>
          <t>Quận 7, Hồ Chí Minh</t>
        </is>
      </c>
      <c r="G122" t="inlineStr"/>
      <c r="H122" t="inlineStr">
        <is>
          <t>‎Văn Quyết</t>
        </is>
      </c>
      <c r="I122" t="inlineStr"/>
      <c r="J122" t="inlineStr">
        <is>
          <t>['https://file4.batdongsan.com.vn/crop/232x186/2025/07/15/20250715140745-148a_wm.jpg', 'https://file4.batdongsan.com.vn/resize/200x200/2023/10/31/20231031104906-e6bd.jpg']</t>
        </is>
      </c>
      <c r="K122" t="n">
        <v>6100</v>
      </c>
      <c r="L122" t="n">
        <v>79.09999999999999</v>
      </c>
      <c r="M122" t="n">
        <v>77.11757269279394</v>
      </c>
      <c r="N122">
        <f>IMAGE("https://file4.batdongsan.com.vn/crop/232x186/2025/07/15/20250715140745-148a_wm.jpg", 4, 200, 200)</f>
        <v/>
      </c>
      <c r="O122">
        <f>IMAGE("https://file4.batdongsan.com.vn/resize/200x200/2023/10/31/20231031104906-e6bd.jpg", 4, 200, 200)</f>
        <v/>
      </c>
      <c r="P122" t="inlineStr"/>
      <c r="Q122" t="inlineStr"/>
      <c r="R122" t="inlineStr"/>
      <c r="S122" s="2" t="n">
        <v>45915</v>
      </c>
      <c r="T122" t="inlineStr">
        <is>
          <t>pr43530246</t>
        </is>
      </c>
    </row>
    <row r="123">
      <c r="A123" t="inlineStr">
        <is>
          <t>Bán 3PN2WC 81,8m2 - chỉ 4,268 tỷ view thoáng phân khu Glory Heights - CK: 23,5% + 200tr nội thất</t>
        </is>
      </c>
      <c r="B123" t="inlineStr">
        <is>
          <t>https://batdongsan.com.vn/ban-can-ho-chung-cu-duong-nguyen-xien-phuong-long-binh-3-prj-glory-heights-vinhomes-grand-park/ban-3pn2wc-81-8m2-chi-4-238-ty-view-thoang-phan-khu-ck-23-5-200tr-noi-that-pr43997501</t>
        </is>
      </c>
      <c r="C123" t="inlineStr">
        <is>
          <t>52,18 tr/m²</t>
        </is>
      </c>
      <c r="D123" t="inlineStr">
        <is>
          <t>3</t>
        </is>
      </c>
      <c r="E123" t="inlineStr">
        <is>
          <t>2</t>
        </is>
      </c>
      <c r="F123" t="inlineStr">
        <is>
          <t>Quận 9, Hồ Chí Minh</t>
        </is>
      </c>
      <c r="G123" t="inlineStr"/>
      <c r="H123" t="inlineStr">
        <is>
          <t>‎Võ Thành Lập</t>
        </is>
      </c>
      <c r="I123" t="inlineStr"/>
      <c r="J123" t="inlineStr">
        <is>
          <t>['https://file4.batdongsan.com.vn/crop/232x186/2025/09/12/20250912104713-1c84_wm.jpg', 'https://file4.batdongsan.com.vn/resize/200x200/2025/06/18/20250618124722-806f.jpg']</t>
        </is>
      </c>
      <c r="K123" t="n">
        <v>4270</v>
      </c>
      <c r="L123" t="n">
        <v>81.8</v>
      </c>
      <c r="M123" t="n">
        <v>52.20048899755501</v>
      </c>
      <c r="N123">
        <f>IMAGE("https://file4.batdongsan.com.vn/crop/232x186/2025/09/12/20250912104713-1c84_wm.jpg", 4, 200, 200)</f>
        <v/>
      </c>
      <c r="O123">
        <f>IMAGE("https://file4.batdongsan.com.vn/resize/200x200/2025/06/18/20250618124722-806f.jpg", 4, 200, 200)</f>
        <v/>
      </c>
      <c r="P123" t="inlineStr"/>
      <c r="Q123" t="inlineStr"/>
      <c r="R123" t="inlineStr"/>
      <c r="S123" s="2" t="n">
        <v>45915</v>
      </c>
      <c r="T123" t="inlineStr">
        <is>
          <t>pr43997501</t>
        </is>
      </c>
    </row>
    <row r="124">
      <c r="A124" t="inlineStr">
        <is>
          <t>Bán căn hộ 2 phòng ngủ, 1WC, 52,6m2, Eco Green Quận 7. Full nội thất. Sổ hồng sẵn. LH 0888 887 ***</t>
        </is>
      </c>
      <c r="B124" t="inlineStr">
        <is>
          <t>https://batdongsan.com.vn/ban-can-ho-chung-cu-duong-nguyen-van-linh-phuong-tan-thuan-tay-1-prj-eco-green-sai-gon/ban-2-png-ngu-1wc-52-6m2-quan-7-full-noi-that-so-ng-san-lh-pr43920352</t>
        </is>
      </c>
      <c r="C124" t="inlineStr">
        <is>
          <t>85,55 tr/m²</t>
        </is>
      </c>
      <c r="D124" t="inlineStr">
        <is>
          <t>2</t>
        </is>
      </c>
      <c r="E124" t="inlineStr">
        <is>
          <t>1</t>
        </is>
      </c>
      <c r="F124" t="inlineStr">
        <is>
          <t>Quận 7, Hồ Chí Minh</t>
        </is>
      </c>
      <c r="G124" t="inlineStr"/>
      <c r="H124" t="inlineStr">
        <is>
          <t>‎Văn Quyết</t>
        </is>
      </c>
      <c r="I124" t="inlineStr"/>
      <c r="J124" t="inlineStr">
        <is>
          <t>['https://file4.batdongsan.com.vn/crop/232x186/2025/09/01/20250901212056-d6f5_wm.jpg', 'https://file4.batdongsan.com.vn/resize/200x200/2023/10/31/20231031104906-e6bd.jpg']</t>
        </is>
      </c>
      <c r="K124" t="n">
        <v>4500</v>
      </c>
      <c r="L124" t="n">
        <v>52.6</v>
      </c>
      <c r="M124" t="n">
        <v>85.55133079847909</v>
      </c>
      <c r="N124">
        <f>IMAGE("https://file4.batdongsan.com.vn/crop/232x186/2025/09/01/20250901212056-d6f5_wm.jpg", 4, 200, 200)</f>
        <v/>
      </c>
      <c r="O124">
        <f>IMAGE("https://file4.batdongsan.com.vn/resize/200x200/2023/10/31/20231031104906-e6bd.jpg", 4, 200, 200)</f>
        <v/>
      </c>
      <c r="P124" t="inlineStr"/>
      <c r="Q124" t="inlineStr"/>
      <c r="R124" t="inlineStr"/>
      <c r="S124" s="2" t="n">
        <v>45915</v>
      </c>
      <c r="T124" t="inlineStr">
        <is>
          <t>pr43920352</t>
        </is>
      </c>
    </row>
    <row r="125">
      <c r="A125" t="inlineStr">
        <is>
          <t>Giảm mạnh 400tr cần bán gấp CC Phan Văn Trị, Bình Thạnh</t>
        </is>
      </c>
      <c r="B125" t="inlineStr">
        <is>
          <t>https://batdongsan.com.vn/ban-can-ho-chung-cu-duong-phan-van-tri-phuong-11-7/giam-manh-400tr-ban-gap-cc-binh-thanh-pr43896914</t>
        </is>
      </c>
      <c r="C125" t="inlineStr">
        <is>
          <t>45,27 tr/m²</t>
        </is>
      </c>
      <c r="D125" t="inlineStr">
        <is>
          <t>2</t>
        </is>
      </c>
      <c r="E125" t="inlineStr">
        <is>
          <t>1</t>
        </is>
      </c>
      <c r="F125" t="inlineStr">
        <is>
          <t>Bình Thạnh, Hồ Chí Minh</t>
        </is>
      </c>
      <c r="G125" t="inlineStr"/>
      <c r="H125" t="inlineStr"/>
      <c r="I125" t="inlineStr"/>
      <c r="J125" t="inlineStr">
        <is>
          <t>['https://file4.batdongsan.com.vn/crop/232x186/2025/08/28/20250828095413-05b3_wm.jpg']</t>
        </is>
      </c>
      <c r="K125" t="n">
        <v>3350</v>
      </c>
      <c r="L125" t="n">
        <v>74</v>
      </c>
      <c r="M125" t="n">
        <v>45.27027027027027</v>
      </c>
      <c r="N125">
        <f>IMAGE("https://file4.batdongsan.com.vn/crop/232x186/2025/08/28/20250828095413-05b3_wm.jpg", 4, 200, 200)</f>
        <v/>
      </c>
      <c r="O125" t="inlineStr"/>
      <c r="P125" t="inlineStr"/>
      <c r="Q125" t="inlineStr"/>
      <c r="R125" t="inlineStr"/>
      <c r="S125" s="2" t="n">
        <v>45915</v>
      </c>
      <c r="T125" t="inlineStr">
        <is>
          <t>pr43896914</t>
        </is>
      </c>
    </row>
    <row r="126">
      <c r="A126" t="inlineStr">
        <is>
          <t>CC cần bán gấp căn 2 ngủ 65m2 ban công view thoáng, tầng cao, Eco Green Sài Gòn, giá chỉ 5,25 tỷ</t>
        </is>
      </c>
      <c r="B126" t="inlineStr">
        <is>
          <t>https://batdongsan.com.vn/ban-can-ho-chung-cu-duong-nguyen-van-linh-phuong-tan-thuan-tay-1-prj-eco-green-sai-gon/cc-ban-gap-2-ngu-65m2-ban-cong-view-thoang-tang-cao-gia-chi-5-25-ty-pr43950178</t>
        </is>
      </c>
      <c r="C126" t="inlineStr">
        <is>
          <t>80,77 tr/m²</t>
        </is>
      </c>
      <c r="D126" t="inlineStr">
        <is>
          <t>2</t>
        </is>
      </c>
      <c r="E126" t="inlineStr">
        <is>
          <t>2</t>
        </is>
      </c>
      <c r="F126" t="inlineStr">
        <is>
          <t>Quận 7, Hồ Chí Minh</t>
        </is>
      </c>
      <c r="G126" t="inlineStr"/>
      <c r="H126" t="inlineStr">
        <is>
          <t>‎Võ Nam</t>
        </is>
      </c>
      <c r="I126" t="inlineStr"/>
      <c r="J126" t="inlineStr">
        <is>
          <t>['https://file4.batdongsan.com.vn/crop/232x186/2025/09/06/20250906110402-e1e4_wm.jpg', 'https://file4.batdongsan.com.vn/resize/200x200/2025/02/13/20250213173658-4839.jpg']</t>
        </is>
      </c>
      <c r="K126" t="n">
        <v>5250</v>
      </c>
      <c r="L126" t="n">
        <v>65</v>
      </c>
      <c r="M126" t="n">
        <v>80.76923076923077</v>
      </c>
      <c r="N126">
        <f>IMAGE("https://file4.batdongsan.com.vn/crop/232x186/2025/09/06/20250906110402-e1e4_wm.jpg", 4, 200, 200)</f>
        <v/>
      </c>
      <c r="O126">
        <f>IMAGE("https://file4.batdongsan.com.vn/resize/200x200/2025/02/13/20250213173658-4839.jpg", 4, 200, 200)</f>
        <v/>
      </c>
      <c r="P126" t="inlineStr"/>
      <c r="Q126" t="inlineStr"/>
      <c r="R126" t="inlineStr"/>
      <c r="S126" s="2" t="n">
        <v>45915</v>
      </c>
      <c r="T126" t="inlineStr">
        <is>
          <t>pr43950178</t>
        </is>
      </c>
    </row>
    <row r="127">
      <c r="A127" t="inlineStr">
        <is>
          <t>Bán Gấp căn hộ 2 ngủ 2 WC DT 65m2, Eco Green Sài Gòn, tầng trung, full đồ giá chỉ 5,35 tỷ bao phí</t>
        </is>
      </c>
      <c r="B127" t="inlineStr">
        <is>
          <t>https://batdongsan.com.vn/ban-can-ho-chung-cu-duong-nguyen-van-linh-phuong-tan-thuan-tay-1-prj-eco-green-sai-gon/ban-gap-2-ngu-2-wc-dt-65m2-tang-trung-full-do-gia-chi-5-35-ty-bao-phi-pr43950025</t>
        </is>
      </c>
      <c r="C127" t="inlineStr">
        <is>
          <t>82,31 tr/m²</t>
        </is>
      </c>
      <c r="D127" t="inlineStr">
        <is>
          <t>2</t>
        </is>
      </c>
      <c r="E127" t="inlineStr">
        <is>
          <t>2</t>
        </is>
      </c>
      <c r="F127" t="inlineStr">
        <is>
          <t>Quận 7, Hồ Chí Minh</t>
        </is>
      </c>
      <c r="G127" t="inlineStr"/>
      <c r="H127" t="inlineStr">
        <is>
          <t>‎Võ Nam</t>
        </is>
      </c>
      <c r="I127" t="inlineStr"/>
      <c r="J127" t="inlineStr">
        <is>
          <t>['https://file4.batdongsan.com.vn/crop/232x186/2025/09/06/20250906104954-cc0f_wm.jpg', 'https://file4.batdongsan.com.vn/resize/200x200/2025/02/13/20250213173658-4839.jpg']</t>
        </is>
      </c>
      <c r="K127" t="n">
        <v>5350</v>
      </c>
      <c r="L127" t="n">
        <v>65</v>
      </c>
      <c r="M127" t="n">
        <v>82.30769230769231</v>
      </c>
      <c r="N127">
        <f>IMAGE("https://file4.batdongsan.com.vn/crop/232x186/2025/09/06/20250906104954-cc0f_wm.jpg", 4, 200, 200)</f>
        <v/>
      </c>
      <c r="O127">
        <f>IMAGE("https://file4.batdongsan.com.vn/resize/200x200/2025/02/13/20250213173658-4839.jpg", 4, 200, 200)</f>
        <v/>
      </c>
      <c r="P127" t="inlineStr"/>
      <c r="Q127" t="inlineStr"/>
      <c r="R127" t="inlineStr"/>
      <c r="S127" s="2" t="n">
        <v>45915</v>
      </c>
      <c r="T127" t="inlineStr">
        <is>
          <t>pr43950025</t>
        </is>
      </c>
    </row>
    <row r="128">
      <c r="A128" t="inlineStr">
        <is>
          <t>Cần bán căn hộ 3 ngủ giá tốt nhất dự án Eco Green Sài Gòn, NTCB, tầng trung cao giá chỉ 6,1 tỷ</t>
        </is>
      </c>
      <c r="B128" t="inlineStr">
        <is>
          <t>https://batdongsan.com.vn/ban-can-ho-chung-cu-duong-nguyen-van-linh-phuong-tan-thuan-tay-1-prj-eco-green-sai-gon/-ban-3-ngu-gia-tot-nhat-du-an-ntcb-tang-trung-cao-gia-chi-6-1-ty-pr43440707</t>
        </is>
      </c>
      <c r="C128" t="inlineStr">
        <is>
          <t>75,31 tr/m²</t>
        </is>
      </c>
      <c r="D128" t="inlineStr">
        <is>
          <t>3</t>
        </is>
      </c>
      <c r="E128" t="inlineStr">
        <is>
          <t>2</t>
        </is>
      </c>
      <c r="F128" t="inlineStr">
        <is>
          <t>Quận 7, Hồ Chí Minh</t>
        </is>
      </c>
      <c r="G128" t="inlineStr"/>
      <c r="H128" t="inlineStr">
        <is>
          <t>‎Võ Nam</t>
        </is>
      </c>
      <c r="I128" t="inlineStr"/>
      <c r="J128" t="inlineStr">
        <is>
          <t>['https://file4.batdongsan.com.vn/resize/200x200/2025/02/13/20250213173658-4839.jpg']</t>
        </is>
      </c>
      <c r="K128" t="n">
        <v>6100</v>
      </c>
      <c r="L128" t="n">
        <v>81</v>
      </c>
      <c r="M128" t="n">
        <v>75.30864197530865</v>
      </c>
      <c r="N128">
        <f>IMAGE("https://file4.batdongsan.com.vn/resize/200x200/2025/02/13/20250213173658-4839.jpg", 4, 200, 200)</f>
        <v/>
      </c>
      <c r="O128" t="inlineStr"/>
      <c r="P128" t="inlineStr"/>
      <c r="Q128" t="inlineStr"/>
      <c r="R128" t="inlineStr"/>
      <c r="S128" s="2" t="n">
        <v>45915</v>
      </c>
      <c r="T128" t="inlineStr">
        <is>
          <t>pr43440707</t>
        </is>
      </c>
    </row>
    <row r="129">
      <c r="A129" t="inlineStr">
        <is>
          <t>CC bán gấp căn 3 ngủ Eco Green Sài Gòn, giá tốt chỉ 6,1 tỷ, DT 81m2, tầng đẹp, full kính</t>
        </is>
      </c>
      <c r="B129" t="inlineStr">
        <is>
          <t>https://batdongsan.com.vn/ban-can-ho-chung-cu-duong-nguyen-van-linh-phuong-tan-thuan-tay-1-prj-eco-green-sai-gon/cc-ban-gap-3-ngu-gia-tot-chi-6-1-ty-dt-81m2-tang-dep-full-kinh-pr43950310</t>
        </is>
      </c>
      <c r="C129" t="inlineStr">
        <is>
          <t>75,31 tr/m²</t>
        </is>
      </c>
      <c r="D129" t="inlineStr">
        <is>
          <t>3</t>
        </is>
      </c>
      <c r="E129" t="inlineStr">
        <is>
          <t>2</t>
        </is>
      </c>
      <c r="F129" t="inlineStr">
        <is>
          <t>Quận 7, Hồ Chí Minh</t>
        </is>
      </c>
      <c r="G129" t="inlineStr"/>
      <c r="H129" t="inlineStr">
        <is>
          <t>‎Võ Nam</t>
        </is>
      </c>
      <c r="I129" t="inlineStr"/>
      <c r="J129" t="inlineStr">
        <is>
          <t>['https://file4.batdongsan.com.vn/resize/200x200/2025/02/13/20250213173658-4839.jpg']</t>
        </is>
      </c>
      <c r="K129" t="n">
        <v>6100</v>
      </c>
      <c r="L129" t="n">
        <v>81</v>
      </c>
      <c r="M129" t="n">
        <v>75.30864197530865</v>
      </c>
      <c r="N129">
        <f>IMAGE("https://file4.batdongsan.com.vn/resize/200x200/2025/02/13/20250213173658-4839.jpg", 4, 200, 200)</f>
        <v/>
      </c>
      <c r="O129" t="inlineStr"/>
      <c r="P129" t="inlineStr"/>
      <c r="Q129" t="inlineStr"/>
      <c r="R129" t="inlineStr"/>
      <c r="S129" s="2" t="n">
        <v>45915</v>
      </c>
      <c r="T129" t="inlineStr">
        <is>
          <t>pr43950310</t>
        </is>
      </c>
    </row>
    <row r="130">
      <c r="A130" t="inlineStr">
        <is>
          <t>The River Thủ Thiêm - Bán nhanh 2PN - Tầng cao - View trực diện sông &amp; Q1 đẹp nhất dự án - Đã có sổ</t>
        </is>
      </c>
      <c r="B130" t="inlineStr">
        <is>
          <t>https://batdongsan.com.vn/ban-can-ho-chung-cu-duong-tran-bach-dang-phuong-thu-thiem-prj-the-river-thu-thiem/-ban-nhanh-2pn-tang-cao-view-truc-dien-song-q1-dep-nhat-du-an-da-co-so-pr43909931</t>
        </is>
      </c>
      <c r="C130" t="inlineStr">
        <is>
          <t>158,51 tr/m²</t>
        </is>
      </c>
      <c r="D130" t="inlineStr">
        <is>
          <t>2</t>
        </is>
      </c>
      <c r="E130" t="inlineStr">
        <is>
          <t>2</t>
        </is>
      </c>
      <c r="F130" t="inlineStr">
        <is>
          <t>Quận 2, Hồ Chí Minh</t>
        </is>
      </c>
      <c r="G130" t="inlineStr"/>
      <c r="H130" t="inlineStr">
        <is>
          <t>‎Sơn Nguyễn</t>
        </is>
      </c>
      <c r="I130" t="inlineStr"/>
      <c r="J130" t="inlineStr">
        <is>
          <t>['https://file4.batdongsan.com.vn/resize/200x200/2025/03/27/20250327124442-2fa0.jpg']</t>
        </is>
      </c>
      <c r="K130" t="n">
        <v>14900</v>
      </c>
      <c r="L130" t="n">
        <v>94</v>
      </c>
      <c r="M130" t="n">
        <v>158.5106382978723</v>
      </c>
      <c r="N130">
        <f>IMAGE("https://file4.batdongsan.com.vn/resize/200x200/2025/03/27/20250327124442-2fa0.jpg", 4, 200, 200)</f>
        <v/>
      </c>
      <c r="O130" t="inlineStr"/>
      <c r="P130" t="inlineStr"/>
      <c r="Q130" t="inlineStr"/>
      <c r="R130" t="inlineStr"/>
      <c r="S130" s="2" t="n">
        <v>45915</v>
      </c>
      <c r="T130" t="inlineStr">
        <is>
          <t>pr43909931</t>
        </is>
      </c>
    </row>
    <row r="131">
      <c r="A131" t="inlineStr">
        <is>
          <t>Bán căn studio The Beverly, DT34m2, giá 2.19 tỷ bao sổ, ban công nhìn công viên, nhà mới 100% CĐT</t>
        </is>
      </c>
      <c r="B131" t="inlineStr">
        <is>
          <t>https://batdongsan.com.vn/ban-can-ho-chung-cu-phuong-long-binh-3-prj-the-beverly-vinhomes-grand-park/ban-studio-dt34m2-gia-2-19-ty-bao-so-ban-cong-nhin-cong-vien-nha-moi-100-cdt-pr43766446</t>
        </is>
      </c>
      <c r="C131" t="inlineStr">
        <is>
          <t>64,41 tr/m²</t>
        </is>
      </c>
      <c r="D131" t="inlineStr">
        <is>
          <t>1</t>
        </is>
      </c>
      <c r="E131" t="inlineStr">
        <is>
          <t>1</t>
        </is>
      </c>
      <c r="F131" t="inlineStr">
        <is>
          <t>Quận 9, Hồ Chí Minh</t>
        </is>
      </c>
      <c r="G131" t="inlineStr"/>
      <c r="H131" t="inlineStr">
        <is>
          <t>‎Tuấn Võ</t>
        </is>
      </c>
      <c r="I131" t="inlineStr"/>
      <c r="J131" t="inlineStr">
        <is>
          <t>['https://file4.batdongsan.com.vn/resize/200x200/2025/06/24/20250624150202-b67d.jpg']</t>
        </is>
      </c>
      <c r="K131" t="n">
        <v>2190</v>
      </c>
      <c r="L131" t="n">
        <v>34</v>
      </c>
      <c r="M131" t="n">
        <v>64.41176470588235</v>
      </c>
      <c r="N131">
        <f>IMAGE("https://file4.batdongsan.com.vn/resize/200x200/2025/06/24/20250624150202-b67d.jpg", 4, 200, 200)</f>
        <v/>
      </c>
      <c r="O131" t="inlineStr"/>
      <c r="P131" t="inlineStr"/>
      <c r="Q131" t="inlineStr"/>
      <c r="R131" t="inlineStr"/>
      <c r="S131" s="2" t="n">
        <v>45915</v>
      </c>
      <c r="T131" t="inlineStr">
        <is>
          <t>pr43766446</t>
        </is>
      </c>
    </row>
    <row r="132">
      <c r="A132" t="inlineStr">
        <is>
          <t>Bán căn góc 2PN, nhìn sông Đồng Nai, view không chắn tòa, Beverly Vinhomes Q9, DT79m2, giá 4.78 tỷ</t>
        </is>
      </c>
      <c r="B132" t="inlineStr">
        <is>
          <t>https://batdongsan.com.vn/ban-can-ho-chung-cu-phuong-long-binh-3-prj-the-beverly-vinhomes-grand-park/ban-goc-2pn-nhin-song-dong-nai-view-khong-chan-toa-q9-dt79m2-gia-4-78-ty-pr43758656</t>
        </is>
      </c>
      <c r="C132" t="inlineStr">
        <is>
          <t>60,51 tr/m²</t>
        </is>
      </c>
      <c r="D132" t="inlineStr">
        <is>
          <t>2</t>
        </is>
      </c>
      <c r="E132" t="inlineStr">
        <is>
          <t>2</t>
        </is>
      </c>
      <c r="F132" t="inlineStr">
        <is>
          <t>Quận 9, Hồ Chí Minh</t>
        </is>
      </c>
      <c r="G132" t="inlineStr"/>
      <c r="H132" t="inlineStr">
        <is>
          <t>‎Tuấn Võ</t>
        </is>
      </c>
      <c r="I132" t="inlineStr"/>
      <c r="J132" t="inlineStr">
        <is>
          <t>['https://file4.batdongsan.com.vn/resize/200x200/2025/06/24/20250624150202-b67d.jpg']</t>
        </is>
      </c>
      <c r="K132" t="n">
        <v>4780</v>
      </c>
      <c r="L132" t="n">
        <v>79</v>
      </c>
      <c r="M132" t="n">
        <v>60.50632911392405</v>
      </c>
      <c r="N132">
        <f>IMAGE("https://file4.batdongsan.com.vn/resize/200x200/2025/06/24/20250624150202-b67d.jpg", 4, 200, 200)</f>
        <v/>
      </c>
      <c r="O132" t="inlineStr"/>
      <c r="P132" t="inlineStr"/>
      <c r="Q132" t="inlineStr"/>
      <c r="R132" t="inlineStr"/>
      <c r="S132" s="2" t="n">
        <v>45915</v>
      </c>
      <c r="T132" t="inlineStr">
        <is>
          <t>pr43758656</t>
        </is>
      </c>
    </row>
    <row r="133">
      <c r="A133" t="inlineStr">
        <is>
          <t>Phòng kinh doanh De La Sol: Chỉ 7.6 tỷ căn 2PN giá tốt nhất dự án hiện tại, hotline: 0795 726 ***</t>
        </is>
      </c>
      <c r="B133" t="inlineStr">
        <is>
          <t>https://batdongsan.com.vn/ban-can-ho-chung-cu-duong-ton-that-thuyet-phuong-1-prj-de-la-sol/phong-kinh-doanh-chi-7-6-ty-2pn-gia-tot-nhat-du-an-hien-tai-hotline-pr43493595</t>
        </is>
      </c>
      <c r="C133" t="inlineStr">
        <is>
          <t>105,56 tr/m²</t>
        </is>
      </c>
      <c r="D133" t="inlineStr">
        <is>
          <t>2</t>
        </is>
      </c>
      <c r="E133" t="inlineStr">
        <is>
          <t>2</t>
        </is>
      </c>
      <c r="F133" t="inlineStr">
        <is>
          <t>Quận 4, Hồ Chí Minh</t>
        </is>
      </c>
      <c r="G133" t="inlineStr"/>
      <c r="H133" t="inlineStr">
        <is>
          <t>‎Phan Đức</t>
        </is>
      </c>
      <c r="I133" t="inlineStr"/>
      <c r="J133" t="inlineStr">
        <is>
          <t>['https://file4.batdongsan.com.vn/resize/200x200/2025/05/11/20250511145734-b96a.jpg']</t>
        </is>
      </c>
      <c r="K133" t="n">
        <v>7600</v>
      </c>
      <c r="L133" t="n">
        <v>72</v>
      </c>
      <c r="M133" t="n">
        <v>105.5555555555556</v>
      </c>
      <c r="N133">
        <f>IMAGE("https://file4.batdongsan.com.vn/resize/200x200/2025/05/11/20250511145734-b96a.jpg", 4, 200, 200)</f>
        <v/>
      </c>
      <c r="O133" t="inlineStr"/>
      <c r="P133" t="inlineStr"/>
      <c r="Q133" t="inlineStr"/>
      <c r="R133" t="inlineStr"/>
      <c r="S133" s="2" t="n">
        <v>45915</v>
      </c>
      <c r="T133" t="inlineStr">
        <is>
          <t>pr43493595</t>
        </is>
      </c>
    </row>
    <row r="134">
      <c r="A134" t="inlineStr">
        <is>
          <t>Cần bán căn 3PN diện tích 81,5m2 view sông và vườn nhật thoáng, giá 4,4 tỷ all in trả chậm 6 tháng</t>
        </is>
      </c>
      <c r="B134" t="inlineStr">
        <is>
          <t>https://batdongsan.com.vn/ban-can-ho-chung-cu-phuong-long-binh-3-prj-the-beverly-solari-vinhomes-grand-park/-ban-3pn-dien-tich-81-5m2-view-song-va-vuon-nhat-thoang-gia-4-4-ty-all-in-tra-cham-6-thang-pr43941892</t>
        </is>
      </c>
      <c r="C134" t="inlineStr">
        <is>
          <t>53,99 tr/m²</t>
        </is>
      </c>
      <c r="D134" t="inlineStr">
        <is>
          <t>3</t>
        </is>
      </c>
      <c r="E134" t="inlineStr">
        <is>
          <t>2</t>
        </is>
      </c>
      <c r="F134" t="inlineStr">
        <is>
          <t>Quận 9, Hồ Chí Minh</t>
        </is>
      </c>
      <c r="G134" t="inlineStr"/>
      <c r="H134" t="inlineStr"/>
      <c r="I134" t="inlineStr"/>
      <c r="J134" t="inlineStr">
        <is>
          <t>[]</t>
        </is>
      </c>
      <c r="K134" t="n">
        <v>4400</v>
      </c>
      <c r="L134" t="n">
        <v>81.5</v>
      </c>
      <c r="M134" t="n">
        <v>53.98773006134969</v>
      </c>
      <c r="N134" t="inlineStr"/>
      <c r="O134" t="inlineStr"/>
      <c r="P134" t="inlineStr"/>
      <c r="Q134" t="inlineStr"/>
      <c r="R134" t="inlineStr"/>
      <c r="S134" s="2" t="n">
        <v>45915</v>
      </c>
      <c r="T134" t="inlineStr">
        <is>
          <t>pr43941892</t>
        </is>
      </c>
    </row>
    <row r="135">
      <c r="A135" t="inlineStr">
        <is>
          <t>Hot deal - 2PN - 79.1m2 - 8 tỷ - có sổ - khu Park và Landmark - tin thật 100%</t>
        </is>
      </c>
      <c r="B135" t="inlineStr">
        <is>
          <t>https://batdongsan.com.vn/ban-can-ho-chung-cu-duong-dien-bien-phu-phuong-22-prj-vinhomes-central-park/hot-deal-2pn-80m2-8-ty-co-so-khu-va-landmark-tin-that-100-pr43676526</t>
        </is>
      </c>
      <c r="C135" t="inlineStr">
        <is>
          <t>101,14 tr/m²</t>
        </is>
      </c>
      <c r="D135" t="inlineStr">
        <is>
          <t>2</t>
        </is>
      </c>
      <c r="E135" t="inlineStr">
        <is>
          <t>2</t>
        </is>
      </c>
      <c r="F135" t="inlineStr">
        <is>
          <t>Bình Thạnh, Hồ Chí Minh</t>
        </is>
      </c>
      <c r="G135" t="inlineStr"/>
      <c r="H135" t="inlineStr"/>
      <c r="I135" t="inlineStr"/>
      <c r="J135" t="inlineStr">
        <is>
          <t>[]</t>
        </is>
      </c>
      <c r="K135" t="n">
        <v>8000</v>
      </c>
      <c r="L135" t="n">
        <v>79.09999999999999</v>
      </c>
      <c r="M135" t="n">
        <v>101.1378002528445</v>
      </c>
      <c r="N135" t="inlineStr"/>
      <c r="O135" t="inlineStr"/>
      <c r="P135" t="inlineStr"/>
      <c r="Q135" t="inlineStr"/>
      <c r="R135" t="inlineStr"/>
      <c r="S135" s="2" t="n">
        <v>45915</v>
      </c>
      <c r="T135" t="inlineStr">
        <is>
          <t>pr43676526</t>
        </is>
      </c>
    </row>
    <row r="136">
      <c r="A136" t="inlineStr">
        <is>
          <t>Bán căn 3PN2WC, Lumiere Masteri, hàng CĐT rẻ hơn hàng mua lại, DT 98m2, giá 6.350tỷ, view nhìn sông</t>
        </is>
      </c>
      <c r="B136" t="inlineStr">
        <is>
          <t>https://batdongsan.com.vn/ban-can-ho-chung-cu-phuong-long-binh-3-prj-lumiere-boulevard/ban-3pn2wc-masteri-hang-cdt-re-hon-hang-mua-lai-dt-98m2-gia-6-350ty-view-nhin-song-pr43692251</t>
        </is>
      </c>
      <c r="C136" t="inlineStr">
        <is>
          <t>64,8 tr/m²</t>
        </is>
      </c>
      <c r="D136" t="inlineStr">
        <is>
          <t>3</t>
        </is>
      </c>
      <c r="E136" t="inlineStr">
        <is>
          <t>2</t>
        </is>
      </c>
      <c r="F136" t="inlineStr">
        <is>
          <t>Quận 9, Hồ Chí Minh</t>
        </is>
      </c>
      <c r="G136" t="inlineStr"/>
      <c r="H136" t="inlineStr"/>
      <c r="I136" t="inlineStr"/>
      <c r="J136" t="inlineStr">
        <is>
          <t>[]</t>
        </is>
      </c>
      <c r="K136" t="n">
        <v>6350</v>
      </c>
      <c r="L136" t="n">
        <v>98</v>
      </c>
      <c r="M136" t="n">
        <v>64.79591836734694</v>
      </c>
      <c r="N136" t="inlineStr"/>
      <c r="O136" t="inlineStr"/>
      <c r="P136" t="inlineStr"/>
      <c r="Q136" t="inlineStr"/>
      <c r="R136" t="inlineStr"/>
      <c r="S136" s="2" t="n">
        <v>45915</v>
      </c>
      <c r="T136" t="inlineStr">
        <is>
          <t>pr43692251</t>
        </is>
      </c>
    </row>
    <row r="137">
      <c r="A137" t="inlineStr">
        <is>
          <t>Cần bán căn 1PN+ DT lớn 51,8m2 Glory Heights view thoáng đối diện Vincom, công viên 36ha giá 2,6 tỷ</t>
        </is>
      </c>
      <c r="B137" t="inlineStr">
        <is>
          <t>https://batdongsan.com.vn/ban-can-ho-chung-cu-duong-nguyen-xien-phuong-long-binh-3-prj-glory-heights-vinhomes-grand-park/-ban-1pn-dt-lon-51-8m2-view-thoang-doi-dien-vincom-cong-vien-36ha-gia-2-6-ty-pr43589312</t>
        </is>
      </c>
      <c r="C137" t="inlineStr">
        <is>
          <t>50,19 tr/m²</t>
        </is>
      </c>
      <c r="D137" t="inlineStr">
        <is>
          <t>1</t>
        </is>
      </c>
      <c r="E137" t="inlineStr"/>
      <c r="F137" t="inlineStr">
        <is>
          <t>Quận 9, Hồ Chí Minh</t>
        </is>
      </c>
      <c r="G137" t="inlineStr"/>
      <c r="H137" t="inlineStr">
        <is>
          <t>‎MR THẠNH</t>
        </is>
      </c>
      <c r="I137" t="inlineStr"/>
      <c r="J137" t="inlineStr">
        <is>
          <t>['https://file4.batdongsan.com.vn/resize/200x200/2025/06/23/20250623145629-999f.jpg']</t>
        </is>
      </c>
      <c r="K137" t="n">
        <v>2600</v>
      </c>
      <c r="L137" t="n">
        <v>51.8</v>
      </c>
      <c r="M137" t="n">
        <v>50.1930501930502</v>
      </c>
      <c r="N137">
        <f>IMAGE("https://file4.batdongsan.com.vn/resize/200x200/2025/06/23/20250623145629-999f.jpg", 4, 200, 200)</f>
        <v/>
      </c>
      <c r="O137" t="inlineStr"/>
      <c r="P137" t="inlineStr"/>
      <c r="Q137" t="inlineStr"/>
      <c r="R137" t="inlineStr"/>
      <c r="S137" s="2" t="n">
        <v>45915</v>
      </c>
      <c r="T137" t="inlineStr">
        <is>
          <t>pr43589312</t>
        </is>
      </c>
    </row>
    <row r="138">
      <c r="A138" t="inlineStr">
        <is>
          <t>Bán gấp CH The Privia 1PN 51m2 giá tốt nhất 3.180tỷ bao thuế phí, cam kết giá thật, LH xem nhà 24/7</t>
        </is>
      </c>
      <c r="B138" t="inlineStr">
        <is>
          <t>https://batdongsan.com.vn/ban-can-ho-chung-cu-duong-an-duong-vuong-phuong-an-lac-6-prj-the-privia/vo-chong-toi-ket-tien-ban-gap-ch-1pn-1-dt-51m2-gia-2-850-ty-bao-phi-cam-ket-gia-tot-nhat-pr41109070</t>
        </is>
      </c>
      <c r="C138" t="inlineStr">
        <is>
          <t>62,35 tr/m²</t>
        </is>
      </c>
      <c r="D138" t="inlineStr">
        <is>
          <t>1</t>
        </is>
      </c>
      <c r="E138" t="inlineStr">
        <is>
          <t>1</t>
        </is>
      </c>
      <c r="F138" t="inlineStr">
        <is>
          <t>Bình Tân, Hồ Chí Minh</t>
        </is>
      </c>
      <c r="G138" t="inlineStr"/>
      <c r="H138" t="inlineStr">
        <is>
          <t>‎Nguyễn Việt Đức</t>
        </is>
      </c>
      <c r="I138" t="inlineStr"/>
      <c r="J138" t="inlineStr">
        <is>
          <t>['https://file4.batdongsan.com.vn/resize/200x200/2024/05/13/20240513095605-b175.jpg']</t>
        </is>
      </c>
      <c r="K138" t="n">
        <v>3180</v>
      </c>
      <c r="L138" t="n">
        <v>51</v>
      </c>
      <c r="M138" t="n">
        <v>62.35294117647059</v>
      </c>
      <c r="N138">
        <f>IMAGE("https://file4.batdongsan.com.vn/resize/200x200/2024/05/13/20240513095605-b175.jpg", 4, 200, 200)</f>
        <v/>
      </c>
      <c r="O138" t="inlineStr"/>
      <c r="P138" t="inlineStr"/>
      <c r="Q138" t="inlineStr"/>
      <c r="R138" t="inlineStr"/>
      <c r="S138" s="2" t="n">
        <v>45915</v>
      </c>
      <c r="T138" t="inlineStr">
        <is>
          <t>pr41109070</t>
        </is>
      </c>
    </row>
    <row r="139">
      <c r="A139" t="inlineStr">
        <is>
          <t>Bán 1PN - Đã có sổ - căn hộ The Galleria Thủ Thiêm</t>
        </is>
      </c>
      <c r="B139" t="inlineStr">
        <is>
          <t>https://batdongsan.com.vn/ban-can-ho-chung-cu-duong-nguyen-thien-thanh-phuong-thu-thiem-prj-the-galleria-residence/ban-1pn-da-co-so-thiem-pr43152403</t>
        </is>
      </c>
      <c r="C139" t="inlineStr">
        <is>
          <t>210 tr/m²</t>
        </is>
      </c>
      <c r="D139" t="inlineStr">
        <is>
          <t>1</t>
        </is>
      </c>
      <c r="E139" t="inlineStr">
        <is>
          <t>1</t>
        </is>
      </c>
      <c r="F139" t="inlineStr">
        <is>
          <t>Quận 2, Hồ Chí Minh</t>
        </is>
      </c>
      <c r="G139" t="inlineStr"/>
      <c r="H139" t="inlineStr">
        <is>
          <t>‎Xuân Hy</t>
        </is>
      </c>
      <c r="I139" t="inlineStr"/>
      <c r="J139" t="inlineStr">
        <is>
          <t>['https://file4.batdongsan.com.vn/resize/200x200/2025/05/08/20250508120042-8926.jpg']</t>
        </is>
      </c>
      <c r="K139" t="n">
        <v>10500</v>
      </c>
      <c r="L139" t="n">
        <v>50</v>
      </c>
      <c r="M139" t="n">
        <v>210</v>
      </c>
      <c r="N139">
        <f>IMAGE("https://file4.batdongsan.com.vn/resize/200x200/2025/05/08/20250508120042-8926.jpg", 4, 200, 200)</f>
        <v/>
      </c>
      <c r="O139" t="inlineStr"/>
      <c r="P139" t="inlineStr"/>
      <c r="Q139" t="inlineStr"/>
      <c r="R139" t="inlineStr"/>
      <c r="S139" s="2" t="n">
        <v>45915</v>
      </c>
      <c r="T139" t="inlineStr">
        <is>
          <t>pr43152403</t>
        </is>
      </c>
    </row>
    <row r="140">
      <c r="A140" t="inlineStr">
        <is>
          <t>Căn hộ Riviera Point 148m2 3 phòng full nội thất cao cấp, view trực diện sông, giá 11,5 tỷ</t>
        </is>
      </c>
      <c r="B140" t="inlineStr">
        <is>
          <t>https://batdongsan.com.vn/ban-can-ho-chung-cu-duong-huynh-tan-phat-phuong-tan-phu-19-prj-riviera-point/-148m2-3-png-full-noi-that-cao-cap-view-truc-dien-song-gia-11-5-ty-pr43916531</t>
        </is>
      </c>
      <c r="C140" t="inlineStr">
        <is>
          <t>77,7 tr/m²</t>
        </is>
      </c>
      <c r="D140" t="inlineStr">
        <is>
          <t>3</t>
        </is>
      </c>
      <c r="E140" t="inlineStr">
        <is>
          <t>2</t>
        </is>
      </c>
      <c r="F140" t="inlineStr">
        <is>
          <t>Quận 7, Hồ Chí Minh</t>
        </is>
      </c>
      <c r="G140" t="inlineStr"/>
      <c r="H140" t="inlineStr"/>
      <c r="I140" t="inlineStr"/>
      <c r="J140" t="inlineStr">
        <is>
          <t>[]</t>
        </is>
      </c>
      <c r="K140" t="n">
        <v>11500</v>
      </c>
      <c r="L140" t="n">
        <v>148</v>
      </c>
      <c r="M140" t="n">
        <v>77.70270270270271</v>
      </c>
      <c r="N140" t="inlineStr"/>
      <c r="O140" t="inlineStr"/>
      <c r="P140" t="inlineStr"/>
      <c r="Q140" t="inlineStr"/>
      <c r="R140" t="inlineStr"/>
      <c r="S140" s="2" t="n">
        <v>45915</v>
      </c>
      <c r="T140" t="inlineStr">
        <is>
          <t>pr43916531</t>
        </is>
      </c>
    </row>
    <row r="141">
      <c r="A141" t="inlineStr">
        <is>
          <t>Giảm 500 tr cần bán chung cư Nguyễn Trãi</t>
        </is>
      </c>
      <c r="B141" t="inlineStr">
        <is>
          <t>https://batdongsan.com.vn/ban-can-ho-chung-cu-duong-nguyen-trai-phuong-14-2/giam-500-tr-ban-trai-pr43991787</t>
        </is>
      </c>
      <c r="C141" t="inlineStr">
        <is>
          <t>41,82 tr/m²</t>
        </is>
      </c>
      <c r="D141" t="inlineStr">
        <is>
          <t>2</t>
        </is>
      </c>
      <c r="E141" t="inlineStr">
        <is>
          <t>2</t>
        </is>
      </c>
      <c r="F141" t="inlineStr">
        <is>
          <t>Quận 5, Hồ Chí Minh</t>
        </is>
      </c>
      <c r="G141" t="inlineStr"/>
      <c r="H141" t="inlineStr">
        <is>
          <t>‎Nguyễn Văn Ước</t>
        </is>
      </c>
      <c r="I141" t="inlineStr"/>
      <c r="J141" t="inlineStr">
        <is>
          <t>['https://file4.batdongsan.com.vn/resize/200x200/2025/06/05/20250605142017-9d34.jpg']</t>
        </is>
      </c>
      <c r="K141" t="n">
        <v>2300</v>
      </c>
      <c r="L141" t="n">
        <v>55</v>
      </c>
      <c r="M141" t="n">
        <v>41.81818181818182</v>
      </c>
      <c r="N141">
        <f>IMAGE("https://file4.batdongsan.com.vn/resize/200x200/2025/06/05/20250605142017-9d34.jpg", 4, 200, 200)</f>
        <v/>
      </c>
      <c r="O141" t="inlineStr"/>
      <c r="P141" t="inlineStr"/>
      <c r="Q141" t="inlineStr"/>
      <c r="R141" t="inlineStr"/>
      <c r="S141" s="2" t="n">
        <v>45915</v>
      </c>
      <c r="T141" t="inlineStr">
        <is>
          <t>pr43991787</t>
        </is>
      </c>
    </row>
    <row r="142">
      <c r="A142" t="inlineStr">
        <is>
          <t>Em Khánh Vinhomes Bán lỗ căn góc 2PN + Vinhomes Grand Park 2 tỷ 690 giá tốt nhất 0778 973 ***</t>
        </is>
      </c>
      <c r="B142" t="inlineStr">
        <is>
          <t>https://batdongsan.com.vn/ban-can-ho-chung-cu-duong-nguyen-xien-phuong-long-thanh-my-prj-the-rainbow-vinhomes-grand-park/ban-lo-goc-2pn-2-ty-6-gia-tot-nhat-pr42242238</t>
        </is>
      </c>
      <c r="C142" t="inlineStr">
        <is>
          <t>38,99 tr/m²</t>
        </is>
      </c>
      <c r="D142" t="inlineStr">
        <is>
          <t>2</t>
        </is>
      </c>
      <c r="E142" t="inlineStr">
        <is>
          <t>2</t>
        </is>
      </c>
      <c r="F142" t="inlineStr">
        <is>
          <t>Quận 9, Hồ Chí Minh</t>
        </is>
      </c>
      <c r="G142" t="inlineStr"/>
      <c r="H142" t="inlineStr">
        <is>
          <t>‎Huỳnh Duy Khánh</t>
        </is>
      </c>
      <c r="I142" t="inlineStr"/>
      <c r="J142" t="inlineStr">
        <is>
          <t>['https://file4.batdongsan.com.vn/crop/232x186/2025/06/14/20250614144838-b90c_wm.jpg', 'https://file4.batdongsan.com.vn/resize/200x200/2025/02/25/20250225094448-9afe.jpg']</t>
        </is>
      </c>
      <c r="K142" t="n">
        <v>2690</v>
      </c>
      <c r="L142" t="n">
        <v>69</v>
      </c>
      <c r="M142" t="n">
        <v>38.98550724637681</v>
      </c>
      <c r="N142">
        <f>IMAGE("https://file4.batdongsan.com.vn/crop/232x186/2025/06/14/20250614144838-b90c_wm.jpg", 4, 200, 200)</f>
        <v/>
      </c>
      <c r="O142">
        <f>IMAGE("https://file4.batdongsan.com.vn/resize/200x200/2025/02/25/20250225094448-9afe.jpg", 4, 200, 200)</f>
        <v/>
      </c>
      <c r="P142" t="inlineStr"/>
      <c r="Q142" t="inlineStr"/>
      <c r="R142" t="inlineStr"/>
      <c r="S142" s="2" t="n">
        <v>45915</v>
      </c>
      <c r="T142" t="inlineStr">
        <is>
          <t>pr42242238</t>
        </is>
      </c>
    </row>
    <row r="143">
      <c r="A143" t="inlineStr">
        <is>
          <t>Giá tốt tầng đẹp! 3PN 121m2 loại 2 ban công - Giá 8tỷ5 (102%)</t>
        </is>
      </c>
      <c r="B143" t="inlineStr">
        <is>
          <t>https://batdongsan.com.vn/ban-can-ho-chung-cu-duong-n1-phuong-son-ky-prj-diamond-centery/view-hot-nhat-3pn-121m2-loai-2-ban-cong-gia-8ty7-102-pr43273408</t>
        </is>
      </c>
      <c r="C143" t="inlineStr">
        <is>
          <t>70,25 tr/m²</t>
        </is>
      </c>
      <c r="D143" t="inlineStr">
        <is>
          <t>3</t>
        </is>
      </c>
      <c r="E143" t="inlineStr">
        <is>
          <t>3</t>
        </is>
      </c>
      <c r="F143" t="inlineStr">
        <is>
          <t>Tân Phú, Hồ Chí Minh</t>
        </is>
      </c>
      <c r="G143" t="inlineStr"/>
      <c r="H143" t="inlineStr">
        <is>
          <t>‎Cẩm Tươi Gamuda Land</t>
        </is>
      </c>
      <c r="I143" t="inlineStr"/>
      <c r="J143" t="inlineStr">
        <is>
          <t>['https://file4.batdongsan.com.vn/crop/232x186/2025/09/03/20250903165346-4e21_wm.jpg', 'https://file4.batdongsan.com.vn/resize/200x200/2023/09/05/20230905154151-e485.jpg']</t>
        </is>
      </c>
      <c r="K143" t="n">
        <v>8500</v>
      </c>
      <c r="L143" t="n">
        <v>121</v>
      </c>
      <c r="M143" t="n">
        <v>70.24793388429752</v>
      </c>
      <c r="N143">
        <f>IMAGE("https://file4.batdongsan.com.vn/crop/232x186/2025/09/03/20250903165346-4e21_wm.jpg", 4, 200, 200)</f>
        <v/>
      </c>
      <c r="O143">
        <f>IMAGE("https://file4.batdongsan.com.vn/resize/200x200/2023/09/05/20230905154151-e485.jpg", 4, 200, 200)</f>
        <v/>
      </c>
      <c r="P143" t="inlineStr"/>
      <c r="Q143" t="inlineStr"/>
      <c r="R143" t="inlineStr"/>
      <c r="S143" s="2" t="n">
        <v>45915</v>
      </c>
      <c r="T143" t="inlineStr">
        <is>
          <t>pr43273408</t>
        </is>
      </c>
    </row>
    <row r="144">
      <c r="A144" t="inlineStr">
        <is>
          <t>Định cư nước ngoài cần sang lại căn 2PN giá tốt nhất TT 4.2tỷ bao thuế phí. Sổ sẵn CC sang tên ngay</t>
        </is>
      </c>
      <c r="B144" t="inlineStr">
        <is>
          <t>https://batdongsan.com.vn/ban-can-ho-chung-cu-duong-an-duong-vuong-phuong-an-lac-6-prj-the-privia/dinh-nuoc-ngoai-sang-lai-2pn-gia-tot-nhat-tt-3-9t-bao-thue-phi-so-san-cc-sang-ten-ngay-pr42633052</t>
        </is>
      </c>
      <c r="C144" t="inlineStr">
        <is>
          <t>61,76 tr/m²</t>
        </is>
      </c>
      <c r="D144" t="inlineStr">
        <is>
          <t>2</t>
        </is>
      </c>
      <c r="E144" t="inlineStr">
        <is>
          <t>2</t>
        </is>
      </c>
      <c r="F144" t="inlineStr">
        <is>
          <t>Bình Tân, Hồ Chí Minh</t>
        </is>
      </c>
      <c r="G144" t="inlineStr"/>
      <c r="H144" t="inlineStr">
        <is>
          <t>‎Cao Anh Trứ</t>
        </is>
      </c>
      <c r="I144" t="inlineStr"/>
      <c r="J144" t="inlineStr">
        <is>
          <t>['https://file4.batdongsan.com.vn/crop/232x186/2025/04/04/20250404101542-c87a_wm.jpg', 'https://file4.batdongsan.com.vn/resize/200x200/2024/03/29/20240329204823-b890.jpg']</t>
        </is>
      </c>
      <c r="K144" t="n">
        <v>4200</v>
      </c>
      <c r="L144" t="n">
        <v>68</v>
      </c>
      <c r="M144" t="n">
        <v>61.76470588235294</v>
      </c>
      <c r="N144">
        <f>IMAGE("https://file4.batdongsan.com.vn/crop/232x186/2025/04/04/20250404101542-c87a_wm.jpg", 4, 200, 200)</f>
        <v/>
      </c>
      <c r="O144">
        <f>IMAGE("https://file4.batdongsan.com.vn/resize/200x200/2024/03/29/20240329204823-b890.jpg", 4, 200, 200)</f>
        <v/>
      </c>
      <c r="P144" t="inlineStr"/>
      <c r="Q144" t="inlineStr"/>
      <c r="R144" t="inlineStr"/>
      <c r="S144" s="2" t="n">
        <v>45915</v>
      </c>
      <c r="T144" t="inlineStr">
        <is>
          <t>pr42633052</t>
        </is>
      </c>
    </row>
    <row r="145">
      <c r="A145" t="inlineStr">
        <is>
          <t>Bán 3PN2WC view công viên 36ha 100,4m² - giá 9,39 tỷ, nhà mới 100%, nội thất đầy đủ - The Opus One</t>
        </is>
      </c>
      <c r="B145" t="inlineStr">
        <is>
          <t>https://batdongsan.com.vn/ban-can-ho-chung-cu-phuong-long-binh-3-prj-the-opus-one-vinhomes-grand-park/ban-3pn2wc-view-cong-vien-36ha-100m2-gia-9-39-ty-nha-moi-100-noi-that-day-du-one-pr43997117</t>
        </is>
      </c>
      <c r="C145" t="inlineStr">
        <is>
          <t>93,53 tr/m²</t>
        </is>
      </c>
      <c r="D145" t="inlineStr">
        <is>
          <t>3</t>
        </is>
      </c>
      <c r="E145" t="inlineStr">
        <is>
          <t>2</t>
        </is>
      </c>
      <c r="F145" t="inlineStr">
        <is>
          <t>Quận 9, Hồ Chí Minh</t>
        </is>
      </c>
      <c r="G145" t="inlineStr"/>
      <c r="H145" t="inlineStr">
        <is>
          <t>‎Võ Thành Lập</t>
        </is>
      </c>
      <c r="I145" t="inlineStr"/>
      <c r="J145" t="inlineStr">
        <is>
          <t>['https://file4.batdongsan.com.vn/crop/232x186/2025/09/12/20250912103039-18b0_wm.jpg', 'https://file4.batdongsan.com.vn/resize/200x200/2025/06/18/20250618124722-806f.jpg']</t>
        </is>
      </c>
      <c r="K145" t="n">
        <v>9390</v>
      </c>
      <c r="L145" t="n">
        <v>100.4</v>
      </c>
      <c r="M145" t="n">
        <v>93.52589641434263</v>
      </c>
      <c r="N145">
        <f>IMAGE("https://file4.batdongsan.com.vn/crop/232x186/2025/09/12/20250912103039-18b0_wm.jpg", 4, 200, 200)</f>
        <v/>
      </c>
      <c r="O145">
        <f>IMAGE("https://file4.batdongsan.com.vn/resize/200x200/2025/06/18/20250618124722-806f.jpg", 4, 200, 200)</f>
        <v/>
      </c>
      <c r="P145" t="inlineStr"/>
      <c r="Q145" t="inlineStr"/>
      <c r="R145" t="inlineStr"/>
      <c r="S145" s="2" t="n">
        <v>45915</v>
      </c>
      <c r="T145" t="inlineStr">
        <is>
          <t>pr43997117</t>
        </is>
      </c>
    </row>
    <row r="146">
      <c r="A146" t="inlineStr">
        <is>
          <t>Bán căn 1PN, view trực diện vườn Nhật, tòa S6 Origami - Vinhomes Q9 DT47m2 giá 2.35tỷ, nhà mới 100%</t>
        </is>
      </c>
      <c r="B146" t="inlineStr">
        <is>
          <t>https://batdongsan.com.vn/ban-can-ho-chung-cu-duong-phuoc-thien-phuong-long-binh-3-prj-the-origami-vinhomes-grand-park/ban-1pn-view-truc-dien-vuon-nhat-toa-s6-q9-dt47m2-gia-2-35ty-nha-moi-100-pr43997365</t>
        </is>
      </c>
      <c r="C146" t="inlineStr">
        <is>
          <t>50 tr/m²</t>
        </is>
      </c>
      <c r="D146" t="inlineStr">
        <is>
          <t>1</t>
        </is>
      </c>
      <c r="E146" t="inlineStr">
        <is>
          <t>1</t>
        </is>
      </c>
      <c r="F146" t="inlineStr">
        <is>
          <t>Quận 9, Hồ Chí Minh</t>
        </is>
      </c>
      <c r="G146" t="inlineStr"/>
      <c r="H146" t="inlineStr">
        <is>
          <t>‎Tuấn Võ</t>
        </is>
      </c>
      <c r="I146" t="inlineStr"/>
      <c r="J146" t="inlineStr">
        <is>
          <t>['https://file4.batdongsan.com.vn/crop/232x186/2025/09/12/20250912104314-8287_wm.jpg', 'https://file4.batdongsan.com.vn/resize/200x200/2025/06/24/20250624150202-b67d.jpg']</t>
        </is>
      </c>
      <c r="K146" t="n">
        <v>2350</v>
      </c>
      <c r="L146" t="n">
        <v>47</v>
      </c>
      <c r="M146" t="n">
        <v>50</v>
      </c>
      <c r="N146">
        <f>IMAGE("https://file4.batdongsan.com.vn/crop/232x186/2025/09/12/20250912104314-8287_wm.jpg", 4, 200, 200)</f>
        <v/>
      </c>
      <c r="O146">
        <f>IMAGE("https://file4.batdongsan.com.vn/resize/200x200/2025/06/24/20250624150202-b67d.jpg", 4, 200, 200)</f>
        <v/>
      </c>
      <c r="P146" t="inlineStr"/>
      <c r="Q146" t="inlineStr"/>
      <c r="R146" t="inlineStr"/>
      <c r="S146" s="2" t="n">
        <v>45915</v>
      </c>
      <c r="T146" t="inlineStr">
        <is>
          <t>pr43997365</t>
        </is>
      </c>
    </row>
    <row r="147">
      <c r="A147" t="inlineStr">
        <is>
          <t>Bán 1PN + 1 54m2 view hồ bơi - nội thất full, giá 3,69 tỷ - The Opus One - Tặng học bổng Vinshool</t>
        </is>
      </c>
      <c r="B147" t="inlineStr">
        <is>
          <t>https://batdongsan.com.vn/ban-can-ho-chung-cu-phuong-long-binh-3-prj-the-opus-one-vinhomes-grand-park/ban-1pn-1-54m2-view-boi-noi-that-full-gia-3-69-ty-tang-c-bong-vinsol-pr43997275</t>
        </is>
      </c>
      <c r="C147" t="inlineStr">
        <is>
          <t>68,33 tr/m²</t>
        </is>
      </c>
      <c r="D147" t="inlineStr">
        <is>
          <t>2</t>
        </is>
      </c>
      <c r="E147" t="inlineStr">
        <is>
          <t>1</t>
        </is>
      </c>
      <c r="F147" t="inlineStr">
        <is>
          <t>Quận 9, Hồ Chí Minh</t>
        </is>
      </c>
      <c r="G147" t="inlineStr"/>
      <c r="H147" t="inlineStr">
        <is>
          <t>‎Võ Thành Lập</t>
        </is>
      </c>
      <c r="I147" t="inlineStr"/>
      <c r="J147" t="inlineStr">
        <is>
          <t>['https://file4.batdongsan.com.vn/crop/232x186/2025/09/12/20250912103828-d507_wm.jpg', 'https://file4.batdongsan.com.vn/resize/200x200/2025/06/18/20250618124722-806f.jpg']</t>
        </is>
      </c>
      <c r="K147" t="n">
        <v>3690</v>
      </c>
      <c r="L147" t="n">
        <v>54</v>
      </c>
      <c r="M147" t="n">
        <v>68.33333333333333</v>
      </c>
      <c r="N147">
        <f>IMAGE("https://file4.batdongsan.com.vn/crop/232x186/2025/09/12/20250912103828-d507_wm.jpg", 4, 200, 200)</f>
        <v/>
      </c>
      <c r="O147">
        <f>IMAGE("https://file4.batdongsan.com.vn/resize/200x200/2025/06/18/20250618124722-806f.jpg", 4, 200, 200)</f>
        <v/>
      </c>
      <c r="P147" t="inlineStr"/>
      <c r="Q147" t="inlineStr"/>
      <c r="R147" t="inlineStr"/>
      <c r="S147" s="2" t="n">
        <v>45915</v>
      </c>
      <c r="T147" t="inlineStr">
        <is>
          <t>pr43997275</t>
        </is>
      </c>
    </row>
    <row r="148">
      <c r="A148" t="inlineStr">
        <is>
          <t>Chính chủ căn 70m2 Moonlight Park View, nhà mới 2 ban công, sổ hồng sẵn, nội thất</t>
        </is>
      </c>
      <c r="B148" t="inlineStr">
        <is>
          <t>https://batdongsan.com.vn/ban-can-ho-chung-cu-duong-so-7-phuong-an-lac-a-prj-moonlight-park-view/-goc-66m2-2pn2wc-full-noi-that-hong-san-pr43730621</t>
        </is>
      </c>
      <c r="C148" t="inlineStr">
        <is>
          <t>52,86 tr/m²</t>
        </is>
      </c>
      <c r="D148" t="inlineStr">
        <is>
          <t>2</t>
        </is>
      </c>
      <c r="E148" t="inlineStr">
        <is>
          <t>1</t>
        </is>
      </c>
      <c r="F148" t="inlineStr">
        <is>
          <t>Bình Tân, Hồ Chí Minh</t>
        </is>
      </c>
      <c r="G148" t="inlineStr"/>
      <c r="H148" t="inlineStr">
        <is>
          <t>‎Kim Hà</t>
        </is>
      </c>
      <c r="I148" t="inlineStr"/>
      <c r="J148" t="inlineStr">
        <is>
          <t>['https://file4.batdongsan.com.vn/resize/200x200/2025/06/25/20250625191503-3b2f.jpg']</t>
        </is>
      </c>
      <c r="K148" t="n">
        <v>3700</v>
      </c>
      <c r="L148" t="n">
        <v>70</v>
      </c>
      <c r="M148" t="n">
        <v>52.85714285714285</v>
      </c>
      <c r="N148">
        <f>IMAGE("https://file4.batdongsan.com.vn/resize/200x200/2025/06/25/20250625191503-3b2f.jpg", 4, 200, 200)</f>
        <v/>
      </c>
      <c r="O148" t="inlineStr"/>
      <c r="P148" t="inlineStr"/>
      <c r="Q148" t="inlineStr"/>
      <c r="R148" t="inlineStr"/>
      <c r="S148" s="2" t="n">
        <v>45915</v>
      </c>
      <c r="T148" t="inlineStr">
        <is>
          <t>pr43730621</t>
        </is>
      </c>
    </row>
    <row r="149">
      <c r="A149" t="inlineStr">
        <is>
          <t>Giảm 300 tr - bán căn hộ Trần Quốc Thảo view bờ kè mát mẻ, full nội thất mới, vào ở ngay</t>
        </is>
      </c>
      <c r="B149" t="inlineStr">
        <is>
          <t>https://batdongsan.com.vn/ban-can-ho-chung-cu-duong-tran-quoc-thao-phuong-9-5/giam-300tr-ban-view-bo-ke-mat-me-full-noi-that-moi-vao-o-ngay-pr43765784</t>
        </is>
      </c>
      <c r="C149" t="inlineStr">
        <is>
          <t>71,25 tr/m²</t>
        </is>
      </c>
      <c r="D149" t="inlineStr">
        <is>
          <t>1</t>
        </is>
      </c>
      <c r="E149" t="inlineStr">
        <is>
          <t>1</t>
        </is>
      </c>
      <c r="F149" t="inlineStr">
        <is>
          <t>Quận 3, Hồ Chí Minh</t>
        </is>
      </c>
      <c r="G149" t="inlineStr"/>
      <c r="H149" t="inlineStr">
        <is>
          <t>‎Đăng Nhựt</t>
        </is>
      </c>
      <c r="I149" t="inlineStr"/>
      <c r="J149" t="inlineStr">
        <is>
          <t>['https://file4.batdongsan.com.vn/resize/200x200/2025/07/25/20250725092134-75c0.jpg']</t>
        </is>
      </c>
      <c r="K149" t="n">
        <v>2850</v>
      </c>
      <c r="L149" t="n">
        <v>40</v>
      </c>
      <c r="M149" t="n">
        <v>71.25</v>
      </c>
      <c r="N149">
        <f>IMAGE("https://file4.batdongsan.com.vn/resize/200x200/2025/07/25/20250725092134-75c0.jpg", 4, 200, 200)</f>
        <v/>
      </c>
      <c r="O149" t="inlineStr"/>
      <c r="P149" t="inlineStr"/>
      <c r="Q149" t="inlineStr"/>
      <c r="R149" t="inlineStr"/>
      <c r="S149" s="2" t="n">
        <v>45915</v>
      </c>
      <c r="T149" t="inlineStr">
        <is>
          <t>pr43765784</t>
        </is>
      </c>
    </row>
    <row r="150">
      <c r="A150" t="inlineStr">
        <is>
          <t>Bán căn 2PN + , Beverly Solari - Vinhomes, giá 3.75tỷ DT70m2 sẵn sổ và nội thất view hồ bơi nội khu</t>
        </is>
      </c>
      <c r="B150" t="inlineStr">
        <is>
          <t>https://batdongsan.com.vn/ban-can-ho-chung-cu-phuong-long-binh-3-prj-the-beverly-solari-vinhomes-grand-park/ban-2pn-vinmes-gia-3-75ty-dt70m2-san-so-va-noi-that-view-boi-noi-khu-pr43716231</t>
        </is>
      </c>
      <c r="C150" t="inlineStr">
        <is>
          <t>53,57 tr/m²</t>
        </is>
      </c>
      <c r="D150" t="inlineStr">
        <is>
          <t>2</t>
        </is>
      </c>
      <c r="E150" t="inlineStr">
        <is>
          <t>2</t>
        </is>
      </c>
      <c r="F150" t="inlineStr">
        <is>
          <t>Quận 9, Hồ Chí Minh</t>
        </is>
      </c>
      <c r="G150" t="inlineStr"/>
      <c r="H150" t="inlineStr"/>
      <c r="I150" t="inlineStr"/>
      <c r="J150" t="inlineStr">
        <is>
          <t>[]</t>
        </is>
      </c>
      <c r="K150" t="n">
        <v>3750</v>
      </c>
      <c r="L150" t="n">
        <v>70</v>
      </c>
      <c r="M150" t="n">
        <v>53.57142857142857</v>
      </c>
      <c r="N150" t="inlineStr"/>
      <c r="O150" t="inlineStr"/>
      <c r="P150" t="inlineStr"/>
      <c r="Q150" t="inlineStr"/>
      <c r="R150" t="inlineStr"/>
      <c r="S150" s="2" t="n">
        <v>45915</v>
      </c>
      <c r="T150" t="inlineStr">
        <is>
          <t>pr43716231</t>
        </is>
      </c>
    </row>
    <row r="151">
      <c r="A151" t="inlineStr">
        <is>
          <t>Bán căn hộ CC Tân Vĩnh, Quận 4, di chuyển Q1 chỉ 2 phút vừa hơn 2tỷ</t>
        </is>
      </c>
      <c r="B151" t="inlineStr">
        <is>
          <t>https://batdongsan.com.vn/ban-can-ho-chung-cu-duong-so-45-phuong-6/giam-300tr-ban-cc-tan-vinh-quan-4-di-chuyen-q1-chi-2-phut-pr43736829</t>
        </is>
      </c>
      <c r="C151" t="inlineStr">
        <is>
          <t>45 tr/m²</t>
        </is>
      </c>
      <c r="D151" t="inlineStr">
        <is>
          <t>1</t>
        </is>
      </c>
      <c r="E151" t="inlineStr">
        <is>
          <t>1</t>
        </is>
      </c>
      <c r="F151" t="inlineStr">
        <is>
          <t>Quận 4, Hồ Chí Minh</t>
        </is>
      </c>
      <c r="G151" t="inlineStr"/>
      <c r="H151" t="inlineStr">
        <is>
          <t>‎Đăng Nhựt</t>
        </is>
      </c>
      <c r="I151" t="inlineStr"/>
      <c r="J151" t="inlineStr">
        <is>
          <t>['https://file4.batdongsan.com.vn/resize/200x200/2025/07/25/20250725092134-75c0.jpg']</t>
        </is>
      </c>
      <c r="K151" t="n">
        <v>2250</v>
      </c>
      <c r="L151" t="n">
        <v>50</v>
      </c>
      <c r="M151" t="n">
        <v>45</v>
      </c>
      <c r="N151">
        <f>IMAGE("https://file4.batdongsan.com.vn/resize/200x200/2025/07/25/20250725092134-75c0.jpg", 4, 200, 200)</f>
        <v/>
      </c>
      <c r="O151" t="inlineStr"/>
      <c r="P151" t="inlineStr"/>
      <c r="Q151" t="inlineStr"/>
      <c r="R151" t="inlineStr"/>
      <c r="S151" s="2" t="n">
        <v>45915</v>
      </c>
      <c r="T151" t="inlineStr">
        <is>
          <t>pr43736829</t>
        </is>
      </c>
    </row>
    <row r="152">
      <c r="A152" t="inlineStr">
        <is>
          <t>Chính chủ căn hộ 10.05 căn góc view đẹp nhất dự án</t>
        </is>
      </c>
      <c r="B152" t="inlineStr">
        <is>
          <t>https://batdongsan.com.vn/ban-can-ho-chung-cu-duong-ta-hien-phuong-thanh-my-loi-prj-waterina-suites/chinh-chu-10-05-goc-view-dep-nhat-du-an-pr43741314</t>
        </is>
      </c>
      <c r="C152" t="inlineStr">
        <is>
          <t>82,05 tr/m²</t>
        </is>
      </c>
      <c r="D152" t="inlineStr">
        <is>
          <t>3</t>
        </is>
      </c>
      <c r="E152" t="inlineStr">
        <is>
          <t>2</t>
        </is>
      </c>
      <c r="F152" t="inlineStr">
        <is>
          <t>Quận 2, Hồ Chí Minh</t>
        </is>
      </c>
      <c r="G152" t="inlineStr"/>
      <c r="H152" t="inlineStr">
        <is>
          <t>‎Trương Mạnh Cường</t>
        </is>
      </c>
      <c r="I152" t="inlineStr"/>
      <c r="J152" t="inlineStr">
        <is>
          <t>['https://file4.batdongsan.com.vn/resize/200x200/2024/11/21/20241121181311-c052.jpg']</t>
        </is>
      </c>
      <c r="K152" t="n">
        <v>12800</v>
      </c>
      <c r="L152" t="n">
        <v>156</v>
      </c>
      <c r="M152" t="n">
        <v>82.05128205128206</v>
      </c>
      <c r="N152">
        <f>IMAGE("https://file4.batdongsan.com.vn/resize/200x200/2024/11/21/20241121181311-c052.jpg", 4, 200, 200)</f>
        <v/>
      </c>
      <c r="O152" t="inlineStr"/>
      <c r="P152" t="inlineStr"/>
      <c r="Q152" t="inlineStr"/>
      <c r="R152" t="inlineStr"/>
      <c r="S152" s="2" t="n">
        <v>45915</v>
      </c>
      <c r="T152" t="inlineStr">
        <is>
          <t>pr43741314</t>
        </is>
      </c>
    </row>
    <row r="153">
      <c r="A153" t="inlineStr">
        <is>
          <t>Phòng kinh doanh Vista Verde: Bán gấp căn 1PN rẻ nhất dự án - Độc quyền - Không có trên thị trường!</t>
        </is>
      </c>
      <c r="B153" t="inlineStr">
        <is>
          <t>https://batdongsan.com.vn/ban-can-ho-chung-cu-duong-phan-van-dang-phuong-thanh-my-loi-prj-vista-verde/phong-kinh-doanh-ban-gap-1pn-re-nhat-du-an-doc-quyen-khong-co-tren-thi-truong-pr43770308</t>
        </is>
      </c>
      <c r="C153" t="inlineStr">
        <is>
          <t>94,54 tr/m²</t>
        </is>
      </c>
      <c r="D153" t="inlineStr">
        <is>
          <t>1</t>
        </is>
      </c>
      <c r="E153" t="inlineStr">
        <is>
          <t>1</t>
        </is>
      </c>
      <c r="F153" t="inlineStr">
        <is>
          <t>Quận 2, Hồ Chí Minh</t>
        </is>
      </c>
      <c r="G153" t="inlineStr"/>
      <c r="H153" t="inlineStr"/>
      <c r="I153" t="inlineStr"/>
      <c r="J153" t="inlineStr">
        <is>
          <t>[]</t>
        </is>
      </c>
      <c r="K153" t="n">
        <v>5200</v>
      </c>
      <c r="L153" t="n">
        <v>55</v>
      </c>
      <c r="M153" t="n">
        <v>94.54545454545455</v>
      </c>
      <c r="N153" t="inlineStr"/>
      <c r="O153" t="inlineStr"/>
      <c r="P153" t="inlineStr"/>
      <c r="Q153" t="inlineStr"/>
      <c r="R153" t="inlineStr"/>
      <c r="S153" s="2" t="n">
        <v>45915</v>
      </c>
      <c r="T153" t="inlineStr">
        <is>
          <t>pr43770308</t>
        </is>
      </c>
    </row>
    <row r="154">
      <c r="A154" t="inlineStr">
        <is>
          <t>Bán căn hộ 2PN + 1WC tại Masteri Centre Point, 3,9 tỷ, view hồ bơi</t>
        </is>
      </c>
      <c r="B154" t="inlineStr">
        <is>
          <t>https://batdongsan.com.vn/ban-can-ho-chung-cu-phuong-long-binh-3-prj-masteri-centre-point/ban-2pn-1wc-tai-3-9-ty-54m2-quan-9-tp-hcm-pr43845012</t>
        </is>
      </c>
      <c r="C154" t="inlineStr">
        <is>
          <t>72,22 tr/m²</t>
        </is>
      </c>
      <c r="D154" t="inlineStr">
        <is>
          <t>2</t>
        </is>
      </c>
      <c r="E154" t="inlineStr">
        <is>
          <t>1</t>
        </is>
      </c>
      <c r="F154" t="inlineStr">
        <is>
          <t>Quận 9, Hồ Chí Minh</t>
        </is>
      </c>
      <c r="G154" t="inlineStr"/>
      <c r="H154" t="inlineStr">
        <is>
          <t>‎Nguyễn Nhân</t>
        </is>
      </c>
      <c r="I154" t="inlineStr"/>
      <c r="J154" t="inlineStr">
        <is>
          <t>['https://file4.batdongsan.com.vn/resize/200x200/2023/12/28/20231228092030-69aa_wm.jpg']</t>
        </is>
      </c>
      <c r="K154" t="n">
        <v>3900</v>
      </c>
      <c r="L154" t="n">
        <v>54</v>
      </c>
      <c r="M154" t="n">
        <v>72.22222222222223</v>
      </c>
      <c r="N154">
        <f>IMAGE("https://file4.batdongsan.com.vn/resize/200x200/2023/12/28/20231228092030-69aa_wm.jpg", 4, 200, 200)</f>
        <v/>
      </c>
      <c r="O154" t="inlineStr"/>
      <c r="P154" t="inlineStr"/>
      <c r="Q154" t="inlineStr"/>
      <c r="R154" t="inlineStr"/>
      <c r="S154" s="2" t="n">
        <v>45915</v>
      </c>
      <c r="T154" t="inlineStr">
        <is>
          <t>pr43845012</t>
        </is>
      </c>
    </row>
    <row r="155">
      <c r="A155" t="inlineStr">
        <is>
          <t>Copac Square - bán căn hộ đẹp độc đáo, duy nhất Q4, căn hộ mới chưa bóc seal, không có căn thứ 2</t>
        </is>
      </c>
      <c r="B155" t="inlineStr">
        <is>
          <t>https://batdongsan.com.vn/ban-can-ho-chung-cu-duong-ton-dan-phuong-13-prj-khu-can-ho-contrexim-copac-square/-ban-dep-doc-dao-duy-nhat-quan-4-moi-chua-boc-seal-ko-co-thu-2-pr43493999</t>
        </is>
      </c>
      <c r="C155" t="inlineStr">
        <is>
          <t>71,43 tr/m²</t>
        </is>
      </c>
      <c r="D155" t="inlineStr">
        <is>
          <t>2</t>
        </is>
      </c>
      <c r="E155" t="inlineStr">
        <is>
          <t>2</t>
        </is>
      </c>
      <c r="F155" t="inlineStr">
        <is>
          <t>Quận 4, Hồ Chí Minh</t>
        </is>
      </c>
      <c r="G155" t="inlineStr"/>
      <c r="H155" t="inlineStr">
        <is>
          <t>‎TRI MỸ PHƯƠNG</t>
        </is>
      </c>
      <c r="I155" t="inlineStr"/>
      <c r="J155" t="inlineStr">
        <is>
          <t>['https://file4.batdongsan.com.vn/resize/200x200/2025/03/27/20250327072127-a851.jpg']</t>
        </is>
      </c>
      <c r="K155" t="n">
        <v>9000</v>
      </c>
      <c r="L155" t="n">
        <v>126</v>
      </c>
      <c r="M155" t="n">
        <v>71.42857142857143</v>
      </c>
      <c r="N155">
        <f>IMAGE("https://file4.batdongsan.com.vn/resize/200x200/2025/03/27/20250327072127-a851.jpg", 4, 200, 200)</f>
        <v/>
      </c>
      <c r="O155" t="inlineStr"/>
      <c r="P155" t="inlineStr"/>
      <c r="Q155" t="inlineStr"/>
      <c r="R155" t="inlineStr"/>
      <c r="S155" s="2" t="n">
        <v>45915</v>
      </c>
      <c r="T155" t="inlineStr">
        <is>
          <t>pr43493999</t>
        </is>
      </c>
    </row>
    <row r="156">
      <c r="A156" t="inlineStr">
        <is>
          <t>Cần bán căn hộ Studio Vinhomes diện tích 30m2 sổ lâu dài, view đẹp ngay Vincom giá 1,9 tỷ CK 23%</t>
        </is>
      </c>
      <c r="B156" t="inlineStr">
        <is>
          <t>https://batdongsan.com.vn/ban-can-ho-chung-cu-duong-nguyen-xien-phuong-long-binh-3-prj-glory-heights-vinhomes-grand-park/-ban-studio-vinmes-dien-tich-30m2-so-lau-dai-view-dep-ngay-vincom-gia-1-9-ty-ck-23-pr43592278</t>
        </is>
      </c>
      <c r="C156" t="inlineStr">
        <is>
          <t>63,33 tr/m²</t>
        </is>
      </c>
      <c r="D156" t="inlineStr">
        <is>
          <t>1</t>
        </is>
      </c>
      <c r="E156" t="inlineStr">
        <is>
          <t>1</t>
        </is>
      </c>
      <c r="F156" t="inlineStr">
        <is>
          <t>Quận 9, Hồ Chí Minh</t>
        </is>
      </c>
      <c r="G156" t="inlineStr"/>
      <c r="H156" t="inlineStr">
        <is>
          <t>‎MR THẠNH</t>
        </is>
      </c>
      <c r="I156" t="inlineStr"/>
      <c r="J156" t="inlineStr">
        <is>
          <t>['https://file4.batdongsan.com.vn/resize/200x200/2025/06/23/20250623145629-999f.jpg']</t>
        </is>
      </c>
      <c r="K156" t="n">
        <v>1900</v>
      </c>
      <c r="L156" t="n">
        <v>30</v>
      </c>
      <c r="M156" t="n">
        <v>63.33333333333334</v>
      </c>
      <c r="N156">
        <f>IMAGE("https://file4.batdongsan.com.vn/resize/200x200/2025/06/23/20250623145629-999f.jpg", 4, 200, 200)</f>
        <v/>
      </c>
      <c r="O156" t="inlineStr"/>
      <c r="P156" t="inlineStr"/>
      <c r="Q156" t="inlineStr"/>
      <c r="R156" t="inlineStr"/>
      <c r="S156" s="2" t="n">
        <v>45915</v>
      </c>
      <c r="T156" t="inlineStr">
        <is>
          <t>pr43592278</t>
        </is>
      </c>
    </row>
    <row r="157">
      <c r="A157" t="inlineStr">
        <is>
          <t>Chính chủ Centery C5.3.01 - 96m2 view ĐN nhận nhà ngay, trả 3 năm</t>
        </is>
      </c>
      <c r="B157" t="inlineStr">
        <is>
          <t>https://batdongsan.com.vn/ban-can-ho-chung-cu-duong-n1-phuong-son-ky-prj-diamond-centery/chinh-chu-c5-3-01-96m2-view-dong-nam-nhan-nha-ngay-tra-3-nam-pr43816125</t>
        </is>
      </c>
      <c r="C157" t="inlineStr">
        <is>
          <t>89,02 tr/m²</t>
        </is>
      </c>
      <c r="D157" t="inlineStr">
        <is>
          <t>2</t>
        </is>
      </c>
      <c r="E157" t="inlineStr">
        <is>
          <t>2</t>
        </is>
      </c>
      <c r="F157" t="inlineStr">
        <is>
          <t>Tân Phú, Hồ Chí Minh</t>
        </is>
      </c>
      <c r="G157" t="inlineStr"/>
      <c r="H157" t="inlineStr">
        <is>
          <t>‎Cẩm Tươi Gamuda Land</t>
        </is>
      </c>
      <c r="I157" t="inlineStr"/>
      <c r="J157" t="inlineStr">
        <is>
          <t>['https://file4.batdongsan.com.vn/resize/200x200/2023/09/05/20230905154151-e485.jpg']</t>
        </is>
      </c>
      <c r="K157" t="n">
        <v>8550</v>
      </c>
      <c r="L157" t="n">
        <v>96</v>
      </c>
      <c r="M157" t="n">
        <v>89.0625</v>
      </c>
      <c r="N157">
        <f>IMAGE("https://file4.batdongsan.com.vn/resize/200x200/2023/09/05/20230905154151-e485.jpg", 4, 200, 200)</f>
        <v/>
      </c>
      <c r="O157" t="inlineStr"/>
      <c r="P157" t="inlineStr"/>
      <c r="Q157" t="inlineStr"/>
      <c r="R157" t="inlineStr"/>
      <c r="S157" s="2" t="n">
        <v>45915</v>
      </c>
      <c r="T157" t="inlineStr">
        <is>
          <t>pr43816125</t>
        </is>
      </c>
    </row>
    <row r="158">
      <c r="A158" t="inlineStr">
        <is>
          <t>Bán căn 3PN +, Beverly Solari, DT108m2, giảm giá 1.5tỷ bán 6.7tỷ, full nội thất view sông Đồng Nai</t>
        </is>
      </c>
      <c r="B158" t="inlineStr">
        <is>
          <t>https://batdongsan.com.vn/ban-can-ho-chung-cu-phuong-long-binh-3-prj-the-beverly-solari-vinhomes-grand-park/ban-3pn-dt108m2-giam-gia-1-5ty-ban-6-7-ty-full-noi-that-view-song-dong-nai-pr43716508</t>
        </is>
      </c>
      <c r="C158" t="inlineStr">
        <is>
          <t>62,04 tr/m²</t>
        </is>
      </c>
      <c r="D158" t="inlineStr">
        <is>
          <t>3</t>
        </is>
      </c>
      <c r="E158" t="inlineStr">
        <is>
          <t>2</t>
        </is>
      </c>
      <c r="F158" t="inlineStr">
        <is>
          <t>Quận 9, Hồ Chí Minh</t>
        </is>
      </c>
      <c r="G158" t="inlineStr"/>
      <c r="H158" t="inlineStr"/>
      <c r="I158" t="inlineStr"/>
      <c r="J158" t="inlineStr">
        <is>
          <t>[]</t>
        </is>
      </c>
      <c r="K158" t="n">
        <v>6700</v>
      </c>
      <c r="L158" t="n">
        <v>108</v>
      </c>
      <c r="M158" t="n">
        <v>62.03703703703704</v>
      </c>
      <c r="N158" t="inlineStr"/>
      <c r="O158" t="inlineStr"/>
      <c r="P158" t="inlineStr"/>
      <c r="Q158" t="inlineStr"/>
      <c r="R158" t="inlineStr"/>
      <c r="S158" s="2" t="n">
        <v>45915</v>
      </c>
      <c r="T158" t="inlineStr">
        <is>
          <t>pr43716508</t>
        </is>
      </c>
    </row>
    <row r="159">
      <c r="A159" t="inlineStr">
        <is>
          <t>Căn hộ 70m2 hướng Đông Nam tại HQC Hóc Môn, giá 1.3 tỷ, nhà trống ở liền. L/H 0909 456 ***</t>
        </is>
      </c>
      <c r="B159" t="inlineStr">
        <is>
          <t>https://batdongsan.com.vn/ban-can-ho-chung-cu-duong-nguyen-thi-soc-xa-xuan-thoi-dong-prj-hqc-hoc-mon/-70m2-huong-nam-tai-c-gia-1-3-ty-nha-trong-o-lien-l-h-pr43507348</t>
        </is>
      </c>
      <c r="C159" t="inlineStr">
        <is>
          <t>18,57 tr/m²</t>
        </is>
      </c>
      <c r="D159" t="inlineStr">
        <is>
          <t>2</t>
        </is>
      </c>
      <c r="E159" t="inlineStr">
        <is>
          <t>2</t>
        </is>
      </c>
      <c r="F159" t="inlineStr">
        <is>
          <t>Hóc Môn, Hồ Chí Minh</t>
        </is>
      </c>
      <c r="G159" t="inlineStr"/>
      <c r="H159" t="inlineStr">
        <is>
          <t>‎MS THÙY DUNG</t>
        </is>
      </c>
      <c r="I159" t="inlineStr"/>
      <c r="J159" t="inlineStr">
        <is>
          <t>['https://file4.batdongsan.com.vn/resize/200x200/2024/12/31/20241231160102-58ae.jpg']</t>
        </is>
      </c>
      <c r="K159" t="n">
        <v>1300</v>
      </c>
      <c r="L159" t="n">
        <v>70</v>
      </c>
      <c r="M159" t="n">
        <v>18.57142857142857</v>
      </c>
      <c r="N159">
        <f>IMAGE("https://file4.batdongsan.com.vn/resize/200x200/2024/12/31/20241231160102-58ae.jpg", 4, 200, 200)</f>
        <v/>
      </c>
      <c r="O159" t="inlineStr"/>
      <c r="P159" t="inlineStr"/>
      <c r="Q159" t="inlineStr"/>
      <c r="R159" t="inlineStr"/>
      <c r="S159" s="2" t="n">
        <v>45915</v>
      </c>
      <c r="T159" t="inlineStr">
        <is>
          <t>pr43507348</t>
        </is>
      </c>
    </row>
    <row r="160">
      <c r="A160" t="inlineStr">
        <is>
          <t>Bán suất thanh lý giá tốt tại trung tâm Hóc Môn, giá 1.1tỷ căn 2PN, bao hết phí. LH 0909 456 ***</t>
        </is>
      </c>
      <c r="B160" t="inlineStr">
        <is>
          <t>https://batdongsan.com.vn/ban-can-ho-chung-cu-duong-nguyen-thi-soc-xa-xuan-thoi-dong-prj-hqc-hoc-mon/ban-sang-nhuong-gia-tot-tai-trung-tam-gia-1-ty-50m2-bao-het-phi-l-h-pr38388552</t>
        </is>
      </c>
      <c r="C160" t="inlineStr">
        <is>
          <t>21,57 tr/m²</t>
        </is>
      </c>
      <c r="D160" t="inlineStr">
        <is>
          <t>2</t>
        </is>
      </c>
      <c r="E160" t="inlineStr">
        <is>
          <t>1</t>
        </is>
      </c>
      <c r="F160" t="inlineStr">
        <is>
          <t>Hóc Môn, Hồ Chí Minh</t>
        </is>
      </c>
      <c r="G160" t="inlineStr"/>
      <c r="H160" t="inlineStr">
        <is>
          <t>‎MS THÙY DUNG</t>
        </is>
      </c>
      <c r="I160" t="inlineStr"/>
      <c r="J160" t="inlineStr">
        <is>
          <t>['https://file4.batdongsan.com.vn/resize/200x200/2024/12/31/20241231160102-58ae.jpg']</t>
        </is>
      </c>
      <c r="K160" t="n">
        <v>1100</v>
      </c>
      <c r="L160" t="n">
        <v>51</v>
      </c>
      <c r="M160" t="n">
        <v>21.56862745098039</v>
      </c>
      <c r="N160">
        <f>IMAGE("https://file4.batdongsan.com.vn/resize/200x200/2024/12/31/20241231160102-58ae.jpg", 4, 200, 200)</f>
        <v/>
      </c>
      <c r="O160" t="inlineStr"/>
      <c r="P160" t="inlineStr"/>
      <c r="Q160" t="inlineStr"/>
      <c r="R160" t="inlineStr"/>
      <c r="S160" s="2" t="n">
        <v>45915</v>
      </c>
      <c r="T160" t="inlineStr">
        <is>
          <t>pr38388552</t>
        </is>
      </c>
    </row>
    <row r="161">
      <c r="A161" t="inlineStr">
        <is>
          <t>Bán CC HQC Plaza, sổ riêng lâu dài, xã An Phú Tây, Bình Chánh, 1.350 tỷ, 55m2, 2PN</t>
        </is>
      </c>
      <c r="B161" t="inlineStr">
        <is>
          <t>https://batdongsan.com.vn/ban-can-ho-chung-cu-duong-nguyen-van-linh-xa-an-phu-tay-prj-hqc-plaza/b-cc-so-rieng-binh-chh-1-ty-350-trieu-55m2-2pn-tg-thap-pr42320249</t>
        </is>
      </c>
      <c r="C161" t="inlineStr">
        <is>
          <t>24,54 tr/m²</t>
        </is>
      </c>
      <c r="D161" t="inlineStr">
        <is>
          <t>2</t>
        </is>
      </c>
      <c r="E161" t="inlineStr">
        <is>
          <t>2</t>
        </is>
      </c>
      <c r="F161" t="inlineStr">
        <is>
          <t>Bình Chánh, Hồ Chí Minh</t>
        </is>
      </c>
      <c r="G161" t="inlineStr"/>
      <c r="H161" t="inlineStr">
        <is>
          <t>‎MS THÙY DUNG</t>
        </is>
      </c>
      <c r="I161" t="inlineStr"/>
      <c r="J161" t="inlineStr">
        <is>
          <t>['https://file4.batdongsan.com.vn/resize/200x200/2024/12/31/20241231160102-58ae.jpg']</t>
        </is>
      </c>
      <c r="K161" t="n">
        <v>1350</v>
      </c>
      <c r="L161" t="n">
        <v>55</v>
      </c>
      <c r="M161" t="n">
        <v>24.54545454545455</v>
      </c>
      <c r="N161">
        <f>IMAGE("https://file4.batdongsan.com.vn/resize/200x200/2024/12/31/20241231160102-58ae.jpg", 4, 200, 200)</f>
        <v/>
      </c>
      <c r="O161" t="inlineStr"/>
      <c r="P161" t="inlineStr"/>
      <c r="Q161" t="inlineStr"/>
      <c r="R161" t="inlineStr"/>
      <c r="S161" s="2" t="n">
        <v>45915</v>
      </c>
      <c r="T161" t="inlineStr">
        <is>
          <t>pr42320249</t>
        </is>
      </c>
    </row>
    <row r="162">
      <c r="A162" t="inlineStr">
        <is>
          <t>CC Bàu Cát SHR vĩnh viễn có ban công giá 1,55tỷ LH: 0918 220 *** MR. Trí</t>
        </is>
      </c>
      <c r="B162" t="inlineStr">
        <is>
          <t>https://batdongsan.com.vn/ban-can-ho-chung-cu-duong-bau-cat-6-phuong-14-10/cc-shr-vinh-vien-co-ban-cong-gia-1-55ty-lh-mr-tri-pr43812653</t>
        </is>
      </c>
      <c r="C162" t="inlineStr">
        <is>
          <t>48,44 tr/m²</t>
        </is>
      </c>
      <c r="D162" t="inlineStr">
        <is>
          <t>1</t>
        </is>
      </c>
      <c r="E162" t="inlineStr">
        <is>
          <t>1</t>
        </is>
      </c>
      <c r="F162" t="inlineStr">
        <is>
          <t>Tân Bình, Hồ Chí Minh</t>
        </is>
      </c>
      <c r="G162" t="inlineStr"/>
      <c r="H162" t="inlineStr">
        <is>
          <t>‎VÕ KIM TRÍ</t>
        </is>
      </c>
      <c r="I162" t="inlineStr"/>
      <c r="J162" t="inlineStr">
        <is>
          <t>['https://file4.batdongsan.com.vn/crop/232x186/2025/08/18/20250818014253-5f98_wm.jpg', 'https://file4.batdongsan.com.vn/resize/200x200/2025/04/29/20250429133053-5a83.jpg']</t>
        </is>
      </c>
      <c r="K162" t="n">
        <v>1550</v>
      </c>
      <c r="L162" t="n">
        <v>32</v>
      </c>
      <c r="M162" t="n">
        <v>48.4375</v>
      </c>
      <c r="N162">
        <f>IMAGE("https://file4.batdongsan.com.vn/crop/232x186/2025/08/18/20250818014253-5f98_wm.jpg", 4, 200, 200)</f>
        <v/>
      </c>
      <c r="O162">
        <f>IMAGE("https://file4.batdongsan.com.vn/resize/200x200/2025/04/29/20250429133053-5a83.jpg", 4, 200, 200)</f>
        <v/>
      </c>
      <c r="P162" t="inlineStr"/>
      <c r="Q162" t="inlineStr"/>
      <c r="R162" t="inlineStr"/>
      <c r="S162" s="2" t="n">
        <v>45915</v>
      </c>
      <c r="T162" t="inlineStr">
        <is>
          <t>pr43812653</t>
        </is>
      </c>
    </row>
    <row r="163">
      <c r="A163" t="inlineStr">
        <is>
          <t>Bán căn 3PN rẻ nhất The River - Đã có sổ - View đẹp - Giá bán 20,5 tỷ all in - Cam kết giá thật</t>
        </is>
      </c>
      <c r="B163" t="inlineStr">
        <is>
          <t>https://batdongsan.com.vn/ban-can-ho-chung-cu-duong-tran-bach-dang-phuong-an-khanh-prj-the-river-thu-thiem/ban-3pn-re-nhat-da-co-so-view-dep-gia-ban-19ty-all-in-cam-ket-gia-that-pr42561310</t>
        </is>
      </c>
      <c r="C163" t="inlineStr">
        <is>
          <t>148,55 tr/m²</t>
        </is>
      </c>
      <c r="D163" t="inlineStr">
        <is>
          <t>3</t>
        </is>
      </c>
      <c r="E163" t="inlineStr">
        <is>
          <t>2</t>
        </is>
      </c>
      <c r="F163" t="inlineStr">
        <is>
          <t>Quận 2, Hồ Chí Minh</t>
        </is>
      </c>
      <c r="G163" t="inlineStr"/>
      <c r="H163" t="inlineStr">
        <is>
          <t>‎Sơn Nguyễn</t>
        </is>
      </c>
      <c r="I163" t="inlineStr"/>
      <c r="J163" t="inlineStr">
        <is>
          <t>['https://file4.batdongsan.com.vn/crop/232x186/2025/03/27/20250327215631-e1e3_wm.jpg', 'https://file4.batdongsan.com.vn/resize/200x200/2025/03/27/20250327124442-2fa0.jpg']</t>
        </is>
      </c>
      <c r="K163" t="n">
        <v>20500</v>
      </c>
      <c r="L163" t="n">
        <v>138</v>
      </c>
      <c r="M163" t="n">
        <v>148.5507246376812</v>
      </c>
      <c r="N163">
        <f>IMAGE("https://file4.batdongsan.com.vn/crop/232x186/2025/03/27/20250327215631-e1e3_wm.jpg", 4, 200, 200)</f>
        <v/>
      </c>
      <c r="O163">
        <f>IMAGE("https://file4.batdongsan.com.vn/resize/200x200/2025/03/27/20250327124442-2fa0.jpg", 4, 200, 200)</f>
        <v/>
      </c>
      <c r="P163" t="inlineStr"/>
      <c r="Q163" t="inlineStr"/>
      <c r="R163" t="inlineStr"/>
      <c r="S163" s="2" t="n">
        <v>45915</v>
      </c>
      <c r="T163" t="inlineStr">
        <is>
          <t>pr42561310</t>
        </is>
      </c>
    </row>
    <row r="164">
      <c r="A164" t="inlineStr">
        <is>
          <t>Căn hộ Vinhomes Grand Park, luxury full nội thất, sẵn sổ, tầng cao, view sông trực diện</t>
        </is>
      </c>
      <c r="B164" t="inlineStr">
        <is>
          <t>https://batdongsan.com.vn/ban-can-ho-chung-cu-duong-nguyen-xien-phuong-long-thanh-my-prj-the-rainbow-vinhomes-grand-park/-vinmes-luxury-full-noi-that-san-so-tang-cao-view-song-truc-dien-pr42253749</t>
        </is>
      </c>
      <c r="C164" t="inlineStr">
        <is>
          <t>56,42 tr/m²</t>
        </is>
      </c>
      <c r="D164" t="inlineStr">
        <is>
          <t>1</t>
        </is>
      </c>
      <c r="E164" t="inlineStr">
        <is>
          <t>1</t>
        </is>
      </c>
      <c r="F164" t="inlineStr">
        <is>
          <t>Quận 9, Hồ Chí Minh</t>
        </is>
      </c>
      <c r="G164" t="inlineStr"/>
      <c r="H164" t="inlineStr"/>
      <c r="I164" t="inlineStr"/>
      <c r="J164" t="inlineStr">
        <is>
          <t>['https://file4.batdongsan.com.vn/crop/232x186/2025/02/24/20250224151936-d684_wm.jpg']</t>
        </is>
      </c>
      <c r="K164" t="n">
        <v>1750</v>
      </c>
      <c r="L164" t="n">
        <v>31</v>
      </c>
      <c r="M164" t="n">
        <v>56.45161290322581</v>
      </c>
      <c r="N164">
        <f>IMAGE("https://file4.batdongsan.com.vn/crop/232x186/2025/02/24/20250224151936-d684_wm.jpg", 4, 200, 200)</f>
        <v/>
      </c>
      <c r="O164" t="inlineStr"/>
      <c r="P164" t="inlineStr"/>
      <c r="Q164" t="inlineStr"/>
      <c r="R164" t="inlineStr"/>
      <c r="S164" s="2" t="n">
        <v>45915</v>
      </c>
      <c r="T164" t="inlineStr">
        <is>
          <t>pr42253749</t>
        </is>
      </c>
    </row>
    <row r="165">
      <c r="A165" t="inlineStr">
        <is>
          <t>The Galleria chuyển nhượng căn hộ sân vườn 2PN - 93.1m2 | 22.5 tỷ | đầy đủ nội thất view sông</t>
        </is>
      </c>
      <c r="B165" t="inlineStr">
        <is>
          <t>https://batdongsan.com.vn/ban-can-ho-chung-cu-duong-nguyen-thien-thanh-phuong-an-khanh-prj-the-galleria-residence/-chuyen-nhuong-san-vuon-2pn-110m2-22-5-ty-day-du-noi-that-view-song-pr43448030</t>
        </is>
      </c>
      <c r="C165" t="inlineStr">
        <is>
          <t>241,68 tr/m²</t>
        </is>
      </c>
      <c r="D165" t="inlineStr">
        <is>
          <t>2</t>
        </is>
      </c>
      <c r="E165" t="inlineStr">
        <is>
          <t>2</t>
        </is>
      </c>
      <c r="F165" t="inlineStr">
        <is>
          <t>Quận 2, Hồ Chí Minh</t>
        </is>
      </c>
      <c r="G165" t="inlineStr"/>
      <c r="H165" t="inlineStr">
        <is>
          <t>‎Nguyễn Thuỷ Tiên</t>
        </is>
      </c>
      <c r="I165" t="inlineStr"/>
      <c r="J165" t="inlineStr">
        <is>
          <t>['https://file4.batdongsan.com.vn/crop/232x186/2025/07/05/20250705152815-d87a_wm.jpg', 'https://file4.batdongsan.com.vn/resize/200x200/2025/04/02/20250402151945-7417.jpg']</t>
        </is>
      </c>
      <c r="K165" t="n">
        <v>22500</v>
      </c>
      <c r="L165" t="n">
        <v>93.09999999999999</v>
      </c>
      <c r="M165" t="n">
        <v>241.6756176154672</v>
      </c>
      <c r="N165">
        <f>IMAGE("https://file4.batdongsan.com.vn/crop/232x186/2025/07/05/20250705152815-d87a_wm.jpg", 4, 200, 200)</f>
        <v/>
      </c>
      <c r="O165">
        <f>IMAGE("https://file4.batdongsan.com.vn/resize/200x200/2025/04/02/20250402151945-7417.jpg", 4, 200, 200)</f>
        <v/>
      </c>
      <c r="P165" t="inlineStr"/>
      <c r="Q165" t="inlineStr"/>
      <c r="R165" t="inlineStr"/>
      <c r="S165" s="2" t="n">
        <v>45915</v>
      </c>
      <c r="T165" t="inlineStr">
        <is>
          <t>pr43448030</t>
        </is>
      </c>
    </row>
    <row r="166">
      <c r="A166" t="inlineStr">
        <is>
          <t>New City bán căn 1PN hot nhất tháng 10/2025 có ban công, view pháo hoa</t>
        </is>
      </c>
      <c r="B166" t="inlineStr">
        <is>
          <t>https://batdongsan.com.vn/ban-can-ho-chung-cu-duong-mai-chi-tho-phuong-an-khanh-prj-new-city-thu-thiem/newcity-ban-1pn-hot-nhat-thang-10-2025-co-ban-cong-view-phao-hoa-pr43990017</t>
        </is>
      </c>
      <c r="C166" t="inlineStr">
        <is>
          <t>101,96 tr/m²</t>
        </is>
      </c>
      <c r="D166" t="inlineStr">
        <is>
          <t>1</t>
        </is>
      </c>
      <c r="E166" t="inlineStr">
        <is>
          <t>1</t>
        </is>
      </c>
      <c r="F166" t="inlineStr">
        <is>
          <t>Quận 2, Hồ Chí Minh</t>
        </is>
      </c>
      <c r="G166" t="inlineStr"/>
      <c r="H166" t="inlineStr">
        <is>
          <t>‎Lưu Thị Bích Chi</t>
        </is>
      </c>
      <c r="I166" t="inlineStr"/>
      <c r="J166" t="inlineStr">
        <is>
          <t>['https://file4.batdongsan.com.vn/crop/232x186/2025/08/31/20250831084203-de5f_wm.jpg', 'https://file4.batdongsan.com.vn/resize/200x200/2024/12/10/20241210100501-acd3.jpg']</t>
        </is>
      </c>
      <c r="K166" t="n">
        <v>5200</v>
      </c>
      <c r="L166" t="n">
        <v>51</v>
      </c>
      <c r="M166" t="n">
        <v>101.9607843137255</v>
      </c>
      <c r="N166">
        <f>IMAGE("https://file4.batdongsan.com.vn/crop/232x186/2025/08/31/20250831084203-de5f_wm.jpg", 4, 200, 200)</f>
        <v/>
      </c>
      <c r="O166">
        <f>IMAGE("https://file4.batdongsan.com.vn/resize/200x200/2024/12/10/20241210100501-acd3.jpg", 4, 200, 200)</f>
        <v/>
      </c>
      <c r="P166" t="inlineStr"/>
      <c r="Q166" t="inlineStr"/>
      <c r="R166" t="inlineStr"/>
      <c r="S166" s="2" t="n">
        <v>45915</v>
      </c>
      <c r="T166" t="inlineStr">
        <is>
          <t>pr43990017</t>
        </is>
      </c>
    </row>
    <row r="167">
      <c r="A167" t="inlineStr">
        <is>
          <t>Bán căn hộ 3 phòng ngủ, 2WC, 94,1m2, Eco Green Quận 7. Full nội thất. Sổ hồng sẵn. LH 0888 887 ***</t>
        </is>
      </c>
      <c r="B167" t="inlineStr">
        <is>
          <t>https://batdongsan.com.vn/ban-can-ho-chung-cu-duong-nguyen-van-linh-phuong-tan-thuan-tay-1-prj-eco-green-sai-gon/ban-3-png-ngu-2wc-94-1m2-quan-7-full-noi-that-so-ng-san-lh-pr43506400</t>
        </is>
      </c>
      <c r="C167" t="inlineStr">
        <is>
          <t>77,58 tr/m²</t>
        </is>
      </c>
      <c r="D167" t="inlineStr">
        <is>
          <t>3</t>
        </is>
      </c>
      <c r="E167" t="inlineStr">
        <is>
          <t>2</t>
        </is>
      </c>
      <c r="F167" t="inlineStr">
        <is>
          <t>Quận 7, Hồ Chí Minh</t>
        </is>
      </c>
      <c r="G167" t="inlineStr"/>
      <c r="H167" t="inlineStr">
        <is>
          <t>‎Văn Quyết</t>
        </is>
      </c>
      <c r="I167" t="inlineStr"/>
      <c r="J167" t="inlineStr">
        <is>
          <t>['https://file4.batdongsan.com.vn/resize/200x200/2023/10/31/20231031104906-e6bd.jpg']</t>
        </is>
      </c>
      <c r="K167" t="n">
        <v>7300</v>
      </c>
      <c r="L167" t="n">
        <v>94.09999999999999</v>
      </c>
      <c r="M167" t="n">
        <v>77.57704569606801</v>
      </c>
      <c r="N167">
        <f>IMAGE("https://file4.batdongsan.com.vn/resize/200x200/2023/10/31/20231031104906-e6bd.jpg", 4, 200, 200)</f>
        <v/>
      </c>
      <c r="O167" t="inlineStr"/>
      <c r="P167" t="inlineStr"/>
      <c r="Q167" t="inlineStr"/>
      <c r="R167" t="inlineStr"/>
      <c r="S167" s="2" t="n">
        <v>45915</v>
      </c>
      <c r="T167" t="inlineStr">
        <is>
          <t>pr43506400</t>
        </is>
      </c>
    </row>
    <row r="168">
      <c r="A168" t="inlineStr">
        <is>
          <t>Bán căn hộ studio full nội thất 33m2 sẵn sổ. Giá thấp nhất Vinhomes Grand Park, cam kết giá thật</t>
        </is>
      </c>
      <c r="B168" t="inlineStr">
        <is>
          <t>https://batdongsan.com.vn/ban-can-ho-chung-cu-duong-nguyen-xien-phuong-long-thanh-my-prj-the-rainbow-vinhomes-grand-park/ban-dep-tai-vinmes-1-5-ty-33-m2-nhieu-tien-ich-pr43119418</t>
        </is>
      </c>
      <c r="C168" t="inlineStr">
        <is>
          <t>46,97 tr/m²</t>
        </is>
      </c>
      <c r="D168" t="inlineStr">
        <is>
          <t>1</t>
        </is>
      </c>
      <c r="E168" t="inlineStr">
        <is>
          <t>1</t>
        </is>
      </c>
      <c r="F168" t="inlineStr">
        <is>
          <t>Quận 9, Hồ Chí Minh</t>
        </is>
      </c>
      <c r="G168" t="inlineStr"/>
      <c r="H168" t="inlineStr"/>
      <c r="I168" t="inlineStr"/>
      <c r="J168" t="inlineStr">
        <is>
          <t>[]</t>
        </is>
      </c>
      <c r="K168" t="n">
        <v>1550</v>
      </c>
      <c r="L168" t="n">
        <v>33</v>
      </c>
      <c r="M168" t="n">
        <v>46.96969696969697</v>
      </c>
      <c r="N168" t="inlineStr"/>
      <c r="O168" t="inlineStr"/>
      <c r="P168" t="inlineStr"/>
      <c r="Q168" t="inlineStr"/>
      <c r="R168" t="inlineStr"/>
      <c r="S168" s="2" t="n">
        <v>45915</v>
      </c>
      <c r="T168" t="inlineStr">
        <is>
          <t>pr43119418</t>
        </is>
      </c>
    </row>
    <row r="169">
      <c r="A169" t="inlineStr">
        <is>
          <t>Hàng hiếm - River Panorama Quận 7 2PN 2WC view sông và view Quận 1 - Các phòng có cửa sổ - sổ hồng</t>
        </is>
      </c>
      <c r="B169" t="inlineStr">
        <is>
          <t>https://batdongsan.com.vn/ban-can-ho-chung-cu-duong-hoang-quoc-viet-phuong-phu-thuan-3-prj-river-panorama/hang-hiem-quan-7-2pn-2wc-view-song-va-view-quan-1-cac-phong-co-cua-so-so-hong-pr43799747</t>
        </is>
      </c>
      <c r="C169" t="inlineStr">
        <is>
          <t>67,44 tr/m²</t>
        </is>
      </c>
      <c r="D169" t="inlineStr">
        <is>
          <t>2</t>
        </is>
      </c>
      <c r="E169" t="inlineStr">
        <is>
          <t>2</t>
        </is>
      </c>
      <c r="F169" t="inlineStr">
        <is>
          <t>Quận 7, Hồ Chí Minh</t>
        </is>
      </c>
      <c r="G169" t="inlineStr"/>
      <c r="H169" t="inlineStr">
        <is>
          <t>‎Phạm Thị Thanh Diệu</t>
        </is>
      </c>
      <c r="I169" t="inlineStr"/>
      <c r="J169" t="inlineStr">
        <is>
          <t>['https://file4.batdongsan.com.vn/resize/200x200/2025/02/24/20250224233634-0daf.jpg']</t>
        </is>
      </c>
      <c r="K169" t="n">
        <v>4350</v>
      </c>
      <c r="L169" t="n">
        <v>64.5</v>
      </c>
      <c r="M169" t="n">
        <v>67.44186046511628</v>
      </c>
      <c r="N169">
        <f>IMAGE("https://file4.batdongsan.com.vn/resize/200x200/2025/02/24/20250224233634-0daf.jpg", 4, 200, 200)</f>
        <v/>
      </c>
      <c r="O169" t="inlineStr"/>
      <c r="P169" t="inlineStr"/>
      <c r="Q169" t="inlineStr"/>
      <c r="R169" t="inlineStr"/>
      <c r="S169" s="2" t="n">
        <v>45915</v>
      </c>
      <c r="T169" t="inlineStr">
        <is>
          <t>pr43799747</t>
        </is>
      </c>
    </row>
    <row r="170">
      <c r="A170" t="inlineStr">
        <is>
          <t>Chính chủ bán gấp căn 3PN cam kết rẻ nhất thị trường. Giá chỉ 4.85 tỷ all in. LH xem nhà 0909 281 ***</t>
        </is>
      </c>
      <c r="B170" t="inlineStr">
        <is>
          <t>https://batdongsan.com.vn/ban-can-ho-chung-cu-duong-an-duong-vuong-phuong-an-lac-6-prj-the-privia/chinh-chu-ban-gap-3pn-cam-ket-re-nhat-thi-truong-gia-chi-4-7t-all-in-lh-xem-nha-pr42633417</t>
        </is>
      </c>
      <c r="C170" t="inlineStr">
        <is>
          <t>58,43 tr/m²</t>
        </is>
      </c>
      <c r="D170" t="inlineStr">
        <is>
          <t>3</t>
        </is>
      </c>
      <c r="E170" t="inlineStr">
        <is>
          <t>2</t>
        </is>
      </c>
      <c r="F170" t="inlineStr">
        <is>
          <t>Bình Tân, Hồ Chí Minh</t>
        </is>
      </c>
      <c r="G170" t="inlineStr"/>
      <c r="H170" t="inlineStr">
        <is>
          <t>‎Cao Anh Trứ</t>
        </is>
      </c>
      <c r="I170" t="inlineStr"/>
      <c r="J170" t="inlineStr">
        <is>
          <t>['https://file4.batdongsan.com.vn/resize/200x200/2024/03/29/20240329204823-b890.jpg']</t>
        </is>
      </c>
      <c r="K170" t="n">
        <v>4850</v>
      </c>
      <c r="L170" t="n">
        <v>83</v>
      </c>
      <c r="M170" t="n">
        <v>58.43373493975903</v>
      </c>
      <c r="N170">
        <f>IMAGE("https://file4.batdongsan.com.vn/resize/200x200/2024/03/29/20240329204823-b890.jpg", 4, 200, 200)</f>
        <v/>
      </c>
      <c r="O170" t="inlineStr"/>
      <c r="P170" t="inlineStr"/>
      <c r="Q170" t="inlineStr"/>
      <c r="R170" t="inlineStr"/>
      <c r="S170" s="2" t="n">
        <v>45915</v>
      </c>
      <c r="T170" t="inlineStr">
        <is>
          <t>pr42633417</t>
        </is>
      </c>
    </row>
    <row r="171">
      <c r="A171" t="inlineStr">
        <is>
          <t>Bán gấp chung cư gần chợ Cây Thị, Phan Văn Trị, Bình Thạnh - Giá 2,2 tỷ - 2PN</t>
        </is>
      </c>
      <c r="B171" t="inlineStr">
        <is>
          <t>https://batdongsan.com.vn/ban-can-ho-chung-cu-duong-phan-van-tri-phuong-11-7/ban-gap-gan-cho-cay-thi-binh-thanh-gia-2-2-ty-2pn-pr43981773</t>
        </is>
      </c>
      <c r="C171" t="inlineStr">
        <is>
          <t>44 tr/m²</t>
        </is>
      </c>
      <c r="D171" t="inlineStr">
        <is>
          <t>2</t>
        </is>
      </c>
      <c r="E171" t="inlineStr">
        <is>
          <t>1</t>
        </is>
      </c>
      <c r="F171" t="inlineStr">
        <is>
          <t>Bình Thạnh, Hồ Chí Minh</t>
        </is>
      </c>
      <c r="G171" t="inlineStr"/>
      <c r="H171" t="inlineStr"/>
      <c r="I171" t="inlineStr"/>
      <c r="J171" t="inlineStr">
        <is>
          <t>[]</t>
        </is>
      </c>
      <c r="K171" t="n">
        <v>2200</v>
      </c>
      <c r="L171" t="n">
        <v>50</v>
      </c>
      <c r="M171" t="n">
        <v>44</v>
      </c>
      <c r="N171" t="inlineStr"/>
      <c r="O171" t="inlineStr"/>
      <c r="P171" t="inlineStr"/>
      <c r="Q171" t="inlineStr"/>
      <c r="R171" t="inlineStr"/>
      <c r="S171" s="2" t="n">
        <v>45915</v>
      </c>
      <c r="T171" t="inlineStr">
        <is>
          <t>pr43981773</t>
        </is>
      </c>
    </row>
    <row r="172">
      <c r="A172" t="inlineStr">
        <is>
          <t>Chỉ 18,2 tỷ allin, thanh toán 30% nhận nhà tặng full nội thất Châu Âu, 36 tháng phí QL - Marriott</t>
        </is>
      </c>
      <c r="B172" t="inlineStr">
        <is>
          <t>https://batdongsan.com.vn/ban-can-ho-chung-cu-pho-ton-duc-thang-phuong-ben-nghe-prj-grand-marina-saigon/chi-18-2-ty-allin-thanh-toan-30-nhan-nha-tang-full-noi-that-chau-au-36-phi-ql-marriott-pr43853240</t>
        </is>
      </c>
      <c r="C172" t="inlineStr">
        <is>
          <t>313,25 tr/m²</t>
        </is>
      </c>
      <c r="D172" t="inlineStr">
        <is>
          <t>1</t>
        </is>
      </c>
      <c r="E172" t="inlineStr">
        <is>
          <t>1</t>
        </is>
      </c>
      <c r="F172" t="inlineStr">
        <is>
          <t>Quận 1, Hồ Chí Minh</t>
        </is>
      </c>
      <c r="G172" t="inlineStr"/>
      <c r="H172" t="inlineStr">
        <is>
          <t>‎Nguyễn Đức Duy</t>
        </is>
      </c>
      <c r="I172" t="inlineStr"/>
      <c r="J172" t="inlineStr">
        <is>
          <t>['https://file4.batdongsan.com.vn/resize/200x200/2025/07/18/20250718113531-d97c.jpg']</t>
        </is>
      </c>
      <c r="K172" t="n">
        <v>18200</v>
      </c>
      <c r="L172" t="n">
        <v>58.1</v>
      </c>
      <c r="M172" t="n">
        <v>313.2530120481928</v>
      </c>
      <c r="N172">
        <f>IMAGE("https://file4.batdongsan.com.vn/resize/200x200/2025/07/18/20250718113531-d97c.jpg", 4, 200, 200)</f>
        <v/>
      </c>
      <c r="O172" t="inlineStr"/>
      <c r="P172" t="inlineStr"/>
      <c r="Q172" t="inlineStr"/>
      <c r="R172" t="inlineStr"/>
      <c r="S172" s="2" t="n">
        <v>45915</v>
      </c>
      <c r="T172" t="inlineStr">
        <is>
          <t>pr43853240</t>
        </is>
      </c>
    </row>
    <row r="173">
      <c r="A173" t="inlineStr">
        <is>
          <t>Hot. 3PN 2WC nhà mới 100%. Giá 4,9 tỷ đã có sổ. Vô ở liền. Sang tên ngay. 83m2 to nhất khu</t>
        </is>
      </c>
      <c r="B173" t="inlineStr">
        <is>
          <t>https://batdongsan.com.vn/ban-can-ho-chung-cu-duong-an-duong-vuong-phuong-an-lac-6-prj-the-privia/hot-3pn-2wc-nha-moi-100-gia-4-9-ty-da-co-so-vo-o-lien-sang-ten-ngay-83m2-to-nhat-khu-pr43986892</t>
        </is>
      </c>
      <c r="C173" t="inlineStr">
        <is>
          <t>59,04 tr/m²</t>
        </is>
      </c>
      <c r="D173" t="inlineStr">
        <is>
          <t>3</t>
        </is>
      </c>
      <c r="E173" t="inlineStr">
        <is>
          <t>2</t>
        </is>
      </c>
      <c r="F173" t="inlineStr">
        <is>
          <t>Bình Tân, Hồ Chí Minh</t>
        </is>
      </c>
      <c r="G173" t="inlineStr"/>
      <c r="H173" t="inlineStr">
        <is>
          <t>‎Nhật Nam</t>
        </is>
      </c>
      <c r="I173" t="inlineStr"/>
      <c r="J173" t="inlineStr">
        <is>
          <t>['https://file4.batdongsan.com.vn/resize/200x200/2024/05/02/20240502144307-2284.jpg']</t>
        </is>
      </c>
      <c r="K173" t="n">
        <v>4900</v>
      </c>
      <c r="L173" t="n">
        <v>83</v>
      </c>
      <c r="M173" t="n">
        <v>59.03614457831326</v>
      </c>
      <c r="N173">
        <f>IMAGE("https://file4.batdongsan.com.vn/resize/200x200/2024/05/02/20240502144307-2284.jpg", 4, 200, 200)</f>
        <v/>
      </c>
      <c r="O173" t="inlineStr"/>
      <c r="P173" t="inlineStr"/>
      <c r="Q173" t="inlineStr"/>
      <c r="R173" t="inlineStr"/>
      <c r="S173" s="2" t="n">
        <v>45915</v>
      </c>
      <c r="T173" t="inlineStr">
        <is>
          <t>pr43986892</t>
        </is>
      </c>
    </row>
    <row r="174">
      <c r="A174" t="inlineStr">
        <is>
          <t>Chính chủ xác thực cần bán căn 2PN 2WC + 1 Đa năng. Giá tốt nhất: 4 tỷ. Bao sang tên</t>
        </is>
      </c>
      <c r="B174" t="inlineStr">
        <is>
          <t>https://batdongsan.com.vn/ban-can-ho-chung-cu-duong-an-duong-vuong-phuong-an-lac-6-prj-the-privia/chinh-chu-xac-thuc-ban-2pn-2wc-1-da-nang-gia-tot-nhat-4-ty-da-co-so-bao-sang-ten-pr43986430</t>
        </is>
      </c>
      <c r="C174" t="inlineStr">
        <is>
          <t>58,82 tr/m²</t>
        </is>
      </c>
      <c r="D174" t="inlineStr">
        <is>
          <t>2</t>
        </is>
      </c>
      <c r="E174" t="inlineStr">
        <is>
          <t>2</t>
        </is>
      </c>
      <c r="F174" t="inlineStr">
        <is>
          <t>Bình Tân, Hồ Chí Minh</t>
        </is>
      </c>
      <c r="G174" t="inlineStr"/>
      <c r="H174" t="inlineStr">
        <is>
          <t>‎Nhật Nam</t>
        </is>
      </c>
      <c r="I174" t="inlineStr"/>
      <c r="J174" t="inlineStr">
        <is>
          <t>['https://file4.batdongsan.com.vn/resize/200x200/2024/05/02/20240502144307-2284.jpg']</t>
        </is>
      </c>
      <c r="K174" t="n">
        <v>4000</v>
      </c>
      <c r="L174" t="n">
        <v>68</v>
      </c>
      <c r="M174" t="n">
        <v>58.8235294117647</v>
      </c>
      <c r="N174">
        <f>IMAGE("https://file4.batdongsan.com.vn/resize/200x200/2024/05/02/20240502144307-2284.jpg", 4, 200, 200)</f>
        <v/>
      </c>
      <c r="O174" t="inlineStr"/>
      <c r="P174" t="inlineStr"/>
      <c r="Q174" t="inlineStr"/>
      <c r="R174" t="inlineStr"/>
      <c r="S174" s="2" t="n">
        <v>45915</v>
      </c>
      <c r="T174" t="inlineStr">
        <is>
          <t>pr43986430</t>
        </is>
      </c>
    </row>
    <row r="175">
      <c r="A175" t="inlineStr">
        <is>
          <t>Căn 2PN 2WC ko ngăn vách phòng đa năng. Nhà mới 100%. Rộng rãi sạch sẽ. Giá chỉ 3,9 tỷ. Đã có sổ</t>
        </is>
      </c>
      <c r="B175" t="inlineStr">
        <is>
          <t>https://batdongsan.com.vn/ban-can-ho-chung-cu-duong-an-duong-vuong-phuong-an-lac-6-prj-the-privia/-2pn-2wc-ko-ngan-vach-phong-da-nang-nha-moi-100-rong-rai-sach-se-gia-chi-3-9-ty-da-co-so-pr43986827</t>
        </is>
      </c>
      <c r="C175" t="inlineStr">
        <is>
          <t>61,61 tr/m²</t>
        </is>
      </c>
      <c r="D175" t="inlineStr">
        <is>
          <t>2</t>
        </is>
      </c>
      <c r="E175" t="inlineStr">
        <is>
          <t>2</t>
        </is>
      </c>
      <c r="F175" t="inlineStr">
        <is>
          <t>Bình Tân, Hồ Chí Minh</t>
        </is>
      </c>
      <c r="G175" t="inlineStr"/>
      <c r="H175" t="inlineStr">
        <is>
          <t>‎Nhật Nam</t>
        </is>
      </c>
      <c r="I175" t="inlineStr"/>
      <c r="J175" t="inlineStr">
        <is>
          <t>['https://file4.batdongsan.com.vn/resize/200x200/2024/05/02/20240502144307-2284.jpg']</t>
        </is>
      </c>
      <c r="K175" t="n">
        <v>3900</v>
      </c>
      <c r="L175" t="n">
        <v>63.3</v>
      </c>
      <c r="M175" t="n">
        <v>61.61137440758294</v>
      </c>
      <c r="N175">
        <f>IMAGE("https://file4.batdongsan.com.vn/resize/200x200/2024/05/02/20240502144307-2284.jpg", 4, 200, 200)</f>
        <v/>
      </c>
      <c r="O175" t="inlineStr"/>
      <c r="P175" t="inlineStr"/>
      <c r="Q175" t="inlineStr"/>
      <c r="R175" t="inlineStr"/>
      <c r="S175" s="2" t="n">
        <v>45915</v>
      </c>
      <c r="T175" t="inlineStr">
        <is>
          <t>pr43986827</t>
        </is>
      </c>
    </row>
    <row r="176">
      <c r="A176" t="inlineStr">
        <is>
          <t>Chính chủ bán căn hộ L6 - 9.02, 3PN, 2WC</t>
        </is>
      </c>
      <c r="B176" t="inlineStr">
        <is>
          <t>https://batdongsan.com.vn/ban-can-ho-chung-cu-duong-dien-bien-phu-phuong-22-prj-vinhomes-central-park/chinh-chu-ban-l6-9-02-3pn-2wc-pr43958287</t>
        </is>
      </c>
      <c r="C176" t="inlineStr">
        <is>
          <t>127,88 tr/m²</t>
        </is>
      </c>
      <c r="D176" t="inlineStr">
        <is>
          <t>3</t>
        </is>
      </c>
      <c r="E176" t="inlineStr">
        <is>
          <t>2</t>
        </is>
      </c>
      <c r="F176" t="inlineStr">
        <is>
          <t>Bình Thạnh, Hồ Chí Minh</t>
        </is>
      </c>
      <c r="G176" t="inlineStr"/>
      <c r="H176" t="inlineStr">
        <is>
          <t>‎Hữu Hên</t>
        </is>
      </c>
      <c r="I176" t="inlineStr"/>
      <c r="J176" t="inlineStr">
        <is>
          <t>['https://file4.batdongsan.com.vn/resize/200x200/2025/09/10/20250910152233-293c.jpg']</t>
        </is>
      </c>
      <c r="K176" t="n">
        <v>13900</v>
      </c>
      <c r="L176" t="n">
        <v>108.7</v>
      </c>
      <c r="M176" t="n">
        <v>127.8748850045998</v>
      </c>
      <c r="N176">
        <f>IMAGE("https://file4.batdongsan.com.vn/resize/200x200/2025/09/10/20250910152233-293c.jpg", 4, 200, 200)</f>
        <v/>
      </c>
      <c r="O176" t="inlineStr"/>
      <c r="P176" t="inlineStr"/>
      <c r="Q176" t="inlineStr"/>
      <c r="R176" t="inlineStr"/>
      <c r="S176" s="2" t="n">
        <v>45915</v>
      </c>
      <c r="T176" t="inlineStr">
        <is>
          <t>pr43958287</t>
        </is>
      </c>
    </row>
    <row r="177">
      <c r="A177" t="inlineStr">
        <is>
          <t>Phòng kinh doanh Feliz En Vista: Bán gấp căn 3PN, giá thấp nhất dự án, full nội thất, độc quyền!</t>
        </is>
      </c>
      <c r="B177" t="inlineStr">
        <is>
          <t>https://batdongsan.com.vn/ban-can-ho-chung-cu-duong-phan-van-dang-phuong-thanh-my-loi-prj-feliz-en-vista/phong-kinh-doanh-ban-gap-3pn-gia-thap-nhat-du-an-full-noi-that-doc-quy-pr43609711</t>
        </is>
      </c>
      <c r="C177" t="inlineStr">
        <is>
          <t>99,34 tr/m²</t>
        </is>
      </c>
      <c r="D177" t="inlineStr">
        <is>
          <t>3</t>
        </is>
      </c>
      <c r="E177" t="inlineStr">
        <is>
          <t>2</t>
        </is>
      </c>
      <c r="F177" t="inlineStr">
        <is>
          <t>Quận 2, Hồ Chí Minh</t>
        </is>
      </c>
      <c r="G177" t="inlineStr"/>
      <c r="H177" t="inlineStr">
        <is>
          <t>‎Vũ Trà</t>
        </is>
      </c>
      <c r="I177" t="inlineStr"/>
      <c r="J177" t="inlineStr">
        <is>
          <t>['https://file4.batdongsan.com.vn/resize/200x200/2024/03/20/20240320121202-c59b.jpg']</t>
        </is>
      </c>
      <c r="K177" t="n">
        <v>10500</v>
      </c>
      <c r="L177" t="n">
        <v>105.7</v>
      </c>
      <c r="M177" t="n">
        <v>99.33774834437085</v>
      </c>
      <c r="N177">
        <f>IMAGE("https://file4.batdongsan.com.vn/resize/200x200/2024/03/20/20240320121202-c59b.jpg", 4, 200, 200)</f>
        <v/>
      </c>
      <c r="O177" t="inlineStr"/>
      <c r="P177" t="inlineStr"/>
      <c r="Q177" t="inlineStr"/>
      <c r="R177" t="inlineStr"/>
      <c r="S177" s="2" t="n">
        <v>45915</v>
      </c>
      <c r="T177" t="inlineStr">
        <is>
          <t>pr43609711</t>
        </is>
      </c>
    </row>
    <row r="178">
      <c r="A178" t="inlineStr">
        <is>
          <t>Bán căn 75.4m2 - The Lancaster HCM Quận 1 - Tách thành 2 căn Studio cho thuê 40tr/th - Sổ lâu dài</t>
        </is>
      </c>
      <c r="B178" t="inlineStr">
        <is>
          <t>https://batdongsan.com.vn/ban-can-ho-chung-cu-duong-le-thanh-ton-phuong-ben-nghe-prj-the-lancaster-ho-chi-minh/ban-75-4m2-hcm-quan-1-tach-2-studio-cho-thue-40tr-thang-so-lau-dai-pr43883514</t>
        </is>
      </c>
      <c r="C178" t="inlineStr">
        <is>
          <t>157,82 tr/m²</t>
        </is>
      </c>
      <c r="D178" t="inlineStr">
        <is>
          <t>2</t>
        </is>
      </c>
      <c r="E178" t="inlineStr">
        <is>
          <t>2</t>
        </is>
      </c>
      <c r="F178" t="inlineStr">
        <is>
          <t>Quận 1, Hồ Chí Minh</t>
        </is>
      </c>
      <c r="G178" t="inlineStr"/>
      <c r="H178" t="inlineStr">
        <is>
          <t>‎Trí Vững</t>
        </is>
      </c>
      <c r="I178" t="inlineStr"/>
      <c r="J178" t="inlineStr">
        <is>
          <t>['https://file4.batdongsan.com.vn/resize/200x200/2025/03/13/20250313152217-0fa5.jpg']</t>
        </is>
      </c>
      <c r="K178" t="n">
        <v>11900</v>
      </c>
      <c r="L178" t="n">
        <v>75.40000000000001</v>
      </c>
      <c r="M178" t="n">
        <v>157.8249336870026</v>
      </c>
      <c r="N178">
        <f>IMAGE("https://file4.batdongsan.com.vn/resize/200x200/2025/03/13/20250313152217-0fa5.jpg", 4, 200, 200)</f>
        <v/>
      </c>
      <c r="O178" t="inlineStr"/>
      <c r="P178" t="inlineStr"/>
      <c r="Q178" t="inlineStr"/>
      <c r="R178" t="inlineStr"/>
      <c r="S178" s="2" t="n">
        <v>45915</v>
      </c>
      <c r="T178" t="inlineStr">
        <is>
          <t>pr43883514</t>
        </is>
      </c>
    </row>
    <row r="179">
      <c r="A179" t="inlineStr">
        <is>
          <t>Chính chủ bán căn Studio Hoa Hậu có ban công, view Vườn Nhật, full nội thất đẹp, sẵn sổ, sẵn HĐT</t>
        </is>
      </c>
      <c r="B179" t="inlineStr">
        <is>
          <t>https://batdongsan.com.vn/ban-can-ho-chung-cu-duong-phuoc-thien-phuong-long-binh-3-prj-the-origami-vinhomes-grand-park/chinh-chu-ban-studio-hoa-hau-co-ban-cong-view-vuon-nhat-full-noi-that-dep-san-so-san-hdt-pr43347598</t>
        </is>
      </c>
      <c r="C179" t="inlineStr">
        <is>
          <t>74,6 tr/m²</t>
        </is>
      </c>
      <c r="D179" t="inlineStr">
        <is>
          <t>1</t>
        </is>
      </c>
      <c r="E179" t="inlineStr">
        <is>
          <t>1</t>
        </is>
      </c>
      <c r="F179" t="inlineStr">
        <is>
          <t>Quận 9, Hồ Chí Minh</t>
        </is>
      </c>
      <c r="G179" t="inlineStr"/>
      <c r="H179" t="inlineStr">
        <is>
          <t>‎Võ Thanh Danh</t>
        </is>
      </c>
      <c r="I179" t="inlineStr"/>
      <c r="J179" t="inlineStr">
        <is>
          <t>['https://file4.batdongsan.com.vn/resize/200x200/2024/06/03/20240603225203-85f9.jpg']</t>
        </is>
      </c>
      <c r="K179" t="n">
        <v>1850</v>
      </c>
      <c r="L179" t="n">
        <v>24.8</v>
      </c>
      <c r="M179" t="n">
        <v>74.59677419354838</v>
      </c>
      <c r="N179">
        <f>IMAGE("https://file4.batdongsan.com.vn/resize/200x200/2024/06/03/20240603225203-85f9.jpg", 4, 200, 200)</f>
        <v/>
      </c>
      <c r="O179" t="inlineStr"/>
      <c r="P179" t="inlineStr"/>
      <c r="Q179" t="inlineStr"/>
      <c r="R179" t="inlineStr"/>
      <c r="S179" s="2" t="n">
        <v>45915</v>
      </c>
      <c r="T179" t="inlineStr">
        <is>
          <t>pr43347598</t>
        </is>
      </c>
    </row>
    <row r="180">
      <c r="A180" t="inlineStr">
        <is>
          <t>Bán nhanh căn hộ The Beverly giá chỉ 2,19 tỷ studio 34m2 view nội khu, công viên cực đẹp</t>
        </is>
      </c>
      <c r="B180" t="inlineStr">
        <is>
          <t>https://batdongsan.com.vn/ban-can-ho-chung-cu-phuong-long-binh-3-prj-the-beverly-vinhomes-grand-park/ban-nhanh-gia-chi-2-19-ty-studio-34m2-view-noi-khu-cong-vien-cuc-dep-pr43825085</t>
        </is>
      </c>
      <c r="C180" t="inlineStr">
        <is>
          <t>64,41 tr/m²</t>
        </is>
      </c>
      <c r="D180" t="inlineStr">
        <is>
          <t>1</t>
        </is>
      </c>
      <c r="E180" t="inlineStr">
        <is>
          <t>1</t>
        </is>
      </c>
      <c r="F180" t="inlineStr">
        <is>
          <t>Quận 9, Hồ Chí Minh</t>
        </is>
      </c>
      <c r="G180" t="inlineStr"/>
      <c r="H180" t="inlineStr">
        <is>
          <t>‎Võ Thành Lập</t>
        </is>
      </c>
      <c r="I180" t="inlineStr"/>
      <c r="J180" t="inlineStr">
        <is>
          <t>['https://file4.batdongsan.com.vn/resize/200x200/2025/06/18/20250618124722-806f.jpg']</t>
        </is>
      </c>
      <c r="K180" t="n">
        <v>2190</v>
      </c>
      <c r="L180" t="n">
        <v>34</v>
      </c>
      <c r="M180" t="n">
        <v>64.41176470588235</v>
      </c>
      <c r="N180">
        <f>IMAGE("https://file4.batdongsan.com.vn/resize/200x200/2025/06/18/20250618124722-806f.jpg", 4, 200, 200)</f>
        <v/>
      </c>
      <c r="O180" t="inlineStr"/>
      <c r="P180" t="inlineStr"/>
      <c r="Q180" t="inlineStr"/>
      <c r="R180" t="inlineStr"/>
      <c r="S180" s="2" t="n">
        <v>45915</v>
      </c>
      <c r="T180" t="inlineStr">
        <is>
          <t>pr43825085</t>
        </is>
      </c>
    </row>
    <row r="181">
      <c r="A181" t="inlineStr">
        <is>
          <t>2PN 79,9m2 view trực diện sông - The Beverly siêu đẹp giá chỉ 4,79 tỷ all in</t>
        </is>
      </c>
      <c r="B181" t="inlineStr">
        <is>
          <t>https://batdongsan.com.vn/ban-can-ho-chung-cu-phuong-long-binh-3-prj-the-beverly-vinhomes-grand-park/2pn-79-9m2-view-truc-dien-song-sieu-dep-gia-chi-4-79-ty-all-in-pr43725882</t>
        </is>
      </c>
      <c r="C181" t="inlineStr">
        <is>
          <t>60,06 tr/m²</t>
        </is>
      </c>
      <c r="D181" t="inlineStr">
        <is>
          <t>2</t>
        </is>
      </c>
      <c r="E181" t="inlineStr">
        <is>
          <t>2</t>
        </is>
      </c>
      <c r="F181" t="inlineStr">
        <is>
          <t>Quận 9, Hồ Chí Minh</t>
        </is>
      </c>
      <c r="G181" t="inlineStr"/>
      <c r="H181" t="inlineStr">
        <is>
          <t>‎Võ Thành Lập</t>
        </is>
      </c>
      <c r="I181" t="inlineStr"/>
      <c r="J181" t="inlineStr">
        <is>
          <t>['https://file4.batdongsan.com.vn/resize/200x200/2025/06/18/20250618124722-806f.jpg']</t>
        </is>
      </c>
      <c r="K181" t="n">
        <v>4800</v>
      </c>
      <c r="L181" t="n">
        <v>79.90000000000001</v>
      </c>
      <c r="M181" t="n">
        <v>60.07509386733416</v>
      </c>
      <c r="N181">
        <f>IMAGE("https://file4.batdongsan.com.vn/resize/200x200/2025/06/18/20250618124722-806f.jpg", 4, 200, 200)</f>
        <v/>
      </c>
      <c r="O181" t="inlineStr"/>
      <c r="P181" t="inlineStr"/>
      <c r="Q181" t="inlineStr"/>
      <c r="R181" t="inlineStr"/>
      <c r="S181" s="2" t="n">
        <v>45915</v>
      </c>
      <c r="T181" t="inlineStr">
        <is>
          <t>pr43725882</t>
        </is>
      </c>
    </row>
    <row r="182">
      <c r="A182" t="inlineStr">
        <is>
          <t>Bán 2PN 79m2 view công viên - The Beverly ngay gần Vinschool chỉ 4,59 tỷ all in</t>
        </is>
      </c>
      <c r="B182" t="inlineStr">
        <is>
          <t>https://batdongsan.com.vn/ban-can-ho-chung-cu-phuong-long-binh-3-prj-the-beverly-vinhomes-grand-park/ban-2pn-79-9m2-view-cong-vien-ngay-gan-vinschool-chi-4-59-ty-all-in-pr43825598</t>
        </is>
      </c>
      <c r="C182" t="inlineStr">
        <is>
          <t>58,1 tr/m²</t>
        </is>
      </c>
      <c r="D182" t="inlineStr">
        <is>
          <t>2</t>
        </is>
      </c>
      <c r="E182" t="inlineStr">
        <is>
          <t>2</t>
        </is>
      </c>
      <c r="F182" t="inlineStr">
        <is>
          <t>Quận 9, Hồ Chí Minh</t>
        </is>
      </c>
      <c r="G182" t="inlineStr"/>
      <c r="H182" t="inlineStr">
        <is>
          <t>‎Võ Thành Lập</t>
        </is>
      </c>
      <c r="I182" t="inlineStr"/>
      <c r="J182" t="inlineStr">
        <is>
          <t>['https://file4.batdongsan.com.vn/crop/232x186/2025/08/19/20250819110746-8e84_wm.jpg', 'https://file4.batdongsan.com.vn/resize/200x200/2025/06/18/20250618124722-806f.jpg']</t>
        </is>
      </c>
      <c r="K182" t="n">
        <v>4590</v>
      </c>
      <c r="L182" t="n">
        <v>79</v>
      </c>
      <c r="M182" t="n">
        <v>58.10126582278481</v>
      </c>
      <c r="N182">
        <f>IMAGE("https://file4.batdongsan.com.vn/crop/232x186/2025/08/19/20250819110746-8e84_wm.jpg", 4, 200, 200)</f>
        <v/>
      </c>
      <c r="O182">
        <f>IMAGE("https://file4.batdongsan.com.vn/resize/200x200/2025/06/18/20250618124722-806f.jpg", 4, 200, 200)</f>
        <v/>
      </c>
      <c r="P182" t="inlineStr"/>
      <c r="Q182" t="inlineStr"/>
      <c r="R182" t="inlineStr"/>
      <c r="S182" s="2" t="n">
        <v>45915</v>
      </c>
      <c r="T182" t="inlineStr">
        <is>
          <t>pr43825598</t>
        </is>
      </c>
    </row>
    <row r="183">
      <c r="A183" t="inlineStr">
        <is>
          <t>Bán nhanh căn Sunrise Riverside 48m2 2PN 1WC giá tốt nhất thị trường, nhà mới bàn giao mới 100%</t>
        </is>
      </c>
      <c r="B183" t="inlineStr">
        <is>
          <t>https://batdongsan.com.vn/ban-can-ho-chung-cu-duong-nguyen-huu-tho-xa-phuoc-kieng-prj-sunrise-riverside/ban-nhanh-48m2-gia-2-4-ty-nha-moi-ban-giao-moi-100-pr41344300</t>
        </is>
      </c>
      <c r="C183" t="inlineStr">
        <is>
          <t>54,17 tr/m²</t>
        </is>
      </c>
      <c r="D183" t="inlineStr">
        <is>
          <t>2</t>
        </is>
      </c>
      <c r="E183" t="inlineStr">
        <is>
          <t>1</t>
        </is>
      </c>
      <c r="F183" t="inlineStr">
        <is>
          <t>Nhà Bè, Hồ Chí Minh</t>
        </is>
      </c>
      <c r="G183" t="inlineStr"/>
      <c r="H183" t="inlineStr"/>
      <c r="I183" t="inlineStr"/>
      <c r="J183" t="inlineStr">
        <is>
          <t>['https://file4.batdongsan.com.vn/crop/232x186/2025/05/12/20250512140010-d517_wm.jpg']</t>
        </is>
      </c>
      <c r="K183" t="n">
        <v>2600</v>
      </c>
      <c r="L183" t="n">
        <v>48</v>
      </c>
      <c r="M183" t="n">
        <v>54.16666666666666</v>
      </c>
      <c r="N183">
        <f>IMAGE("https://file4.batdongsan.com.vn/crop/232x186/2025/05/12/20250512140010-d517_wm.jpg", 4, 200, 200)</f>
        <v/>
      </c>
      <c r="O183" t="inlineStr"/>
      <c r="P183" t="inlineStr"/>
      <c r="Q183" t="inlineStr"/>
      <c r="R183" t="inlineStr"/>
      <c r="S183" s="2" t="n">
        <v>45915</v>
      </c>
      <c r="T183" t="inlineStr">
        <is>
          <t>pr41344300</t>
        </is>
      </c>
    </row>
    <row r="184">
      <c r="A184" t="inlineStr">
        <is>
          <t>Chính chủ cần bán căn có ban công tại HQC Hóc Môn giá 1.3 tỷ sang tên hợp pháp. L/H 0909 456 ***</t>
        </is>
      </c>
      <c r="B184" t="inlineStr">
        <is>
          <t>https://batdongsan.com.vn/ban-can-ho-chung-cu-duong-nguyen-thi-soc-xa-xuan-thoi-dong-prj-hqc-hoc-mon/chinh-chu-ban-65m2-gia-1-1-ty-sang-ten-hop-phap-l-h-pr38578021</t>
        </is>
      </c>
      <c r="C184" t="inlineStr">
        <is>
          <t>21,67 tr/m²</t>
        </is>
      </c>
      <c r="D184" t="inlineStr">
        <is>
          <t>2</t>
        </is>
      </c>
      <c r="E184" t="inlineStr">
        <is>
          <t>2</t>
        </is>
      </c>
      <c r="F184" t="inlineStr">
        <is>
          <t>Hóc Môn, Hồ Chí Minh</t>
        </is>
      </c>
      <c r="G184" t="inlineStr"/>
      <c r="H184" t="inlineStr">
        <is>
          <t>‎MS THÙY DUNG</t>
        </is>
      </c>
      <c r="I184" t="inlineStr"/>
      <c r="J184" t="inlineStr">
        <is>
          <t>['https://file4.batdongsan.com.vn/crop/232x186/2025/05/08/20250508154156-e7da_wm.jpg', 'https://file4.batdongsan.com.vn/resize/200x200/2024/12/31/20241231160102-58ae.jpg']</t>
        </is>
      </c>
      <c r="K184" t="n">
        <v>1300</v>
      </c>
      <c r="L184" t="n">
        <v>60</v>
      </c>
      <c r="M184" t="n">
        <v>21.66666666666667</v>
      </c>
      <c r="N184">
        <f>IMAGE("https://file4.batdongsan.com.vn/crop/232x186/2025/05/08/20250508154156-e7da_wm.jpg", 4, 200, 200)</f>
        <v/>
      </c>
      <c r="O184">
        <f>IMAGE("https://file4.batdongsan.com.vn/resize/200x200/2024/12/31/20241231160102-58ae.jpg", 4, 200, 200)</f>
        <v/>
      </c>
      <c r="P184" t="inlineStr"/>
      <c r="Q184" t="inlineStr"/>
      <c r="R184" t="inlineStr"/>
      <c r="S184" s="2" t="n">
        <v>45915</v>
      </c>
      <c r="T184" t="inlineStr">
        <is>
          <t>pr38578021</t>
        </is>
      </c>
    </row>
    <row r="185">
      <c r="A185" t="inlineStr">
        <is>
          <t>HQC Hóc Môn căn góc 73m2, giá 1.4 tỷ, 2PN, 2WC. LH 0909 456 ***</t>
        </is>
      </c>
      <c r="B185" t="inlineStr">
        <is>
          <t>https://batdongsan.com.vn/ban-can-ho-chung-cu-duong-nguyen-thi-soc-xa-xuan-thoi-dong-prj-hqc-hoc-mon/-goc-73m2-gia-1-4-ty-2pn-2wc-lh-pr43883449</t>
        </is>
      </c>
      <c r="C185" t="inlineStr">
        <is>
          <t>19,18 tr/m²</t>
        </is>
      </c>
      <c r="D185" t="inlineStr">
        <is>
          <t>2</t>
        </is>
      </c>
      <c r="E185" t="inlineStr">
        <is>
          <t>2</t>
        </is>
      </c>
      <c r="F185" t="inlineStr">
        <is>
          <t>Hóc Môn, Hồ Chí Minh</t>
        </is>
      </c>
      <c r="G185" t="inlineStr"/>
      <c r="H185" t="inlineStr">
        <is>
          <t>‎MS THÙY DUNG</t>
        </is>
      </c>
      <c r="I185" t="inlineStr"/>
      <c r="J185" t="inlineStr">
        <is>
          <t>['https://file4.batdongsan.com.vn/crop/232x186/2025/08/26/20250826161631-6cfd_wm.jpg', 'https://file4.batdongsan.com.vn/resize/200x200/2024/12/31/20241231160102-58ae.jpg']</t>
        </is>
      </c>
      <c r="K185" t="n">
        <v>1400</v>
      </c>
      <c r="L185" t="n">
        <v>73</v>
      </c>
      <c r="M185" t="n">
        <v>19.17808219178082</v>
      </c>
      <c r="N185">
        <f>IMAGE("https://file4.batdongsan.com.vn/crop/232x186/2025/08/26/20250826161631-6cfd_wm.jpg", 4, 200, 200)</f>
        <v/>
      </c>
      <c r="O185">
        <f>IMAGE("https://file4.batdongsan.com.vn/resize/200x200/2024/12/31/20241231160102-58ae.jpg", 4, 200, 200)</f>
        <v/>
      </c>
      <c r="P185" t="inlineStr"/>
      <c r="Q185" t="inlineStr"/>
      <c r="R185" t="inlineStr"/>
      <c r="S185" s="2" t="n">
        <v>45915</v>
      </c>
      <c r="T185" t="inlineStr">
        <is>
          <t>pr43883449</t>
        </is>
      </c>
    </row>
    <row r="186">
      <c r="A186" t="inlineStr">
        <is>
          <t>Bán căn 1PN + The Opus One-Vinhomes Q9, DT54m2, giá 3.680 tỷ, full nội thất, view công viên hồ bơi</t>
        </is>
      </c>
      <c r="B186" t="inlineStr">
        <is>
          <t>https://batdongsan.com.vn/ban-can-ho-chung-cu-phuong-long-binh-3-prj-the-opus-one-vinhomes-grand-park/ban-1pn-vinmes-q9-dt54m2-gia-3-680-ty-full-noi-that-view-cong-vien-boi-pr43982321</t>
        </is>
      </c>
      <c r="C186" t="inlineStr">
        <is>
          <t>68,15 tr/m²</t>
        </is>
      </c>
      <c r="D186" t="inlineStr">
        <is>
          <t>1</t>
        </is>
      </c>
      <c r="E186" t="inlineStr">
        <is>
          <t>1</t>
        </is>
      </c>
      <c r="F186" t="inlineStr">
        <is>
          <t>Quận 9, Hồ Chí Minh</t>
        </is>
      </c>
      <c r="G186" t="inlineStr"/>
      <c r="H186" t="inlineStr">
        <is>
          <t>‎Tuấn Võ</t>
        </is>
      </c>
      <c r="I186" t="inlineStr"/>
      <c r="J186" t="inlineStr">
        <is>
          <t>['https://file4.batdongsan.com.vn/crop/232x186/2025/09/10/20250910154656-523f_wm.jpg', 'https://file4.batdongsan.com.vn/resize/200x200/2025/06/24/20250624150202-b67d.jpg']</t>
        </is>
      </c>
      <c r="K186" t="n">
        <v>3680</v>
      </c>
      <c r="L186" t="n">
        <v>54</v>
      </c>
      <c r="M186" t="n">
        <v>68.14814814814815</v>
      </c>
      <c r="N186">
        <f>IMAGE("https://file4.batdongsan.com.vn/crop/232x186/2025/09/10/20250910154656-523f_wm.jpg", 4, 200, 200)</f>
        <v/>
      </c>
      <c r="O186">
        <f>IMAGE("https://file4.batdongsan.com.vn/resize/200x200/2025/06/24/20250624150202-b67d.jpg", 4, 200, 200)</f>
        <v/>
      </c>
      <c r="P186" t="inlineStr"/>
      <c r="Q186" t="inlineStr"/>
      <c r="R186" t="inlineStr"/>
      <c r="S186" s="2" t="n">
        <v>45915</v>
      </c>
      <c r="T186" t="inlineStr">
        <is>
          <t>pr43982321</t>
        </is>
      </c>
    </row>
    <row r="187">
      <c r="A187" t="inlineStr">
        <is>
          <t>Chính chủ bán căn hộ Glory Heights 3PN2WC hướng ĐB, view hồ bơi công viên, DT 81,5m2, giá 4 tỷ</t>
        </is>
      </c>
      <c r="B187" t="inlineStr">
        <is>
          <t>https://batdongsan.com.vn/ban-can-ho-chung-cu-duong-nguyen-xien-phuong-long-binh-3-prj-glory-heights-vinhomes-grand-park/chinh-chu-ban-3pn2wc-huong-db-view-boi-cong-vien-dt-81-5m2-gia-4-ty-pr43284831</t>
        </is>
      </c>
      <c r="C187" t="inlineStr">
        <is>
          <t>49,08 tr/m²</t>
        </is>
      </c>
      <c r="D187" t="inlineStr">
        <is>
          <t>3</t>
        </is>
      </c>
      <c r="E187" t="inlineStr">
        <is>
          <t>2</t>
        </is>
      </c>
      <c r="F187" t="inlineStr">
        <is>
          <t>Quận 9, Hồ Chí Minh</t>
        </is>
      </c>
      <c r="G187" t="inlineStr"/>
      <c r="H187" t="inlineStr"/>
      <c r="I187" t="inlineStr"/>
      <c r="J187" t="inlineStr">
        <is>
          <t>[]</t>
        </is>
      </c>
      <c r="K187" t="n">
        <v>4000</v>
      </c>
      <c r="L187" t="n">
        <v>81.5</v>
      </c>
      <c r="M187" t="n">
        <v>49.07975460122699</v>
      </c>
      <c r="N187" t="inlineStr"/>
      <c r="O187" t="inlineStr"/>
      <c r="P187" t="inlineStr"/>
      <c r="Q187" t="inlineStr"/>
      <c r="R187" t="inlineStr"/>
      <c r="S187" s="2" t="n">
        <v>45915</v>
      </c>
      <c r="T187" t="inlineStr">
        <is>
          <t>pr43284831</t>
        </is>
      </c>
    </row>
    <row r="188">
      <c r="A188" t="inlineStr">
        <is>
          <t>Chỉ 7,5 tỷ sở hữu căn 2PN dự án De La Sol chủ nhà cần bán gấp, giá tốt nhất dự án, hàng độc quyền!</t>
        </is>
      </c>
      <c r="B188" t="inlineStr">
        <is>
          <t>https://batdongsan.com.vn/ban-can-ho-chung-cu-duong-ton-that-thuyet-phuong-1-prj-de-la-sol/chi-7-5-ty-so-huu-cao-cap-2pn-du-an-view-p-noi-p-so-ng-day-du-pr42490694</t>
        </is>
      </c>
      <c r="C188" t="inlineStr">
        <is>
          <t>102,99 tr/m²</t>
        </is>
      </c>
      <c r="D188" t="inlineStr">
        <is>
          <t>2</t>
        </is>
      </c>
      <c r="E188" t="inlineStr">
        <is>
          <t>2</t>
        </is>
      </c>
      <c r="F188" t="inlineStr">
        <is>
          <t>Quận 4, Hồ Chí Minh</t>
        </is>
      </c>
      <c r="G188" t="inlineStr"/>
      <c r="H188" t="inlineStr">
        <is>
          <t>‎Vũ Trà</t>
        </is>
      </c>
      <c r="I188" t="inlineStr"/>
      <c r="J188" t="inlineStr">
        <is>
          <t>['https://file4.batdongsan.com.vn/resize/200x200/2024/03/20/20240320121202-c59b.jpg']</t>
        </is>
      </c>
      <c r="K188" t="n">
        <v>7500</v>
      </c>
      <c r="L188" t="n">
        <v>72.81999999999999</v>
      </c>
      <c r="M188" t="n">
        <v>102.993683054106</v>
      </c>
      <c r="N188">
        <f>IMAGE("https://file4.batdongsan.com.vn/resize/200x200/2024/03/20/20240320121202-c59b.jpg", 4, 200, 200)</f>
        <v/>
      </c>
      <c r="O188" t="inlineStr"/>
      <c r="P188" t="inlineStr"/>
      <c r="Q188" t="inlineStr"/>
      <c r="R188" t="inlineStr"/>
      <c r="S188" s="2" t="n">
        <v>45915</v>
      </c>
      <c r="T188" t="inlineStr">
        <is>
          <t>pr42490694</t>
        </is>
      </c>
    </row>
    <row r="189">
      <c r="A189" t="inlineStr">
        <is>
          <t>Căn hộ chung cư The Origami, bán 2,9 tỷ, 59m2, Q9, HCM, hàng hiếm tại uy tín</t>
        </is>
      </c>
      <c r="B189" t="inlineStr">
        <is>
          <t>https://batdongsan.com.vn/ban-can-ho-chung-cu-duong-phuoc-thien-phuong-long-binh-3-prj-the-origami-vinhomes-grand-park/-ban-2-9-ty-59m2-q9-hcm-hang-hiem-tai-uy-tin-pr43507058</t>
        </is>
      </c>
      <c r="C189" t="inlineStr">
        <is>
          <t>49,15 tr/m²</t>
        </is>
      </c>
      <c r="D189" t="inlineStr">
        <is>
          <t>2</t>
        </is>
      </c>
      <c r="E189" t="inlineStr">
        <is>
          <t>2</t>
        </is>
      </c>
      <c r="F189" t="inlineStr">
        <is>
          <t>Quận 9, Hồ Chí Minh</t>
        </is>
      </c>
      <c r="G189" t="inlineStr"/>
      <c r="H189" t="inlineStr">
        <is>
          <t>‎Đỗ Văn Cường</t>
        </is>
      </c>
      <c r="I189" t="inlineStr"/>
      <c r="J189" t="inlineStr">
        <is>
          <t>['https://file4.batdongsan.com.vn/resize/200x200/2024/03/21/20240321151038-0d58.jpg']</t>
        </is>
      </c>
      <c r="K189" t="n">
        <v>2900</v>
      </c>
      <c r="L189" t="n">
        <v>59</v>
      </c>
      <c r="M189" t="n">
        <v>49.15254237288136</v>
      </c>
      <c r="N189">
        <f>IMAGE("https://file4.batdongsan.com.vn/resize/200x200/2024/03/21/20240321151038-0d58.jpg", 4, 200, 200)</f>
        <v/>
      </c>
      <c r="O189" t="inlineStr"/>
      <c r="P189" t="inlineStr"/>
      <c r="Q189" t="inlineStr"/>
      <c r="R189" t="inlineStr"/>
      <c r="S189" s="2" t="n">
        <v>45915</v>
      </c>
      <c r="T189" t="inlineStr">
        <is>
          <t>pr43507058</t>
        </is>
      </c>
    </row>
    <row r="190">
      <c r="A190" t="inlineStr">
        <is>
          <t>Bán căn 1PN + view vườn nhật mua trực tiếp từ CDT giá 2,7 tỷ all in LH 0941 761 ***</t>
        </is>
      </c>
      <c r="B190" t="inlineStr">
        <is>
          <t>https://batdongsan.com.vn/ban-can-ho-chung-cu-duong-phuoc-thien-phuong-long-binh-3-prj-the-origami-vinhomes-grand-park/ban-1pn-view-vuon-nhat-mua-truc-tiep-tu-cdt-gia-2-7ty-all-in-lh-pr43488391</t>
        </is>
      </c>
      <c r="C190" t="inlineStr">
        <is>
          <t>57,45 tr/m²</t>
        </is>
      </c>
      <c r="D190" t="inlineStr">
        <is>
          <t>1</t>
        </is>
      </c>
      <c r="E190" t="inlineStr">
        <is>
          <t>1</t>
        </is>
      </c>
      <c r="F190" t="inlineStr">
        <is>
          <t>Quận 9, Hồ Chí Minh</t>
        </is>
      </c>
      <c r="G190" t="inlineStr"/>
      <c r="H190" t="inlineStr">
        <is>
          <t>‎Đỗ Văn Cường</t>
        </is>
      </c>
      <c r="I190" t="inlineStr"/>
      <c r="J190" t="inlineStr">
        <is>
          <t>['https://file4.batdongsan.com.vn/resize/200x200/2024/03/21/20240321151038-0d58.jpg']</t>
        </is>
      </c>
      <c r="K190" t="n">
        <v>2700</v>
      </c>
      <c r="L190" t="n">
        <v>47</v>
      </c>
      <c r="M190" t="n">
        <v>57.4468085106383</v>
      </c>
      <c r="N190">
        <f>IMAGE("https://file4.batdongsan.com.vn/resize/200x200/2024/03/21/20240321151038-0d58.jpg", 4, 200, 200)</f>
        <v/>
      </c>
      <c r="O190" t="inlineStr"/>
      <c r="P190" t="inlineStr"/>
      <c r="Q190" t="inlineStr"/>
      <c r="R190" t="inlineStr"/>
      <c r="S190" s="2" t="n">
        <v>45915</v>
      </c>
      <c r="T190" t="inlineStr">
        <is>
          <t>pr43488391</t>
        </is>
      </c>
    </row>
    <row r="191">
      <c r="A191" t="inlineStr">
        <is>
          <t>Chính chủ bán căn 2PN Vinhomes Grand Park view hồ bơi đã có sổ giá 2.6tỷ bao thuế LH 0941 761 ***</t>
        </is>
      </c>
      <c r="B191" t="inlineStr">
        <is>
          <t>https://batdongsan.com.vn/ban-can-ho-chung-cu-duong-nguyen-xien-phuong-long-thanh-my-prj-the-rainbow-vinhomes-grand-park/chinh-chu-ban-2pn-vinmes-view-boi-da-co-so-gia-2-6ty-bao-thue-lh-pr43845228</t>
        </is>
      </c>
      <c r="C191" t="inlineStr">
        <is>
          <t>44,07 tr/m²</t>
        </is>
      </c>
      <c r="D191" t="inlineStr">
        <is>
          <t>2</t>
        </is>
      </c>
      <c r="E191" t="inlineStr">
        <is>
          <t>1</t>
        </is>
      </c>
      <c r="F191" t="inlineStr">
        <is>
          <t>Quận 9, Hồ Chí Minh</t>
        </is>
      </c>
      <c r="G191" t="inlineStr"/>
      <c r="H191" t="inlineStr">
        <is>
          <t>‎Đỗ Văn Cường</t>
        </is>
      </c>
      <c r="I191" t="inlineStr"/>
      <c r="J191" t="inlineStr">
        <is>
          <t>['https://file4.batdongsan.com.vn/resize/200x200/2024/03/21/20240321151038-0d58.jpg']</t>
        </is>
      </c>
      <c r="K191" t="n">
        <v>2600</v>
      </c>
      <c r="L191" t="n">
        <v>59</v>
      </c>
      <c r="M191" t="n">
        <v>44.06779661016949</v>
      </c>
      <c r="N191">
        <f>IMAGE("https://file4.batdongsan.com.vn/resize/200x200/2024/03/21/20240321151038-0d58.jpg", 4, 200, 200)</f>
        <v/>
      </c>
      <c r="O191" t="inlineStr"/>
      <c r="P191" t="inlineStr"/>
      <c r="Q191" t="inlineStr"/>
      <c r="R191" t="inlineStr"/>
      <c r="S191" s="2" t="n">
        <v>45915</v>
      </c>
      <c r="T191" t="inlineStr">
        <is>
          <t>pr43845228</t>
        </is>
      </c>
    </row>
    <row r="192">
      <c r="A192" t="inlineStr">
        <is>
          <t>Bán căn 1PN Vinhomes Grand Park khu Origami hướng Đông Nam full nội thất đã có sổ giá 2,1 tỷ</t>
        </is>
      </c>
      <c r="B192" t="inlineStr">
        <is>
          <t>https://batdongsan.com.vn/ban-can-ho-chung-cu-duong-phuoc-thien-phuong-long-binh-3-prj-the-origami-vinhomes-grand-park/ban-1pn-khu-huong-dong-nam-full-noi-that-da-co-so-gia-2-1ty-pr43697461</t>
        </is>
      </c>
      <c r="C192" t="inlineStr">
        <is>
          <t>58,33 tr/m²</t>
        </is>
      </c>
      <c r="D192" t="inlineStr">
        <is>
          <t>1</t>
        </is>
      </c>
      <c r="E192" t="inlineStr">
        <is>
          <t>1</t>
        </is>
      </c>
      <c r="F192" t="inlineStr">
        <is>
          <t>Quận 9, Hồ Chí Minh</t>
        </is>
      </c>
      <c r="G192" t="inlineStr"/>
      <c r="H192" t="inlineStr">
        <is>
          <t>‎Đỗ Văn Cường</t>
        </is>
      </c>
      <c r="I192" t="inlineStr"/>
      <c r="J192" t="inlineStr">
        <is>
          <t>['https://file4.batdongsan.com.vn/resize/200x200/2024/03/21/20240321151038-0d58.jpg']</t>
        </is>
      </c>
      <c r="K192" t="n">
        <v>2100</v>
      </c>
      <c r="L192" t="n">
        <v>36</v>
      </c>
      <c r="M192" t="n">
        <v>58.33333333333334</v>
      </c>
      <c r="N192">
        <f>IMAGE("https://file4.batdongsan.com.vn/resize/200x200/2024/03/21/20240321151038-0d58.jpg", 4, 200, 200)</f>
        <v/>
      </c>
      <c r="O192" t="inlineStr"/>
      <c r="P192" t="inlineStr"/>
      <c r="Q192" t="inlineStr"/>
      <c r="R192" t="inlineStr"/>
      <c r="S192" s="2" t="n">
        <v>45915</v>
      </c>
      <c r="T192" t="inlineStr">
        <is>
          <t>pr43697461</t>
        </is>
      </c>
    </row>
    <row r="193">
      <c r="A193" t="inlineStr">
        <is>
          <t>Siêu rẻ! Bán anh căn hộ 2PN-2WC Privia Khang Điền giá tốt nhất dự án 3.950tỷ, LH 0906 244 *** em Tiền</t>
        </is>
      </c>
      <c r="B193" t="inlineStr">
        <is>
          <t>https://batdongsan.com.vn/ban-can-ho-chung-cu-duong-an-duong-vuong-phuong-an-lac-6-prj-the-privia/sieu-re-b-h-2pn-2wc-khg-dien-gia-tot-nhat-du-3-950ty-lh-em-tien-pr43730781</t>
        </is>
      </c>
      <c r="C193" t="inlineStr">
        <is>
          <t>59,85 tr/m²</t>
        </is>
      </c>
      <c r="D193" t="inlineStr">
        <is>
          <t>2</t>
        </is>
      </c>
      <c r="E193" t="inlineStr">
        <is>
          <t>2</t>
        </is>
      </c>
      <c r="F193" t="inlineStr">
        <is>
          <t>Bình Tân, Hồ Chí Minh</t>
        </is>
      </c>
      <c r="G193" t="inlineStr"/>
      <c r="H193" t="inlineStr">
        <is>
          <t>‎Hà Mộng Tiền</t>
        </is>
      </c>
      <c r="I193" t="inlineStr"/>
      <c r="J193" t="inlineStr">
        <is>
          <t>['https://file4.batdongsan.com.vn/resize/200x200/2024/07/09/20240709180115-6308.jpg']</t>
        </is>
      </c>
      <c r="K193" t="n">
        <v>3950</v>
      </c>
      <c r="L193" t="n">
        <v>66</v>
      </c>
      <c r="M193" t="n">
        <v>59.84848484848485</v>
      </c>
      <c r="N193">
        <f>IMAGE("https://file4.batdongsan.com.vn/resize/200x200/2024/07/09/20240709180115-6308.jpg", 4, 200, 200)</f>
        <v/>
      </c>
      <c r="O193" t="inlineStr"/>
      <c r="P193" t="inlineStr"/>
      <c r="Q193" t="inlineStr"/>
      <c r="R193" t="inlineStr"/>
      <c r="S193" s="2" t="n">
        <v>45915</v>
      </c>
      <c r="T193" t="inlineStr">
        <is>
          <t>pr43730781</t>
        </is>
      </c>
    </row>
    <row r="194">
      <c r="A194" t="inlineStr">
        <is>
          <t>Bán Căn hộ 1PN, 1WC tại The Origami, 2,45 tỷ, 47m2, Quận 9, TP. HCM giá tốt</t>
        </is>
      </c>
      <c r="B194" t="inlineStr">
        <is>
          <t>https://batdongsan.com.vn/ban-can-ho-chung-cu-duong-phuoc-thien-phuong-long-binh-3-prj-the-origami-vinhomes-grand-park/ban-1pn-1wc-tai-2-45-ty-47m2-quan-9-tp-hcm-gia-tot-pr43530026</t>
        </is>
      </c>
      <c r="C194" t="inlineStr">
        <is>
          <t>52,13 tr/m²</t>
        </is>
      </c>
      <c r="D194" t="inlineStr">
        <is>
          <t>1</t>
        </is>
      </c>
      <c r="E194" t="inlineStr">
        <is>
          <t>1</t>
        </is>
      </c>
      <c r="F194" t="inlineStr">
        <is>
          <t>Quận 9, Hồ Chí Minh</t>
        </is>
      </c>
      <c r="G194" t="inlineStr"/>
      <c r="H194" t="inlineStr">
        <is>
          <t>‎Đỗ Văn Cường</t>
        </is>
      </c>
      <c r="I194" t="inlineStr"/>
      <c r="J194" t="inlineStr">
        <is>
          <t>['https://file4.batdongsan.com.vn/resize/200x200/2024/03/21/20240321151038-0d58.jpg']</t>
        </is>
      </c>
      <c r="K194" t="n">
        <v>2450</v>
      </c>
      <c r="L194" t="n">
        <v>47</v>
      </c>
      <c r="M194" t="n">
        <v>52.12765957446808</v>
      </c>
      <c r="N194">
        <f>IMAGE("https://file4.batdongsan.com.vn/resize/200x200/2024/03/21/20240321151038-0d58.jpg", 4, 200, 200)</f>
        <v/>
      </c>
      <c r="O194" t="inlineStr"/>
      <c r="P194" t="inlineStr"/>
      <c r="Q194" t="inlineStr"/>
      <c r="R194" t="inlineStr"/>
      <c r="S194" s="2" t="n">
        <v>45915</v>
      </c>
      <c r="T194" t="inlineStr">
        <is>
          <t>pr43530026</t>
        </is>
      </c>
    </row>
    <row r="195">
      <c r="A195" t="inlineStr">
        <is>
          <t>Bán căn 3PN2WC, khu Opus One, view công viên 36ha, DT100m2, giá 9 tỷ, nhà mới 100%, nội thất đầy đủ</t>
        </is>
      </c>
      <c r="B195" t="inlineStr">
        <is>
          <t>https://batdongsan.com.vn/ban-can-ho-chung-cu-phuong-long-binh-3-prj-the-opus-one-vinhomes-grand-park/ban-3pn2wc-khu-view-cong-vien-36ha-dt100m2-gia-9-ty-nha-moi-100-noi-that-day-du-pr43979380</t>
        </is>
      </c>
      <c r="C195" t="inlineStr">
        <is>
          <t>90 tr/m²</t>
        </is>
      </c>
      <c r="D195" t="inlineStr">
        <is>
          <t>3</t>
        </is>
      </c>
      <c r="E195" t="inlineStr">
        <is>
          <t>2</t>
        </is>
      </c>
      <c r="F195" t="inlineStr">
        <is>
          <t>Quận 9, Hồ Chí Minh</t>
        </is>
      </c>
      <c r="G195" t="inlineStr"/>
      <c r="H195" t="inlineStr">
        <is>
          <t>‎Tuấn Võ</t>
        </is>
      </c>
      <c r="I195" t="inlineStr"/>
      <c r="J195" t="inlineStr">
        <is>
          <t>['https://file4.batdongsan.com.vn/resize/200x200/2025/06/24/20250624150202-b67d.jpg']</t>
        </is>
      </c>
      <c r="K195" t="n">
        <v>9000</v>
      </c>
      <c r="L195" t="n">
        <v>100</v>
      </c>
      <c r="M195" t="n">
        <v>90</v>
      </c>
      <c r="N195">
        <f>IMAGE("https://file4.batdongsan.com.vn/resize/200x200/2025/06/24/20250624150202-b67d.jpg", 4, 200, 200)</f>
        <v/>
      </c>
      <c r="O195" t="inlineStr"/>
      <c r="P195" t="inlineStr"/>
      <c r="Q195" t="inlineStr"/>
      <c r="R195" t="inlineStr"/>
      <c r="S195" s="2" t="n">
        <v>45915</v>
      </c>
      <c r="T195" t="inlineStr">
        <is>
          <t>pr43979380</t>
        </is>
      </c>
    </row>
    <row r="196">
      <c r="A196" t="inlineStr">
        <is>
          <t>Bán gấp căn đôi chung cư quận 1 - Tặng full nội thất</t>
        </is>
      </c>
      <c r="B196" t="inlineStr">
        <is>
          <t>https://batdongsan.com.vn/ban-can-ho-chung-cu-duong-do-quang-dau-phuong-pham-ngu-lao-1/ban-gap-doi-quan-1-tang-full-noi-that-pr43952436</t>
        </is>
      </c>
      <c r="C196" t="inlineStr">
        <is>
          <t>69,44 tr/m²</t>
        </is>
      </c>
      <c r="D196" t="inlineStr">
        <is>
          <t>3</t>
        </is>
      </c>
      <c r="E196" t="inlineStr"/>
      <c r="F196" t="inlineStr">
        <is>
          <t>Quận 1, Hồ Chí Minh</t>
        </is>
      </c>
      <c r="G196" t="inlineStr"/>
      <c r="H196" t="inlineStr"/>
      <c r="I196" t="inlineStr"/>
      <c r="J196" t="inlineStr">
        <is>
          <t>[]</t>
        </is>
      </c>
      <c r="K196" t="n">
        <v>5000</v>
      </c>
      <c r="L196" t="n">
        <v>72</v>
      </c>
      <c r="M196" t="n">
        <v>69.44444444444444</v>
      </c>
      <c r="N196" t="inlineStr"/>
      <c r="O196" t="inlineStr"/>
      <c r="P196" t="inlineStr"/>
      <c r="Q196" t="inlineStr"/>
      <c r="R196" t="inlineStr"/>
      <c r="S196" s="2" t="n">
        <v>45915</v>
      </c>
      <c r="T196" t="inlineStr">
        <is>
          <t>pr43952436</t>
        </is>
      </c>
    </row>
    <row r="197">
      <c r="A197" t="inlineStr">
        <is>
          <t>Đã có sổ hồng căn 2 phòng ngủ, giá tốt 9.8 tỷ all in</t>
        </is>
      </c>
      <c r="B197" t="inlineStr">
        <is>
          <t>https://batdongsan.com.vn/ban-can-ho-chung-cu-duong-vo-nguyen-giap-phuong-an-phu-prj-lumiere-riverside/da-co-so-hong-2-phong-ngu-gia-tot-9-3-ty-all-in-pr43550510</t>
        </is>
      </c>
      <c r="C197" t="inlineStr">
        <is>
          <t>132,07 tr/m²</t>
        </is>
      </c>
      <c r="D197" t="inlineStr">
        <is>
          <t>2</t>
        </is>
      </c>
      <c r="E197" t="inlineStr">
        <is>
          <t>2</t>
        </is>
      </c>
      <c r="F197" t="inlineStr">
        <is>
          <t>Quận 2, Hồ Chí Minh</t>
        </is>
      </c>
      <c r="G197" t="inlineStr"/>
      <c r="H197" t="inlineStr">
        <is>
          <t>‎Võ Văn Hiệp</t>
        </is>
      </c>
      <c r="I197" t="inlineStr"/>
      <c r="J197" t="inlineStr">
        <is>
          <t>['https://file4.batdongsan.com.vn/resize/200x200/2025/04/28/20250428092801-fd6c.jpg']</t>
        </is>
      </c>
      <c r="K197" t="n">
        <v>9800</v>
      </c>
      <c r="L197" t="n">
        <v>74.2</v>
      </c>
      <c r="M197" t="n">
        <v>132.0754716981132</v>
      </c>
      <c r="N197">
        <f>IMAGE("https://file4.batdongsan.com.vn/resize/200x200/2025/04/28/20250428092801-fd6c.jpg", 4, 200, 200)</f>
        <v/>
      </c>
      <c r="O197" t="inlineStr"/>
      <c r="P197" t="inlineStr"/>
      <c r="Q197" t="inlineStr"/>
      <c r="R197" t="inlineStr"/>
      <c r="S197" s="2" t="n">
        <v>45915</v>
      </c>
      <c r="T197" t="inlineStr">
        <is>
          <t>pr43550510</t>
        </is>
      </c>
    </row>
    <row r="198">
      <c r="A198" t="inlineStr">
        <is>
          <t>Bán căn hộ CC Miếu Nổi 18 tầng - lầu cao - full NT - SHR</t>
        </is>
      </c>
      <c r="B198" t="inlineStr">
        <is>
          <t>https://batdongsan.com.vn/ban-can-ho-chung-cu-duong-vu-huy-tan-phuong-3-19-prj-chung-cu-mieu-noi/ban-cc-18-tang-lau-cao-full-nt-shr-pr43903844</t>
        </is>
      </c>
      <c r="C198" t="inlineStr">
        <is>
          <t>61,11 tr/m²</t>
        </is>
      </c>
      <c r="D198" t="inlineStr">
        <is>
          <t>2</t>
        </is>
      </c>
      <c r="E198" t="inlineStr">
        <is>
          <t>1</t>
        </is>
      </c>
      <c r="F198" t="inlineStr">
        <is>
          <t>Bình Thạnh, Hồ Chí Minh</t>
        </is>
      </c>
      <c r="G198" t="inlineStr"/>
      <c r="H198" t="inlineStr">
        <is>
          <t>‎Đăng Nhựt</t>
        </is>
      </c>
      <c r="I198" t="inlineStr"/>
      <c r="J198" t="inlineStr">
        <is>
          <t>['https://file4.batdongsan.com.vn/resize/200x200/2025/07/25/20250725092134-75c0.jpg']</t>
        </is>
      </c>
      <c r="K198" t="n">
        <v>3300</v>
      </c>
      <c r="L198" t="n">
        <v>54</v>
      </c>
      <c r="M198" t="n">
        <v>61.11111111111111</v>
      </c>
      <c r="N198">
        <f>IMAGE("https://file4.batdongsan.com.vn/resize/200x200/2025/07/25/20250725092134-75c0.jpg", 4, 200, 200)</f>
        <v/>
      </c>
      <c r="O198" t="inlineStr"/>
      <c r="P198" t="inlineStr"/>
      <c r="Q198" t="inlineStr"/>
      <c r="R198" t="inlineStr"/>
      <c r="S198" s="2" t="n">
        <v>45915</v>
      </c>
      <c r="T198" t="inlineStr">
        <is>
          <t>pr43903844</t>
        </is>
      </c>
    </row>
    <row r="199">
      <c r="A199" t="inlineStr">
        <is>
          <t>Centery 2PN 96m2 rổ clear stock siêu hiếm - trả 1tỷ8 nhận nhà</t>
        </is>
      </c>
      <c r="B199" t="inlineStr">
        <is>
          <t>https://batdongsan.com.vn/ban-can-ho-chung-cu-duong-n1-phuong-son-ky-prj-diamond-centery/nhan-booking-2pn-96m2-tra-cham-3-nam-20-nhan-nha-co-o-xe-pr42512267?c=d1&amp;c=d1</t>
        </is>
      </c>
      <c r="C199" t="inlineStr">
        <is>
          <t>87,5 tr/m²</t>
        </is>
      </c>
      <c r="D199" t="inlineStr">
        <is>
          <t>2</t>
        </is>
      </c>
      <c r="E199" t="inlineStr">
        <is>
          <t>2</t>
        </is>
      </c>
      <c r="F199" t="inlineStr">
        <is>
          <t>Tân Phú, Hồ Chí Minh</t>
        </is>
      </c>
      <c r="G199" t="inlineStr"/>
      <c r="H199" t="inlineStr">
        <is>
          <t>‎Cẩm Tươi Gamuda Land</t>
        </is>
      </c>
      <c r="I199" t="inlineStr"/>
      <c r="J199" t="inlineStr">
        <is>
          <t>['https://file4.batdongsan.com.vn/resize/200x200/2023/09/05/20230905154151-e485.jpg']</t>
        </is>
      </c>
      <c r="K199" t="n">
        <v>8400</v>
      </c>
      <c r="L199" t="n">
        <v>96</v>
      </c>
      <c r="M199" t="n">
        <v>87.5</v>
      </c>
      <c r="N199">
        <f>IMAGE("https://file4.batdongsan.com.vn/resize/200x200/2023/09/05/20230905154151-e485.jpg", 4, 200, 200)</f>
        <v/>
      </c>
      <c r="O199" t="inlineStr"/>
      <c r="P199" t="inlineStr"/>
      <c r="Q199" t="inlineStr"/>
      <c r="R199" t="inlineStr"/>
      <c r="S199" s="2" t="n">
        <v>45915</v>
      </c>
      <c r="T199" t="inlineStr">
        <is>
          <t>?c=d1&amp;c=d1</t>
        </is>
      </c>
    </row>
    <row r="200">
      <c r="A200" t="inlineStr">
        <is>
          <t>Căn hộ 3PN Docklands quận 7 view sông</t>
        </is>
      </c>
      <c r="B200" t="inlineStr">
        <is>
          <t>https://batdongsan.com.vn/ban-can-ho-chung-cu-duong-nguyen-thi-thap-phuong-tan-phu-19-prj-docklands-sai-gon/-3pn-quan-7-view-song-pr43963235</t>
        </is>
      </c>
      <c r="C200" t="inlineStr">
        <is>
          <t>55,66 tr/m²</t>
        </is>
      </c>
      <c r="D200" t="inlineStr">
        <is>
          <t>3</t>
        </is>
      </c>
      <c r="E200" t="inlineStr">
        <is>
          <t>2</t>
        </is>
      </c>
      <c r="F200" t="inlineStr">
        <is>
          <t>Quận 7, Hồ Chí Minh</t>
        </is>
      </c>
      <c r="G200" t="inlineStr"/>
      <c r="H200" t="inlineStr">
        <is>
          <t>‎Nguyễn Hà An</t>
        </is>
      </c>
      <c r="I200" t="inlineStr"/>
      <c r="J200" t="inlineStr">
        <is>
          <t>['https://file4.batdongsan.com.vn/resize/200x200/2024/04/12/20240412110425-fc4d.jpg']</t>
        </is>
      </c>
      <c r="K200" t="n">
        <v>5900</v>
      </c>
      <c r="L200" t="n">
        <v>106</v>
      </c>
      <c r="M200" t="n">
        <v>55.66037735849056</v>
      </c>
      <c r="N200">
        <f>IMAGE("https://file4.batdongsan.com.vn/resize/200x200/2024/04/12/20240412110425-fc4d.jpg", 4, 200, 200)</f>
        <v/>
      </c>
      <c r="O200" t="inlineStr"/>
      <c r="P200" t="inlineStr"/>
      <c r="Q200" t="inlineStr"/>
      <c r="R200" t="inlineStr"/>
      <c r="S200" s="2" t="n">
        <v>45915</v>
      </c>
      <c r="T200" t="inlineStr">
        <is>
          <t>pr43963235</t>
        </is>
      </c>
    </row>
    <row r="201">
      <c r="A201" t="inlineStr">
        <is>
          <t>Bán căn hộ Kingdom, 3PN, 2WC, 102m2, căn góc, view pháo hoa, có sổ, giá: 11.8 tỷ, 0908 435 ***</t>
        </is>
      </c>
      <c r="B201" t="inlineStr">
        <is>
          <t>https://batdongsan.com.vn/ban-can-ho-chung-cu-duong-to-hien-thanh-phuong-14-5-prj-kingdom-101/ban-3pn-2wc-102m2-goc-view-phao-a-co-so-gia-11-8-ty-pr43970642</t>
        </is>
      </c>
      <c r="C201" t="inlineStr">
        <is>
          <t>115,69 tr/m²</t>
        </is>
      </c>
      <c r="D201" t="inlineStr">
        <is>
          <t>3</t>
        </is>
      </c>
      <c r="E201" t="inlineStr">
        <is>
          <t>2</t>
        </is>
      </c>
      <c r="F201" t="inlineStr">
        <is>
          <t>Quận 10, Hồ Chí Minh</t>
        </is>
      </c>
      <c r="G201" t="inlineStr"/>
      <c r="H201" t="inlineStr">
        <is>
          <t>‎Như Viễn</t>
        </is>
      </c>
      <c r="I201" t="inlineStr"/>
      <c r="J201" t="inlineStr">
        <is>
          <t>['https://file4.batdongsan.com.vn/resize/200x200/2024/06/06/20240606152858-8ea0.jpg']</t>
        </is>
      </c>
      <c r="K201" t="n">
        <v>11800</v>
      </c>
      <c r="L201" t="n">
        <v>102</v>
      </c>
      <c r="M201" t="n">
        <v>115.6862745098039</v>
      </c>
      <c r="N201">
        <f>IMAGE("https://file4.batdongsan.com.vn/resize/200x200/2024/06/06/20240606152858-8ea0.jpg", 4, 200, 200)</f>
        <v/>
      </c>
      <c r="O201" t="inlineStr"/>
      <c r="P201" t="inlineStr"/>
      <c r="Q201" t="inlineStr"/>
      <c r="R201" t="inlineStr"/>
      <c r="S201" s="2" t="n">
        <v>45915</v>
      </c>
      <c r="T201" t="inlineStr">
        <is>
          <t>pr43970642</t>
        </is>
      </c>
    </row>
    <row r="202">
      <c r="A202" t="inlineStr">
        <is>
          <t>Bán căn 3PN view công viên 36ha ngắm pháo hoa, The Beverly - Vinhomes Q9 100.7m2, giá 7.5tỷ ở ngay</t>
        </is>
      </c>
      <c r="B202" t="inlineStr">
        <is>
          <t>https://batdongsan.com.vn/ban-can-ho-chung-cu-phuong-long-binh-3-prj-the-beverly-vinhomes-grand-park/ban-3pn-view-cong-vien-36ha-ngam-phao-hoa-q9-dt100m2-gia-7-5-ty-o-ngay-pr43960856</t>
        </is>
      </c>
      <c r="C202" t="inlineStr">
        <is>
          <t>74,48 tr/m²</t>
        </is>
      </c>
      <c r="D202" t="inlineStr">
        <is>
          <t>3</t>
        </is>
      </c>
      <c r="E202" t="inlineStr">
        <is>
          <t>2</t>
        </is>
      </c>
      <c r="F202" t="inlineStr">
        <is>
          <t>Quận 9, Hồ Chí Minh</t>
        </is>
      </c>
      <c r="G202" t="inlineStr"/>
      <c r="H202" t="inlineStr">
        <is>
          <t>‎Tuấn Võ</t>
        </is>
      </c>
      <c r="I202" t="inlineStr"/>
      <c r="J202" t="inlineStr">
        <is>
          <t>['https://file4.batdongsan.com.vn/crop/232x186/2025/09/08/20250908101428-433e_wm.jpg', 'https://file4.batdongsan.com.vn/resize/200x200/2025/06/24/20250624150202-b67d.jpg']</t>
        </is>
      </c>
      <c r="K202" t="n">
        <v>7500</v>
      </c>
      <c r="L202" t="n">
        <v>100.7</v>
      </c>
      <c r="M202" t="n">
        <v>74.47864945382324</v>
      </c>
      <c r="N202">
        <f>IMAGE("https://file4.batdongsan.com.vn/crop/232x186/2025/09/08/20250908101428-433e_wm.jpg", 4, 200, 200)</f>
        <v/>
      </c>
      <c r="O202">
        <f>IMAGE("https://file4.batdongsan.com.vn/resize/200x200/2025/06/24/20250624150202-b67d.jpg", 4, 200, 200)</f>
        <v/>
      </c>
      <c r="P202" t="inlineStr"/>
      <c r="Q202" t="inlineStr"/>
      <c r="R202" t="inlineStr"/>
      <c r="S202" s="2" t="n">
        <v>45915</v>
      </c>
      <c r="T202" t="inlineStr">
        <is>
          <t>pr43960856</t>
        </is>
      </c>
    </row>
    <row r="203">
      <c r="A203" t="inlineStr">
        <is>
          <t>Bán căn 3PN vòng cung 100.4m2 hướng Đông Nam view công viên nội thất cơ bản tầng trung giá 9,5tỷ TL</t>
        </is>
      </c>
      <c r="B203" t="inlineStr">
        <is>
          <t>https://batdongsan.com.vn/ban-can-ho-chung-cu-phuong-long-binh-3-prj-the-opus-one-vinhomes-grand-park/-ban-3pn-rong-100m2-huong-dong-nam-view-cong-vien-noi-that-co-ban-tang-trung-gia-9-5-ty-tl-pr43975586</t>
        </is>
      </c>
      <c r="C203" t="inlineStr">
        <is>
          <t>94,62 tr/m²</t>
        </is>
      </c>
      <c r="D203" t="inlineStr">
        <is>
          <t>3</t>
        </is>
      </c>
      <c r="E203" t="inlineStr">
        <is>
          <t>2</t>
        </is>
      </c>
      <c r="F203" t="inlineStr">
        <is>
          <t>Quận 9, Hồ Chí Minh</t>
        </is>
      </c>
      <c r="G203" t="inlineStr"/>
      <c r="H203" t="inlineStr">
        <is>
          <t>‎MR THẠNH</t>
        </is>
      </c>
      <c r="I203" t="inlineStr"/>
      <c r="J203" t="inlineStr">
        <is>
          <t>['https://file4.batdongsan.com.vn/crop/232x186/2025/09/09/20250909215454-1217_wm.jpg', 'https://file4.batdongsan.com.vn/resize/200x200/2025/06/23/20250623145629-999f.jpg']</t>
        </is>
      </c>
      <c r="K203" t="n">
        <v>9500</v>
      </c>
      <c r="L203" t="n">
        <v>100.4</v>
      </c>
      <c r="M203" t="n">
        <v>94.6215139442231</v>
      </c>
      <c r="N203">
        <f>IMAGE("https://file4.batdongsan.com.vn/crop/232x186/2025/09/09/20250909215454-1217_wm.jpg", 4, 200, 200)</f>
        <v/>
      </c>
      <c r="O203">
        <f>IMAGE("https://file4.batdongsan.com.vn/resize/200x200/2025/06/23/20250623145629-999f.jpg", 4, 200, 200)</f>
        <v/>
      </c>
      <c r="P203" t="inlineStr"/>
      <c r="Q203" t="inlineStr"/>
      <c r="R203" t="inlineStr"/>
      <c r="S203" s="2" t="n">
        <v>45915</v>
      </c>
      <c r="T203" t="inlineStr">
        <is>
          <t>pr43975586</t>
        </is>
      </c>
    </row>
    <row r="204">
      <c r="A204" t="inlineStr">
        <is>
          <t>Chính chủ gửi bán căn 3PN Vista Verde, tháp T1, tầng cao diện tích lớn, full nội thất bao tất</t>
        </is>
      </c>
      <c r="B204" t="inlineStr">
        <is>
          <t>https://batdongsan.com.vn/ban-can-ho-chung-cu-duong-phan-van-dang-phuong-thanh-my-loi-prj-vista-verde/chinh-chu-gui-ban-3pn-thap-t1-tang-cao-dien-tich-lon-full-noi-that-bao-tat-pr43955355</t>
        </is>
      </c>
      <c r="C204" t="inlineStr">
        <is>
          <t>80,77 tr/m²</t>
        </is>
      </c>
      <c r="D204" t="inlineStr">
        <is>
          <t>3</t>
        </is>
      </c>
      <c r="E204" t="inlineStr">
        <is>
          <t>2</t>
        </is>
      </c>
      <c r="F204" t="inlineStr">
        <is>
          <t>Quận 2, Hồ Chí Minh</t>
        </is>
      </c>
      <c r="G204" t="inlineStr"/>
      <c r="H204" t="inlineStr"/>
      <c r="I204" t="inlineStr"/>
      <c r="J204" t="inlineStr">
        <is>
          <t>['https://file4.batdongsan.com.vn/crop/232x186/2025/09/07/20250907104324-e14b_wm.jpg']</t>
        </is>
      </c>
      <c r="K204" t="n">
        <v>10500</v>
      </c>
      <c r="L204" t="n">
        <v>130</v>
      </c>
      <c r="M204" t="n">
        <v>80.76923076923077</v>
      </c>
      <c r="N204">
        <f>IMAGE("https://file4.batdongsan.com.vn/crop/232x186/2025/09/07/20250907104324-e14b_wm.jpg", 4, 200, 200)</f>
        <v/>
      </c>
      <c r="O204" t="inlineStr"/>
      <c r="P204" t="inlineStr"/>
      <c r="Q204" t="inlineStr"/>
      <c r="R204" t="inlineStr"/>
      <c r="S204" s="2" t="n">
        <v>45915</v>
      </c>
      <c r="T204" t="inlineStr">
        <is>
          <t>pr43955355</t>
        </is>
      </c>
    </row>
    <row r="205">
      <c r="A205" t="inlineStr">
        <is>
          <t>Chủ cần bán gấp căn 3PN chung cư Mỹ Phước, full nội thất</t>
        </is>
      </c>
      <c r="B205" t="inlineStr">
        <is>
          <t>https://batdongsan.com.vn/ban-can-ho-chung-cu-duong-bui-huu-nghia-phuong-2-20-prj-chung-cu-my-phuoc/chu-ban-gap-3pn-full-noi-that-pr43724110</t>
        </is>
      </c>
      <c r="C205" t="inlineStr">
        <is>
          <t>55,91 tr/m²</t>
        </is>
      </c>
      <c r="D205" t="inlineStr">
        <is>
          <t>3</t>
        </is>
      </c>
      <c r="E205" t="inlineStr">
        <is>
          <t>2</t>
        </is>
      </c>
      <c r="F205" t="inlineStr">
        <is>
          <t>Bình Thạnh, Hồ Chí Minh</t>
        </is>
      </c>
      <c r="G205" t="inlineStr"/>
      <c r="H205" t="inlineStr"/>
      <c r="I205" t="inlineStr"/>
      <c r="J205" t="inlineStr">
        <is>
          <t>['https://file4.batdongsan.com.vn/crop/232x186/2025/08/07/20250807113753-5f3b_wm.jpg']</t>
        </is>
      </c>
      <c r="K205" t="n">
        <v>5200</v>
      </c>
      <c r="L205" t="n">
        <v>93</v>
      </c>
      <c r="M205" t="n">
        <v>55.91397849462366</v>
      </c>
      <c r="N205">
        <f>IMAGE("https://file4.batdongsan.com.vn/crop/232x186/2025/08/07/20250807113753-5f3b_wm.jpg", 4, 200, 200)</f>
        <v/>
      </c>
      <c r="O205" t="inlineStr"/>
      <c r="P205" t="inlineStr"/>
      <c r="Q205" t="inlineStr"/>
      <c r="R205" t="inlineStr"/>
      <c r="S205" s="2" t="n">
        <v>45915</v>
      </c>
      <c r="T205" t="inlineStr">
        <is>
          <t>pr43724110</t>
        </is>
      </c>
    </row>
    <row r="206">
      <c r="A206" t="inlineStr">
        <is>
          <t>Bán căn 2PN view công viên ngắm pháo hoa, DT79m2, giá 4.6tỷ, The Beverly-Vinhomes Q9, nhận nhà ngay</t>
        </is>
      </c>
      <c r="B206" t="inlineStr">
        <is>
          <t>https://batdongsan.com.vn/ban-can-ho-chung-cu-phuong-long-binh-3-prj-the-beverly-vinhomes-grand-park/ban-2pn-view-cong-vien-ngam-phao-hoa-dt79m2-gia-4-6ty-q9-nhan-nha-ngay-pr43950286</t>
        </is>
      </c>
      <c r="C206" t="inlineStr">
        <is>
          <t>58,23 tr/m²</t>
        </is>
      </c>
      <c r="D206" t="inlineStr">
        <is>
          <t>2</t>
        </is>
      </c>
      <c r="E206" t="inlineStr">
        <is>
          <t>2</t>
        </is>
      </c>
      <c r="F206" t="inlineStr">
        <is>
          <t>Quận 9, Hồ Chí Minh</t>
        </is>
      </c>
      <c r="G206" t="inlineStr"/>
      <c r="H206" t="inlineStr">
        <is>
          <t>‎Tuấn Võ</t>
        </is>
      </c>
      <c r="I206" t="inlineStr"/>
      <c r="J206" t="inlineStr">
        <is>
          <t>['https://file4.batdongsan.com.vn/crop/232x186/2025/09/06/20250906111626-adae_wm.jpg', 'https://file4.batdongsan.com.vn/resize/200x200/2025/06/24/20250624150202-b67d.jpg']</t>
        </is>
      </c>
      <c r="K206" t="n">
        <v>4600</v>
      </c>
      <c r="L206" t="n">
        <v>79</v>
      </c>
      <c r="M206" t="n">
        <v>58.22784810126582</v>
      </c>
      <c r="N206">
        <f>IMAGE("https://file4.batdongsan.com.vn/crop/232x186/2025/09/06/20250906111626-adae_wm.jpg", 4, 200, 200)</f>
        <v/>
      </c>
      <c r="O206">
        <f>IMAGE("https://file4.batdongsan.com.vn/resize/200x200/2025/06/24/20250624150202-b67d.jpg", 4, 200, 200)</f>
        <v/>
      </c>
      <c r="P206" t="inlineStr"/>
      <c r="Q206" t="inlineStr"/>
      <c r="R206" t="inlineStr"/>
      <c r="S206" s="2" t="n">
        <v>45915</v>
      </c>
      <c r="T206" t="inlineStr">
        <is>
          <t>pr43950286</t>
        </is>
      </c>
    </row>
    <row r="207">
      <c r="A207" t="inlineStr">
        <is>
          <t>Độc quyền giảm 500 triệu - bán gấp căn hộ 2PN, chung cư Miếu Nổi - di chuyển thuận tiện</t>
        </is>
      </c>
      <c r="B207" t="inlineStr">
        <is>
          <t>https://batdongsan.com.vn/ban-can-ho-chung-cu-duong-vu-huy-tan-phuong-3-19-prj-chung-cu-mieu-noi/doc-quyen-giam-500-trieu-ban-gap-2pn-di-chuyen-thuan-tien-pr43952234</t>
        </is>
      </c>
      <c r="C207" t="inlineStr">
        <is>
          <t>61,22 tr/m²</t>
        </is>
      </c>
      <c r="D207" t="inlineStr">
        <is>
          <t>2</t>
        </is>
      </c>
      <c r="E207" t="inlineStr">
        <is>
          <t>1</t>
        </is>
      </c>
      <c r="F207" t="inlineStr">
        <is>
          <t>Bình Thạnh, Hồ Chí Minh</t>
        </is>
      </c>
      <c r="G207" t="inlineStr"/>
      <c r="H207" t="inlineStr"/>
      <c r="I207" t="inlineStr"/>
      <c r="J207" t="inlineStr">
        <is>
          <t>['https://file4.batdongsan.com.vn/crop/232x186/2025/09/06/20250906155956-533d_wm.jpg']</t>
        </is>
      </c>
      <c r="K207" t="n">
        <v>3300</v>
      </c>
      <c r="L207" t="n">
        <v>53.9</v>
      </c>
      <c r="M207" t="n">
        <v>61.22448979591837</v>
      </c>
      <c r="N207">
        <f>IMAGE("https://file4.batdongsan.com.vn/crop/232x186/2025/09/06/20250906155956-533d_wm.jpg", 4, 200, 200)</f>
        <v/>
      </c>
      <c r="O207" t="inlineStr"/>
      <c r="P207" t="inlineStr"/>
      <c r="Q207" t="inlineStr"/>
      <c r="R207" t="inlineStr"/>
      <c r="S207" s="2" t="n">
        <v>45915</v>
      </c>
      <c r="T207" t="inlineStr">
        <is>
          <t>pr43952234</t>
        </is>
      </c>
    </row>
    <row r="208">
      <c r="A208" t="inlineStr">
        <is>
          <t>Bán 4PN đầu hồi đẹp xuất sắc tại Vinhomes Central Park, 23,9 tỷ, 146m2</t>
        </is>
      </c>
      <c r="B208" t="inlineStr">
        <is>
          <t>https://batdongsan.com.vn/ban-can-ho-chung-cu-duong-dien-bien-phu-phuong-22-prj-vinhomes-central-park/ban-4pn-dau-hoi-dep-xuat-sac-tai-23-9-ty-115m2-pr43954857</t>
        </is>
      </c>
      <c r="C208" t="inlineStr">
        <is>
          <t>163,7 tr/m²</t>
        </is>
      </c>
      <c r="D208" t="inlineStr">
        <is>
          <t>4</t>
        </is>
      </c>
      <c r="E208" t="inlineStr">
        <is>
          <t>3</t>
        </is>
      </c>
      <c r="F208" t="inlineStr">
        <is>
          <t>Bình Thạnh, Hồ Chí Minh</t>
        </is>
      </c>
      <c r="G208" t="inlineStr"/>
      <c r="H208" t="inlineStr">
        <is>
          <t>‎Hữu Hên</t>
        </is>
      </c>
      <c r="I208" t="inlineStr"/>
      <c r="J208" t="inlineStr">
        <is>
          <t>['https://file4.batdongsan.com.vn/resize/200x200/2025/09/10/20250910152233-293c.jpg']</t>
        </is>
      </c>
      <c r="K208" t="n">
        <v>23900</v>
      </c>
      <c r="L208" t="n">
        <v>146</v>
      </c>
      <c r="M208" t="n">
        <v>163.6986301369863</v>
      </c>
      <c r="N208">
        <f>IMAGE("https://file4.batdongsan.com.vn/resize/200x200/2025/09/10/20250910152233-293c.jpg", 4, 200, 200)</f>
        <v/>
      </c>
      <c r="O208" t="inlineStr"/>
      <c r="P208" t="inlineStr"/>
      <c r="Q208" t="inlineStr"/>
      <c r="R208" t="inlineStr"/>
      <c r="S208" s="2" t="n">
        <v>45915</v>
      </c>
      <c r="T208" t="inlineStr">
        <is>
          <t>pr43954857</t>
        </is>
      </c>
    </row>
    <row r="209">
      <c r="A209" t="inlineStr">
        <is>
          <t>Chính chủ bán nhanh River Panorama Quận 7- 2PN, 2WC- View Sông- Sổ hồng công chứng ngay- Hỗ trợ Vay</t>
        </is>
      </c>
      <c r="B209" t="inlineStr">
        <is>
          <t>https://batdongsan.com.vn/ban-can-ho-chung-cu-duong-hoang-quoc-viet-phuong-phu-thuan-3-prj-river-panorama/chinh-chu-ban-nhanh-quan-7-2pn-2wc-view-song-so-ng-cong-ngay-tro-vay-pr43956361</t>
        </is>
      </c>
      <c r="C209" t="inlineStr">
        <is>
          <t>67,44 tr/m²</t>
        </is>
      </c>
      <c r="D209" t="inlineStr">
        <is>
          <t>2</t>
        </is>
      </c>
      <c r="E209" t="inlineStr">
        <is>
          <t>2</t>
        </is>
      </c>
      <c r="F209" t="inlineStr">
        <is>
          <t>Quận 7, Hồ Chí Minh</t>
        </is>
      </c>
      <c r="G209" t="inlineStr"/>
      <c r="H209" t="inlineStr">
        <is>
          <t>‎Phạm Thị Thanh Diệu</t>
        </is>
      </c>
      <c r="I209" t="inlineStr"/>
      <c r="J209" t="inlineStr">
        <is>
          <t>['https://file4.batdongsan.com.vn/resize/200x200/2025/02/24/20250224233634-0daf.jpg']</t>
        </is>
      </c>
      <c r="K209" t="n">
        <v>4350</v>
      </c>
      <c r="L209" t="n">
        <v>64.5</v>
      </c>
      <c r="M209" t="n">
        <v>67.44186046511628</v>
      </c>
      <c r="N209">
        <f>IMAGE("https://file4.batdongsan.com.vn/resize/200x200/2025/02/24/20250224233634-0daf.jpg", 4, 200, 200)</f>
        <v/>
      </c>
      <c r="O209" t="inlineStr"/>
      <c r="P209" t="inlineStr"/>
      <c r="Q209" t="inlineStr"/>
      <c r="R209" t="inlineStr"/>
      <c r="S209" s="2" t="n">
        <v>45915</v>
      </c>
      <c r="T209" t="inlineStr">
        <is>
          <t>pr43956361</t>
        </is>
      </c>
    </row>
    <row r="210">
      <c r="A210" t="inlineStr">
        <is>
          <t>Bán căn hộ CC 2PN 2WC 90m2 tại Vinhomes Central Park, 10,59 tỷ, Bình Thạnh, HCM - hàng hot</t>
        </is>
      </c>
      <c r="B210" t="inlineStr">
        <is>
          <t>https://batdongsan.com.vn/ban-can-ho-chung-cu-duong-dien-bien-phu-phuong-22-prj-vinhomes-central-park/ban-cc-2pn-2wc-90m2-tai-vinmes-10-59-ty-binh-thanh-hcm-hang-t-pr43958215</t>
        </is>
      </c>
      <c r="C210" t="inlineStr">
        <is>
          <t>117,67 tr/m²</t>
        </is>
      </c>
      <c r="D210" t="inlineStr">
        <is>
          <t>2</t>
        </is>
      </c>
      <c r="E210" t="inlineStr">
        <is>
          <t>2</t>
        </is>
      </c>
      <c r="F210" t="inlineStr">
        <is>
          <t>Bình Thạnh, Hồ Chí Minh</t>
        </is>
      </c>
      <c r="G210" t="inlineStr"/>
      <c r="H210" t="inlineStr">
        <is>
          <t>‎Hữu Hên</t>
        </is>
      </c>
      <c r="I210" t="inlineStr"/>
      <c r="J210" t="inlineStr">
        <is>
          <t>['https://file4.batdongsan.com.vn/resize/200x200/2025/09/10/20250910152233-293c.jpg']</t>
        </is>
      </c>
      <c r="K210" t="n">
        <v>10590</v>
      </c>
      <c r="L210" t="n">
        <v>90</v>
      </c>
      <c r="M210" t="n">
        <v>117.6666666666667</v>
      </c>
      <c r="N210">
        <f>IMAGE("https://file4.batdongsan.com.vn/resize/200x200/2025/09/10/20250910152233-293c.jpg", 4, 200, 200)</f>
        <v/>
      </c>
      <c r="O210" t="inlineStr"/>
      <c r="P210" t="inlineStr"/>
      <c r="Q210" t="inlineStr"/>
      <c r="R210" t="inlineStr"/>
      <c r="S210" s="2" t="n">
        <v>45915</v>
      </c>
      <c r="T210" t="inlineStr">
        <is>
          <t>pr43958215</t>
        </is>
      </c>
    </row>
    <row r="211">
      <c r="A211" t="inlineStr">
        <is>
          <t>Bán 2PN - Mặt ngoài view Bitexco - căn hộ Opera Residence - Giá: 22 tỷ all in</t>
        </is>
      </c>
      <c r="B211" t="inlineStr">
        <is>
          <t>https://batdongsan.com.vn/ban-can-ho-chung-cu-duong-dai-lo-vong-cung-phuong-thu-thiem-prj-the-opera-residence/ban-2pn-mat-ngoai-view-bitexco-gia-19-5-ty-all-in-pr42797317</t>
        </is>
      </c>
      <c r="C211" t="inlineStr">
        <is>
          <t>314,29 tr/m²</t>
        </is>
      </c>
      <c r="D211" t="inlineStr">
        <is>
          <t>2</t>
        </is>
      </c>
      <c r="E211" t="inlineStr">
        <is>
          <t>2</t>
        </is>
      </c>
      <c r="F211" t="inlineStr">
        <is>
          <t>Quận 2, Hồ Chí Minh</t>
        </is>
      </c>
      <c r="G211" t="inlineStr"/>
      <c r="H211" t="inlineStr">
        <is>
          <t>‎Xuân Hy</t>
        </is>
      </c>
      <c r="I211" t="inlineStr"/>
      <c r="J211" t="inlineStr">
        <is>
          <t>['https://file4.batdongsan.com.vn/resize/200x200/2025/05/08/20250508120042-8926.jpg']</t>
        </is>
      </c>
      <c r="K211" t="n">
        <v>22000</v>
      </c>
      <c r="L211" t="n">
        <v>70</v>
      </c>
      <c r="M211" t="n">
        <v>314.2857142857143</v>
      </c>
      <c r="N211">
        <f>IMAGE("https://file4.batdongsan.com.vn/resize/200x200/2025/05/08/20250508120042-8926.jpg", 4, 200, 200)</f>
        <v/>
      </c>
      <c r="O211" t="inlineStr"/>
      <c r="P211" t="inlineStr"/>
      <c r="Q211" t="inlineStr"/>
      <c r="R211" t="inlineStr"/>
      <c r="S211" s="2" t="n">
        <v>45915</v>
      </c>
      <c r="T211" t="inlineStr">
        <is>
          <t>pr42797317</t>
        </is>
      </c>
    </row>
    <row r="212">
      <c r="A212" t="inlineStr">
        <is>
          <t>Ngộp bank cần thanh lý bán nhanh căn 1PN + 1 Privia giá 3.1tỷ, nhà mới, 0906 244 *** em Tiền xem nhà</t>
        </is>
      </c>
      <c r="B212" t="inlineStr">
        <is>
          <t>https://batdongsan.com.vn/ban-can-ho-chung-cu-duong-an-duong-vuong-phuong-an-lac-6-prj-the-privia/ngop-bank-thanh-ly-ban-nhanh-1pn-1-gia-3-1ty-nha-moi-lh-em-tien-xem-nha-pr43888107</t>
        </is>
      </c>
      <c r="C212" t="inlineStr">
        <is>
          <t>60,78 tr/m²</t>
        </is>
      </c>
      <c r="D212" t="inlineStr">
        <is>
          <t>1</t>
        </is>
      </c>
      <c r="E212" t="inlineStr">
        <is>
          <t>1</t>
        </is>
      </c>
      <c r="F212" t="inlineStr">
        <is>
          <t>Bình Tân, Hồ Chí Minh</t>
        </is>
      </c>
      <c r="G212" t="inlineStr"/>
      <c r="H212" t="inlineStr">
        <is>
          <t>‎Hà Mộng Tiền</t>
        </is>
      </c>
      <c r="I212" t="inlineStr"/>
      <c r="J212" t="inlineStr">
        <is>
          <t>['https://file4.batdongsan.com.vn/resize/200x200/2024/07/09/20240709180115-6308.jpg']</t>
        </is>
      </c>
      <c r="K212" t="n">
        <v>3100</v>
      </c>
      <c r="L212" t="n">
        <v>51</v>
      </c>
      <c r="M212" t="n">
        <v>60.78431372549019</v>
      </c>
      <c r="N212">
        <f>IMAGE("https://file4.batdongsan.com.vn/resize/200x200/2024/07/09/20240709180115-6308.jpg", 4, 200, 200)</f>
        <v/>
      </c>
      <c r="O212" t="inlineStr"/>
      <c r="P212" t="inlineStr"/>
      <c r="Q212" t="inlineStr"/>
      <c r="R212" t="inlineStr"/>
      <c r="S212" s="2" t="n">
        <v>45915</v>
      </c>
      <c r="T212" t="inlineStr">
        <is>
          <t>pr43888107</t>
        </is>
      </c>
    </row>
    <row r="213">
      <c r="A213" t="inlineStr">
        <is>
          <t>Bán bằng giá hợp đồng căn 2PN2WC 96m2 Centery - TT giãn 36 tháng - TT 20% nhận nhà ở hoặc cho thuê</t>
        </is>
      </c>
      <c r="B213" t="inlineStr">
        <is>
          <t>https://batdongsan.com.vn/ban-can-ho-chung-cu-duong-n1-phuong-son-ky-prj-diamond-centery/ban-bang-gia-hop-dong-2pn2wc-96m2-tt-gian-36-thang-tt-20-nhan-nha-o-hoac-cho-thue-pr43764515</t>
        </is>
      </c>
      <c r="C213" t="inlineStr">
        <is>
          <t>79,4 tr/m²</t>
        </is>
      </c>
      <c r="D213" t="inlineStr">
        <is>
          <t>2</t>
        </is>
      </c>
      <c r="E213" t="inlineStr">
        <is>
          <t>2</t>
        </is>
      </c>
      <c r="F213" t="inlineStr">
        <is>
          <t>Tân Phú, Hồ Chí Minh</t>
        </is>
      </c>
      <c r="G213" t="inlineStr"/>
      <c r="H213" t="inlineStr">
        <is>
          <t>‎Hồng Phạm Gamuda Land</t>
        </is>
      </c>
      <c r="I213" t="inlineStr"/>
      <c r="J213" t="inlineStr">
        <is>
          <t>['https://file4.batdongsan.com.vn/resize/200x200/2025/07/07/20250707090059-3896.jpg']</t>
        </is>
      </c>
      <c r="K213" t="n">
        <v>7620</v>
      </c>
      <c r="L213" t="n">
        <v>96</v>
      </c>
      <c r="M213" t="n">
        <v>79.375</v>
      </c>
      <c r="N213">
        <f>IMAGE("https://file4.batdongsan.com.vn/resize/200x200/2025/07/07/20250707090059-3896.jpg", 4, 200, 200)</f>
        <v/>
      </c>
      <c r="O213" t="inlineStr"/>
      <c r="P213" t="inlineStr"/>
      <c r="Q213" t="inlineStr"/>
      <c r="R213" t="inlineStr"/>
      <c r="S213" s="2" t="n">
        <v>45915</v>
      </c>
      <c r="T213" t="inlineStr">
        <is>
          <t>pr43764515</t>
        </is>
      </c>
    </row>
    <row r="214">
      <c r="A214" t="inlineStr">
        <is>
          <t>Chủ gửi bán nhanh CH 3PN full NT Centana Thủ Thiêm Quận 2 giá 5.2tỷ sổ hồng riêng công chứng ngay</t>
        </is>
      </c>
      <c r="B214" t="inlineStr">
        <is>
          <t>https://batdongsan.com.vn/ban-can-ho-chung-cu-duong-mai-chi-tho-phuong-an-phu-prj-centana-thu-thiem/chu-gui-ban-nhanh-ch-3pn-full-nt-quan-2-gia-5-2ty-so-hong-rieng-cong-ngay-pr43491301</t>
        </is>
      </c>
      <c r="C214" t="inlineStr">
        <is>
          <t>60,75 tr/m²</t>
        </is>
      </c>
      <c r="D214" t="inlineStr">
        <is>
          <t>3</t>
        </is>
      </c>
      <c r="E214" t="inlineStr">
        <is>
          <t>2</t>
        </is>
      </c>
      <c r="F214" t="inlineStr">
        <is>
          <t>Quận 2, Hồ Chí Minh</t>
        </is>
      </c>
      <c r="G214" t="inlineStr"/>
      <c r="H214" t="inlineStr"/>
      <c r="I214" t="inlineStr"/>
      <c r="J214" t="inlineStr">
        <is>
          <t>[]</t>
        </is>
      </c>
      <c r="K214" t="n">
        <v>5200</v>
      </c>
      <c r="L214" t="n">
        <v>85.59999999999999</v>
      </c>
      <c r="M214" t="n">
        <v>60.74766355140187</v>
      </c>
      <c r="N214" t="inlineStr"/>
      <c r="O214" t="inlineStr"/>
      <c r="P214" t="inlineStr"/>
      <c r="Q214" t="inlineStr"/>
      <c r="R214" t="inlineStr"/>
      <c r="S214" s="2" t="n">
        <v>45915</v>
      </c>
      <c r="T214" t="inlineStr">
        <is>
          <t>pr43491301</t>
        </is>
      </c>
    </row>
    <row r="215">
      <c r="A215" t="inlineStr">
        <is>
          <t>Bán căn hộ 1PN + view vườn nhật The Origami, DT 47m2 nhà mới 100%, thanh toán 480 ngày giá 2,5 tỷ</t>
        </is>
      </c>
      <c r="B215" t="inlineStr">
        <is>
          <t>https://batdongsan.com.vn/ban-can-ho-chung-cu-duong-phuoc-thien-phuong-long-binh-3-prj-the-origami-vinhomes-grand-park/ban-1pn-view-vuon-nhat-dt-47m2-nha-moi-100-thanh-toan-480-ngay-gia-2-5-ty-pr43892208</t>
        </is>
      </c>
      <c r="C215" t="inlineStr">
        <is>
          <t>53,19 tr/m²</t>
        </is>
      </c>
      <c r="D215" t="inlineStr">
        <is>
          <t>1</t>
        </is>
      </c>
      <c r="E215" t="inlineStr">
        <is>
          <t>1</t>
        </is>
      </c>
      <c r="F215" t="inlineStr">
        <is>
          <t>Quận 9, Hồ Chí Minh</t>
        </is>
      </c>
      <c r="G215" t="inlineStr"/>
      <c r="H215" t="inlineStr">
        <is>
          <t>‎MR THẠNH</t>
        </is>
      </c>
      <c r="I215" t="inlineStr"/>
      <c r="J215" t="inlineStr">
        <is>
          <t>['https://file4.batdongsan.com.vn/resize/200x200/2025/06/23/20250623145629-999f.jpg']</t>
        </is>
      </c>
      <c r="K215" t="n">
        <v>2500</v>
      </c>
      <c r="L215" t="n">
        <v>47</v>
      </c>
      <c r="M215" t="n">
        <v>53.19148936170212</v>
      </c>
      <c r="N215">
        <f>IMAGE("https://file4.batdongsan.com.vn/resize/200x200/2025/06/23/20250623145629-999f.jpg", 4, 200, 200)</f>
        <v/>
      </c>
      <c r="O215" t="inlineStr"/>
      <c r="P215" t="inlineStr"/>
      <c r="Q215" t="inlineStr"/>
      <c r="R215" t="inlineStr"/>
      <c r="S215" s="2" t="n">
        <v>45915</v>
      </c>
      <c r="T215" t="inlineStr">
        <is>
          <t>pr43892208</t>
        </is>
      </c>
    </row>
    <row r="216">
      <c r="A216" t="inlineStr">
        <is>
          <t>Siêu hời 2 phòng ngủ diện tích 59m2 The Beverly Solari giá 3,4 tỷ thanh toán dãn đến năm 2026</t>
        </is>
      </c>
      <c r="B216" t="inlineStr">
        <is>
          <t>https://batdongsan.com.vn/ban-can-ho-chung-cu-phuong-long-binh-3-prj-the-beverly-solari-vinhomes-grand-park/sieu-hoi-2-pn-dt-59m2-gia-3-1-ty-tt-den-2026-chua-tinh-vat-phi-bao-tri-2-pr42122907</t>
        </is>
      </c>
      <c r="C216" t="inlineStr">
        <is>
          <t>57,63 tr/m²</t>
        </is>
      </c>
      <c r="D216" t="inlineStr">
        <is>
          <t>2</t>
        </is>
      </c>
      <c r="E216" t="inlineStr">
        <is>
          <t>2</t>
        </is>
      </c>
      <c r="F216" t="inlineStr">
        <is>
          <t>Quận 9, Hồ Chí Minh</t>
        </is>
      </c>
      <c r="G216" t="inlineStr"/>
      <c r="H216" t="inlineStr">
        <is>
          <t>‎PHAN QUYỀN</t>
        </is>
      </c>
      <c r="I216" t="inlineStr"/>
      <c r="J216" t="inlineStr">
        <is>
          <t>['https://file4.batdongsan.com.vn/resize/200x200/2024/03/25/20240325092010-4ef7.jpg']</t>
        </is>
      </c>
      <c r="K216" t="n">
        <v>3400</v>
      </c>
      <c r="L216" t="n">
        <v>59</v>
      </c>
      <c r="M216" t="n">
        <v>57.6271186440678</v>
      </c>
      <c r="N216">
        <f>IMAGE("https://file4.batdongsan.com.vn/resize/200x200/2024/03/25/20240325092010-4ef7.jpg", 4, 200, 200)</f>
        <v/>
      </c>
      <c r="O216" t="inlineStr"/>
      <c r="P216" t="inlineStr"/>
      <c r="Q216" t="inlineStr"/>
      <c r="R216" t="inlineStr"/>
      <c r="S216" s="2" t="n">
        <v>45915</v>
      </c>
      <c r="T216" t="inlineStr">
        <is>
          <t>pr42122907</t>
        </is>
      </c>
    </row>
    <row r="217">
      <c r="A217" t="inlineStr">
        <is>
          <t>Phòng kinh doanh Vista Verde: Bán gấp căn 1PN sổ hồng - Độc quyền - Không có trên thị trường!</t>
        </is>
      </c>
      <c r="B217" t="inlineStr">
        <is>
          <t>https://batdongsan.com.vn/ban-can-ho-chung-cu-duong-phan-van-dang-phuong-thanh-my-loi-prj-vista-verde/phong-kinh-doanh-ban-gap-1pn-so-hong-doc-quyen-khong-co-tren-thi-truong-pr43770250</t>
        </is>
      </c>
      <c r="C217" t="inlineStr">
        <is>
          <t>88,52 tr/m²</t>
        </is>
      </c>
      <c r="D217" t="inlineStr">
        <is>
          <t>1</t>
        </is>
      </c>
      <c r="E217" t="inlineStr">
        <is>
          <t>1</t>
        </is>
      </c>
      <c r="F217" t="inlineStr">
        <is>
          <t>Quận 2, Hồ Chí Minh</t>
        </is>
      </c>
      <c r="G217" t="inlineStr"/>
      <c r="H217" t="inlineStr"/>
      <c r="I217" t="inlineStr"/>
      <c r="J217" t="inlineStr">
        <is>
          <t>[]</t>
        </is>
      </c>
      <c r="K217" t="n">
        <v>5400</v>
      </c>
      <c r="L217" t="n">
        <v>61</v>
      </c>
      <c r="M217" t="n">
        <v>88.52459016393442</v>
      </c>
      <c r="N217" t="inlineStr"/>
      <c r="O217" t="inlineStr"/>
      <c r="P217" t="inlineStr"/>
      <c r="Q217" t="inlineStr"/>
      <c r="R217" t="inlineStr"/>
      <c r="S217" s="2" t="n">
        <v>45915</v>
      </c>
      <c r="T217" t="inlineStr">
        <is>
          <t>pr43770250</t>
        </is>
      </c>
    </row>
    <row r="218">
      <c r="A218" t="inlineStr">
        <is>
          <t>Khám phá căn duplex đẳng cấp 6PN, DT: 374,3m2, chỉ 23.5 tỷ. Không gian sống hoàn hảo đại gia đình!</t>
        </is>
      </c>
      <c r="B218" t="inlineStr">
        <is>
          <t>https://batdongsan.com.vn/ban-can-ho-chung-cu-duong-phan-van-dang-phuong-thanh-my-loi-prj-vista-verde/kham-pha-duplex-cap-6pn-dt-374-3m2-chi-23-5-ty-khong-gian-song-hoan-hao-dai-gia-dinh-pr42805480</t>
        </is>
      </c>
      <c r="C218" t="inlineStr">
        <is>
          <t>62,78 tr/m²</t>
        </is>
      </c>
      <c r="D218" t="inlineStr">
        <is>
          <t>6</t>
        </is>
      </c>
      <c r="E218" t="inlineStr">
        <is>
          <t>6</t>
        </is>
      </c>
      <c r="F218" t="inlineStr">
        <is>
          <t>Quận 2, Hồ Chí Minh</t>
        </is>
      </c>
      <c r="G218" t="inlineStr"/>
      <c r="H218" t="inlineStr">
        <is>
          <t>‎Vũ Trà</t>
        </is>
      </c>
      <c r="I218" t="inlineStr"/>
      <c r="J218" t="inlineStr">
        <is>
          <t>['https://file4.batdongsan.com.vn/resize/200x200/2024/03/20/20240320121202-c59b.jpg']</t>
        </is>
      </c>
      <c r="K218" t="n">
        <v>23500</v>
      </c>
      <c r="L218" t="n">
        <v>374.3</v>
      </c>
      <c r="M218" t="n">
        <v>62.78386321132781</v>
      </c>
      <c r="N218">
        <f>IMAGE("https://file4.batdongsan.com.vn/resize/200x200/2024/03/20/20240320121202-c59b.jpg", 4, 200, 200)</f>
        <v/>
      </c>
      <c r="O218" t="inlineStr"/>
      <c r="P218" t="inlineStr"/>
      <c r="Q218" t="inlineStr"/>
      <c r="R218" t="inlineStr"/>
      <c r="S218" s="2" t="n">
        <v>45915</v>
      </c>
      <c r="T218" t="inlineStr">
        <is>
          <t>pr42805480</t>
        </is>
      </c>
    </row>
    <row r="219">
      <c r="A219" t="inlineStr">
        <is>
          <t>Giảm 300tr chung cư Phạm Viết Chánh, Bình Thạnh</t>
        </is>
      </c>
      <c r="B219" t="inlineStr">
        <is>
          <t>https://batdongsan.com.vn/ban-can-ho-chung-cu-duong-pham-viet-chanh-phuong-19-prj-chung-cu-pham-viet-chanh/giam-300tr-binh-thanh-pr43146761</t>
        </is>
      </c>
      <c r="C219" t="inlineStr">
        <is>
          <t>46,4 tr/m²</t>
        </is>
      </c>
      <c r="D219" t="inlineStr">
        <is>
          <t>2</t>
        </is>
      </c>
      <c r="E219" t="inlineStr">
        <is>
          <t>2</t>
        </is>
      </c>
      <c r="F219" t="inlineStr">
        <is>
          <t>Bình Thạnh, Hồ Chí Minh</t>
        </is>
      </c>
      <c r="G219" t="inlineStr"/>
      <c r="H219" t="inlineStr">
        <is>
          <t>‎Nguyễn Văn Ước</t>
        </is>
      </c>
      <c r="I219" t="inlineStr"/>
      <c r="J219" t="inlineStr">
        <is>
          <t>['https://file4.batdongsan.com.vn/resize/200x200/2025/06/05/20250605142017-9d34.jpg']</t>
        </is>
      </c>
      <c r="K219" t="n">
        <v>3480</v>
      </c>
      <c r="L219" t="n">
        <v>75</v>
      </c>
      <c r="M219" t="n">
        <v>46.4</v>
      </c>
      <c r="N219">
        <f>IMAGE("https://file4.batdongsan.com.vn/resize/200x200/2025/06/05/20250605142017-9d34.jpg", 4, 200, 200)</f>
        <v/>
      </c>
      <c r="O219" t="inlineStr"/>
      <c r="P219" t="inlineStr"/>
      <c r="Q219" t="inlineStr"/>
      <c r="R219" t="inlineStr"/>
      <c r="S219" s="2" t="n">
        <v>45915</v>
      </c>
      <c r="T219" t="inlineStr">
        <is>
          <t>pr43146761</t>
        </is>
      </c>
    </row>
    <row r="220">
      <c r="A220" t="inlineStr">
        <is>
          <t>Bán căn góc 2PN - 68m2 ở CC Fuji Residence, KDC Nam Long, Phước Long B, Q9, giá 3.69 tỷ</t>
        </is>
      </c>
      <c r="B220" t="inlineStr">
        <is>
          <t>https://batdongsan.com.vn/ban-can-ho-chung-cu-duong-do-xuan-hop-phuong-phuoc-long-b-prj-fuji-residence/an-goc-2pn-68m2-o-cc-kdc-nam-q9-gia-2-95-ty-pr41120861</t>
        </is>
      </c>
      <c r="C220" t="inlineStr">
        <is>
          <t>56,77 tr/m²</t>
        </is>
      </c>
      <c r="D220" t="inlineStr">
        <is>
          <t>2</t>
        </is>
      </c>
      <c r="E220" t="inlineStr">
        <is>
          <t>2</t>
        </is>
      </c>
      <c r="F220" t="inlineStr">
        <is>
          <t>Quận 9, Hồ Chí Minh</t>
        </is>
      </c>
      <c r="G220" t="inlineStr"/>
      <c r="H220" t="inlineStr"/>
      <c r="I220" t="inlineStr"/>
      <c r="J220" t="inlineStr">
        <is>
          <t>[]</t>
        </is>
      </c>
      <c r="K220" t="n">
        <v>3690</v>
      </c>
      <c r="L220" t="n">
        <v>65</v>
      </c>
      <c r="M220" t="n">
        <v>56.76923076923077</v>
      </c>
      <c r="N220" t="inlineStr"/>
      <c r="O220" t="inlineStr"/>
      <c r="P220" t="inlineStr"/>
      <c r="Q220" t="inlineStr"/>
      <c r="R220" t="inlineStr"/>
      <c r="S220" s="2" t="n">
        <v>45915</v>
      </c>
      <c r="T220" t="inlineStr">
        <is>
          <t>pr41120861</t>
        </is>
      </c>
    </row>
    <row r="221">
      <c r="A221" t="inlineStr">
        <is>
          <t>Bán 3PN The River Thủ Thiêm - View sông và Q1 rẻ nhất trục view - Tặng full nội thất - Đã có sổ</t>
        </is>
      </c>
      <c r="B221" t="inlineStr">
        <is>
          <t>https://batdongsan.com.vn/ban-can-ho-chung-cu-duong-nguyen-co-thach-phuong-thu-thiem-prj-the-river-thu-thiem/ban-3pn-view-song-va-q1-re-nhat-truc-view-tang-full-noi-that-da-so-pr43738218</t>
        </is>
      </c>
      <c r="C221" t="inlineStr">
        <is>
          <t>165,35 tr/m²</t>
        </is>
      </c>
      <c r="D221" t="inlineStr">
        <is>
          <t>3</t>
        </is>
      </c>
      <c r="E221" t="inlineStr">
        <is>
          <t>2</t>
        </is>
      </c>
      <c r="F221" t="inlineStr">
        <is>
          <t>Quận 2, Hồ Chí Minh</t>
        </is>
      </c>
      <c r="G221" t="inlineStr"/>
      <c r="H221" t="inlineStr">
        <is>
          <t>‎Sơn Nguyễn</t>
        </is>
      </c>
      <c r="I221" t="inlineStr"/>
      <c r="J221" t="inlineStr">
        <is>
          <t>['https://file4.batdongsan.com.vn/resize/200x200/2025/03/27/20250327124442-2fa0.jpg']</t>
        </is>
      </c>
      <c r="K221" t="n">
        <v>23000</v>
      </c>
      <c r="L221" t="n">
        <v>139.1</v>
      </c>
      <c r="M221" t="n">
        <v>165.3486700215672</v>
      </c>
      <c r="N221">
        <f>IMAGE("https://file4.batdongsan.com.vn/resize/200x200/2025/03/27/20250327124442-2fa0.jpg", 4, 200, 200)</f>
        <v/>
      </c>
      <c r="O221" t="inlineStr"/>
      <c r="P221" t="inlineStr"/>
      <c r="Q221" t="inlineStr"/>
      <c r="R221" t="inlineStr"/>
      <c r="S221" s="2" t="n">
        <v>45915</v>
      </c>
      <c r="T221" t="inlineStr">
        <is>
          <t>pr43738218</t>
        </is>
      </c>
    </row>
    <row r="222">
      <c r="A222" t="inlineStr">
        <is>
          <t>The Origami 2PN hàng hiếm rẻ nhất giỏ hàng, căn 2PN 2WC giá 2.7 tỷ giá siêu tốt</t>
        </is>
      </c>
      <c r="B222" t="inlineStr">
        <is>
          <t>https://batdongsan.com.vn/ban-can-ho-chung-cu-duong-phuoc-thien-phuong-long-binh-3-prj-the-origami-vinhomes-grand-park/-2pn-hang-hiem-re-nhat-gio-hang-2pn-2wc-gia-2-7-ty-gia-sieu-tot-pr43317425</t>
        </is>
      </c>
      <c r="C222" t="inlineStr">
        <is>
          <t>45,76 tr/m²</t>
        </is>
      </c>
      <c r="D222" t="inlineStr">
        <is>
          <t>2</t>
        </is>
      </c>
      <c r="E222" t="inlineStr">
        <is>
          <t>2</t>
        </is>
      </c>
      <c r="F222" t="inlineStr">
        <is>
          <t>Quận 9, Hồ Chí Minh</t>
        </is>
      </c>
      <c r="G222" t="inlineStr"/>
      <c r="H222" t="inlineStr"/>
      <c r="I222" t="inlineStr"/>
      <c r="J222" t="inlineStr">
        <is>
          <t>['https://file4.batdongsan.com.vn/crop/232x186/2025/07/03/20250703173524-80ab_wm.jpg']</t>
        </is>
      </c>
      <c r="K222" t="n">
        <v>2700</v>
      </c>
      <c r="L222" t="n">
        <v>59</v>
      </c>
      <c r="M222" t="n">
        <v>45.76271186440678</v>
      </c>
      <c r="N222">
        <f>IMAGE("https://file4.batdongsan.com.vn/crop/232x186/2025/07/03/20250703173524-80ab_wm.jpg", 4, 200, 200)</f>
        <v/>
      </c>
      <c r="O222" t="inlineStr"/>
      <c r="P222" t="inlineStr"/>
      <c r="Q222" t="inlineStr"/>
      <c r="R222" t="inlineStr"/>
      <c r="S222" s="2" t="n">
        <v>45915</v>
      </c>
      <c r="T222" t="inlineStr">
        <is>
          <t>pr43317425</t>
        </is>
      </c>
    </row>
    <row r="223">
      <c r="A223" t="inlineStr">
        <is>
          <t>Bán căn hộ 2 phòng ngủ 2 toilet Origami giá chỉ 2tỷ7 view hồ bơi tầng cao</t>
        </is>
      </c>
      <c r="B223" t="inlineStr">
        <is>
          <t>https://batdongsan.com.vn/ban-can-ho-chung-cu-duong-phuoc-thien-phuong-long-binh-3-prj-the-origami-vinhomes-grand-park/ban-2-png-ngu-2-toilet-gia-chi-2ty7-view-boi-tang-cao-pr43162069</t>
        </is>
      </c>
      <c r="C223" t="inlineStr">
        <is>
          <t>45,76 tr/m²</t>
        </is>
      </c>
      <c r="D223" t="inlineStr">
        <is>
          <t>2</t>
        </is>
      </c>
      <c r="E223" t="inlineStr">
        <is>
          <t>2</t>
        </is>
      </c>
      <c r="F223" t="inlineStr">
        <is>
          <t>Quận 9, Hồ Chí Minh</t>
        </is>
      </c>
      <c r="G223" t="inlineStr"/>
      <c r="H223" t="inlineStr">
        <is>
          <t>‎PHAN QUYỀN</t>
        </is>
      </c>
      <c r="I223" t="inlineStr"/>
      <c r="J223" t="inlineStr">
        <is>
          <t>['https://file4.batdongsan.com.vn/crop/232x186/2025/06/04/20250604093122-af46_wm.jpg', 'https://file4.batdongsan.com.vn/resize/200x200/2024/03/25/20240325092010-4ef7.jpg']</t>
        </is>
      </c>
      <c r="K223" t="n">
        <v>2700</v>
      </c>
      <c r="L223" t="n">
        <v>59</v>
      </c>
      <c r="M223" t="n">
        <v>45.76271186440678</v>
      </c>
      <c r="N223">
        <f>IMAGE("https://file4.batdongsan.com.vn/crop/232x186/2025/06/04/20250604093122-af46_wm.jpg", 4, 200, 200)</f>
        <v/>
      </c>
      <c r="O223">
        <f>IMAGE("https://file4.batdongsan.com.vn/resize/200x200/2024/03/25/20240325092010-4ef7.jpg", 4, 200, 200)</f>
        <v/>
      </c>
      <c r="P223" t="inlineStr"/>
      <c r="Q223" t="inlineStr"/>
      <c r="R223" t="inlineStr"/>
      <c r="S223" s="2" t="n">
        <v>45915</v>
      </c>
      <c r="T223" t="inlineStr">
        <is>
          <t>pr43162069</t>
        </is>
      </c>
    </row>
    <row r="224">
      <c r="A224" t="inlineStr">
        <is>
          <t>Bán gấp căn hộ 2 phòng ngủ, 2WC, 64,7m2, Eco Green, Nguyễn Văn Linh, Q7. Giá tốt 5.1 tỷ. 0888 887 ***</t>
        </is>
      </c>
      <c r="B224" t="inlineStr">
        <is>
          <t>https://batdongsan.com.vn/ban-can-ho-chung-cu-duong-nguyen-van-linh-phuong-tan-thuan-tay-1-prj-eco-green-sai-gon/ban-gap-2-png-ngu-2wc-64-7m2-quan-7-gia-5-1-ty-pr43547440</t>
        </is>
      </c>
      <c r="C224" t="inlineStr">
        <is>
          <t>78,82 tr/m²</t>
        </is>
      </c>
      <c r="D224" t="inlineStr">
        <is>
          <t>2</t>
        </is>
      </c>
      <c r="E224" t="inlineStr">
        <is>
          <t>2</t>
        </is>
      </c>
      <c r="F224" t="inlineStr">
        <is>
          <t>Quận 7, Hồ Chí Minh</t>
        </is>
      </c>
      <c r="G224" t="inlineStr"/>
      <c r="H224" t="inlineStr">
        <is>
          <t>‎Văn Quyết</t>
        </is>
      </c>
      <c r="I224" t="inlineStr"/>
      <c r="J224" t="inlineStr">
        <is>
          <t>['https://file4.batdongsan.com.vn/crop/232x186/2025/07/17/20250717101211-1862_wm.jpg', 'https://file4.batdongsan.com.vn/resize/200x200/2023/10/31/20231031104906-e6bd.jpg']</t>
        </is>
      </c>
      <c r="K224" t="n">
        <v>5100</v>
      </c>
      <c r="L224" t="n">
        <v>64.7</v>
      </c>
      <c r="M224" t="n">
        <v>78.82534775888716</v>
      </c>
      <c r="N224">
        <f>IMAGE("https://file4.batdongsan.com.vn/crop/232x186/2025/07/17/20250717101211-1862_wm.jpg", 4, 200, 200)</f>
        <v/>
      </c>
      <c r="O224">
        <f>IMAGE("https://file4.batdongsan.com.vn/resize/200x200/2023/10/31/20231031104906-e6bd.jpg", 4, 200, 200)</f>
        <v/>
      </c>
      <c r="P224" t="inlineStr"/>
      <c r="Q224" t="inlineStr"/>
      <c r="R224" t="inlineStr"/>
      <c r="S224" s="2" t="n">
        <v>45915</v>
      </c>
      <c r="T224" t="inlineStr">
        <is>
          <t>pr43547440</t>
        </is>
      </c>
    </row>
    <row r="225">
      <c r="A225" t="inlineStr">
        <is>
          <t>The River Thủ Thiêm - Chuyển nhượng 2PN view trực diện sông &amp; Q1 đẹp nhất dự án - đã có sổ</t>
        </is>
      </c>
      <c r="B225" t="inlineStr">
        <is>
          <t>https://batdongsan.com.vn/ban-can-ho-chung-cu-duong-tran-bach-dang-phuong-thu-thiem-prj-the-river-thu-thiem/-chuyen-nhuong-2pn-view-truc-dien-song-q1-dep-nhat-du-an-da-co-so-pr43103656</t>
        </is>
      </c>
      <c r="C225" t="inlineStr">
        <is>
          <t>179,43 tr/m²</t>
        </is>
      </c>
      <c r="D225" t="inlineStr">
        <is>
          <t>2</t>
        </is>
      </c>
      <c r="E225" t="inlineStr">
        <is>
          <t>2</t>
        </is>
      </c>
      <c r="F225" t="inlineStr">
        <is>
          <t>Quận 2, Hồ Chí Minh</t>
        </is>
      </c>
      <c r="G225" t="inlineStr"/>
      <c r="H225" t="inlineStr">
        <is>
          <t>‎Sơn Nguyễn</t>
        </is>
      </c>
      <c r="I225" t="inlineStr"/>
      <c r="J225" t="inlineStr">
        <is>
          <t>['https://file4.batdongsan.com.vn/crop/232x186/2025/05/28/20250528154135-6092_wm.jpg', 'https://file4.batdongsan.com.vn/resize/200x200/2025/03/27/20250327124442-2fa0.jpg']</t>
        </is>
      </c>
      <c r="K225" t="n">
        <v>15000</v>
      </c>
      <c r="L225" t="n">
        <v>83.59999999999999</v>
      </c>
      <c r="M225" t="n">
        <v>179.4258373205742</v>
      </c>
      <c r="N225">
        <f>IMAGE("https://file4.batdongsan.com.vn/crop/232x186/2025/05/28/20250528154135-6092_wm.jpg", 4, 200, 200)</f>
        <v/>
      </c>
      <c r="O225">
        <f>IMAGE("https://file4.batdongsan.com.vn/resize/200x200/2025/03/27/20250327124442-2fa0.jpg", 4, 200, 200)</f>
        <v/>
      </c>
      <c r="P225" t="inlineStr"/>
      <c r="Q225" t="inlineStr"/>
      <c r="R225" t="inlineStr"/>
      <c r="S225" s="2" t="n">
        <v>45915</v>
      </c>
      <c r="T225" t="inlineStr">
        <is>
          <t>pr43103656</t>
        </is>
      </c>
    </row>
    <row r="226">
      <c r="A226" t="inlineStr">
        <is>
          <t>The River - Bán căn 3PN tầng cao - View sông và Q1 - Đã có sổ - Giá chỉ 23tỷ all in</t>
        </is>
      </c>
      <c r="B226" t="inlineStr">
        <is>
          <t>https://batdongsan.com.vn/ban-can-ho-chung-cu-duong-tran-bach-dang-phuong-thu-thiem-prj-the-river-thu-thiem/-ban-3pn-tang-cao-view-song-va-q1-da-co-so-gia-chi-23ty-all-in-pr43549710</t>
        </is>
      </c>
      <c r="C226" t="inlineStr">
        <is>
          <t>165,47 tr/m²</t>
        </is>
      </c>
      <c r="D226" t="inlineStr">
        <is>
          <t>3</t>
        </is>
      </c>
      <c r="E226" t="inlineStr">
        <is>
          <t>2</t>
        </is>
      </c>
      <c r="F226" t="inlineStr">
        <is>
          <t>Quận 2, Hồ Chí Minh</t>
        </is>
      </c>
      <c r="G226" t="inlineStr"/>
      <c r="H226" t="inlineStr">
        <is>
          <t>‎Sơn Nguyễn</t>
        </is>
      </c>
      <c r="I226" t="inlineStr"/>
      <c r="J226" t="inlineStr">
        <is>
          <t>['https://file4.batdongsan.com.vn/crop/232x186/2025/07/17/20250717131027-2c5d_wm.jpg', 'https://file4.batdongsan.com.vn/resize/200x200/2025/03/27/20250327124442-2fa0.jpg']</t>
        </is>
      </c>
      <c r="K226" t="n">
        <v>23000</v>
      </c>
      <c r="L226" t="n">
        <v>139</v>
      </c>
      <c r="M226" t="n">
        <v>165.4676258992806</v>
      </c>
      <c r="N226">
        <f>IMAGE("https://file4.batdongsan.com.vn/crop/232x186/2025/07/17/20250717131027-2c5d_wm.jpg", 4, 200, 200)</f>
        <v/>
      </c>
      <c r="O226">
        <f>IMAGE("https://file4.batdongsan.com.vn/resize/200x200/2025/03/27/20250327124442-2fa0.jpg", 4, 200, 200)</f>
        <v/>
      </c>
      <c r="P226" t="inlineStr"/>
      <c r="Q226" t="inlineStr"/>
      <c r="R226" t="inlineStr"/>
      <c r="S226" s="2" t="n">
        <v>45915</v>
      </c>
      <c r="T226" t="inlineStr">
        <is>
          <t>pr43549710</t>
        </is>
      </c>
    </row>
    <row r="227">
      <c r="A227" t="inlineStr">
        <is>
          <t>Bán căn penthouse Masteri Lumiere, DT 220m2,giá 17.9 tỷ, tầm nhìn view bao quát sông và Landmark 81</t>
        </is>
      </c>
      <c r="B227" t="inlineStr">
        <is>
          <t>https://batdongsan.com.vn/ban-can-ho-chung-cu-phuong-long-binh-3-prj-lumiere-boulevard/ban-penhouse-masteri-dt-220m2-gia-17-9-ty-tam-nhin-view-bao-quat-song-va-landmark-81-pr43548252</t>
        </is>
      </c>
      <c r="C227" t="inlineStr">
        <is>
          <t>81,36 tr/m²</t>
        </is>
      </c>
      <c r="D227" t="inlineStr">
        <is>
          <t>3</t>
        </is>
      </c>
      <c r="E227" t="inlineStr">
        <is>
          <t>4</t>
        </is>
      </c>
      <c r="F227" t="inlineStr">
        <is>
          <t>Quận 9, Hồ Chí Minh</t>
        </is>
      </c>
      <c r="G227" t="inlineStr"/>
      <c r="H227" t="inlineStr">
        <is>
          <t>‎Tuấn Võ</t>
        </is>
      </c>
      <c r="I227" t="inlineStr"/>
      <c r="J227" t="inlineStr">
        <is>
          <t>['https://file4.batdongsan.com.vn/resize/200x200/2025/06/24/20250624150202-b67d.jpg']</t>
        </is>
      </c>
      <c r="K227" t="n">
        <v>17900</v>
      </c>
      <c r="L227" t="n">
        <v>220</v>
      </c>
      <c r="M227" t="n">
        <v>81.36363636363636</v>
      </c>
      <c r="N227">
        <f>IMAGE("https://file4.batdongsan.com.vn/resize/200x200/2025/06/24/20250624150202-b67d.jpg", 4, 200, 200)</f>
        <v/>
      </c>
      <c r="O227" t="inlineStr"/>
      <c r="P227" t="inlineStr"/>
      <c r="Q227" t="inlineStr"/>
      <c r="R227" t="inlineStr"/>
      <c r="S227" s="2" t="n">
        <v>45915</v>
      </c>
      <c r="T227" t="inlineStr">
        <is>
          <t>pr43548252</t>
        </is>
      </c>
    </row>
    <row r="228">
      <c r="A228" t="inlineStr">
        <is>
          <t>Bán gấp 2PN 59m2 full nội thất, view trực diện hồ bơi, chỉ 2.570 tỷ Vinhomes Grand Park quận 9</t>
        </is>
      </c>
      <c r="B228" t="inlineStr">
        <is>
          <t>https://batdongsan.com.vn/ban-can-ho-chung-cu-duong-nguyen-xien-phuong-long-thanh-my-prj-the-rainbow-vinhomes-grand-park/ban-gap-2pn-59m2-full-noi-that-view-truc-dien-boi-chi-2-570-ty-vinmes-quan-9-pr43840158</t>
        </is>
      </c>
      <c r="C228" t="inlineStr">
        <is>
          <t>43,56 tr/m²</t>
        </is>
      </c>
      <c r="D228" t="inlineStr">
        <is>
          <t>2</t>
        </is>
      </c>
      <c r="E228" t="inlineStr">
        <is>
          <t>1</t>
        </is>
      </c>
      <c r="F228" t="inlineStr">
        <is>
          <t>Quận 9, Hồ Chí Minh</t>
        </is>
      </c>
      <c r="G228" t="inlineStr"/>
      <c r="H228" t="inlineStr">
        <is>
          <t>‎PHẠM THÀNH</t>
        </is>
      </c>
      <c r="I228" t="inlineStr"/>
      <c r="J228" t="inlineStr">
        <is>
          <t>['https://file4.batdongsan.com.vn/resize/200x200/2024/07/16/20240716165315-88fd.jpg']</t>
        </is>
      </c>
      <c r="K228" t="n">
        <v>2570</v>
      </c>
      <c r="L228" t="n">
        <v>59</v>
      </c>
      <c r="M228" t="n">
        <v>43.5593220338983</v>
      </c>
      <c r="N228">
        <f>IMAGE("https://file4.batdongsan.com.vn/resize/200x200/2024/07/16/20240716165315-88fd.jpg", 4, 200, 200)</f>
        <v/>
      </c>
      <c r="O228" t="inlineStr"/>
      <c r="P228" t="inlineStr"/>
      <c r="Q228" t="inlineStr"/>
      <c r="R228" t="inlineStr"/>
      <c r="S228" s="2" t="n">
        <v>45915</v>
      </c>
      <c r="T228" t="inlineStr">
        <is>
          <t>pr43840158</t>
        </is>
      </c>
    </row>
    <row r="229">
      <c r="A229" t="inlineStr">
        <is>
          <t>Bán căn hộ 2PN 64.2m2 Opal Riverside, đường Phạm Văn Đồng, giá rẻ nhất thị trường, LH chính chủ</t>
        </is>
      </c>
      <c r="B229" t="inlineStr">
        <is>
          <t>https://batdongsan.com.vn/ban-can-ho-chung-cu-duong-pham-van-dong-phuong-hiep-binh-chanh-prj-opal-riverside/-ban-2pn-72m2-gia-re-nhat-thi-truong-lh-chinh-chu-pr43246855</t>
        </is>
      </c>
      <c r="C229" t="inlineStr">
        <is>
          <t>63,86 tr/m²</t>
        </is>
      </c>
      <c r="D229" t="inlineStr">
        <is>
          <t>2</t>
        </is>
      </c>
      <c r="E229" t="inlineStr">
        <is>
          <t>2</t>
        </is>
      </c>
      <c r="F229" t="inlineStr">
        <is>
          <t>Thủ Đức, Hồ Chí Minh</t>
        </is>
      </c>
      <c r="G229" t="inlineStr"/>
      <c r="H229" t="inlineStr">
        <is>
          <t>‎Minh Lâm Đất Xanh Group</t>
        </is>
      </c>
      <c r="I229" t="inlineStr"/>
      <c r="J229" t="inlineStr">
        <is>
          <t>['https://file4.batdongsan.com.vn/resize/200x200/2025/07/01/20250701114858-7902.jpg']</t>
        </is>
      </c>
      <c r="K229" t="n">
        <v>4100</v>
      </c>
      <c r="L229" t="n">
        <v>64.2</v>
      </c>
      <c r="M229" t="n">
        <v>63.86292834890966</v>
      </c>
      <c r="N229">
        <f>IMAGE("https://file4.batdongsan.com.vn/resize/200x200/2025/07/01/20250701114858-7902.jpg", 4, 200, 200)</f>
        <v/>
      </c>
      <c r="O229" t="inlineStr"/>
      <c r="P229" t="inlineStr"/>
      <c r="Q229" t="inlineStr"/>
      <c r="R229" t="inlineStr"/>
      <c r="S229" s="2" t="n">
        <v>45915</v>
      </c>
      <c r="T229" t="inlineStr">
        <is>
          <t>pr43246855</t>
        </is>
      </c>
    </row>
    <row r="230">
      <c r="A230" t="inlineStr">
        <is>
          <t>Căn hộ Opal Garden view siêu đẹp, kế TTTM Gigamall Phạm Văn Đồng, 71,8m2 2PN 2WC, giá 4.2 tỷ sổ sẵn</t>
        </is>
      </c>
      <c r="B230" t="inlineStr">
        <is>
          <t>https://batdongsan.com.vn/ban-can-ho-chung-cu-duong-20-5-phuong-hiep-binh-chanh-prj-opal-garden/-view-sieu-dep-ke-tttm-gigamall-pham-van-dong-72m2-2pn-2wc-gia-4-2-ty-so-san-pr43247544</t>
        </is>
      </c>
      <c r="C230" t="inlineStr">
        <is>
          <t>58,5 tr/m²</t>
        </is>
      </c>
      <c r="D230" t="inlineStr">
        <is>
          <t>2</t>
        </is>
      </c>
      <c r="E230" t="inlineStr">
        <is>
          <t>2</t>
        </is>
      </c>
      <c r="F230" t="inlineStr">
        <is>
          <t>Thủ Đức, Hồ Chí Minh</t>
        </is>
      </c>
      <c r="G230" t="inlineStr"/>
      <c r="H230" t="inlineStr">
        <is>
          <t>‎Minh Lâm Đất Xanh Group</t>
        </is>
      </c>
      <c r="I230" t="inlineStr"/>
      <c r="J230" t="inlineStr">
        <is>
          <t>['https://file4.batdongsan.com.vn/resize/200x200/2025/07/01/20250701114858-7902.jpg']</t>
        </is>
      </c>
      <c r="K230" t="n">
        <v>4200</v>
      </c>
      <c r="L230" t="n">
        <v>71.8</v>
      </c>
      <c r="M230" t="n">
        <v>58.4958217270195</v>
      </c>
      <c r="N230">
        <f>IMAGE("https://file4.batdongsan.com.vn/resize/200x200/2025/07/01/20250701114858-7902.jpg", 4, 200, 200)</f>
        <v/>
      </c>
      <c r="O230" t="inlineStr"/>
      <c r="P230" t="inlineStr"/>
      <c r="Q230" t="inlineStr"/>
      <c r="R230" t="inlineStr"/>
      <c r="S230" s="2" t="n">
        <v>45915</v>
      </c>
      <c r="T230" t="inlineStr">
        <is>
          <t>pr43247544</t>
        </is>
      </c>
    </row>
    <row r="231">
      <c r="A231" t="inlineStr">
        <is>
          <t>Kế Global City, căn góc đẹp, view hồ bơi, full nội thất cao cấp, thiết kế hiện đại, T/N 180tr/năm</t>
        </is>
      </c>
      <c r="B231" t="inlineStr">
        <is>
          <t>https://batdongsan.com.vn/ban-can-ho-chung-cu-duong-do-xuan-hop-phuong-phuoc-long-b-prj-the-art/co-i-so-huu-goc-view-boi-68m2-ke-global-city-gia-4ty-tl-pr43581882</t>
        </is>
      </c>
      <c r="C231" t="inlineStr">
        <is>
          <t>63,97 tr/m²</t>
        </is>
      </c>
      <c r="D231" t="inlineStr">
        <is>
          <t>2</t>
        </is>
      </c>
      <c r="E231" t="inlineStr">
        <is>
          <t>2</t>
        </is>
      </c>
      <c r="F231" t="inlineStr">
        <is>
          <t>Quận 9, Hồ Chí Minh</t>
        </is>
      </c>
      <c r="G231" t="inlineStr"/>
      <c r="H231" t="inlineStr"/>
      <c r="I231" t="inlineStr"/>
      <c r="J231" t="inlineStr">
        <is>
          <t>[]</t>
        </is>
      </c>
      <c r="K231" t="n">
        <v>4350</v>
      </c>
      <c r="L231" t="n">
        <v>68</v>
      </c>
      <c r="M231" t="n">
        <v>63.97058823529412</v>
      </c>
      <c r="N231" t="inlineStr"/>
      <c r="O231" t="inlineStr"/>
      <c r="P231" t="inlineStr"/>
      <c r="Q231" t="inlineStr"/>
      <c r="R231" t="inlineStr"/>
      <c r="S231" s="2" t="n">
        <v>45915</v>
      </c>
      <c r="T231" t="inlineStr">
        <is>
          <t>pr43581882</t>
        </is>
      </c>
    </row>
    <row r="232">
      <c r="A232" t="inlineStr">
        <is>
          <t>Bán căn 3PN2WC, Origami-Vinhomes, DT81m2, giá 3.75tỷ bao sang tên, nhà mới ở ngay, view thoáng mát</t>
        </is>
      </c>
      <c r="B232" t="inlineStr">
        <is>
          <t>https://batdongsan.com.vn/ban-can-ho-chung-cu-duong-phuoc-thien-phuong-long-binh-3-prj-the-origami-vinhomes-grand-park/ban-3pn2wc-dt81m2-gia-3-75ty-bao-sang-ten-nha-moi-o-ngay-view-thoang-mat-pr43436120</t>
        </is>
      </c>
      <c r="C232" t="inlineStr">
        <is>
          <t>46,3 tr/m²</t>
        </is>
      </c>
      <c r="D232" t="inlineStr">
        <is>
          <t>3</t>
        </is>
      </c>
      <c r="E232" t="inlineStr">
        <is>
          <t>2</t>
        </is>
      </c>
      <c r="F232" t="inlineStr">
        <is>
          <t>Quận 9, Hồ Chí Minh</t>
        </is>
      </c>
      <c r="G232" t="inlineStr"/>
      <c r="H232" t="inlineStr">
        <is>
          <t>‎Tuấn Võ</t>
        </is>
      </c>
      <c r="I232" t="inlineStr"/>
      <c r="J232" t="inlineStr">
        <is>
          <t>['https://file4.batdongsan.com.vn/resize/200x200/2025/06/24/20250624150202-b67d.jpg']</t>
        </is>
      </c>
      <c r="K232" t="n">
        <v>3750</v>
      </c>
      <c r="L232" t="n">
        <v>81</v>
      </c>
      <c r="M232" t="n">
        <v>46.2962962962963</v>
      </c>
      <c r="N232">
        <f>IMAGE("https://file4.batdongsan.com.vn/resize/200x200/2025/06/24/20250624150202-b67d.jpg", 4, 200, 200)</f>
        <v/>
      </c>
      <c r="O232" t="inlineStr"/>
      <c r="P232" t="inlineStr"/>
      <c r="Q232" t="inlineStr"/>
      <c r="R232" t="inlineStr"/>
      <c r="S232" s="2" t="n">
        <v>45915</v>
      </c>
      <c r="T232" t="inlineStr">
        <is>
          <t>pr43436120</t>
        </is>
      </c>
    </row>
    <row r="233">
      <c r="A233" t="inlineStr">
        <is>
          <t>Căn hộ CC Belleza Quận 7, 2PN, 2WC, tầng thấp, có sổ hồng, gần Phú Mỹ Hưng. Chỉ 3,3 tỷ</t>
        </is>
      </c>
      <c r="B233" t="inlineStr">
        <is>
          <t>https://batdongsan.com.vn/ban-can-ho-chung-cu-duong-pham-huu-lau-phuong-phu-my-9-prj-belleza-apartment/chi-3-3-ty-co-ngay-quan-7-2pn-2wc-tang-thap-co-so-ng-gan-hung-pr43724569</t>
        </is>
      </c>
      <c r="C233" t="inlineStr">
        <is>
          <t>47,14 tr/m²</t>
        </is>
      </c>
      <c r="D233" t="inlineStr">
        <is>
          <t>2</t>
        </is>
      </c>
      <c r="E233" t="inlineStr">
        <is>
          <t>2</t>
        </is>
      </c>
      <c r="F233" t="inlineStr">
        <is>
          <t>Quận 7, Hồ Chí Minh</t>
        </is>
      </c>
      <c r="G233" t="inlineStr"/>
      <c r="H233" t="inlineStr">
        <is>
          <t>‎Trần Văn Lâm</t>
        </is>
      </c>
      <c r="I233" t="inlineStr"/>
      <c r="J233" t="inlineStr">
        <is>
          <t>['https://file4.batdongsan.com.vn/resize/200x200/2025/02/07/20250207174411-147f.jpg']</t>
        </is>
      </c>
      <c r="K233" t="n">
        <v>3300</v>
      </c>
      <c r="L233" t="n">
        <v>70</v>
      </c>
      <c r="M233" t="n">
        <v>47.14285714285715</v>
      </c>
      <c r="N233">
        <f>IMAGE("https://file4.batdongsan.com.vn/resize/200x200/2025/02/07/20250207174411-147f.jpg", 4, 200, 200)</f>
        <v/>
      </c>
      <c r="O233" t="inlineStr"/>
      <c r="P233" t="inlineStr"/>
      <c r="Q233" t="inlineStr"/>
      <c r="R233" t="inlineStr"/>
      <c r="S233" s="2" t="n">
        <v>45915</v>
      </c>
      <c r="T233" t="inlineStr">
        <is>
          <t>pr43724569</t>
        </is>
      </c>
    </row>
    <row r="234">
      <c r="A234" t="inlineStr">
        <is>
          <t>Bán rẻ căn 1PN +, DT52m2, Glory Heights - Vinhomes Q9 giá 2.6tỷ tầng trung view thoáng, sát Vincom</t>
        </is>
      </c>
      <c r="B234" t="inlineStr">
        <is>
          <t>https://batdongsan.com.vn/ban-can-ho-chung-cu-duong-nguyen-xien-phuong-long-binh-3-prj-glory-heights-vinhomes-grand-park/ban-re-1pn-dt52m2-q9-gia-2-6ty-tang-trung-view-thoang-sat-vincom-pr43696637</t>
        </is>
      </c>
      <c r="C234" t="inlineStr">
        <is>
          <t>50 tr/m²</t>
        </is>
      </c>
      <c r="D234" t="inlineStr">
        <is>
          <t>1</t>
        </is>
      </c>
      <c r="E234" t="inlineStr">
        <is>
          <t>1</t>
        </is>
      </c>
      <c r="F234" t="inlineStr">
        <is>
          <t>Quận 9, Hồ Chí Minh</t>
        </is>
      </c>
      <c r="G234" t="inlineStr"/>
      <c r="H234" t="inlineStr"/>
      <c r="I234" t="inlineStr"/>
      <c r="J234" t="inlineStr">
        <is>
          <t>[]</t>
        </is>
      </c>
      <c r="K234" t="n">
        <v>2600</v>
      </c>
      <c r="L234" t="n">
        <v>52</v>
      </c>
      <c r="M234" t="n">
        <v>50</v>
      </c>
      <c r="N234" t="inlineStr"/>
      <c r="O234" t="inlineStr"/>
      <c r="P234" t="inlineStr"/>
      <c r="Q234" t="inlineStr"/>
      <c r="R234" t="inlineStr"/>
      <c r="S234" s="2" t="n">
        <v>45915</v>
      </c>
      <c r="T234" t="inlineStr">
        <is>
          <t>pr43696637</t>
        </is>
      </c>
    </row>
    <row r="235">
      <c r="A235" t="inlineStr">
        <is>
          <t>Cần bán căn hộ 2PN 80m2 view công viên 36ha ngắm pháo hoa cả năm, cạnh Vincom giá 4,6 tỷ bao sổ</t>
        </is>
      </c>
      <c r="B235" t="inlineStr">
        <is>
          <t>https://batdongsan.com.vn/ban-can-ho-chung-cu-phuong-long-binh-3-prj-the-beverly-vinhomes-grand-park/-ban-2pn-80m2-view-cong-vien-36ha-ngam-phao-a-ca-nam-h-vincom-gia-4-6-ty-bao-so-pr43725933</t>
        </is>
      </c>
      <c r="C235" t="inlineStr">
        <is>
          <t>58,23 tr/m²</t>
        </is>
      </c>
      <c r="D235" t="inlineStr">
        <is>
          <t>2</t>
        </is>
      </c>
      <c r="E235" t="inlineStr">
        <is>
          <t>2</t>
        </is>
      </c>
      <c r="F235" t="inlineStr">
        <is>
          <t>Quận 9, Hồ Chí Minh</t>
        </is>
      </c>
      <c r="G235" t="inlineStr"/>
      <c r="H235" t="inlineStr">
        <is>
          <t>‎MR THẠNH</t>
        </is>
      </c>
      <c r="I235" t="inlineStr"/>
      <c r="J235" t="inlineStr">
        <is>
          <t>['https://file4.batdongsan.com.vn/resize/200x200/2025/06/23/20250623145629-999f.jpg']</t>
        </is>
      </c>
      <c r="K235" t="n">
        <v>4600</v>
      </c>
      <c r="L235" t="n">
        <v>79</v>
      </c>
      <c r="M235" t="n">
        <v>58.22784810126582</v>
      </c>
      <c r="N235">
        <f>IMAGE("https://file4.batdongsan.com.vn/resize/200x200/2025/06/23/20250623145629-999f.jpg", 4, 200, 200)</f>
        <v/>
      </c>
      <c r="O235" t="inlineStr"/>
      <c r="P235" t="inlineStr"/>
      <c r="Q235" t="inlineStr"/>
      <c r="R235" t="inlineStr"/>
      <c r="S235" s="2" t="n">
        <v>45915</v>
      </c>
      <c r="T235" t="inlineStr">
        <is>
          <t>pr43725933</t>
        </is>
      </c>
    </row>
    <row r="236">
      <c r="A236" t="inlineStr">
        <is>
          <t>Phòng kinh doanh Vista Verde: Bán gấp căn 1PN chưa ở lần nào- Độc quyền- Không có trên thị trường!</t>
        </is>
      </c>
      <c r="B236" t="inlineStr">
        <is>
          <t>https://batdongsan.com.vn/ban-can-ho-chung-cu-duong-phan-van-dang-phuong-thanh-my-loi-prj-vista-verde/phong-kinh-doanh-ban-gap-1pn-chua-o-lan-nao-doc-quyen-khong-co-tren-thi-truong-pr43610393</t>
        </is>
      </c>
      <c r="C236" t="inlineStr">
        <is>
          <t>92,42 tr/m²</t>
        </is>
      </c>
      <c r="D236" t="inlineStr">
        <is>
          <t>1</t>
        </is>
      </c>
      <c r="E236" t="inlineStr">
        <is>
          <t>1</t>
        </is>
      </c>
      <c r="F236" t="inlineStr">
        <is>
          <t>Quận 2, Hồ Chí Minh</t>
        </is>
      </c>
      <c r="G236" t="inlineStr"/>
      <c r="H236" t="inlineStr"/>
      <c r="I236" t="inlineStr"/>
      <c r="J236" t="inlineStr">
        <is>
          <t>[]</t>
        </is>
      </c>
      <c r="K236" t="n">
        <v>5000</v>
      </c>
      <c r="L236" t="n">
        <v>54.1</v>
      </c>
      <c r="M236" t="n">
        <v>92.42144177449168</v>
      </c>
      <c r="N236" t="inlineStr"/>
      <c r="O236" t="inlineStr"/>
      <c r="P236" t="inlineStr"/>
      <c r="Q236" t="inlineStr"/>
      <c r="R236" t="inlineStr"/>
      <c r="S236" s="2" t="n">
        <v>45915</v>
      </c>
      <c r="T236" t="inlineStr">
        <is>
          <t>pr43610393</t>
        </is>
      </c>
    </row>
    <row r="237">
      <c r="A237" t="inlineStr">
        <is>
          <t>Căn hộ 2PN full nội thất tòa Golden House. View sông + nội khu mát mẻ. Giá rẻ nhất thị trường</t>
        </is>
      </c>
      <c r="B237" t="inlineStr">
        <is>
          <t>https://batdongsan.com.vn/ban-can-ho-chung-cu-duong-nguyen-huu-canh-phuong-22-prj-sunwah-pearl/-2pn-full-noi-that-toa-golden-use-view-song-noi-khu-mat-me-gia-re-nhat-thi-truong-pr40232219</t>
        </is>
      </c>
      <c r="C237" t="inlineStr">
        <is>
          <t>122,64 tr/m²</t>
        </is>
      </c>
      <c r="D237" t="inlineStr">
        <is>
          <t>2</t>
        </is>
      </c>
      <c r="E237" t="inlineStr">
        <is>
          <t>2</t>
        </is>
      </c>
      <c r="F237" t="inlineStr">
        <is>
          <t>Bình Thạnh, Hồ Chí Minh</t>
        </is>
      </c>
      <c r="G237" t="inlineStr"/>
      <c r="H237" t="inlineStr"/>
      <c r="I237" t="inlineStr"/>
      <c r="J237" t="inlineStr">
        <is>
          <t>[]</t>
        </is>
      </c>
      <c r="K237" t="n">
        <v>13000</v>
      </c>
      <c r="L237" t="n">
        <v>106</v>
      </c>
      <c r="M237" t="n">
        <v>122.6415094339623</v>
      </c>
      <c r="N237" t="inlineStr"/>
      <c r="O237" t="inlineStr"/>
      <c r="P237" t="inlineStr"/>
      <c r="Q237" t="inlineStr"/>
      <c r="R237" t="inlineStr"/>
      <c r="S237" s="2" t="n">
        <v>45915</v>
      </c>
      <c r="T237" t="inlineStr">
        <is>
          <t>pr40232219</t>
        </is>
      </c>
    </row>
    <row r="238">
      <c r="A238" t="inlineStr">
        <is>
          <t>Giảm giá bán nhanh căn 3PN view công viên 36ha - pháo hoa, full nội thất, hướng ĐN giá 7,8 tỷ</t>
        </is>
      </c>
      <c r="B238" t="inlineStr">
        <is>
          <t>https://batdongsan.com.vn/ban-can-ho-chung-cu-phuong-long-binh-3-prj-the-beverly-vinhomes-grand-park/giam-gia-ban-nhanh-3pn-view-cong-vien-36ha-phao-hoa-full-noi-that-huong-dn-gia-7-8-pr43900066</t>
        </is>
      </c>
      <c r="C238" t="inlineStr">
        <is>
          <t>78 tr/m²</t>
        </is>
      </c>
      <c r="D238" t="inlineStr">
        <is>
          <t>3</t>
        </is>
      </c>
      <c r="E238" t="inlineStr">
        <is>
          <t>2</t>
        </is>
      </c>
      <c r="F238" t="inlineStr">
        <is>
          <t>Quận 9, Hồ Chí Minh</t>
        </is>
      </c>
      <c r="G238" t="inlineStr"/>
      <c r="H238" t="inlineStr"/>
      <c r="I238" t="inlineStr"/>
      <c r="J238" t="inlineStr">
        <is>
          <t>[]</t>
        </is>
      </c>
      <c r="K238" t="n">
        <v>7800</v>
      </c>
      <c r="L238" t="n">
        <v>100</v>
      </c>
      <c r="M238" t="n">
        <v>78</v>
      </c>
      <c r="N238" t="inlineStr"/>
      <c r="O238" t="inlineStr"/>
      <c r="P238" t="inlineStr"/>
      <c r="Q238" t="inlineStr"/>
      <c r="R238" t="inlineStr"/>
      <c r="S238" s="2" t="n">
        <v>45915</v>
      </c>
      <c r="T238" t="inlineStr">
        <is>
          <t>pr43900066</t>
        </is>
      </c>
    </row>
    <row r="239">
      <c r="A239" t="inlineStr">
        <is>
          <t>Bán nhanh căn 2PN siêu hiếm view trực diện sông + Quận 1. Giá tốt nhất thị trường Sunwah Pearl</t>
        </is>
      </c>
      <c r="B239" t="inlineStr">
        <is>
          <t>https://batdongsan.com.vn/ban-can-ho-chung-cu-duong-nguyen-huu-canh-phuong-22-prj-sunwah-pearl/ban-nhanh-2pn-sieu-hiem-view-truc-dien-song-quan-1-gia-tot-nhat-thi-truong-pearl-pr43898256</t>
        </is>
      </c>
      <c r="C239" t="inlineStr">
        <is>
          <t>133,33 tr/m²</t>
        </is>
      </c>
      <c r="D239" t="inlineStr">
        <is>
          <t>2</t>
        </is>
      </c>
      <c r="E239" t="inlineStr">
        <is>
          <t>2</t>
        </is>
      </c>
      <c r="F239" t="inlineStr">
        <is>
          <t>Bình Thạnh, Hồ Chí Minh</t>
        </is>
      </c>
      <c r="G239" t="inlineStr"/>
      <c r="H239" t="inlineStr"/>
      <c r="I239" t="inlineStr"/>
      <c r="J239" t="inlineStr">
        <is>
          <t>[]</t>
        </is>
      </c>
      <c r="K239" t="n">
        <v>14000</v>
      </c>
      <c r="L239" t="n">
        <v>105</v>
      </c>
      <c r="M239" t="n">
        <v>133.3333333333333</v>
      </c>
      <c r="N239" t="inlineStr"/>
      <c r="O239" t="inlineStr"/>
      <c r="P239" t="inlineStr"/>
      <c r="Q239" t="inlineStr"/>
      <c r="R239" t="inlineStr"/>
      <c r="S239" s="2" t="n">
        <v>45915</v>
      </c>
      <c r="T239" t="inlineStr">
        <is>
          <t>pr43898256</t>
        </is>
      </c>
    </row>
    <row r="240">
      <c r="A240" t="inlineStr">
        <is>
          <t>Bán căn hộ The Beverly 1PN mở DT 29m2 có ban công, View hồ bơi - Công viên giá 2,2 tỷ bao sổ</t>
        </is>
      </c>
      <c r="B240" t="inlineStr">
        <is>
          <t>https://batdongsan.com.vn/ban-can-ho-chung-cu-phuong-long-binh-3-prj-the-beverly-vinhomes-grand-park/ban-1pn-mo-dt-29m2-co-ban-cong-view-boi-cong-vien-gia-2-2-ty-bao-so-pr43726542</t>
        </is>
      </c>
      <c r="C240" t="inlineStr">
        <is>
          <t>75,08 tr/m²</t>
        </is>
      </c>
      <c r="D240" t="inlineStr">
        <is>
          <t>1</t>
        </is>
      </c>
      <c r="E240" t="inlineStr">
        <is>
          <t>1</t>
        </is>
      </c>
      <c r="F240" t="inlineStr">
        <is>
          <t>Quận 9, Hồ Chí Minh</t>
        </is>
      </c>
      <c r="G240" t="inlineStr"/>
      <c r="H240" t="inlineStr"/>
      <c r="I240" t="inlineStr"/>
      <c r="J240" t="inlineStr">
        <is>
          <t>[]</t>
        </is>
      </c>
      <c r="K240" t="n">
        <v>2200</v>
      </c>
      <c r="L240" t="n">
        <v>29.3</v>
      </c>
      <c r="M240" t="n">
        <v>75.08532423208192</v>
      </c>
      <c r="N240" t="inlineStr"/>
      <c r="O240" t="inlineStr"/>
      <c r="P240" t="inlineStr"/>
      <c r="Q240" t="inlineStr"/>
      <c r="R240" t="inlineStr"/>
      <c r="S240" s="2" t="n">
        <v>45915</v>
      </c>
      <c r="T240" t="inlineStr">
        <is>
          <t>pr43726542</t>
        </is>
      </c>
    </row>
    <row r="241">
      <c r="A241" t="inlineStr">
        <is>
          <t>Bán căn hộ 2 phòng ngủ, 1WC, 52,7m2, Eco Green Quận 7. Sổ hồng sẵn. LH 0888 887 ***</t>
        </is>
      </c>
      <c r="B241" t="inlineStr">
        <is>
          <t>https://batdongsan.com.vn/ban-can-ho-chung-cu-duong-nguyen-van-linh-phuong-tan-thuan-tay-1-prj-eco-green-sai-gon/ban-2-png-ngu-1wc-52-7m2-quan-7-so-ng-san-lh-pr43896701</t>
        </is>
      </c>
      <c r="C241" t="inlineStr">
        <is>
          <t>82,54 tr/m²</t>
        </is>
      </c>
      <c r="D241" t="inlineStr">
        <is>
          <t>2</t>
        </is>
      </c>
      <c r="E241" t="inlineStr">
        <is>
          <t>1</t>
        </is>
      </c>
      <c r="F241" t="inlineStr">
        <is>
          <t>Quận 7, Hồ Chí Minh</t>
        </is>
      </c>
      <c r="G241" t="inlineStr"/>
      <c r="H241" t="inlineStr">
        <is>
          <t>‎Văn Quyết</t>
        </is>
      </c>
      <c r="I241" t="inlineStr"/>
      <c r="J241" t="inlineStr">
        <is>
          <t>['https://file4.batdongsan.com.vn/resize/200x200/2023/10/31/20231031104906-e6bd.jpg']</t>
        </is>
      </c>
      <c r="K241" t="n">
        <v>4350</v>
      </c>
      <c r="L241" t="n">
        <v>52.7</v>
      </c>
      <c r="M241" t="n">
        <v>82.54269449715369</v>
      </c>
      <c r="N241">
        <f>IMAGE("https://file4.batdongsan.com.vn/resize/200x200/2023/10/31/20231031104906-e6bd.jpg", 4, 200, 200)</f>
        <v/>
      </c>
      <c r="O241" t="inlineStr"/>
      <c r="P241" t="inlineStr"/>
      <c r="Q241" t="inlineStr"/>
      <c r="R241" t="inlineStr"/>
      <c r="S241" s="2" t="n">
        <v>45915</v>
      </c>
      <c r="T241" t="inlineStr">
        <is>
          <t>pr43896701</t>
        </is>
      </c>
    </row>
    <row r="242">
      <c r="A242" t="inlineStr">
        <is>
          <t>Bán căn hộ 2 phòng ngủ, 1WC, 52,7m2, Eco Green Quận 7. Sổ hồng sẵn. LH 0888 887 ***</t>
        </is>
      </c>
      <c r="B242" t="inlineStr">
        <is>
          <t>https://batdongsan.com.vn/ban-can-ho-chung-cu-duong-nguyen-van-linh-phuong-tan-thuan-tay-1-prj-eco-green-sai-gon/ban-2-png-ngu-1wc-52-7m2-quan-7-so-ng-san-lh-pr43896701</t>
        </is>
      </c>
      <c r="C242" t="inlineStr">
        <is>
          <t>82,54 tr/m²</t>
        </is>
      </c>
      <c r="D242" t="inlineStr">
        <is>
          <t>2</t>
        </is>
      </c>
      <c r="E242" t="inlineStr">
        <is>
          <t>1</t>
        </is>
      </c>
      <c r="F242" t="inlineStr">
        <is>
          <t>Quận 7, Hồ Chí Minh</t>
        </is>
      </c>
      <c r="G242" t="inlineStr"/>
      <c r="H242" t="inlineStr">
        <is>
          <t>‎Văn Quyết</t>
        </is>
      </c>
      <c r="I242" t="inlineStr"/>
      <c r="J242" t="inlineStr">
        <is>
          <t>['https://file4.batdongsan.com.vn/crop/232x186/2025/08/28/20250828103957-e08e_wm.jpg', 'https://file4.batdongsan.com.vn/resize/200x200/2023/10/31/20231031104906-e6bd.jpg']</t>
        </is>
      </c>
      <c r="K242" t="n">
        <v>4350</v>
      </c>
      <c r="L242" t="n">
        <v>52.7</v>
      </c>
      <c r="M242" t="n">
        <v>82.54269449715369</v>
      </c>
      <c r="N242">
        <f>IMAGE("https://file4.batdongsan.com.vn/crop/232x186/2025/08/28/20250828103957-e08e_wm.jpg", 4, 200, 200)</f>
        <v/>
      </c>
      <c r="O242">
        <f>IMAGE("https://file4.batdongsan.com.vn/resize/200x200/2023/10/31/20231031104906-e6bd.jpg", 4, 200, 200)</f>
        <v/>
      </c>
      <c r="P242" t="inlineStr"/>
      <c r="Q242" t="inlineStr"/>
      <c r="R242" t="inlineStr"/>
      <c r="S242" s="2" t="n">
        <v>45915</v>
      </c>
      <c r="T242" t="inlineStr">
        <is>
          <t>pr43896701</t>
        </is>
      </c>
    </row>
    <row r="243">
      <c r="A243" t="inlineStr">
        <is>
          <t>Bán căn hộ 3 phòng ngủ, 94,76m2, bếp mở, tầng cao, view đẹp. Giá 6.86 tỷ. LH 0888 887 ***</t>
        </is>
      </c>
      <c r="B243" t="inlineStr">
        <is>
          <t>https://batdongsan.com.vn/ban-can-ho-chung-cu-duong-nguyen-van-linh-phuong-tan-thuan-tay-1-prj-eco-green-sai-gon/ban-3-png-ngu-94-76m2-bep-mo-tang-cao-view-dep-gia-6-86-ty-lh-pr43548457</t>
        </is>
      </c>
      <c r="C243" t="inlineStr">
        <is>
          <t>72,39 tr/m²</t>
        </is>
      </c>
      <c r="D243" t="inlineStr">
        <is>
          <t>3</t>
        </is>
      </c>
      <c r="E243" t="inlineStr">
        <is>
          <t>2</t>
        </is>
      </c>
      <c r="F243" t="inlineStr">
        <is>
          <t>Quận 7, Hồ Chí Minh</t>
        </is>
      </c>
      <c r="G243" t="inlineStr"/>
      <c r="H243" t="inlineStr">
        <is>
          <t>‎Văn Quyết</t>
        </is>
      </c>
      <c r="I243" t="inlineStr"/>
      <c r="J243" t="inlineStr">
        <is>
          <t>['https://file4.batdongsan.com.vn/crop/232x186/2025/07/17/20250717110540-ad37_wm.jpg', 'https://file4.batdongsan.com.vn/resize/200x200/2023/10/31/20231031104906-e6bd.jpg']</t>
        </is>
      </c>
      <c r="K243" t="n">
        <v>6860</v>
      </c>
      <c r="L243" t="n">
        <v>94.76000000000001</v>
      </c>
      <c r="M243" t="n">
        <v>72.39341494301392</v>
      </c>
      <c r="N243">
        <f>IMAGE("https://file4.batdongsan.com.vn/crop/232x186/2025/07/17/20250717110540-ad37_wm.jpg", 4, 200, 200)</f>
        <v/>
      </c>
      <c r="O243">
        <f>IMAGE("https://file4.batdongsan.com.vn/resize/200x200/2023/10/31/20231031104906-e6bd.jpg", 4, 200, 200)</f>
        <v/>
      </c>
      <c r="P243" t="inlineStr"/>
      <c r="Q243" t="inlineStr"/>
      <c r="R243" t="inlineStr"/>
      <c r="S243" s="2" t="n">
        <v>45915</v>
      </c>
      <c r="T243" t="inlineStr">
        <is>
          <t>pr43548457</t>
        </is>
      </c>
    </row>
    <row r="244">
      <c r="A244" t="inlineStr">
        <is>
          <t>Bán căn hộ 2PN tại Goldora Plaza, 2,95 tỷ, 58m2, Nhà Bè, HCM</t>
        </is>
      </c>
      <c r="B244" t="inlineStr">
        <is>
          <t>https://batdongsan.com.vn/ban-can-ho-chung-cu-duong-le-van-luong-xa-phuoc-kieng-prj-chung-cu-goldora-plaza/ban-2pn-tai-2-95-ty-58-m2-nha-be-hcm-pr43512102</t>
        </is>
      </c>
      <c r="C244" t="inlineStr">
        <is>
          <t>50,86 tr/m²</t>
        </is>
      </c>
      <c r="D244" t="inlineStr">
        <is>
          <t>2</t>
        </is>
      </c>
      <c r="E244" t="inlineStr">
        <is>
          <t>1</t>
        </is>
      </c>
      <c r="F244" t="inlineStr">
        <is>
          <t>Nhà Bè, Hồ Chí Minh</t>
        </is>
      </c>
      <c r="G244" t="inlineStr"/>
      <c r="H244" t="inlineStr">
        <is>
          <t>‎Nguyễn Đình Hoàng</t>
        </is>
      </c>
      <c r="I244" t="inlineStr"/>
      <c r="J244" t="inlineStr">
        <is>
          <t>['https://file4.batdongsan.com.vn/crop/232x186/2025/07/09/20250709100647-a72d_wm.jpg', 'https://file4.batdongsan.com.vn/resize/200x200/2024/06/04/20240604114853-6e56.jpg']</t>
        </is>
      </c>
      <c r="K244" t="n">
        <v>2950</v>
      </c>
      <c r="L244" t="n">
        <v>58</v>
      </c>
      <c r="M244" t="n">
        <v>50.86206896551724</v>
      </c>
      <c r="N244">
        <f>IMAGE("https://file4.batdongsan.com.vn/crop/232x186/2025/07/09/20250709100647-a72d_wm.jpg", 4, 200, 200)</f>
        <v/>
      </c>
      <c r="O244">
        <f>IMAGE("https://file4.batdongsan.com.vn/resize/200x200/2024/06/04/20240604114853-6e56.jpg", 4, 200, 200)</f>
        <v/>
      </c>
      <c r="P244" t="inlineStr"/>
      <c r="Q244" t="inlineStr"/>
      <c r="R244" t="inlineStr"/>
      <c r="S244" s="2" t="n">
        <v>45915</v>
      </c>
      <c r="T244" t="inlineStr">
        <is>
          <t>pr43512102</t>
        </is>
      </c>
    </row>
    <row r="245">
      <c r="A245" t="inlineStr">
        <is>
          <t>Giảm 500tr! Bán ngay căn hộ 2PN CC Mỹ Đức, phù hợp gia đình nhỏ, full NT</t>
        </is>
      </c>
      <c r="B245" t="inlineStr">
        <is>
          <t>https://batdongsan.com.vn/ban-can-ho-chung-cu-duong-xo-viet-nghe-tinh-phuong-21-prj-chung-cu-my-duc/giam-500tr-ban-ngay-2pn-cc-phu-p-gia-dinh-n-full-nt-pr43637408</t>
        </is>
      </c>
      <c r="C245" t="inlineStr">
        <is>
          <t>56,86 tr/m²</t>
        </is>
      </c>
      <c r="D245" t="inlineStr">
        <is>
          <t>2</t>
        </is>
      </c>
      <c r="E245" t="inlineStr">
        <is>
          <t>1</t>
        </is>
      </c>
      <c r="F245" t="inlineStr">
        <is>
          <t>Bình Thạnh, Hồ Chí Minh</t>
        </is>
      </c>
      <c r="G245" t="inlineStr"/>
      <c r="H245" t="inlineStr"/>
      <c r="I245" t="inlineStr"/>
      <c r="J245" t="inlineStr">
        <is>
          <t>['https://file4.batdongsan.com.vn/crop/232x186/2016/08/26/us6Zzrro/20160826132255-0162.jpg']</t>
        </is>
      </c>
      <c r="K245" t="n">
        <v>2900</v>
      </c>
      <c r="L245" t="n">
        <v>51</v>
      </c>
      <c r="M245" t="n">
        <v>56.86274509803921</v>
      </c>
      <c r="N245">
        <f>IMAGE("https://file4.batdongsan.com.vn/crop/232x186/2016/08/26/us6Zzrro/20160826132255-0162.jpg", 4, 200, 200)</f>
        <v/>
      </c>
      <c r="O245" t="inlineStr"/>
      <c r="P245" t="inlineStr"/>
      <c r="Q245" t="inlineStr"/>
      <c r="R245" t="inlineStr"/>
      <c r="S245" s="2" t="n">
        <v>45915</v>
      </c>
      <c r="T245" t="inlineStr">
        <is>
          <t>pr43637408</t>
        </is>
      </c>
    </row>
    <row r="246">
      <c r="A246" t="inlineStr">
        <is>
          <t>Bán căn hộ Masteri Centre Point, 5,8 tỷ, 74m2, view công viên pháo hoa, Vinhomes Grand Park</t>
        </is>
      </c>
      <c r="B246" t="inlineStr">
        <is>
          <t>https://batdongsan.com.vn/ban-can-ho-chung-cu-phuong-long-binh-3-prj-masteri-centre-point/ban-5-8-ty-74m2-view-cong-vien-phao-a-vinmes-grand-park-pr43779678</t>
        </is>
      </c>
      <c r="C246" t="inlineStr">
        <is>
          <t>78,38 tr/m²</t>
        </is>
      </c>
      <c r="D246" t="inlineStr">
        <is>
          <t>2</t>
        </is>
      </c>
      <c r="E246" t="inlineStr">
        <is>
          <t>2</t>
        </is>
      </c>
      <c r="F246" t="inlineStr">
        <is>
          <t>Quận 9, Hồ Chí Minh</t>
        </is>
      </c>
      <c r="G246" t="inlineStr"/>
      <c r="H246" t="inlineStr">
        <is>
          <t>‎Nguyễn Nhân</t>
        </is>
      </c>
      <c r="I246" t="inlineStr"/>
      <c r="J246" t="inlineStr">
        <is>
          <t>['https://file4.batdongsan.com.vn/crop/232x186/2025/08/13/20250813191453-3772_wm.jpg', 'https://file4.batdongsan.com.vn/resize/200x200/2023/12/28/20231228092030-69aa_wm.jpg']</t>
        </is>
      </c>
      <c r="K246" t="n">
        <v>5800</v>
      </c>
      <c r="L246" t="n">
        <v>74</v>
      </c>
      <c r="M246" t="n">
        <v>78.37837837837837</v>
      </c>
      <c r="N246">
        <f>IMAGE("https://file4.batdongsan.com.vn/crop/232x186/2025/08/13/20250813191453-3772_wm.jpg", 4, 200, 200)</f>
        <v/>
      </c>
      <c r="O246">
        <f>IMAGE("https://file4.batdongsan.com.vn/resize/200x200/2023/12/28/20231228092030-69aa_wm.jpg", 4, 200, 200)</f>
        <v/>
      </c>
      <c r="P246" t="inlineStr"/>
      <c r="Q246" t="inlineStr"/>
      <c r="R246" t="inlineStr"/>
      <c r="S246" s="2" t="n">
        <v>45915</v>
      </c>
      <c r="T246" t="inlineStr">
        <is>
          <t>pr43779678</t>
        </is>
      </c>
    </row>
    <row r="247">
      <c r="A247" t="inlineStr">
        <is>
          <t>Hàng ngộp: Bán nhanh căn 3PN The River - view hồ bơi nhìn ra sông - giá tôt nhất dự án - sẵn sổ</t>
        </is>
      </c>
      <c r="B247" t="inlineStr">
        <is>
          <t>https://batdongsan.com.vn/ban-can-ho-chung-cu-duong-nguyen-co-thach-phuong-an-khanh-prj-the-river-thu-thiem/hang-ngop-ban-nhanh-3pn-view-boi-nhin-ra-song-view-tang-thang-may-rieng-pr39071860</t>
        </is>
      </c>
      <c r="C247" t="inlineStr">
        <is>
          <t>161,36 tr/m²</t>
        </is>
      </c>
      <c r="D247" t="inlineStr">
        <is>
          <t>3</t>
        </is>
      </c>
      <c r="E247" t="inlineStr">
        <is>
          <t>2</t>
        </is>
      </c>
      <c r="F247" t="inlineStr">
        <is>
          <t>Quận 2, Hồ Chí Minh</t>
        </is>
      </c>
      <c r="G247" t="inlineStr"/>
      <c r="H247" t="inlineStr">
        <is>
          <t>‎Sơn Nguyễn</t>
        </is>
      </c>
      <c r="I247" t="inlineStr"/>
      <c r="J247" t="inlineStr">
        <is>
          <t>['https://file4.batdongsan.com.vn/resize/200x200/2025/03/27/20250327124442-2fa0.jpg']</t>
        </is>
      </c>
      <c r="K247" t="n">
        <v>21300</v>
      </c>
      <c r="L247" t="n">
        <v>132</v>
      </c>
      <c r="M247" t="n">
        <v>161.3636363636364</v>
      </c>
      <c r="N247">
        <f>IMAGE("https://file4.batdongsan.com.vn/resize/200x200/2025/03/27/20250327124442-2fa0.jpg", 4, 200, 200)</f>
        <v/>
      </c>
      <c r="O247" t="inlineStr"/>
      <c r="P247" t="inlineStr"/>
      <c r="Q247" t="inlineStr"/>
      <c r="R247" t="inlineStr"/>
      <c r="S247" s="2" t="n">
        <v>45915</v>
      </c>
      <c r="T247" t="inlineStr">
        <is>
          <t>pr39071860</t>
        </is>
      </c>
    </row>
    <row r="248">
      <c r="A248" t="inlineStr">
        <is>
          <t>Centery C3 DT 121m2 rổ CĐT giá CK 14% còn 9tỷ1 view công viên</t>
        </is>
      </c>
      <c r="B248" t="inlineStr">
        <is>
          <t>https://batdongsan.com.vn/ban-can-ho-chung-cu-duong-n1-phuong-son-ky-prj-diamond-centery/-ro-cdt-c6-5-06-121m2-ck-17-con-7ty762-tra-7ty380-nhan-nha-o-xe-dinh-danh-pr41660055</t>
        </is>
      </c>
      <c r="C248" t="inlineStr">
        <is>
          <t>75,21 tr/m²</t>
        </is>
      </c>
      <c r="D248" t="inlineStr">
        <is>
          <t>3</t>
        </is>
      </c>
      <c r="E248" t="inlineStr">
        <is>
          <t>3</t>
        </is>
      </c>
      <c r="F248" t="inlineStr">
        <is>
          <t>Tân Phú, Hồ Chí Minh</t>
        </is>
      </c>
      <c r="G248" t="inlineStr"/>
      <c r="H248" t="inlineStr">
        <is>
          <t>‎Cẩm Tươi Gamuda Land</t>
        </is>
      </c>
      <c r="I248" t="inlineStr"/>
      <c r="J248" t="inlineStr">
        <is>
          <t>['https://file4.batdongsan.com.vn/resize/200x200/2023/09/05/20230905154151-e485.jpg']</t>
        </is>
      </c>
      <c r="K248" t="n">
        <v>9100</v>
      </c>
      <c r="L248" t="n">
        <v>121</v>
      </c>
      <c r="M248" t="n">
        <v>75.20661157024793</v>
      </c>
      <c r="N248">
        <f>IMAGE("https://file4.batdongsan.com.vn/resize/200x200/2023/09/05/20230905154151-e485.jpg", 4, 200, 200)</f>
        <v/>
      </c>
      <c r="O248" t="inlineStr"/>
      <c r="P248" t="inlineStr"/>
      <c r="Q248" t="inlineStr"/>
      <c r="R248" t="inlineStr"/>
      <c r="S248" s="2" t="n">
        <v>45915</v>
      </c>
      <c r="T248" t="inlineStr">
        <is>
          <t>pr41660055</t>
        </is>
      </c>
    </row>
    <row r="249">
      <c r="A249" t="inlineStr">
        <is>
          <t>Cực phẩm! 3PN lớn nhất Feliz En Vista view sông full nội thất giá chỉ 10.5 tỷ</t>
        </is>
      </c>
      <c r="B249" t="inlineStr">
        <is>
          <t>https://batdongsan.com.vn/ban-can-ho-chung-cu-duong-phan-van-dang-phuong-thanh-my-loi-prj-feliz-en-vista/phong-kinh-doanh-gio-hang-3pn-gia-tot-nhat-du-an-chi-10-2-ty-full-noi-that-110m2-pr43249736</t>
        </is>
      </c>
      <c r="C249" t="inlineStr">
        <is>
          <t>96,33 tr/m²</t>
        </is>
      </c>
      <c r="D249" t="inlineStr">
        <is>
          <t>3</t>
        </is>
      </c>
      <c r="E249" t="inlineStr">
        <is>
          <t>2</t>
        </is>
      </c>
      <c r="F249" t="inlineStr">
        <is>
          <t>Quận 2, Hồ Chí Minh</t>
        </is>
      </c>
      <c r="G249" t="inlineStr"/>
      <c r="H249" t="inlineStr">
        <is>
          <t>‎Phan Đức</t>
        </is>
      </c>
      <c r="I249" t="inlineStr"/>
      <c r="J249" t="inlineStr">
        <is>
          <t>['https://file4.batdongsan.com.vn/resize/200x200/2025/05/11/20250511145734-b96a.jpg']</t>
        </is>
      </c>
      <c r="K249" t="n">
        <v>10500</v>
      </c>
      <c r="L249" t="n">
        <v>109</v>
      </c>
      <c r="M249" t="n">
        <v>96.3302752293578</v>
      </c>
      <c r="N249">
        <f>IMAGE("https://file4.batdongsan.com.vn/resize/200x200/2025/05/11/20250511145734-b96a.jpg", 4, 200, 200)</f>
        <v/>
      </c>
      <c r="O249" t="inlineStr"/>
      <c r="P249" t="inlineStr"/>
      <c r="Q249" t="inlineStr"/>
      <c r="R249" t="inlineStr"/>
      <c r="S249" s="2" t="n">
        <v>45915</v>
      </c>
      <c r="T249" t="inlineStr">
        <is>
          <t>pr43249736</t>
        </is>
      </c>
    </row>
    <row r="250">
      <c r="A250" t="inlineStr">
        <is>
          <t>TS Homies độc quyền bán căn hộ Feliz En Vista duplex, sân vườn 2PN, diện tích 109,9 m2, giá 10,5 tỷ</t>
        </is>
      </c>
      <c r="B250" t="inlineStr">
        <is>
          <t>https://batdongsan.com.vn/ban-can-ho-chung-cu-duong-phan-van-dang-phuong-thanh-my-loi-prj-feliz-en-vista/doc-quy-ban-duplex-san-vuon-2pn-di-tich-122-m2-gia-ban-10-5-ty-pr43926792</t>
        </is>
      </c>
      <c r="C250" t="inlineStr">
        <is>
          <t>95,54 tr/m²</t>
        </is>
      </c>
      <c r="D250" t="inlineStr">
        <is>
          <t>2</t>
        </is>
      </c>
      <c r="E250" t="inlineStr">
        <is>
          <t>2</t>
        </is>
      </c>
      <c r="F250" t="inlineStr">
        <is>
          <t>Quận 2, Hồ Chí Minh</t>
        </is>
      </c>
      <c r="G250" t="inlineStr"/>
      <c r="H250" t="inlineStr">
        <is>
          <t>‎Chí Thắng Võ</t>
        </is>
      </c>
      <c r="I250" t="inlineStr"/>
      <c r="J250" t="inlineStr">
        <is>
          <t>['https://file4.batdongsan.com.vn/resize/200x200/2024/10/19/20241019104428-9ebd.jpg']</t>
        </is>
      </c>
      <c r="K250" t="n">
        <v>10500</v>
      </c>
      <c r="L250" t="n">
        <v>109.9</v>
      </c>
      <c r="M250" t="n">
        <v>95.54140127388534</v>
      </c>
      <c r="N250">
        <f>IMAGE("https://file4.batdongsan.com.vn/resize/200x200/2024/10/19/20241019104428-9ebd.jpg", 4, 200, 200)</f>
        <v/>
      </c>
      <c r="O250" t="inlineStr"/>
      <c r="P250" t="inlineStr"/>
      <c r="Q250" t="inlineStr"/>
      <c r="R250" t="inlineStr"/>
      <c r="S250" s="2" t="n">
        <v>45915</v>
      </c>
      <c r="T250" t="inlineStr">
        <is>
          <t>pr43926792</t>
        </is>
      </c>
    </row>
    <row r="251">
      <c r="A251" t="inlineStr">
        <is>
          <t>Chính chủ bán căn hộ Green Town Bình Tân block A, 48.4m2/ 1PN, đã có sổ hồng, giá 1.85 tỷ</t>
        </is>
      </c>
      <c r="B251" t="inlineStr">
        <is>
          <t>https://batdongsan.com.vn/ban-can-ho-chung-cu-phuong-binh-hung-hoa-b-prj-green-town-binh-tan/chinh-chu-ban-block-a-49m2-1pn-g-nt-da-co-so-ng-gia-1-95-ty-pr43266313</t>
        </is>
      </c>
      <c r="C251" t="inlineStr">
        <is>
          <t>38,22 tr/m²</t>
        </is>
      </c>
      <c r="D251" t="inlineStr">
        <is>
          <t>1</t>
        </is>
      </c>
      <c r="E251" t="inlineStr">
        <is>
          <t>1</t>
        </is>
      </c>
      <c r="F251" t="inlineStr">
        <is>
          <t>Bình Tân, Hồ Chí Minh</t>
        </is>
      </c>
      <c r="G251" t="inlineStr"/>
      <c r="H251" t="inlineStr">
        <is>
          <t>‎Phạm Thị Nhung</t>
        </is>
      </c>
      <c r="I251" t="inlineStr"/>
      <c r="J251" t="inlineStr">
        <is>
          <t>['https://file4.batdongsan.com.vn/resize/200x200/2023/08/15/20230815155126-7456.jpg']</t>
        </is>
      </c>
      <c r="K251" t="n">
        <v>1850</v>
      </c>
      <c r="L251" t="n">
        <v>48.4</v>
      </c>
      <c r="M251" t="n">
        <v>38.22314049586777</v>
      </c>
      <c r="N251">
        <f>IMAGE("https://file4.batdongsan.com.vn/resize/200x200/2023/08/15/20230815155126-7456.jpg", 4, 200, 200)</f>
        <v/>
      </c>
      <c r="O251" t="inlineStr"/>
      <c r="P251" t="inlineStr"/>
      <c r="Q251" t="inlineStr"/>
      <c r="R251" t="inlineStr"/>
      <c r="S251" s="2" t="n">
        <v>45915</v>
      </c>
      <c r="T251" t="inlineStr">
        <is>
          <t>pr43266313</t>
        </is>
      </c>
    </row>
    <row r="252">
      <c r="A252" t="inlineStr">
        <is>
          <t>Giảm 20% bán căn Studio DT thông thuỷ 29,5m2 view quảng trường, cạnh Vincom giá 1,78 tỷ bao sổ</t>
        </is>
      </c>
      <c r="B252" t="inlineStr">
        <is>
          <t>https://batdongsan.com.vn/ban-can-ho-chung-cu-phuong-long-binh-3-prj-the-beverly-solari-vinhomes-grand-park/giam-20-ban-studio-dt-thong-thuy-gan-30m2-view-quang-truong-h-vincom-gia-1-78-ty-bao-so-pr43723776</t>
        </is>
      </c>
      <c r="C252" t="inlineStr">
        <is>
          <t>60,34 tr/m²</t>
        </is>
      </c>
      <c r="D252" t="inlineStr">
        <is>
          <t>1</t>
        </is>
      </c>
      <c r="E252" t="inlineStr">
        <is>
          <t>1</t>
        </is>
      </c>
      <c r="F252" t="inlineStr">
        <is>
          <t>Quận 9, Hồ Chí Minh</t>
        </is>
      </c>
      <c r="G252" t="inlineStr"/>
      <c r="H252" t="inlineStr">
        <is>
          <t>‎MR THẠNH</t>
        </is>
      </c>
      <c r="I252" t="inlineStr"/>
      <c r="J252" t="inlineStr">
        <is>
          <t>['https://file4.batdongsan.com.vn/resize/200x200/2025/06/23/20250623145629-999f.jpg']</t>
        </is>
      </c>
      <c r="K252" t="n">
        <v>1780</v>
      </c>
      <c r="L252" t="n">
        <v>29.5</v>
      </c>
      <c r="M252" t="n">
        <v>60.33898305084746</v>
      </c>
      <c r="N252">
        <f>IMAGE("https://file4.batdongsan.com.vn/resize/200x200/2025/06/23/20250623145629-999f.jpg", 4, 200, 200)</f>
        <v/>
      </c>
      <c r="O252" t="inlineStr"/>
      <c r="P252" t="inlineStr"/>
      <c r="Q252" t="inlineStr"/>
      <c r="R252" t="inlineStr"/>
      <c r="S252" s="2" t="n">
        <v>45915</v>
      </c>
      <c r="T252" t="inlineStr">
        <is>
          <t>pr43723776</t>
        </is>
      </c>
    </row>
    <row r="253">
      <c r="A253" t="inlineStr">
        <is>
          <t>Chính chủ bán căn office Ascent Lakeside Q7 vừa ở &amp; làm VP, 45m2 full NT, thiết kế mới, giá 3.1 tỷ</t>
        </is>
      </c>
      <c r="B253" t="inlineStr">
        <is>
          <t>https://batdongsan.com.vn/ban-can-ho-chung-cu-duong-nguyen-van-linh-phuong-tan-thuan-tay-1-prj-ascent-lakeside/chinh-chu-ban-office-q7-vua-o-lam-vp-45m2-full-nt-thiet-ke-moi-gia-3-1-ty-pr43638999</t>
        </is>
      </c>
      <c r="C253" t="inlineStr">
        <is>
          <t>68,89 tr/m²</t>
        </is>
      </c>
      <c r="D253" t="inlineStr">
        <is>
          <t>1</t>
        </is>
      </c>
      <c r="E253" t="inlineStr">
        <is>
          <t>1</t>
        </is>
      </c>
      <c r="F253" t="inlineStr">
        <is>
          <t>Quận 7, Hồ Chí Minh</t>
        </is>
      </c>
      <c r="G253" t="inlineStr"/>
      <c r="H253" t="inlineStr">
        <is>
          <t>‎Phạm Thị Nhung</t>
        </is>
      </c>
      <c r="I253" t="inlineStr"/>
      <c r="J253" t="inlineStr">
        <is>
          <t>['https://file4.batdongsan.com.vn/resize/200x200/2023/08/15/20230815155126-7456.jpg']</t>
        </is>
      </c>
      <c r="K253" t="n">
        <v>3100</v>
      </c>
      <c r="L253" t="n">
        <v>45</v>
      </c>
      <c r="M253" t="n">
        <v>68.88888888888889</v>
      </c>
      <c r="N253">
        <f>IMAGE("https://file4.batdongsan.com.vn/resize/200x200/2023/08/15/20230815155126-7456.jpg", 4, 200, 200)</f>
        <v/>
      </c>
      <c r="O253" t="inlineStr"/>
      <c r="P253" t="inlineStr"/>
      <c r="Q253" t="inlineStr"/>
      <c r="R253" t="inlineStr"/>
      <c r="S253" s="2" t="n">
        <v>45915</v>
      </c>
      <c r="T253" t="inlineStr">
        <is>
          <t>pr43638999</t>
        </is>
      </c>
    </row>
    <row r="254">
      <c r="A254" t="inlineStr">
        <is>
          <t>Cơ hội sở hữu penthouse 5PN Vista Verde, DT: 403,1m2, sổ hồng - Hỗ trợ vay bank. Giá 64,5 triệu/ m2</t>
        </is>
      </c>
      <c r="B254" t="inlineStr">
        <is>
          <t>https://batdongsan.com.vn/ban-can-ho-chung-cu-duong-phan-van-dang-phuong-thanh-my-loi-prj-vista-verde/co-i-so-huu-pentuse-5pn-dt-403-1m2-so-ng-tro-vay-bank-gia-64-5-trieu-m2-pr43874630</t>
        </is>
      </c>
      <c r="C254" t="inlineStr">
        <is>
          <t>64,5 tr/m²</t>
        </is>
      </c>
      <c r="D254" t="inlineStr">
        <is>
          <t>5</t>
        </is>
      </c>
      <c r="E254" t="inlineStr">
        <is>
          <t>7</t>
        </is>
      </c>
      <c r="F254" t="inlineStr">
        <is>
          <t>Quận 2, Hồ Chí Minh</t>
        </is>
      </c>
      <c r="G254" t="inlineStr"/>
      <c r="H254" t="inlineStr">
        <is>
          <t>‎Vũ Trà</t>
        </is>
      </c>
      <c r="I254" t="inlineStr"/>
      <c r="J254" t="inlineStr">
        <is>
          <t>['https://file4.batdongsan.com.vn/resize/200x200/2024/03/20/20240320121202-c59b.jpg']</t>
        </is>
      </c>
      <c r="K254" t="n">
        <v>26000</v>
      </c>
      <c r="L254" t="n">
        <v>403.1</v>
      </c>
      <c r="M254" t="n">
        <v>64.50012403870006</v>
      </c>
      <c r="N254">
        <f>IMAGE("https://file4.batdongsan.com.vn/resize/200x200/2024/03/20/20240320121202-c59b.jpg", 4, 200, 200)</f>
        <v/>
      </c>
      <c r="O254" t="inlineStr"/>
      <c r="P254" t="inlineStr"/>
      <c r="Q254" t="inlineStr"/>
      <c r="R254" t="inlineStr"/>
      <c r="S254" s="2" t="n">
        <v>45915</v>
      </c>
      <c r="T254" t="inlineStr">
        <is>
          <t>pr43874630</t>
        </is>
      </c>
    </row>
    <row r="255">
      <c r="A255" t="inlineStr">
        <is>
          <t>Bán rẻ căn 2PN2WC, DT73m2, giá 4.15 tỷ, Masteri Lumiere Q9, view công viên thoáng mát, nhà mới 100%</t>
        </is>
      </c>
      <c r="B255" t="inlineStr">
        <is>
          <t>https://batdongsan.com.vn/ban-can-ho-chung-cu-phuong-long-binh-3-prj-lumiere-boulevard/ban-re-2pn2wc-dt73m2-gia-4-15-ty-masteri-q9-view-cong-vien-thoang-mat-nha-moi-100-pr43693290</t>
        </is>
      </c>
      <c r="C255" t="inlineStr">
        <is>
          <t>56,85 tr/m²</t>
        </is>
      </c>
      <c r="D255" t="inlineStr">
        <is>
          <t>2</t>
        </is>
      </c>
      <c r="E255" t="inlineStr">
        <is>
          <t>2</t>
        </is>
      </c>
      <c r="F255" t="inlineStr">
        <is>
          <t>Quận 9, Hồ Chí Minh</t>
        </is>
      </c>
      <c r="G255" t="inlineStr"/>
      <c r="H255" t="inlineStr"/>
      <c r="I255" t="inlineStr"/>
      <c r="J255" t="inlineStr">
        <is>
          <t>[]</t>
        </is>
      </c>
      <c r="K255" t="n">
        <v>4150</v>
      </c>
      <c r="L255" t="n">
        <v>73</v>
      </c>
      <c r="M255" t="n">
        <v>56.84931506849315</v>
      </c>
      <c r="N255" t="inlineStr"/>
      <c r="O255" t="inlineStr"/>
      <c r="P255" t="inlineStr"/>
      <c r="Q255" t="inlineStr"/>
      <c r="R255" t="inlineStr"/>
      <c r="S255" s="2" t="n">
        <v>45915</v>
      </c>
      <c r="T255" t="inlineStr">
        <is>
          <t>pr43693290</t>
        </is>
      </c>
    </row>
    <row r="256">
      <c r="A256" t="inlineStr">
        <is>
          <t>Bán căn hộ 2PN - 78,22m2 tòa Sea - JW Marriott chỉ 31,5 tỷ all in giá tốt</t>
        </is>
      </c>
      <c r="B256" t="inlineStr">
        <is>
          <t>https://batdongsan.com.vn/ban-can-ho-chung-cu-pho-ton-duc-thang-phuong-ben-nghe-prj-grand-marina-saigon/ban-2pn-78-22m2-toa-sea-jw-marriott-chi-31-3-ty-all-in-gia-tot-nhat-thi-truong-pr43229262</t>
        </is>
      </c>
      <c r="C256" t="inlineStr">
        <is>
          <t>402,71 tr/m²</t>
        </is>
      </c>
      <c r="D256" t="inlineStr">
        <is>
          <t>2</t>
        </is>
      </c>
      <c r="E256" t="inlineStr">
        <is>
          <t>2</t>
        </is>
      </c>
      <c r="F256" t="inlineStr">
        <is>
          <t>Quận 1, Hồ Chí Minh</t>
        </is>
      </c>
      <c r="G256" t="inlineStr"/>
      <c r="H256" t="inlineStr">
        <is>
          <t>‎Nguyễn Kim Ngân</t>
        </is>
      </c>
      <c r="I256" t="inlineStr"/>
      <c r="J256" t="inlineStr">
        <is>
          <t>['https://file4.batdongsan.com.vn/resize/200x200/2025/04/13/20250413140544-f344.jpg']</t>
        </is>
      </c>
      <c r="K256" t="n">
        <v>31500</v>
      </c>
      <c r="L256" t="n">
        <v>78.22</v>
      </c>
      <c r="M256" t="n">
        <v>402.7103042700077</v>
      </c>
      <c r="N256">
        <f>IMAGE("https://file4.batdongsan.com.vn/resize/200x200/2025/04/13/20250413140544-f344.jpg", 4, 200, 200)</f>
        <v/>
      </c>
      <c r="O256" t="inlineStr"/>
      <c r="P256" t="inlineStr"/>
      <c r="Q256" t="inlineStr"/>
      <c r="R256" t="inlineStr"/>
      <c r="S256" s="2" t="n">
        <v>45915</v>
      </c>
      <c r="T256" t="inlineStr">
        <is>
          <t>pr43229262</t>
        </is>
      </c>
    </row>
    <row r="257">
      <c r="A257" t="inlineStr">
        <is>
          <t>Centery tầng 8 - 2PN (86m2) view hồ bơi - giá 7tỷ6 có ô xe</t>
        </is>
      </c>
      <c r="B257" t="inlineStr">
        <is>
          <t>https://batdongsan.com.vn/ban-can-ho-chung-cu-duong-n1-phuong-son-ky-prj-diamond-centery/-c4-2pn-86m2-view-boi-gia-7-ty-6-co-o-xe-pr43337197</t>
        </is>
      </c>
      <c r="C257" t="inlineStr">
        <is>
          <t>88,37 tr/m²</t>
        </is>
      </c>
      <c r="D257" t="inlineStr">
        <is>
          <t>2</t>
        </is>
      </c>
      <c r="E257" t="inlineStr">
        <is>
          <t>2</t>
        </is>
      </c>
      <c r="F257" t="inlineStr">
        <is>
          <t>Tân Phú, Hồ Chí Minh</t>
        </is>
      </c>
      <c r="G257" t="inlineStr"/>
      <c r="H257" t="inlineStr">
        <is>
          <t>‎Cẩm Tươi Gamuda Land</t>
        </is>
      </c>
      <c r="I257" t="inlineStr"/>
      <c r="J257" t="inlineStr">
        <is>
          <t>['https://file4.batdongsan.com.vn/resize/200x200/2023/09/05/20230905154151-e485.jpg']</t>
        </is>
      </c>
      <c r="K257" t="n">
        <v>7600</v>
      </c>
      <c r="L257" t="n">
        <v>86</v>
      </c>
      <c r="M257" t="n">
        <v>88.37209302325581</v>
      </c>
      <c r="N257">
        <f>IMAGE("https://file4.batdongsan.com.vn/resize/200x200/2023/09/05/20230905154151-e485.jpg", 4, 200, 200)</f>
        <v/>
      </c>
      <c r="O257" t="inlineStr"/>
      <c r="P257" t="inlineStr"/>
      <c r="Q257" t="inlineStr"/>
      <c r="R257" t="inlineStr"/>
      <c r="S257" s="2" t="n">
        <v>45915</v>
      </c>
      <c r="T257" t="inlineStr">
        <is>
          <t>pr43337197</t>
        </is>
      </c>
    </row>
    <row r="258">
      <c r="A258" t="inlineStr">
        <is>
          <t>Bán officetel 50m2 Ascent Lakeside Quận 7, căn hộ view MT Nguyễn Văn Linh</t>
        </is>
      </c>
      <c r="B258" t="inlineStr">
        <is>
          <t>https://batdongsan.com.vn/ban-can-ho-chung-cu-duong-nguyen-van-linh-phuong-tan-thuan-tay-1-prj-ascent-lakeside/ban-officetel-nhan-nha-truoc-thanh-toan-sau-chiet-khau-550tr-mua-truc-tiep-cdt-gio-hang-t7-2025-pr43535512</t>
        </is>
      </c>
      <c r="C258" t="inlineStr">
        <is>
          <t>55 tr/m²</t>
        </is>
      </c>
      <c r="D258" t="inlineStr">
        <is>
          <t>1</t>
        </is>
      </c>
      <c r="E258" t="inlineStr">
        <is>
          <t>1</t>
        </is>
      </c>
      <c r="F258" t="inlineStr">
        <is>
          <t>Quận 7, Hồ Chí Minh</t>
        </is>
      </c>
      <c r="G258" t="inlineStr"/>
      <c r="H258" t="inlineStr">
        <is>
          <t>‎Trần Quốc Huy</t>
        </is>
      </c>
      <c r="I258" t="inlineStr"/>
      <c r="J258" t="inlineStr">
        <is>
          <t>['https://file4.batdongsan.com.vn/resize/200x200/2024/07/25/20240725102531-f01f.jpg']</t>
        </is>
      </c>
      <c r="K258" t="n">
        <v>2750</v>
      </c>
      <c r="L258" t="n">
        <v>50</v>
      </c>
      <c r="M258" t="n">
        <v>55</v>
      </c>
      <c r="N258">
        <f>IMAGE("https://file4.batdongsan.com.vn/resize/200x200/2024/07/25/20240725102531-f01f.jpg", 4, 200, 200)</f>
        <v/>
      </c>
      <c r="O258" t="inlineStr"/>
      <c r="P258" t="inlineStr"/>
      <c r="Q258" t="inlineStr"/>
      <c r="R258" t="inlineStr"/>
      <c r="S258" s="2" t="n">
        <v>45915</v>
      </c>
      <c r="T258" t="inlineStr">
        <is>
          <t>pr43535512</t>
        </is>
      </c>
    </row>
    <row r="259">
      <c r="A259" t="inlineStr">
        <is>
          <t>Bán gấp căn góc 2PN tại HQC Plaza, nhà sạch mát, 55m2, Bình Chánh vào ở liền</t>
        </is>
      </c>
      <c r="B259" t="inlineStr">
        <is>
          <t>https://batdongsan.com.vn/ban-can-ho-chung-cu-duong-nguyen-van-linh-xa-an-phu-tay-prj-hqc-plaza/ban-gap-goc-2pn-tai-nha-sach-mat-55m2-binh-chanh-vao-o-lien-pr43428752</t>
        </is>
      </c>
      <c r="C259" t="inlineStr">
        <is>
          <t>20,36 tr/m²</t>
        </is>
      </c>
      <c r="D259" t="inlineStr">
        <is>
          <t>2</t>
        </is>
      </c>
      <c r="E259" t="inlineStr">
        <is>
          <t>1</t>
        </is>
      </c>
      <c r="F259" t="inlineStr">
        <is>
          <t>Bình Chánh, Hồ Chí Minh</t>
        </is>
      </c>
      <c r="G259" t="inlineStr"/>
      <c r="H259" t="inlineStr">
        <is>
          <t>‎MS THÙY DUNG</t>
        </is>
      </c>
      <c r="I259" t="inlineStr"/>
      <c r="J259" t="inlineStr">
        <is>
          <t>['https://file4.batdongsan.com.vn/resize/200x200/2024/12/31/20241231160102-58ae.jpg']</t>
        </is>
      </c>
      <c r="K259" t="n">
        <v>1120</v>
      </c>
      <c r="L259" t="n">
        <v>55</v>
      </c>
      <c r="M259" t="n">
        <v>20.36363636363636</v>
      </c>
      <c r="N259">
        <f>IMAGE("https://file4.batdongsan.com.vn/resize/200x200/2024/12/31/20241231160102-58ae.jpg", 4, 200, 200)</f>
        <v/>
      </c>
      <c r="O259" t="inlineStr"/>
      <c r="P259" t="inlineStr"/>
      <c r="Q259" t="inlineStr"/>
      <c r="R259" t="inlineStr"/>
      <c r="S259" s="2" t="n">
        <v>45915</v>
      </c>
      <c r="T259" t="inlineStr">
        <is>
          <t>pr43428752</t>
        </is>
      </c>
    </row>
    <row r="260">
      <c r="A260" t="inlineStr">
        <is>
          <t>Chủ đầu tư HQC PLAZA bán lại suất thanh lý nội bộ giá 1 tỷ 080tr/căn 2PN, 1WC. LH 0909 456 ***</t>
        </is>
      </c>
      <c r="B260" t="inlineStr">
        <is>
          <t>https://batdongsan.com.vn/ban-can-ho-chung-cu-duong-nguyen-van-linh-xa-an-phu-tay-prj-hqc-plaza/chu-dau-tu-ban-lai-vai-suat-thanh-ly-noi-bo-gia-1-ty-2pn-2wc-full-chi-phi-lh-0909-456-158-pr37258544</t>
        </is>
      </c>
      <c r="C260" t="inlineStr">
        <is>
          <t>19,64 tr/m²</t>
        </is>
      </c>
      <c r="D260" t="inlineStr">
        <is>
          <t>2</t>
        </is>
      </c>
      <c r="E260" t="inlineStr">
        <is>
          <t>1</t>
        </is>
      </c>
      <c r="F260" t="inlineStr">
        <is>
          <t>Bình Chánh, Hồ Chí Minh</t>
        </is>
      </c>
      <c r="G260" t="inlineStr"/>
      <c r="H260" t="inlineStr">
        <is>
          <t>‎MS THÙY DUNG</t>
        </is>
      </c>
      <c r="I260" t="inlineStr"/>
      <c r="J260" t="inlineStr">
        <is>
          <t>['https://file4.batdongsan.com.vn/resize/200x200/2024/12/31/20241231160102-58ae.jpg']</t>
        </is>
      </c>
      <c r="K260" t="n">
        <v>1080</v>
      </c>
      <c r="L260" t="n">
        <v>55</v>
      </c>
      <c r="M260" t="n">
        <v>19.63636363636364</v>
      </c>
      <c r="N260">
        <f>IMAGE("https://file4.batdongsan.com.vn/resize/200x200/2024/12/31/20241231160102-58ae.jpg", 4, 200, 200)</f>
        <v/>
      </c>
      <c r="O260" t="inlineStr"/>
      <c r="P260" t="inlineStr"/>
      <c r="Q260" t="inlineStr"/>
      <c r="R260" t="inlineStr"/>
      <c r="S260" s="2" t="n">
        <v>45915</v>
      </c>
      <c r="T260" t="inlineStr">
        <is>
          <t>pr37258544</t>
        </is>
      </c>
    </row>
    <row r="261">
      <c r="A261" t="inlineStr">
        <is>
          <t>Bán CC HQC Plaza, Nguyễn Văn Linh, An Phú Tây, Bình Chánh, 1,1 tỷ, 55m2</t>
        </is>
      </c>
      <c r="B261" t="inlineStr">
        <is>
          <t>https://batdongsan.com.vn/ban-can-ho-chung-cu-duong-nguyen-van-linh-xa-an-phu-tay-prj-hqc-plaza/b-cc-binh-chh-1-1-ty-55m2-pr42266794</t>
        </is>
      </c>
      <c r="C261" t="inlineStr">
        <is>
          <t>20 tr/m²</t>
        </is>
      </c>
      <c r="D261" t="inlineStr">
        <is>
          <t>2</t>
        </is>
      </c>
      <c r="E261" t="inlineStr">
        <is>
          <t>2</t>
        </is>
      </c>
      <c r="F261" t="inlineStr">
        <is>
          <t>Bình Chánh, Hồ Chí Minh</t>
        </is>
      </c>
      <c r="G261" t="inlineStr"/>
      <c r="H261" t="inlineStr">
        <is>
          <t>‎MS THÙY DUNG</t>
        </is>
      </c>
      <c r="I261" t="inlineStr"/>
      <c r="J261" t="inlineStr">
        <is>
          <t>['https://file4.batdongsan.com.vn/resize/200x200/2024/12/31/20241231160102-58ae.jpg']</t>
        </is>
      </c>
      <c r="K261" t="n">
        <v>1100</v>
      </c>
      <c r="L261" t="n">
        <v>55</v>
      </c>
      <c r="M261" t="n">
        <v>20</v>
      </c>
      <c r="N261">
        <f>IMAGE("https://file4.batdongsan.com.vn/resize/200x200/2024/12/31/20241231160102-58ae.jpg", 4, 200, 200)</f>
        <v/>
      </c>
      <c r="O261" t="inlineStr"/>
      <c r="P261" t="inlineStr"/>
      <c r="Q261" t="inlineStr"/>
      <c r="R261" t="inlineStr"/>
      <c r="S261" s="2" t="n">
        <v>45915</v>
      </c>
      <c r="T261" t="inlineStr">
        <is>
          <t>pr42266794</t>
        </is>
      </c>
    </row>
    <row r="262">
      <c r="A262" t="inlineStr">
        <is>
          <t>Chính chủ bán căn hộ chung cư Sky Garden II, 6,55 tỷ, 88m2, 3PN, 2WC, Tân Phong, Q7, HCM</t>
        </is>
      </c>
      <c r="B262" t="inlineStr">
        <is>
          <t>https://batdongsan.com.vn/ban-can-ho-chung-cu-duong-nguyen-van-linh-phuong-tan-phong-9-prj-sky-garden-ii/ban-6-55-ty-88m2-3pn-2wc-png-q7-hcm-pr43832122</t>
        </is>
      </c>
      <c r="C262" t="inlineStr">
        <is>
          <t>74,43 tr/m²</t>
        </is>
      </c>
      <c r="D262" t="inlineStr">
        <is>
          <t>3</t>
        </is>
      </c>
      <c r="E262" t="inlineStr">
        <is>
          <t>2</t>
        </is>
      </c>
      <c r="F262" t="inlineStr">
        <is>
          <t>Quận 7, Hồ Chí Minh</t>
        </is>
      </c>
      <c r="G262" t="inlineStr"/>
      <c r="H262" t="inlineStr"/>
      <c r="I262" t="inlineStr"/>
      <c r="J262" t="inlineStr">
        <is>
          <t>['https://file4.batdongsan.com.vn/crop/232x186/2025/08/20/20250820071400-b441_wm.jpg']</t>
        </is>
      </c>
      <c r="K262" t="n">
        <v>6550</v>
      </c>
      <c r="L262" t="n">
        <v>88</v>
      </c>
      <c r="M262" t="n">
        <v>74.43181818181819</v>
      </c>
      <c r="N262">
        <f>IMAGE("https://file4.batdongsan.com.vn/crop/232x186/2025/08/20/20250820071400-b441_wm.jpg", 4, 200, 200)</f>
        <v/>
      </c>
      <c r="O262" t="inlineStr"/>
      <c r="P262" t="inlineStr"/>
      <c r="Q262" t="inlineStr"/>
      <c r="R262" t="inlineStr"/>
      <c r="S262" s="2" t="n">
        <v>45915</v>
      </c>
      <c r="T262" t="inlineStr">
        <is>
          <t>pr43832122</t>
        </is>
      </c>
    </row>
    <row r="263">
      <c r="A263" t="inlineStr">
        <is>
          <t>Westgate Bình Chánh - 2,5 tỷ - có sổ sẵn - 2PN 2WC</t>
        </is>
      </c>
      <c r="B263" t="inlineStr">
        <is>
          <t>https://batdongsan.com.vn/ban-can-ho-chung-cu-duong-tan-tuc-thi-tran-tan-tuc-prj-westgate/-binh-chanh-2-49-ty-co-so-san-2pn-2wc-pr43840144</t>
        </is>
      </c>
      <c r="C263" t="inlineStr">
        <is>
          <t>42,37 tr/m²</t>
        </is>
      </c>
      <c r="D263" t="inlineStr">
        <is>
          <t>2</t>
        </is>
      </c>
      <c r="E263" t="inlineStr">
        <is>
          <t>2</t>
        </is>
      </c>
      <c r="F263" t="inlineStr">
        <is>
          <t>Bình Chánh, Hồ Chí Minh</t>
        </is>
      </c>
      <c r="G263" t="inlineStr"/>
      <c r="H263" t="inlineStr"/>
      <c r="I263" t="inlineStr"/>
      <c r="J263" t="inlineStr">
        <is>
          <t>['https://file4.batdongsan.com.vn/crop/232x186/2025/08/20/20250820190443-918e_wm.jpg']</t>
        </is>
      </c>
      <c r="K263" t="n">
        <v>2500</v>
      </c>
      <c r="L263" t="n">
        <v>59</v>
      </c>
      <c r="M263" t="n">
        <v>42.3728813559322</v>
      </c>
      <c r="N263">
        <f>IMAGE("https://file4.batdongsan.com.vn/crop/232x186/2025/08/20/20250820190443-918e_wm.jpg", 4, 200, 200)</f>
        <v/>
      </c>
      <c r="O263" t="inlineStr"/>
      <c r="P263" t="inlineStr"/>
      <c r="Q263" t="inlineStr"/>
      <c r="R263" t="inlineStr"/>
      <c r="S263" s="2" t="n">
        <v>45915</v>
      </c>
      <c r="T263" t="inlineStr">
        <is>
          <t>pr43840144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2025-09-15T14:51:54Z</dcterms:created>
  <dcterms:modified xsi:type="dcterms:W3CDTF">2025-09-15T14:51:54Z</dcterms:modified>
</cp:coreProperties>
</file>