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 DASHBOARDING\"/>
    </mc:Choice>
  </mc:AlternateContent>
  <xr:revisionPtr revIDLastSave="0" documentId="13_ncr:1_{C75F6DC5-3B35-49ED-8C88-1ED43A72DF5B}" xr6:coauthVersionLast="47" xr6:coauthVersionMax="47" xr10:uidLastSave="{00000000-0000-0000-0000-000000000000}"/>
  <bookViews>
    <workbookView xWindow="28680" yWindow="-120" windowWidth="29040" windowHeight="15840" xr2:uid="{A3F15826-423A-46FF-B82C-91973758920E}"/>
  </bookViews>
  <sheets>
    <sheet name="Dashboard" sheetId="24" r:id="rId1"/>
    <sheet name="tablasDinamicas" sheetId="21" r:id="rId2"/>
    <sheet name="ordenesDeCompra" sheetId="1" r:id="rId3"/>
  </sheets>
  <definedNames>
    <definedName name="_xlchart.v5.0" hidden="1">tablasDinamicas!$D$53</definedName>
    <definedName name="_xlchart.v5.1" hidden="1">tablasDinamicas!$D$54:$D$64</definedName>
    <definedName name="_xlchart.v5.2" hidden="1">tablasDinamicas!$E$53</definedName>
    <definedName name="_xlchart.v5.3" hidden="1">tablasDinamicas!$E$54:$E$64</definedName>
    <definedName name="_xlchart.v5.4" hidden="1">tablasDinamicas!$D$53</definedName>
    <definedName name="_xlchart.v5.5" hidden="1">tablasDinamicas!$D$54:$D$64</definedName>
    <definedName name="_xlchart.v5.6" hidden="1">tablasDinamicas!$E$53</definedName>
    <definedName name="_xlchart.v5.7" hidden="1">tablasDinamicas!$E$54:$E$64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1" i="21"/>
  <c r="E57" i="21"/>
  <c r="E62" i="21"/>
  <c r="E64" i="21"/>
  <c r="E60" i="21"/>
  <c r="E56" i="21"/>
  <c r="E58" i="21"/>
  <c r="E63" i="21"/>
  <c r="E59" i="21"/>
  <c r="E55" i="21"/>
  <c r="E54" i="21"/>
</calcChain>
</file>

<file path=xl/sharedStrings.xml><?xml version="1.0" encoding="utf-8"?>
<sst xmlns="http://schemas.openxmlformats.org/spreadsheetml/2006/main" count="3275" uniqueCount="131">
  <si>
    <t>Region</t>
  </si>
  <si>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</si>
  <si>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</si>
  <si>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</si>
  <si>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</si>
  <si>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</si>
  <si>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</si>
  <si>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</si>
  <si>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</si>
  <si>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</si>
  <si>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</si>
  <si>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</si>
  <si>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</si>
  <si>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</si>
  <si>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</si>
  <si>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</si>
  <si>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</si>
  <si>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</si>
  <si>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</si>
  <si>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</si>
  <si>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</si>
  <si>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</si>
  <si>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Nuevo León</t>
  </si>
  <si>
    <t>Monterrey</t>
  </si>
  <si>
    <t>Toluca</t>
  </si>
  <si>
    <t>Guadalajara</t>
  </si>
  <si>
    <t>Jalisco</t>
  </si>
  <si>
    <t>Tijuana</t>
  </si>
  <si>
    <t>Baja California</t>
  </si>
  <si>
    <t>Torreón</t>
  </si>
  <si>
    <t>Coahuila</t>
  </si>
  <si>
    <t>Norte</t>
  </si>
  <si>
    <t>Bajío</t>
  </si>
  <si>
    <t>León</t>
  </si>
  <si>
    <t>Guanajuato</t>
  </si>
  <si>
    <t>Querétaro</t>
  </si>
  <si>
    <t>Centro</t>
  </si>
  <si>
    <t>Ciudad de México</t>
  </si>
  <si>
    <t>Estado de México</t>
  </si>
  <si>
    <t>Occidente</t>
  </si>
  <si>
    <t>Puerto Vallarta</t>
  </si>
  <si>
    <t>Mazatlán</t>
  </si>
  <si>
    <t>Sinaloa</t>
  </si>
  <si>
    <t>Acapulco</t>
  </si>
  <si>
    <t>Guerrero</t>
  </si>
  <si>
    <t>Ana del Valle Hinojosa</t>
  </si>
  <si>
    <t>Andrés González Rico</t>
  </si>
  <si>
    <t>José de Jesús Morales</t>
  </si>
  <si>
    <t>Laura Gutiérrez Saenz</t>
  </si>
  <si>
    <t>Mayra Aguilar Sepúlveda</t>
  </si>
  <si>
    <t>Luis Miguel Valdés Garza</t>
  </si>
  <si>
    <t>Nancy Gil de la Peña</t>
  </si>
  <si>
    <t>Robert Zárate Carrillo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</si>
  <si>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</si>
  <si>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</si>
  <si>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</si>
  <si>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</si>
  <si>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</si>
  <si>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</si>
  <si>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</si>
  <si>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</si>
  <si>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</si>
  <si>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</si>
  <si>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</si>
  <si>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</si>
  <si>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</si>
  <si>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</si>
  <si>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</si>
  <si>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</si>
  <si>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</si>
  <si>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</si>
  <si>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</si>
  <si>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</si>
  <si>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</si>
  <si>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</si>
  <si>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</si>
  <si>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</si>
  <si>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</si>
  <si>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</si>
  <si>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</si>
  <si>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</si>
  <si>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</si>
  <si>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</si>
  <si>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</si>
  <si>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</si>
  <si>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</si>
  <si>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</si>
  <si>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</si>
  <si>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</si>
  <si>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</si>
  <si>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</si>
  <si>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</si>
  <si>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</si>
  <si>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</si>
  <si>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</si>
  <si>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</si>
  <si>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</si>
  <si>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</si>
  <si>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</si>
  <si>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</si>
  <si>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</si>
  <si>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</si>
  <si>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Estado</t>
  </si>
  <si>
    <t>Vendedor</t>
  </si>
  <si>
    <t>Empresa fletera</t>
  </si>
  <si>
    <t>Folio</t>
  </si>
  <si>
    <t>Num. cliente</t>
  </si>
  <si>
    <t>Chihuahua</t>
  </si>
  <si>
    <t>Empresa del Valle S.A. de C.V.</t>
  </si>
  <si>
    <t>Ordenes de compra 2018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</si>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</sst>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#,##0.00"/>
    <numFmt numFmtId="166" formatCode="dd\/mm\/yy"/>
    <numFmt numFmtId="167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A383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6" fontId="0" fillId="0" borderId="0" xfId="0" applyNumberFormat="1"/>
    <xf numFmtId="166" fontId="2" fillId="2" borderId="0" xfId="0" applyNumberFormat="1" applyFont="1" applyFill="1"/>
    <xf numFmtId="166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3" borderId="0" xfId="0" applyFill="1"/>
    <xf numFmtId="167" fontId="0" fillId="0" borderId="0" xfId="0" applyNumberFormat="1"/>
  </cellXfs>
  <cellStyles count="3">
    <cellStyle name="Currency 2" xfId="1" xr:uid="{02CD064F-AB9F-4825-9321-32C01B5AB937}"/>
    <cellStyle name="Standard" xfId="0" builtinId="0"/>
    <cellStyle name="Währung" xfId="2" builtinId="4"/>
  </cellStyles>
  <dxfs count="22"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Dashbaord" pivot="0" table="0" count="10" xr9:uid="{38E17941-2CD9-4C7F-AC7D-FFCE8CE9C0AE}">
      <tableStyleElement type="wholeTable" dxfId="21"/>
      <tableStyleElement type="headerRow" dxfId="20"/>
    </tableStyle>
    <tableStyle name="Dashboard" pivot="0" table="0" count="8" xr9:uid="{5A8B1FA7-9C4B-4827-90EE-7A3636804BDC}">
      <tableStyleElement type="wholeTable" dxfId="19"/>
      <tableStyleElement type="headerRow" dxfId="18"/>
    </tableStyle>
    <tableStyle name="Invisible" pivot="0" table="0" count="0" xr9:uid="{C4EEE93E-93D4-4603-A299-FCA25C54419E}"/>
    <tableStyle name="Timeline Style 1" pivot="0" table="0" count="8" xr9:uid="{F0966592-639B-483A-A564-EA6CC994CF0E}">
      <tableStyleElement type="wholeTable" dxfId="17"/>
      <tableStyleElement type="headerRow" dxfId="16"/>
    </tableStyle>
    <tableStyle name="Timeline Style 2" pivot="0" table="0" count="8" xr9:uid="{1A303F86-1C8A-4FB3-8B66-6EFA64CE49BA}">
      <tableStyleElement type="wholeTable" dxfId="15"/>
      <tableStyleElement type="headerRow" dxfId="14"/>
    </tableStyle>
    <tableStyle name="Timeline Style 3" pivot="0" table="0" count="8" xr9:uid="{BA7BA5E3-4D20-42E5-9498-7E950F08BEB0}">
      <tableStyleElement type="wholeTable" dxfId="13"/>
      <tableStyleElement type="headerRow" dxfId="12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rgb="FF1349B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77D-B33D-B37793E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81391232"/>
        <c:axId val="444259984"/>
      </c:bar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tablasDinamicas!$B$20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5E8-85FD-A4698BB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categoría</a:t>
            </a:r>
            <a:r>
              <a:rPr lang="en-US" b="1" baseline="0"/>
              <a:t>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D-4D2D-A153-91A26CEF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7691616"/>
        <c:axId val="414446336"/>
      </c:barChart>
      <c:catAx>
        <c:axId val="4176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446336"/>
        <c:crosses val="autoZero"/>
        <c:auto val="1"/>
        <c:lblAlgn val="ctr"/>
        <c:lblOffset val="100"/>
        <c:noMultiLvlLbl val="0"/>
      </c:catAx>
      <c:valAx>
        <c:axId val="414446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6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[20190711_Dashboard.xlsx]tablasDinamicas!TablaDinámica17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5.833333333333338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Ergebnis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5-4BDE-9537-456BAD8B9A12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5-4BDE-9537-456BAD8B9A1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5-4BDE-9537-456BAD8B9A12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5-4BDE-9537-456BAD8B9A12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5-4BDE-9537-456BAD8B9A12}"/>
              </c:ext>
            </c:extLst>
          </c:dPt>
          <c:dLbls>
            <c:dLbl>
              <c:idx val="3"/>
              <c:layout>
                <c:manualLayout>
                  <c:x val="-5.8333333333333383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F5-4BDE-9537-456BAD8B9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5-4BDE-9537-456BAD8B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67412564003585"/>
          <c:y val="0.30952391367745696"/>
          <c:w val="0.29488176200739857"/>
          <c:h val="0.5249104014282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1B5-8FB8-3CEE114B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91232"/>
        <c:axId val="444259984"/>
      </c:barChart>
      <c:catAx>
        <c:axId val="481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59984"/>
        <c:crosses val="autoZero"/>
        <c:auto val="1"/>
        <c:lblAlgn val="ctr"/>
        <c:lblOffset val="100"/>
        <c:noMultiLvlLbl val="0"/>
      </c:catAx>
      <c:valAx>
        <c:axId val="444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tablasDinamicas!$B$20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C-48A2-86E1-601C4CF7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390432"/>
        <c:axId val="222701328"/>
      </c:barChart>
      <c:catAx>
        <c:axId val="48139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701328"/>
        <c:crosses val="autoZero"/>
        <c:auto val="1"/>
        <c:lblAlgn val="ctr"/>
        <c:lblOffset val="100"/>
        <c:noMultiLvlLbl val="0"/>
      </c:catAx>
      <c:valAx>
        <c:axId val="222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4-4194-9FED-6F881781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691616"/>
        <c:axId val="414446336"/>
      </c:barChart>
      <c:catAx>
        <c:axId val="41769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446336"/>
        <c:crosses val="autoZero"/>
        <c:auto val="1"/>
        <c:lblAlgn val="ctr"/>
        <c:lblOffset val="100"/>
        <c:noMultiLvlLbl val="0"/>
      </c:catAx>
      <c:valAx>
        <c:axId val="4144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6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[20190711_Dashboard.xlsx]tablasDinamicas!TablaDinámica17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8-4C6F-8797-00560C0720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8-4C6F-8797-00560C072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78-4C6F-8797-00560C0720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78-4C6F-8797-00560C0720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78-4C6F-8797-00560C07204A}"/>
              </c:ext>
            </c:extLst>
          </c:dPt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44BB-907F-0C758B38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400" b="1" i="0" u="none" strike="noStrike" baseline="0">
              <a:solidFill>
                <a:schemeClr val="bg1"/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series layoutId="regionMap" uniqueId="{12EC3D87-545E-40DA-98EA-D9D90B33D17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1HvZjt04lu2vGH6+cpKiOBU6L9CUdOYTs6d4EcLhMEVRIjVPf9TP/Qn1Y3eHc2jb6crK6s4GbgKG
fCyJErnHtRblf3uc//ZYPj20L+aqdN3fHucfX+Z9X//thx+6x/ypeuheVeax9Z3/1L969NUP/tMn
8/j0w8f2YTJO/xAiHP3wmD+0/dP88v/+GzxNP/mTf3zojXfXw1O73Dx1Q9l3v3Ptu5dePHysjEtM
17fmscc/vky7/uGjf/Hx6cX57/8xm0f/8sWT602/3C31048vv7r95Ysfvn3obybwooQ59sNHGIvl
K0KpJBGOCGIsQuzli9I7/fPlQMpXLKJEUB6FWHD6y5svHioY/Qem83kyDx8/tk9dBwv7/PcXA7+a
O5xP37188egH1z9bT4Mhv7jXdD7+6VLsn+d+hnthsT98bfnfnIDlf3PLF8751lb/7NJvfKMeiocX
8UNpPvnWmYdf7PM/9wxBr6iICAfj44hJHvKvPYMxfYWR5BzzUFBMWfjLu3/yzb8wse/76DcP+MZX
Kr74i/kqzk0+PMCfXyz1P/dSKF4JBOaXhJEIEQJO+DJ9MGKvIiYkF0JgQaiMfnn1T076QzP6vnu+
GPqNY56v/NU8Y4aPDx//hQr3v5jRB0jm7s+sseFzJiMuaSieY0US8W2QkFcMkxBFkjJEIdm/DpI/
MKHvh8ivA78JEDj/V4sPD2lryj8zcfmrUNIIU8EF/BDyN04JX6EoQjTEYYRCEn2buT/P6Dlm7x/a
B+3X353d9z0Uf/cp37grvvz33V/MX89t9O//0T+0fyJUgTQSlALq4iHGEn8PqoiIMgHOYgL/BGV+
gkk/1dr/mtOLfwfM9qD/G/763jO+8db1zeVfzFnb4cE9FMND/+c6S0IpwxEVOJRChL9JL/wK4ZBy
En4PWP6xKX0/p74c+41vtnd/Pd88te3Tn5lGmL9ijEuJGQDLnyHJl5AFEL8EqA91D+PvpdEWUvuf
zegfOeaXkd+65Xl9fynUfzE8jf7F6env/+l+6dV/ApakrygPqcQc7I4ZOOBrnPDsmS+x5DOO+LLA
/cFJfd85Xw3+xj8Xp7+Ye26Neyj979b3f40mh9ErKaH1UEEECwmKviVjiAPOlyET/HOxw9+QsT8w
oe+75deB37jkdv//O/n6R/n8pXLx1T3/onIRklcSMACg5hAaPgnFN9mCUfiKhhQTIWgkxWeXfZkt
39Uuvp7Q913y68Cvbv5f1yn+MeP5Vd9JHvqH9LMw9IWM8ftXPy8RdKtvhv6evvSTEfcff3xJkIwg
0H8VnJ4f8lVF+jV6fzPm6aHrf3wZYERfgbgkBAekICVDQH2mp58vyVdRJBCVSISIAFZ4+cL5ts9/
fBnyV3CaRBIxhCgwKsDmnR8+XwpfwWlMJEIcsCAw7l+luStfLtq7X+3x879fuKG68sb1HTwYKmr9
023P66MYgTiG0XMECRaFMA+4/vhwA/If3I3/D54C1OWd8Uey4GjTlNFuTEa9rKp1qFPzKuedNi5S
ZtFShWGUK5m5W9rSDzOQzHielp1dEFYFKycVtCZKJh29yXP2etR8w0K3C4fiQ7CMYmPIvpvKNW2l
fNL9fB82q99+YfzvLCci31kO4SQKIxFJDprR18thUbnkUg7uuPbdp8rVQYJW9maa1jHuCLvzImjO
k7sZxcyu5DzuVwYT8ijQcRi57qosrkvm59R63h5xFXycvY92XRbt5zDUx7AJt/MSmj2rLN/zyQcK
pEe0zRf51Jt13gRMFyeeBTqdisLHmCGcdjhb49CO9RZnjKnMa3/NBzLth7Ledq27z5apfuczw+Ko
I7WCpfnYzWOgft82GGLmN64mnAkG4QZefw63L13tfMnNKlp3nFzuNk6sN24W96Juu6RdRB8vDlfK
UDdtdHcIJC5Psxg+aodkmrXDmE7UQMn+NVe+467w2R1fRR/wT8gwAARQ3QjQ1K+nRDMihyCjxRG5
nsbjOPONCINAZb29yhrZ7qQIC7UG87xlma53eoyOi6vLG9+YE2uiKLbaf8JFk6VRVqwb1PT4ONM8
iw12SSBmn+JKZ2qiXMcjP/nS5XsHKtdN11TJ7y8Gf86Vb1YDS6GYsZARjhjU6y8N3FdjmPva50fa
jW1K5KNxU3Rox14k3YCEMr40+zHKREpG1erXeTNOauRtVCtZ9j6eFkfSwgbjJZ+ZWqEcXORrplBV
qrwJh/drPX8KoytRQBDLkW10oe2VnVUw9sM2WFi0l+AmwmDlmPmkCeZyW5q1uWZ4TDy36x4q1DtU
d62qGLXpMnN/t+Z5sW+i+cQHel/gurx1ma1imhXhrlrbRrF8EGqmy50RGY+bKIhiI6dSma7DV9mA
rrNuvtH9gPehb+gbyaojiYLy2DWcKSqWKmVS9Be+WD5kHeNqnvrqapITOjYMpQhlNHY1d+9Q7s88
XPi7ipSXPMNbQwOjlVyGzTSKD50ugzs0b3UXHebc5m90mAvF1oLHdp5vVrd8sgYfc1ZfhzILN66f
L22lF8WGwB5KZ3hahyvagTCP3qNm28xNGy8VMrcdn7adwJVRn+QsitR3iz11rcxibLrh5JsIXdjW
bsFI91BPy3d5z/12CNMw65tNLqf1PW7GnWdBHdcRmo8ibO2m0DFGcJ8chbgdbDyjoomHteFv/knY
iRA60ldZRKMIYg60nucsetbZvo67yNB1XTivD2PG28Tmpk0akutDMdEpGUIaQZWqs2PV6lLh2fY7
6aPhaiDHIqD+uunK+jrP6u60OhuDh2bFcx8d0VB8cqiPlBgxThY6hFsj8/DAGxEemtVUKq8IU+1c
tKdSmPHo2KGe5bDBaz2kVObkpEuG1NSVzWEc0kHn/h5rfpRaRlplwdsKWsMnAQW4g0Yguyj8VOdp
JnynVY3FjZXkLY3odNlYqU9z192ZPEuG3CgxsOpxckUZl9KHKidBnbJSdS6rb4jslxtJgktQro8j
JbRR3LX9BkflnEwDxaXinvUH+XwIoPTHw4TxBmw8H0Ajmw+ff+l8mg9oypcD5+uQZGYycTm74kJE
c3ERWGsT15E++emcdjYdPB+Uj0oXt7NWueXJsKZmbONmrDeU4Q8m6x51NTewwmCbR2RQrOdIuRYF
CidRQT+gou1VDTWgd2qxNi0jn2S5OffGXspoxzt5xN2YjpXezV143VldbqvB3I6sfBK1+2hxQ+N6
KV8zHWxN2R6rms5JBM09CupOBWYzCatVuXbv9IoU7yVJA09XtSLrjlmhr5cs+NSMtldmXd/N3rGE
DM2HdaWjWrLZxmOwvEZZ/jGX7ZPOxcZXzY600aZsyCVzMMWoezvX9mjbLNzKMOnM8wpXeiFpcD3N
UaaC+SmS0qqwQxvclg/DWr4P8/KwaAg0ATnV2wu0dGNczOsb1xWBGormPipmrOY5a+M65NehJlqt
PnvTBekwj4XCjbscXTgcRi7fh4huUQnr5VxvYNtiUwbNrOgShem0ro8rbGWkzLUbz8flIij0dpIk
Gebhfu1FFE9T8Kls6Xgn15xdFoSoWYCrkPbBhpRIX4ql/vkgI/406eIALqKXQzkuG2n6NZ4Qr1XT
FGJUJiDZqZnb4DSJiR85+dAuJd/wYDWqqgQbVR+EMpEsh0heGnYykwxSQbIxxgQdKBL4qneieW2R
fZNlPO2ncN5Xor1lC4YuEvZXsp2DtOn6OwA8ebx4WFMWCH9JJkPBLpl9GKHcum5NcqnFVVSVR52h
6RwVLBnssYPakRZziTdlYW+LWU/x5Okm1IN8w9GiRj2Gm5IXYrusPd/WZFjSdU3sDC0CZxWNC9IT
xRbik57R5Qy9Q570Ym96AaMNZ+3rzoWj8iF3KS3H5hSED2EY6J2sNESfhUJT5l0G+NGKN9EKlR+Z
MNFd5tPJjAcrwghau7nLta1Onw+ZP3sB3d1mNkhCGfUbi7t+M7DpCdf6MGv5ljYQfnjRbxFy6HYp
43Ba7oO17Q44GPAVtXm3dVXjFZN+PTQ5II525kEa1OMKCVkU+3IiRoWGDrsREFqQN9UJ5SaIS/y6
z+qrvBOvi6yrroJxmKBBD14N1Ojt7CamgmK5b21mEtK1aTTXUgGwcptJujGRAIPufG0TOYQ6FpYs
p3a9LUVGEwsgTLXFsLM5lhdyCeTF3OUZdBnXqG7QJjZBzW/Dqq/SNvRwdSjNrgncWduiOuPOHqr7
fW1k9KYqS5dkhPJN5szHBRjGftVCn1vwsYW2mjYiKK4aVKu8sF1iDalvuMtLVZv2oRqdPLfebnMW
mNR27XRjvTXJGK0dFLjAb5pck3gOS+h2IdloufhNV29wONdJ0+cy9T4XcVt3t7jPwZzhCq1z7JVe
+zzug8mpyU6dKlZxFy2427QOJ2GwFmdM6W0EFOG1aHp2XTYsxWhMMrsQxWd3GflKb4rlDWOm37jc
Xra2TMF058VgGi/YZKdwarbzmFeJnlv0psyCmy6b2W2J0COPwFMlb+OVtHRL+7ajStRZc6kluxup
04c+SObRlFdAG8KElH2WAMjL9tPs3ts279N6HsKkiphJZy90mjWVvOwKo5a1mi+qgrwNAz/trGeJ
GKYhjlA0bNt1edd2rtvy1q4H+vXB2x6iTwBJ6Rz2CtiKPgZBbfYuM9cDr+J2XCBGebte5ZDJxyEy
t0XOo0uOVRMQc/X5sLYTFJO2TFAvyAWWxUY7MWyaopFxKUrVA4Yr1ttoyRJqJH4vNKkUHtAKDK20
6Rw4fUEGANhFsOXDRBPYe7BXYqjEJg89hqRzRVL4ikBTzrsNJRi/LyOiNAqKoyTepFnkhkT2tjyh
lQznKne7jM9WtaGFDzwc3RStjcCPgh3LMIUaXRyQ09nOG3PZBmGRUtLrh3IxahKQRDiHDsIreZjt
9bTQfAviRxMHEfFHy6QazRrdTkXSV+hR5qVNGuj7aeN7lTnA3uL5kPXBdpmiRTlhkrwMstM05h4W
YBWR5DwPvr90GWAl30eXM5lPPXpsKZuOQO7Yru6W6wE14Q3xdRpKYL9TNBqoXN4koNekM2rxRVM9
VDzIJ+U/H7meVDSiKl6LqkiafNRn1+qHsa6hG3WsO4+t7c9dM/TnCdlhX2p9jAqXhP3k91F/tpIb
VQSu33TSgZ1mXW9lbm6mqqSqHLMmDZvcxq0Qy27MEo6qO53J9QrbMlNkxGFKDOEQLACKULbMSQOs
Qju3qqnPaJoPA59UM6/RfqT2UKOSnYImFbiIaUjkJqfT0wqYH3IQDp9/NTobElppFANPBxoQ5ndB
O3Rxk+EoqSmKYj9k7Y646LJrbghb53PF6vk8cPnzL52V48aLqyGYbjLBKzU4CiynMtNhsFyZuXuN
HCC5KAt2olzGhMvmwbeGbVg17JGpoSZaHteyrTajzmB12oK9mRNpVgm+tdocvQ/jmXgHXoSDN1l1
SfOm3vGVW/X53JqZOCsmd1EtoU4Lbud4wnxj/bA3Ab/qRhudhRePc9ngXb/O7twNQaHKPJpVLSaq
YGnRBbfBRhaVvWnqLFJD2CX1ytv9JFf/ehQdThB8x7Kl1QqQg9PXWvfbwDXxjP1074XsVEfW6VDm
YxjXXYEqBVGDDzCjJtayajZSu/1Ec4gFStZ9OGyrwnW5Aoa4DxsxP0Ylfxxp26WAoMk2rHCearZO
JxaO7XmchrezmUeFaRVeoWYWaUNTTh2+WCy6DKh9DQqVkvA1UrI24Riv05h1ilr7wdW03S+2eqzy
Uap6WdmGgHGPC4ps3BfL65wu7q03S9qYmSSacb2bGu8O0tRDLG35Ccg5OZVZC0V6WXxMunJ6N5Hp
I1hsSYA8Fhey61U+9cXbpjVbBl6DZ+Xtoda4fN1IdgyWktyLhS6JN3VxBM3L3HnJrtraRPfeO5sE
KBLHuZf6Nhj5G5ut5L4RMowpn8gJ2pG+kU30+Pm8G4YmFjgDLLLm+joaQqs+X6hlHihQ4YaL2vT5
FRNhrz6/udETUgxq22VLw+ISU1jKtJTLnpX0FMm+iEHaqSDKqmDDSBmDQr4k0E2Au7eFaloUxtFs
yImzblABbZli87Duo+XEOOg5QCJF7Ju+Vsb2bttogPshHrdCOKTawXvVV5nYZuhiAGZdICAQAqdT
JYZUNiiLV0bScrAfbMXhtVzEveuPw2BLNRveKkBdQC+yS2QLRdDQ7/IenMU9UlWey1hnHsoXyAtK
aKBx1rFLw4s2DfIBeFFn0ufxXldcOUjQaXrPa5sD+szktsMkTzrRFxfZSIq4b5rmVLh6Bf7k2nPd
GdW4fAOU86Ed2jFdeQZVuuU3QQW10Lri9VI3e1tSu2kMWmLUOLKtBbsBY+6XaNgNBT55YsZz2B+L
ItRJ3gY8HZseSBCiLq6DGhY8RsOlRy71bTdDhZ2X1IjBJSDDpYSuUEhpd7nynm36hT9qQoOLjoXQ
r8ryUA7uoh9jj4v2Eph+Edt2smnAx3ctQe9kUIyXICS4A59WwKq6Gm6N76a46BaelqsATNeW2Yei
oFcVRMwh0AONLanXNFyi4NRwKw+1r3OVu8iosqLjtacTv+LlAbTc88JAYSt72hwYqGdqmbTfmUic
6cj7fSaKSwtUcCyWd7iPrmuqsQo0jeKlYKFyZd8cAUzGDVmqXRW5t9UQybOP2JTgaO0TFGb6yjt8
wiuUxHoxaEuAYO84ZhCu1VodTRctyYTqUEXhzai763qyaAPtiKuefAhKE12gTMSVQOYAURcdBR0g
WIfbaDs1Y3cn1rZUBUWgpAjcAqgN9GaJ1jqmI75peLUFZBvGxDGAST6v9vJj6PP1IMz6fr0qZbNp
+lGfmK6NQiZSss+mveltjCtJ4qUrxiQnU+rLelJg/WYi9Vmc/ILSdYnIzoCMwn2tj3k7bCgkTwwz
PrdyCmMG7TcGIr9bxmZf6bVRgZ9nNVQdgACv8shkSpSO71oudrNhxdGgnl2MOi2ntt6t8/yh7dsg
ZYPkqlqi7Oyn2RxLZPZ9S6pbMq6hkq2O9laDQVZtrjNUAZcHSA7atcNqZN0HQCHVps3FPs+g0Uq3
VmlgAtAiAvpB9kEbw8evPAGuCcTI01k1pUmwX9YUPvxgcR4G70pRsQNU8yJxo985EKGKEaNTNdVF
zEb5rpyrtw604TSkFJZYs92M13Jj3Gx3qL8oodckqB1ZKqq2P+Y2QVZfFllGjtTlEuJZIjWgrAbS
lpENajOveFe+A0lgUX2htaLF4BPekimu+OpjOfQmNYFgccU0ujYlS0NC6l0/T81mApaXs6najXI4
NV3bxS2NXIqGZkyispkSP1obU0qQohXfmE5OJ2fGRXG6UDX66bHkdkllXSugkPmZo/qd9oPZNqPx
qgxwXNbroAzuANuI4R2UmWhP9FsbRlki9fBEC6a6Up/1GLBUT0ZsiEdlwn0ZpWOITpOPDLSjEeQc
hmOBbJagQPRq5Wjbgp6lZt2uSeXa63pdh3TM4SkA9mPOqb20tj1GVSPToh3AHay0ccCKYWMLsi+S
mXJQ8SuICjuiN6OoUbIIroahH5M1o58c8zopJ/ogRygGdixPw2SLtFpKSGkCNThfK78r/brrKXe3
IC2leeVCRaCNKuwwVE3elB+wNgmtI32LCz0ra0WuMoSi2yobVAsUNS6G9uhMhc4NoRte4sdh8QsQ
FeAIngIC70UbqKgB3bZo+jNAvTwRBLcp6yZQsTKWNrpuFPaUgMMbtEFzodzCQXroM7bNc/80ulLR
ISBJRwFtLVNhFX0WWINcN8p5fZ7GCsUZw34XemARgQc1rdNB3BgMy1ygG0K7gI7XuNjx0AC2ZP3G
4Es6zEUSdBaMHnUnkPraTWFCdtXlpT5M7Dk1A3+a9UE3GJgF7oEJz1EJlWgoNi4sdm1kq0Of5Yfp
eUcKpJAbwE8ybVkDeyWTcD85OzT5pmF03A7E3BuIhUk0+K7Cc1oCXDjD1tmnBbapRo3oRU5uG9pH
Z5oHiyI+rLd6EG/qrNsC6clAw823mSf6wmWhi3XTvRN2Qnc9AOoKSiiSXXWwlqBtv/arimbI5bEG
V1JTHdrFnm2eBeBXHvOG9NcVPmLB3E1rLhfk5Bb86uOCzvyuK8dnODmposMgYrQjObeZnVI0wluw
pN2pDwad1jTDKhxtl7bDbI/ZGEFUtyDIMGhxs1iP7dolcxmwExWVTWG3UcYD6ucbwerNXHN/yXsv
97Ab45UZh/nqo6Z2ufJdqKZs6a4cKJ8XAZt33RSssFEBFqjbjF2QIC+AJk9B3PesuuDM30TMVm9n
rNd0yTNxtGXQb1lenKxDdOdCd5WPblSaZn3ccLDN7BC0aqhm27aQ97W15a7EM1AhvF2HBe/8EHzs
Cer3xQCasqmG90EeasAypj5UTdLYXu7MMPcKZ+27yQVMSQYNqcKgUhYkS6BnWBUBrx8N7CtU/bHD
aLN0gqdYFFdE1k06FuF+CDq+j+C+xQHx0Tlkm213YWTLxILW0xZNrRaNwm25LA/Y4pu+7x+CZXkn
I7aqz5hv6pHdhg0/13kF4sGQLe+oRdeL6avtwNb1gMDqckDzhqyj28qK1hsnG5/ARMS2CoA6dkUD
LICAokNyHyQM9r9Ug7M8saAQHlrWXphcjUEOmxWUFJuAiFj7BuT0EiSmOnc+zeFmkK6rHagxjuTz
dulQACv0GVDk6R615oDBAQDSzcXnfu27flHSLnXsbVukpfNXI9UXTbPwu4gHN6RgpyHv5E0Ymiru
OtGp1UVTrAfQ16aiK0A5LC7LQbxe5xAoztSnubFQc1z4Ea2jUPA9Cd+E2d0M+P8ksrFJPlsrExto
f6CAScAVErT+fTbDnqwdirjsZpOAoHc9etDUcO8+0pDfrbyek2FsPxhGuh2RjQYpFAyaFcXrIngD
stoB0hjoGXCXdB2mciPejSUhyRq5ds+X7s20kjERDUiszaqPduIoqRZebaYmKlSPdFIvM+g40xqA
ImKTHmxxv4A9eRE1qqSyPc9VcKKwOXXOs+YB4THfBzPLd8EjlFlV10O+lTM1SUG7+sKGblI0bAwo
68RcBzP52BZRfjZuhO0eAB3JINAAO2m0SuvMA6qed6Gb0Sfd9ukaVsXHEvifsu22Lzm5L7R7BFkX
MCNi0Eo7UNVkByo878a7YpyzBPAMgu1s+74Frfm+mebUy/L1uObksqnJvQuy26KhoSo8MCz63LSy
zD312fturcMbXZkPDC0POfzXmJtnQFZJe9cf2fN76syxLXyLsG5L8jCtXpyMlKvqm/KZIy/mroi6
JZYtbJ9N2fjgxyE88aoL9rCNf+o6qpUHzPiWrRipjoq7CfSIC9mP25J6UMG7ll6YGd+C1DTuB3uN
lhYepAcSByFVdTbC7mXWDGpidaa0QHojOnEh7cABKObzazLBFu7oxx3yMJC2IGoRXM6bTJYyhdbC
YOeg4LsFgGVJGnEGJSDl0H92Hg3Z3ln3tgNqCWLAsZ3IAORmve4wFAGyFs1Bw9cRN3PB3692W9tV
3oVruMYB6f12AVzFBlBkUdYfChAKts4PH1gbXC6w8eUJN69xHaNyqc9d1Ltbsc74INj0vpN58v+o
OZPtxnGsWz8Ra5EAO0zugKR6yZIbuZtwRdgRIMAOBMEOT/9vubKqIqPqz7p3eCdKy2FLaYoAztn7
24fmUb4RrqIQ4LAAXTLzNTX22fPhWNWB2+8KZ1I4Qv06ITxk+6C1m3xuUIgRznZ9Fy9rfJKHGGX7
StHISYi7xKeZBZcivocZKi+NRFnq6AkGqh+pzJMoFr2A0J3nCX/FcWasYln9aNtafGNOuyeqhP3R
zcfG4eolLO9jOY2vEHHjfdePcfr1tJHFmIaVpIchGNH/9hTtCP8hRuW/Bx7UXw9y8ZZpRV8sls7X
902jvFWpnXE3jr55Xpph03m1OluQMUkY2iaTZVmc4J/ZO9fAY5Bl7u34NKlV33TPsiD6lbTbjkUm
WULLXqSp4YKFLNw4ushfnHh6m+Oqu5TaiqfJeuuvnxpsOextPeQpili9gsLV7+d+vLNBzV4067Bi
oLT3keHH0onjk6OJyrgi7F0rVAwofz9hv/SJYmP0YGO33tIhNFtP6OkBOsGBVOOZzHL69Kfn2PHk
TyKd7344zM+NT4uVbSK4SF0dp75P5tRx7PzetM2Hig1buTNfNsxH0RhH4avUFUCYVi1p3Ph808RE
bLQpt0UfRauli8ajmJc2W2Tz0AWuWtcjNjIlujKD+s/vQ0Ppuqbc31s/MCtnQXdcm3DJxtgZT55D
/MTpyup9HPsrI52b+GgZ75x5QDvtQUBtCZgcHbgm9cU5qkdQLq4HMWOIdk0xaPQULNxJ69cPFcdm
nVvnG/F6sR9oXFw90WyR5nMPIeSdbLxZmoWrNHrlrlkpE5fnsXbcTRsEza6c263UKDk0WcJ3G7yY
MiSbntYedB/IyF07nlvZOSmjNS6RnFJngdiObBEH8pKO7sS2ucu6PWTBIRW6vnhVp7OCoOZxhQyh
p2Fv9Kim+1BJk8zS8061zbdhHZ5yGnXw2FZT8rMDt/OjMBCADaH8kQx9tykHm++wa9Zn1rYH240j
qArhPJe1A0fZLtXnPN66a58+uHCqUjnV6ZCPQBA8P9+rggQfy9S84jil7z0tu4QYcZGtoNfCjptS
Y2OvGrhzDUJ0NcqdNK+b8mGe/dfYkD51YiGPXu/ApDRls/UNds1IcHkqgsdIqzOrZ32WampPE0Up
EnZ2I31ur3noNgeiVhbkCXb/MbrWBWTsycVfSKcn1zhxFvA2vDTkEBa2KpMGB41qTli5euM4ULPL
C/Ed/eJ3DId16+p7q7nY8aIkmzoAwlBzMm06Z4ADoeKHrqRmHSkgNbLC9jabar7zu0qmAyCJYzjR
u7JgKh3zhjz5PUSMKZqX9YxidheqhSXYBOOjq/XjCCMft4UUKZxEsDfBFMNTao8LbKVAjPaz9vk3
LQp7rQbYQNwDBWADubI5k4dxAjXzRUr8gQ3+gRv9HX77wFLSghd/RFP/+fT/vIhSqB+f4ttXYvJf
3//zU7zIH696A/7+9OTf6MP/hS/8ezL2f/nH/zv40CPIPv4Cg/wbfPhrDuBf/OEfv/YHf3iLtzIa
AYeLfMiKoK1+4Q8RAGJ4E+bDs8G5gH/6B3/o/S2O/Fvoz0c2E5IzUKY/+EPkaRmSXC7+HUgqaBP6
/8Ifstsr/QleCT1YBSFoqSC8pcPIbwBi4HPgG55WO9d6Z2cM8j3VebXKvcpJ/cEd9lRAsO8buiNU
PbOGuSByaLgtmHsCgsSmJJTR3QRNczNFud33ZnL3X1+N00TWfAm+t9Oi78M7bQf3MJP60wFzecSp
uJNSmDsoaU8ap/ORqI+yC+2j4pGA0FsU69k2qJrHSu2XtqDZgldMoW8PKOgdsccCojvVDahZcjEm
paP5mQz1qivhWs7lsGRuMeXpFN6kH9W+dwtUWHfM+UM0Y+eIiH3wHX5nIWGAD6SweiA7mLnaeZVb
pUXk1Vvjkm9a1n4iq/lTzsWPZdLDpifDmldRt+4NNJ6lpofcmw68ctVqUdDaQxnv/TkOjtph4WrE
st2z2fv0eV2uJ2UK4A9sysxM5CWMJiz2vI1WAxwhNyqj16lcbOY1CuclOmGcAUk9LfPh6yHPPwIq
4g38zzgtUd7uRgrla9b+kHU2rlL0YpBk1Qvy6F5Srcmg+6cahlc2Y2vf3MI0qPlauhsWsqSB9lL0
FvGZBpRnlMz9szY1nGE1sW/K1Fk46V3PVXlXSo89NrqJIIlUA3BEbYEy5Sj0tRkfhvdohLsdzOOY
FrR3t7z11EHmqImsqNQ7J94VTTXOeNH5Rxs6cwqh9831+vkI3aZeW+0Uabe05mCX3CS6o3JbaNee
6CyfIKEl8FzYNez84ux4rEgmXtkz/KJTPnUoOT6Xhem9CKe7oo7z7cQKKFCycPcdbfUKDMRKK1k9
9ouvnwxfoY77iKcx2rCgG/dq4e9eB7g0oJqvPKcASIHiYu5de6bYO8cqFIdg8fjRtORF8njM+JjX
idQ8zKAGLfBkxlMOUuYgPMvSeDJBBlFhhIVzGpwi2Bc4qA+V5+wcAfkW8MXy5BP0lIP7EQ8uOcPO
Cbbsac5AIokM6vp0r6AzrRtu+WqeCncVgvFKvLoSL1WAM5jo7/M431ZNkw4gFPcTtu4jNSPWSRGm
Y7so8Ldld9A16RO38iTM8kgBEIMYHDoN2Qczl89Y7EnvlQxH26BxDDppK4vwZW5UUqNoO6q8HI45
hLiUN8yu+9HoPTA30KEREJEibkHUiuUzavLm4DnxpxL2VXJY+YkbPhHteJtZwcQKaJs/WPk+WO5k
DorOfawKtTKls5vkWD0IHvbXonxfSPzo2XA5B4Hx9k7UdZupN+1eBmULr6rYhS7aEKjf7SNX06l3
feeg29E5+CMB6EjDZWVQq1qQTdsotF0qG9Idxygu1xV+YiMkLBvbhMFr1ZVqhav5PXBcKMahmVaC
glQUC3SgSYLCNYGGq1sM/klxP7WKqsNAhxy3B2ppvQT+Vk7Anfyo7g4xA03TW3gdbWPzFWftdO8C
44VH3NapEiiK4fF1GyAYUzp3TnD/9VDNkKAV7CwPDGTqgoG7U3pAsf/1pccyreeMSznck2hiT001
fkKxY6lxHfzORJe7WJUiYYOFUAYAcePOPmTG2057CSqzbPlNMfUaaLaAOdqeigMAmAZ+0cweYpjA
KRsB+lWqCje49YcHukTDuhGizwa3/5bnMUTOmMkVmpUADtagLwFHv+f63SUYJiDDA7jhr68IG6CO
xEKYRBpaHeUQDZtpnP1tE4J4oQWs4A5120fRQsJSo/Mc1xBphIDs6TpRFs+NeHQK53uLnfOba32Y
ZbXPLjXK36NQy5DRGahJ0Nd8P2q7DYMWKg0XMpGF7/wYq/m1bCkUewqkNA9uXEHQ0kznzDupyf2M
szhn+r7O7X042nobMhbdNFO960zOd0HT4RYRLWREpxeX8PbQ1eW40iXwN1mH056qoNmanF16WtSf
Ubivpd/+mHJdJr1OicIa5Llhm4rFzwvY9rcAx4RqTDoGlYY6wLptWyuTtHU5PbhqAg4EHzTnmYtK
9lwHlm3yR7fmwxUqxJq3ldlQcK2Jr8bqTtTgReT45DkquJON6E5j48V4Y576NHyc9VD+bE2MSjGM
vpOSx7CvHPqgKdxgd7Bybcu62U6TPvvSzE9ey18nqH5+/gPafk+jB9HP5N2he8hKxZnA7Unn0a9W
dSjIKZ/dN8JruByMj+turtUdpcGPmkuSBKB/78Np+pCyp0neLcsq9BW2o2U6gNo0923Qok8PtLua
R/oIsNQ8+6yErk4Z+UGWIzqRel3XtNhCjx333dB9lE7X7Gt3GKAgdGirmog9Vp6r0aVN8ItzZTPV
c/M45b2f8mqYrqxYeJrTXm2ZqKGShK3ZBQt+zpsC/mpys4ZJQ/cE8KgP82c7GN89fj3I0qZ90+iD
skKeh9FA4nWQNUBn02VD19c713d5ohe5i9Au3AdNqNFr5nSrHTfV8Agh4MonPgxyQwCNnX3thjjy
vCHrZ3pz2Ru7Fw2skL5to/dpnjdxb4ZnPuBcnWA/rb6+L+o46UgxvLqTwM2pnK1omZMqaKnPTgdv
Jw/FssWx0j+3DOsWw1WqA3h9su4ddEyWt/OBFMGpzAtIh1Fv0nCBtR0UtLsjAT+OjV8cBk7DDRfA
dSyw95R7jXNXuSgSJivVu6MBVZCxgOTUy3cz3zsDjJBOsuMQzfwg2U0IwQfEu/hMsGknpceubFrM
Q8cqnnaO0z0sXX+eRlRjubHdt9XXo7Yxkg5TKXZ0bP2niRSwbsDZFJbcZHO5LlxQALZykp542Dpv
egLTcDGCz2i5NLFzDF2Ctrwr0kDJhyXiZbIsxoBJ6YCTKvexx37uhv1bucgZPpb/CJDNWc1B9cTi
PgJt1F/hUN9JZj5gMz56BG0nWIwUwIS/KtQA3tdz0tyfL3k/rUdPJwT4rQ8XIaauhq5UPtFQnub+
3jTiWs5NmMwXTzdImJSMZaGtRMIHt0iJR3YA3vZcgeObquhknenguOHeN92DdoREaxsjZ+E+d1zs
bdinhQxI6g3RNYxgrVb9deqqh3j8yQK1VVGOAst5Mepi6+LJzN6qjYLvnX6Bzw0BmmDVznWXlJzk
SQ10CZ7Utmk7bInOgL0RlXbTRDAz28c57DMb5uEznd4qtawtQP9UO7O7Mk55YGODSJEDwWzwdAan
fF3Gs5OgTL06frCxuToPrcKJ4wer2s6bZlz2upVXhXMjVe5PaeL3GnhU0k7GbpG8yRjgBKrJDiDo
kFJ/VwfddlyrcLifoujnpA5qDoDJeQC6Wb1tqfreyJbCf0FxgrtpSR3olYAVo61HuwWEBm7SyGMn
LOY2hG8hwr0O9H6O2FrSGB5TIWWKludDdc0DD9oZtzTbBkP4tAjrJdT6wJIUUgWA5+is3yZVoRWB
1x3DdPWd/NYA7CPYp0mu29SZWg9BmFOgdLFydsSCPI0BfJdMwNjHoSn7l852WAHLlC19fif9+GH6
CdW0XJsmh/MF/d34Gfq9beX7K2GEToLZP3psHWt1bYyz6wJ27EuxcidAWK175MqelniI06Ele8BI
31sNEB1Y7qYryx9f7+zL6i4yLMiaSWxaGp7COljQAfCnsjBuOssiI0P4M5DzixCqTXJS3cVh9NI2
9d4vXJMgS98hCsAObJlYUg6QIhZRj6lfqTeANbto6DIAbDIRjZfjPnDntJhED4P++8RCmQ2BPTa+
O+249NPabrup4OnCvbtewiQSw3QkprpDeYXKWFaZDvmY5CxHBUMzUDGwBWooq62LimVq2oSz4gkH
JQoykowzit3Qw3u7M7CQUEA/A35cKqdP8hBUIm2Yl+jKVmk/4US+GRGNY3cC0hV4TCxoGArOiipK
4Wjho3FrnMvdDBWD9/1D7xVHCBzmVA+9wI5u/PRWmDWdRQCDS9xcZe2usA4RCCgrkdJCi6QvBg/O
TwU4tyzqQ6XLlwbm9EZT7awDobG9QqA7IZ0GgXXk9mAE9OVA2VdemxWzwXwJ9YHXdXHOG203tMQf
vYR1D92eVuvWsguIgrXLquGO3B7woZm1Y7CZ+sb19jVnH8CwLmZ0NWCoZqtb/6cxcAGWKgQ51p2A
iqI3lsKDvg9vA+QYSNiRP5F8gsppvG+y8S+0yddRKy89eWpIuJppqO66IT50rku3fXivJ0/vB90c
Qf8ZEDxzsGFx/oRD12Z8KJz1SEYUH2M83EOAd/p9hYiAYH2MPx9sGRTzJmDLqnTJoQt9k8Zg3/c3
PxAGtkiQaUF2yMaXEJcpWxz50ZTubiDoC0ltsdsOAGkrb3x2an/G/7PtVsXopgXvHx3E/f6ev/v/
XX76+HUW2T/i9rdsKCJFfyU+/TMk/IvydPuNP3SnOPwbppjQMERo42sCxi+5Vy/+G6Z+IfkaBhjD
gNjSP3UnSv4GQinCyBoSuySit5k0/9Cd/L8FlPqIoLuuh4AnpLF/qGt/kv4Q9f3j+a+51+AmK/2S
1XMxloNShGvD0EO82o3xRr9m9TSQWdE0RXdCXUwBlPjZ6FbmoYbR/FCimqQ6ugC1nk9+JJa/P+CY
/OMrStHeBQbgA4Klm6W8k6MVH4UTLilapOFsK6Q3GOXd2jVu9Tz5+ZVX2FFMPDBUGihrAy8qDoaA
fZlA7zzGSF1eatyksOpZUleju4K7tJxypfXWViiY7FDeVWXv/4AStBubRb1Hot+HTXdwo0LXWbBE
xQYOCM5eZvtzOMJFaGfRIKuHp8UwP/zyYf+HC+i5vwl3Lj5BfEBRhOl58W042C3b+UtyGImoqiiN
gnURCkSklqrtzg3sGiS05ngLybs+dViByQRZHm4+Uih5Wdq7uhYxCAw5ZDO033Ifhjzo1/EnyYvv
hVs0l3wh9YX5NcIffgzGt/COCgVoxty5S6H5ekfh38zwSDaHxR+jQykglw15R19c6PmpieBc6rZ6
dcR5WiL1BiZB7KBO6VVdd2olA7gRxAQxNl7i3Y+jM22B6YmkLYruYDqpjn27FIntzRbhOedoa7Fc
loLOF5dhqmE+ExCADkwspG0A+JTlPcfOtYlLtBAFhfJO8fsrMbEDH4h7cvx5zpoBntLXV0LR6aFZ
NiOgTzCVIXk2lY88FEy/j4kXq4hVEegHcQt5gBjGhgYCupIBgjEQqqRjD83NsuWjPcgyqp++Hiak
LzWV7IxgX5mYMeo3Ahf/0FsJF1qJ5X3kfCe7KxqY+IcfD2mrZyGSItc3+MT7aav+Ei+O+VYZRDO6
cfGeRyGCdA7nKfvrO+ffl15MMQQkdgOIvv/hxiEuhcAyVd6RWkXQx9SQ3AYEFpFjM/JswLjlZpAT
aggmDk6bu9/p7PRpBUBzz8I5AOo3ohul3LsA7Nh8PfOZ1yFDN0KyKBocUO4Yh1fILm/IYEq4r9UC
eLQaa40WWHSHEb2RDH+Azm8RWvfIk7FnV4wi1ZOiVxrqcQcCFoUYtJ2r7OJxN3WBlwJ9mEibjAUY
C+/mpqgwig4iUB9TRL0otQ5eAmR6m4V+s6T5Yt1jHtegNP9b6jP6ffUxFiDCjTE2FNlB4oW/7V8l
rXyiaKD+WH2IlgcPjTfxrMtz/2ShBZ9IUd/gQ5+cConyYGNobteTiNyHwZkZikmv3kR57T18fS/6
PvfCPBgUwETa5ux2HJ8QiU6R9vR9QKYWWQOKpbrEBUi3st6RMSTXMiii1JdtlzWNRCVUm+BJ++6r
oEuFTYCJFSQSdpn8NAatfJ/fHjBm0oL6sHixJoZjhKIHEcf6w9oSO6onH0Yq3ENLWh9c2Cgvbgkm
ZezC+TLPVu/IUmpEc2BhD7IKsmIRZAuuOZ0odZ81AC1EscR35xZKsQGvjyTyt6XLx1PltMvOkeYH
v+0z7LbPfH3VxuMPWKTLrp3U6a9vdv+3zwkzOjCZI8bJxTzMI6Lst10SyKfnO+BmINHr7rDo5c1H
/vlnhGozBhD3KZExBb5QB4+OCWeQACZKSp8hMhoQ9QIDrkplLpZDJeP2Bdgq0gApGYPxPPU8fLR2
8jLTtxHyq+1ZLJ6LtIYpDkimgAuL/UdMD2l3QZj4CBW+dbyNk1x0yx3qsHlfcB/6oLcN4yC/C73J
nr8eIKzKI3O9bTRG+FY5hJjd9lepf//fZ07EiHLB1I0CnCL44s8nR4MY71zhvQ6i+myA6p3Am46A
gnybdXEbphpix3qiMEandkTaCl3xevIRW/NaWITYPeg1aIuXQiOAhxUIuqka1KmyhL6E0aqUzadh
8bx1+qo9iTYATRmrsT1B2PZ3loTwG0OQWWwMkAdEgvXS4p4D9FqGHwt7izhYzCB0brwiwkiOdkHM
uSCCqhaLhjbt8r0eSDJ3vH5XCkiX1tO4p0HL7h0HkP/UB/N3lJdXCmXxv1y434PeLo1hNIShG7lw
yuLfvbLGtk7YyMUcAJFU5zkn2Az7GVk/Xhnv+wI6CjETx8nabi4ekbkaIf8uqJ+p0z8shOZp5Lcc
yXdtHljkv0ysbDJKdYeUCMI2E3Teaw1EPYkXYPAWeShsJLTd+l2JcO5cqqSMqX2qu6VYF07JjxpH
JgCcQK6r2S3Bl2KIAUPw/shqF+ekBhR4+1DGIU4Kw8druICEAQFKV9ZfOKLpYf79ry8R+fcBICzw
WYylhpIEw/J+2xfrxm/Gvpm6Qxg35Rp4wvQAAANun3ReyFS1O2MqkpEpvKWh6jpjLY6W0g75h0D8
2y0/9TyoNNcuhFheKOzzfIZ4gEw16TexpojQg0Vt0WTMnU1bLt31X/8F/2GECXaM27hbjxEIgvFv
MzHooioUIqo+xC7qvtpEACXG7sHUhFxzy1aOL7uHKjB7+KnAwFn8VFrEW2POQCEPdEHvi9tZIz99
37mY0+BVo/3m86hNPKObe9ZU1REZJXhjHVCKoQEJdhPqBE8FKZvLvx5QsiAf4KloVSBXhN0/o3CI
7v5eUEb91etZvmNL0WULRIBNGeX0rogq9Kd1bdEiKv8OYyGuf3156O3P/6Vw9wL0ADjwkO7B9nFr
B/68eXQ5D2MO3mbfTJO3nR0oY3ShxaYi1ZyMMCh6bBoZjJwAOLoDn2agKkNLp3exC9LXGB0961Jo
iB3SPDkwj7LWCeLMTn19LgO5bcE+fRISPsqqW74hrorirC7c10ZUkEuQpEHPieSCl2Odgfd7tdGA
BI4z1btZtfW9x8QGLSb0Fk6vTY1D6/aMQGi85nFYJn99Ob6Gtvzpcvg+Mj8EHn1IcGn834a6OKFf
Ubb0CJkAUJo3OFo5sM+snpzgQSGd2MdL4WGGR1kiiTfFiRfp9s5a/ZNE0PAntwIzJ2a9AfxvHqpm
QAvUlzhhnBTRefXSQuv5rO1C0nEoPuSiECMbMARgrPzmv9z4Htq+P3+yPjgAtHYhwXi+kIS/kQCO
u+BToo3a58Pk3SvxbXKpfZsbfaY9kgJ61sEjFzMMtwa54rIzAeTHmqdqnpohtTFRSGzRNunr6BQu
eRBlA4Kw6V9fcA9jXm5n9q/XHD0tRgeCtyFYYq739Yf80vn0Qs15i6z4JoBIWiEVJwN2RfAbNfWF
gGguzGloH2OhEHzyEEPxMm2bNIcQB9r4biThvljmfeeJtXHbjBt1kkjVUWCN0ppHTdUKFujUkwN+
9WiId1fMEGjgCELPeAeIcD0XXv+t9Lsz4fmuIOYkp/hUe9hRzZFoC3goCaEzDqu2DO8qBODyDsnp
Jn41vodSS2xszTdmzDdFDoopPzadd/K6c4DjRMOHKc20VpGzFqZdkXHaF9GVlnW6+NgzvPHJkg53
fo2LjaWxKLFFJ5bY0GaaRucK4HNJKWhAnk3lDybfZPxWL1cqsihPMHOkynfQl/m86uZ0fozKVH4s
JebRZG59l/eYONCdq0uLPxbguXCfdPATZHRSoFAv8g3HKVP09yAwZ//ZAVDANpp9d53HHEk86Ep0
3AMdzPoC01jSEj44hjeFqVRZFGziCbIkMpIRZ2sam6wHBLBs5YwPq0BTNRPgHs7L2JXQ6CTCNO5O
+XiH/lCQCZNw3PsQU2OUgA/Y0oc8bBEapydvqTfKrxLm73gZbcUyrCYJGARH3laMcuNG/X1f2T2x
PfpUf9cKQNcwD0fM9bGqRGeHUHrfr9V46AuDPOM7d5xLQZp1VL+qnJ4qz24YTFheI3Qr/VUfYUsf
qvjRRTp1nLcBJVtd0hSQTY2KktwNgq4BQQHi61HcLUnQvrIWGNeuQp6Ve+843jDvo0gccsF0r8Tj
daL4pdfPwJmTAjSkwXCWqMCLiekVkxxWsT1Xstj6Q34sLjnnz9xisksBhBgx/p/VAKWDhd8FH3c8
hmHGGTL5JkVKesgRR2kjvJuFoJujKBgOy4LbhR8wuoO/xJhrRIP97F8DdZ7HFGUEufocmv23GhgE
LHHQgZ8IueDuiBCQbZNSBqsSoZ3Wex0aAU3kcaRdyipoydBf0d/7T0a/lfNVsq3i7314Gc3TSLP4
GcQGaBmcTPfCKdaL2BsDIWBVMAy60ikGLRFy4N3Vt+gs8jqbmNmQ6IBxaKlkO5uvB7GPcDErtDn5
W/jW8r1PL5X3hvNC10n7DuK7b8ELQIMHSY4YQNBr1E1tkfjBcvt/yWuTmajADAd4UVWDvYJnQN8y
VTK8eJ0h25toADyu7pPQ9BdHkI2anpFjuoswPSj+QajZzKW7LZHXlMRJv1qxHJElwxJOxbY0wR7/
xZ84ZGPTIPGN1D7bLqTdNL5ZQdPCmB38lFgR6qau42fIFOxQLKXQcTYlAiXA4bPJnXcUt395E8Dl
fdsBxezGjY8BCzJsQKWADe6gLLFh51TuKhoZkAoHDLs8RBIskndCtbHrpbqLG+8C12fXkSEp9Hjs
DdkjeLOG/v3IZ8DVtb+5Ne1TjbO7ctPb0uYORldhcFKIHBKyzRhIN3gBSu1VXO4q51wX93oA1wy3
Zd8W2+4mt29st5P9BuNsND8qN+HFnmBV2GPB3ic9p9XyTMoP4Xn70ABw1GqFmQEADpxsxPQwaHin
eeky0P461ahwlnpE9AKL7jBXMS62ls91BOQGQ9zytyaoN8JrSUanpT/5i/lRzbPzhDLWW2ObAUpE
kdKvUXkX4X0t3OHLy8MRVSILMpZrq84yzue1rlCvTE7l77oRXm1g9feyXaqL8MLpkc3TrpNowWQR
YH/AuLCdx8DluHG9hyPoP6hyQRQud3ezsNHOaeJ2RQEbIfFeQMNk4lph1MW5i9iOsmjjjW73Wsfd
vO5zWW50y8qd0n2cUWd8gxTlQbM7Y9bgsPaXXqXiNpuoCzZkZPrVoFbewSgDC1LpHjYngB3AyvXJ
RXztuQLA+vVjKh6jPdT1GGUDfovPyIjVoofKAjY1GaMZB8xykKQwLxOmgRzrFrVmJKdn+j9UndeS
4krXbZ9IETIpdwsy+KJ8d98o2sp7pdzT/0P0Pl/HuSFARUEVSJnLzDnWbJXP9YyFkODNBbEnxi+C
qHrqJ+sdU9OKM1NQoc/V6csEmsubdVkfqendZlWbX/oeR2oydN4qRyw3dDBO/Rj/d2NkEAfnMrs+
jtPvUHIgPjG90bXX7RC3OfFQP4fq0hzFKJoTrZiFq9PEtPa/V+pM+ji6zifW598iFXOqo0SaFzkU
gXAKIoyK8++1Pv/3no9ffNw8jv17+Piz/h3DGRyWMRf4IOoatluqUk2GnbCPlUhZ8Uo51Ql7FklG
WZJvTHVer3u7M7ZtsnK8x4/S7eePm6Qq+Used6thy0/q3kLogyhgnzlGRQWxUEI9NW4or8JWqkEh
B3y3kV8L3I3IdXjxMplOo6VQ7rN2CMZ3gzYHm6a9RK62RgNOqdkfm8y3Oq79eLhN+ta+6b0MxIFE
yVfVRiDq6ahW+lHRv0qVmEi70m8NpaLdyogIRG6OqRDdXxgl3zKdQsQggrFAI4hdy2xFIJLlDWXn
cZMGQS7YrZh1m9h96UH00DwNMZuHW3NzgiuFgySsAd7UYqvRdggL9AMS786F68NyVQvbb2ncl9q4
sxp7n6X5Ve9qvwc2hKQHyEeAo92vYSCZRU/bS4S2koX9WHgx9XdsCleVqjBeWHydo18nFuopNDrL
tOtyiYjLRMqYg2jQMK6IsGlcf9mvIj/GjfWtMQfEkmng0tFsxmGvZQA1VuVYtwr7quIlqXVvRPZk
zeJpsbrd7OIdUJenxd2k4e2phOjDII7Xce2+t6RdHT13yT4VrR+xvf4wi3dpDyHR+cXu+3B0+Dt0
7SlRhitt5ntqyWNc3+a2CAe7eHx5cnQ8hYVvLPUDNu4LXVg/gwHY6e4ePV2gL2/jXASl2Xv0Cnyz
nIJy0P1l1IFNRL6rAxVr0CiM+aFz1hPX/hPK672b5F/cbHmtKywTEG5UOJgx/TuXHZmOw1QGxe9c
HU4212w+izDpxzCN1CCXoBI6PcD6iWZsnzjDieLiEaHmCWjH0UQbtzh4NwwnUPrqNCUmZypcBdRN
FbI5Bd2Am+6q8rKqhEMGYBT960N4YK4BeT1khs4DELVTDdWXI15QKJ3xclIqwzN1xVsW5Fjq0a3l
SY8TsJJjaJdq4A4GDhzW5i+T5txbq9mNfMOxWocK10JhzIE6ZegD7eOkcgkNPeYcmBAy1Oc0UDKA
NYtz0ZQisBNaFQ1Lg4aaHWHg9m/LefUr50MlwtDqzIdP6tvCYq/XaEmknjUou3GLVp0p0Jz+bBnz
GZqgV+UtTt350Mn76mAlzFxvcFkfiL/NXno69J400ffRKoKGnG9SyHtJZ91YCaKR0zpDjdaFXRn7
9jrx6eVHK/f4SkOV+AW2RKiggXLnllhTfWn19Ny19QVTtGdVLO2pG9YE90SoR/Etb/FYrM11RabY
slDapvZOZnS08FtGqhZIJ/VZp/0V8TUO+8DSn1Hon6Zm9gd99Fr5Da37jgTZW6wkcCP7tqjJKxnF
FxUUD8zMd9rzlF+frKgKR9FxtdfvddJ5FJs2cRa+b/7kUQ/t6RX250EalWcVJaZKJezolsUolHRR
E8LjDRqo5UMcAYA2ddE+G+39uK70nJ4VlWWqN4/ltscmeFaARJidvm/l5I9LjuQmfqmH5mIOn8oq
Ltl06/Uy2Po9YrWxSXCuGSaBj3PSZHZax4Wgx9q7qjiw2YdLtlwoPb21grb0Co2x/rDm6jhm60u8
zj8Lq4PPmZ5Lt73zDY34EiXYrxplO06to0ELiW/znHT2M9KPKJxy7Z7kcajnM19rFwojv6LA9EpU
uSOSWtWlclH92OJ8XQd4Q+ykQ5yCinZYKa+radCy/sauEsBB3ZOuAigQfqnBDCRAKudgbCq/c/pj
wRKY2c+0AnytVb63bnRw1+JsKdFRF30ABYWAi++RtXkp+r0aDHLdFUWy0wtQnLsBpyRtk69tJ061
XK4y0o9LVLGXnApr3bO9+Jhhems5O8rEirixsFRcIrAAiy8GJ0hZ4Tq1vWnKgs5eTvVkPFXLU7Ka
v6fpVVQZCqR4J/rqZUnMY+ocZ8sI+/XeivzSLOqxE1OwpiZy1x9qZx2Wfj66dGDwp/sUEHxzMMO2
xhLt9ABhR9amFxg2T3klTyVCSPrMnmnJFxNo36JfMmRGySEFOlcIOgdBRMsk6iZi4qAT46GJ4jAu
OYFpkDii+dZFm48dE9u0Lyw0PrkWzFON8tPYYeLdW2oZIoPyjdrc29Fwbd2Z1lRDqtoWV3dOwE6p
J10Yl9lN9oLmB+Xvz3FM0HkZr4kgWIkAMODF1bPbQuAhqDeA6Tq0JbJ0p3wWrXjJBUX6AvSk+0LP
+8lUix04sjg6ORP7YaAP31RAe1aDc8dH1cdfPOdPTvfu/oim54w0VDMxZr9F+rkuQkftryr8pdxK
L2pavyt2iX6lwcyPqqVYzyzIx1TFXTCUXwrN/jXa8VcBZLdXs1PSJUFR1Jdt/5tbedpqDUW9IJUb
0EPzxyQCupT9UsnpPPevDSuH4lcxHrIaDzDimnEsyEXMQ/+KDvZYW6a3KksI7eRoTsWLjSTJaqEm
441WnOQNzZ2WrZ4yLkd9qI+qulABATbQozC0Bz8yx5PZDMcSnxk4RTPp90uUPg1J9bHo443aeqCM
9Bt0J+xwjczlc9yPh3L+ipAXqEp9UKLiYOrxQVOLILEtPy+KQ0uwaRsfxVu3srebuefo56rYQpes
3MVx/b4K62lGm9yYKU5NuSsdM8ynHGJXes00B8vwiPZrvoF4gNKS+qN5IJj0RqRWKi4Ru4LdUDk3
6NwvtGCPXTK+NMp8x7NxclToLi9rtBdVflUiGzaUAcOh2RTf8alCzyyWdNMch01bXi3kZFOuvClK
dE0U7dCsw8GJq4PpQN+LojdFcz5017jT43kZZphAbX4TRkYB2QKwVvmZArSgdK+bNnY1hhNiIaDC
8cHJshBax73Z8uVODVB+3wt9OLT2ckPT+b6gcc6z9QIcAi7A3c7E20aWLUxiuMI4ioksqOUCo1Dl
9IHEdjjZ8Yuclmvq1BdHN49rd3FG6zQrTqjVGtbb9t1FiOpEPwuwQnFPNSDunzTLG+cpRMZ9Lirk
7/Z8bjkLplndi9Hca3h1Zb18GlgDc1w3WPG+Npn52SXLc6lG771Wv/QOsde2UqbqtSRnXGr1Kyvl
h0tUB0DSK5UcA0p7dqP+q7VG9ziWR22oD6T6et2f8rZ+Vgft7CTY/qbvKSqQtZH3vqrDdCSuSJqr
BtquaQ/qVHljLA9ozl4l7c+2Fqc8Rm3WiJPW2i/oZHiV7gOq8E2XwqcXvyuy4yAsTPxqIOGyOqXj
5Qu6QcU99an23GX9PppNP6tx3NfAylSkh1XyrUrsk0Wov53iahZ/K6zxmKNl1ib7RbbiPBtHZaRz
sM5ny53ORVHcHds69ySF8/yusjXKqkWEb9yoEv5cgSI2LbUIHbbAvDfl4EGZ9NxWCww7ClK9u0jI
CvS7CvkBmPXoiPhlMvuDjOwzFeR+Si9sAUTp7cQyA8m7hi3i2l87x0Ds1VzoYZ9GoZ/lUlCdH1Co
ZbuxSD7HPv0icuPVju1QmQCAi+Wpsd8KxzzbEtWbox97dP60eK5gMi4q/szIVQ7REi5qv7dnIDCb
VV4LR8PyK80CpDWH9s+51oNlwlhsY1LJMvT165OM1XvGZRxzla4G+gjjGie0W6NqB9spLKz+SL/q
Var2OYZkaIKbzBU0aNUSxNZnbdk4Q+cQ+GHofkJmOkdzi6eguuoO/Cl1PSl6c+vc+VmSyJLj7QFd
HToLcOIy3wyHVTvDJE7QulL9SNcz3bgPvOenSU6e0sZcV4SACj5NZThaQ0FXQTvll2paAoYDHKjh
VMXeYAtNzUCbIn8ZWq6a5Ejuq9ja3cbx0aaSbUXCB62egC8ctT4+L4hBasP4NUISo3XzkiM57iHy
GZG+r1P13rvqk20Y70WhsU5Pv+Gys8C66HCKg8x9c/4oVHEsyvWJjtlVpiN1OFxSbdKCdS1gl9XP
yuq827YNGBzdwKQEi5a/4OibRuNQFrcZRDI22JOSTSTuVJtL7TAuw1bJvIhqQnspdnZJrA3s2zLn
81iuL5Atn8jFb0WcXIScj2r3fU6TyxiJr0u5vMGn/mkP+sESaNXHCByJOBijPNWUZcdUniFJnjLt
U5Hj3ilZxPgHGgyyUiLgynpWquF8bNzmbIvybOv4W6Xj2Qq2GWmzrVWXrGBPAE0wzV9MFw+NU31d
K+VLKuO7EuGTIscI0Rb4lLvmmXhr9ps/Evxys4BeSX1DNf2WYKJl2UsXYiCRhQOuILgYNxdgGTo1
L2qVQz8mQW38Vso/vWg9AEBPBZFbz6ln4RIBNWFS6lDscI4hnUZ9oOnyYDuRH6lO2BMEYwY/58+t
qL+DxTs6uP4L1UWbpMLW++AaPLNA3fFDo/HXXtKJ5Cd3AC5XJI83ZF7UI5VAAxhpV9ohjueDPlND
qtiKLEKMdbxkOBhM7fvcRk/oVq/R0F/yiWBlk39WJPUdBZTKkEEJN2OvxPBrI1N4MsbaCcvjURL5
Vw1xTUm94nHwUR15/OTx8HHzKN38eyj7pvC0YoBPXiGQ+v/KPe3/Cj+P18hdL4IrcbDhNu9Q/VMK
AKWbQygsNQJNOgF1n1aUFbgBzQEbuypHD67+f8ce96qSBvnfJ6Y5Ots5xfTYaJC/9lgkK9wIipPv
pFaRsTjziSC8PQ1p0uIjoZ6k9h1bs2ZzoiLGOWlz999Nk9nFxmHfHlMz2AKr//fziBY9osT58Dgk
QCyepN3w7H9PeRx8/PJ/r/PvJdZ+hhTVoxl+fAaP4s/jY8K6iYmzyliRt4+ptodPJM1poCqGdnrc
IICPMPtkhKmgik9xFpX0V7Xy770ChR8f3dLuqPR/omKuTsP2UT3uye2jUMa4wX1AqLlV2B5f2eOt
lmpsfTpzvwrGM9A5L2YqKKNeexQZ+GwfLwAemk/072ttL+2Y2c/Ipj4PdIqvrG32COTcY7e942qa
5d+3fdx7HGuZ6kt9aaUVBvu0317i8WL/nvs4liGeWP6+zeMngG1sUrf8tc/5+IeJrwOSG5/10DVd
oCzI9UYFN3u23MamD5ulDeTSBDZ1o0gfwgkgWoZocPozkCeVS+u7uE8VaZIfaKHoW78E+5Jpcygn
6UNiYkrB8tYu7g+luUaaj6Z5Fz912RJMVuqV4x+UXndD78nKoOJRE1e3ukK+3JY/Q0QHcF2PquzP
JVQyRht7pk0FKAcfBwJtzLD9mmdaYMe1tJ+1rn6iOxsax5RGaNprfDHVvV71c6MymqKurgWGqAQU
pWKAUtiPPUH1Yh0T6QaVUh9iCYarx/2/bUF5fqvPUxMfCoWz0t02RdWTtg4tfr7ldvtGOeWPqQRT
VJ/HGTGB7OpXJAQn2fC9yYahL+ahC4ss9YYRAGO67JMRSiafB463kEb8GS/vBT/JUS2zg967J6F8
jUbr2UiIYMdf28ewwi5j4greAw01AzU6hNrRoHu56gSI88LJkQTGv3u1C5PsTH3tkIk1MNrEl/Ji
MmMjVlMPCPAuMgvP0OK9SnCy9CVpV3xo8J02hB45IswG4MawlrQ4/F8AYoJ8JQeo14s0ci9ZHW+K
ieQWB7gJ+DctC8WQ++ijdsI1mJIAR4dS5mAvYTwlntO9RWRXedYHNSFMwluMinlcnI0qT2+eSQX2
/AZY8CDy9G0QI6X6wltWcttEe86Yb7JljkNh8CHxkY+MOukrmOTq8BLD7tTqyLdxXGotrZOVlpYY
PGucDqLudoNbsGNoYU4prUErn+AIzoiAchqtKvCN1a72Kr7SggplXlVBwr831u1+E07SsjlYyidM
KehSVMxkvM+TN6YxwEcNx8r1JsP1k3n0ymt2pIqM2UHfocrfL0vBKnpIlRcxiR05g5eWv1Lzi1X8
ARG/18FpQrjwItvr8yqwhiYYVf3QGANkR+ml6NyiluJzg22jbH11KvHE1qj6Jw8NkWe3z7Us0DZD
WaZ9aq0xeXO2nwET4zjbtQvMR/4zVeZeHTdnBmodmaHitzASlVx6lWn5U3SjS5jgvIzy4V5F7Vew
J2HPm2XRiKnA9kVufl9rmh+bItyBmh3pOzsCrAgrKmVLiSnpyfV7S7nJpvdlIULQQMpifaypi8fZ
GzUEJYEr5tK5tGhAx+5OmQRFhII6c+fFLphKQV9cMRGallQY150mh30JvlLF12Qn9g+SN6RoCpjY
5sNmZol04pM50iVodPSdxR62JHAisnZ0gIqEgTRIqscbag3oaQxFPsx+LVlCu+Cqx45fRKvfJJIm
5dVJcj/Db1yYHTU51D+4q8r6ksa5N0U6W/QUVosbYNW604/zDTgBvDkGcP6J7IIi8+AocZjgASoQ
ZuaoX/FvcWL+NHjRBe96QgXUaLqT4bqnJFP3uVPu7aFnsgfB94gBA47dGOGLvGjgEe0M6HGnH+Yl
2ZcwXsyJsw2ZRL4iyaVD0U9mMC3RnrqcN5YtFYLfqvxRanLHpFv668NeFsdSnGJQYtqS0QBRvYJK
6MCYIKzWezuXhzUdjl1DHGJLQLh/lk7sSk2lcmZiM+I7ZZwWgof1aV0wguUDNrzct+koz1h2IKb5
PbViYRJGsR5n1IuK4o+MmpeZ5iOI+kNCPiGj/jT2BNwGuCAEKJQxk7I4NZV7i+0vxoxXTihcVQ3Q
wg+zBHhExb2hqZegyC3YMsyRmVATPU9FBA6aldquQrBsnsJS2bsCnTs0UmXEPFAeI5KXtnBDMuxT
vNSh0/wscekOhruTst+0PTs0prL1l4nCSXkeTPUtUU3q3rAIWicQtFLlHJ+Yl0Cs+xRl5rNm041o
G3yM+UJZqj9PrbFbHJrF55LqFUCsMAY+jlO1SdOPWjUDxQWhllH7ZvGM3PygwVseGxTp7V3MDOgo
+z0kPlr3y15zGb3gTj5FGtbceu/wt1srQUoJftV0zos17nEC7jUKgrbsw5KFt0gMzgEnXFHDprR8
pkndLwA2K/tJkoe2sbU30uy5ZaVPLWBrJHqj7tzazMD25FICFaQBzaFA+eP24BcxIVsrmnHYzKUe
U8HUnpXUDBOJQ3CI/iRwuJZXg8EP+97eGlDmSSbGh2kMfjnGR8EnnRaz72BkKPUrg0eOGiuI0i1f
Gpm+z0N1N0QNyjT5ZoAnyOzqWOXOF9qz+xoA6E4l+9gyYqjXVOsMVP/aLucfE/qtTuilsaVbg3ke
ETs12n2dlaNWyWtavurueM3S5TVxx6/Mofi1dmRBtfnexSTiDRa1dTUvia6+9IqFz6Lcp1iYOrI7
4znXipuQGYENAdM4k+Epe3OJwqbWrrGbvkaa+dRF8ddaUd4cjb2lkm99lV1kah/0VAYRJ0JkBiW4
aXuQFKjivckauiBAQHn5ugZmpN8nkLltvXoUgPy6qj0jzYOonX1STi+iYF53bJdZEjrRpXHYuoXi
dTXFXc09L5l62j4GfTkmKvWKiR/z5ac6Lmbkvkn37KzGcbSPsSRCAGqcI3NPFjaLMbu6QlxZDrfL
PigTwfJwpw62N2ipxPNyUKT9ZNKIjNMcdZZyzPXh1NYUTawrtc73TtcvlWuf4ZWdpindycy5ZUl0
7nC5wehgKkcUtuu3OXIhvmTHFGih41BcjNntDMfvKIdPFL7zDLpmf8mUbxPA2xlvQTEk2KSJLsh6
ZA6ZUfzEDbQbjX4XNz+l87rUd1v7KInQqwKJGhgDlEjdF0t709Z7iS5R7tDdQF7BIY1xMLKf6/HP
Ku7tQUnuUv4uyb/INXeCcTeDfDMYWaUfXJ3z/rmyPwyG0zjH5UOLdmyY3Rvo1cI8qr+BUD3VX9IZ
rZHXI3lW9+4P8d39ZE1hfgvitVtzM/ftUezmNzQBBBktXxuN9lfJUil2gxNIeh+7RO6nPxgdDern
OfsTSbSVdex303DP7XGl0ZaL8wrG61YrEnsdc07eZD69plNHV1utWGPq4YVScXsy5xIpqqX1uzTW
LTo5yO14I50pMkkMA8OWmC1wg2gtcySGpJD7hzmkSLPl0FX8UaLAsiql/auv1VcGFAAutcf2Z5tI
Ii8gYJO/zF21E1qtnGbLGbkYBobXNcq5neJr6U4SwLiuD55QTIJUJoMFWU5oy7CBiqaEk0RBPhr1
ft58P9VMQ10s8920BZjNqmhDpq5VrHpK9uGu+qVQqblNa+L4zjjgLmVNe88XQM8s0NrFTbAq1SoE
hWxzLiX/u2Fc20EvNXKWaEGlziAaj1E8zDJD6XZ9HMursj9Ecu1CDZrIhXEB9r5u9eWbnjfHfi05
kWbtra67/Pmhq2E0HZQODuVa4y14gbmMaFSrGyK3k2p9S9HFshMqZ53a5e1xIxJmpoH8xRx+sZq4
vsCHWm5dFq83hvcuN5juVFFa8e1xiK4weWyZ3iC8GE+rQgF3+6Ie3xb5JLlrzsUfr0vQbjYaldjU
wwbGtKpBmV+zRUOaST8tdei5PH7zcdNk31NNN56j3Ox3clHdQGud7hLZRX953DOV7mLNxa21cu30
eGVEKFQZNAnbWG1+K5lqvsqhpRtYJ4NXEjdeRUqYvdn3mH0wX/HopnudL3eUdXQS7mqfJ0wIgdLU
2XOjKhGwA9rsttHEu8whghvdkmcDmsQwpA4pXdy1XL/nyXdhLcrXVl0ZNVgxkgtSUfSO2oF5HaWf
lGXzokKvunbC6HaFPhufZUmDfEp/o2bZxaBv093KvXqCn78OlqBS5T6rs2YeSB/6V5KsBPvyynAz
J3oRukkQ52iMhxHjSelK45KN1OxbjDH33ODKwqnuBv320F2qYzOq4h7Z2T4xh/5WUPvZERXmjKwR
yxdg69Stp3Zizl+SfSrFN7fLdWaUFCO6mMI6lrKA+TrFkx/Xdga6x9M0af2SLUTRNouQfq5TyWfS
CTB/WppsVJdlNfNLrCp3degZXKmMzRkbdXarowkaMZBXf5hU1DPpfEeYb/wxpL1jDk36a04WatzM
JwThq5w0tW5Kz+6tLIxN5Q+NlGtstsavesqvtYoUtpMUtcqDPSTJ1am65LrCOGzKgoY/zqPSy2T+
pHSuGeJ2n86m1dpe0XfpjwYEJbkeTX4d7v92mrRW4M5Z8SrkyFU+w3rIlyq5UmCIr7iIzSB9oeZf
+y7C7UtHNf6SJ13u123yzRKdPBp2B2/fnSbEaBTR8rrg7aHU0JjXsrs1s5IxLOF9morldet4gz6U
4Sy2uXaUoyyBizrRGCKaxvZ3a2ijXQW+y1upHXiPMzs+ZJmDvLrXjXdq5FM5vcRGDfmg0F9r6sRz
GpkfHQa1W+y6DNGzJ/Mj0XXEU+NIJ1q0QJUZtMlmXdHmFh2+FqmNb3EVmU/wJ8+2m0xvAx2gncYc
zX2breMbEeYdjRFD2hZlfGP6LpCz2o4pCOSjZ6VzdI5fchaQZNdk1dWGX/591nRMdaVs342KLlpX
zWxAxciuKAR7TMwZ3KsHdZXZr3o7I3upTnerR2BmNnW+B6mdIS7I4zehoh3O59H6JcgWqHwnP7qO
bapkpg+hYe7QvZtSCrlawfyFKr1WM5j2tVf717Xkv9ARaAwMOoH5ajIHgrjlilsWU4zsn+o4H55k
iRF8AL5+FFY1+y6KN2qt3ZTsu9pGLbNZV+WyIMBAYSxFRe+kUMq7pcUOnbtF3WWbKeJxo8Zas+ut
AQ+8gzDM6EZqJ3xPmZuBhNquntV2dtk24Q0bREzMjLrZacsEdMRmPIyy5jlG6RI3EkbR451tfRRe
rer1t9JFVKEzfWmymXvlTvDMGA4GcX2aEemuC05Tt69v/ZCMO0evjDf4K/too+E9boRaVbBkFdCh
zHjaRZtFccmG7Hla9c96nuLDmvW9P269UFXSvEtnfIE6Y8WwNGAQxkibe91AWs1q/qWdTPEp7LiG
QWpDb4/7iQE9wd8VQB8YqNOtJmYPZiqdKfagXZDilq3r7OkdJcyH8aqAEE7SUQbO5r16HHrcjI52
KEpVvdhmlJ8qIX/2bUK0TYOWSDM9VRXrIJWTs4GOv4O20kbnRSEJjAwp96NTMEnMXufao8NCVAIZ
FDFr2p4SKyqgoEOy45QaPos0RqUEYzmT4usore9/fcalzqjfTljJqwPt/MqY3LtlyOT1ccNCztDO
3FAOA3LDQ2JZFbiD/A6tHc1p5tAQsMz+hWJVWC65uBlFgpIw07Kg1pe6wVoKczZiWpBvgbeUu2ix
3IMrsgsmeBY415pomj2smNrCZwXLerk9bsBpUQYy8Z01y3+HZqlhqJqIw4n4fLtYum+mACo09lZ5
LZCAXnhfJo3ZpksTNtIO6EgZaPINkqIM6eMAL4vr5RsqoRbxqBQwwjnF9OpkRgt+nm4IMxQ1ZjcX
V5Xu/jWequL6ePi4R/cEPBox979DEquJh8lHbA4C7TIDZ/yLMXqwjBSD2RtzYleBIuyF2TL9pn+d
tXY59Xnmwa6uLs12oym9E5qK8/w4ZOGM+Hv8ce+/Y3rouPD+AcexT0IQQxTjeCWjPK8olBgD05hj
S2uaxwMjCHZWESEM6+CetF3/lK/0hx83rsvSPtbguP536PEMezte8/zHcaOr+uNUx4jyo2p8bTD/
MyNven48YjYWEh1GRQYT0/ZeHOtHWertk0MGycxDFEzbDbufgI4NcO7xMN+eEfGMEVu5hy+L4Q8M
izo3ekl8B5rna6pT0EG9UN2tkYE8rVswHGj7QSxHbV+O5W+rU0QoExWA3NKhyZuT4im2uwvCHPsA
XJf1m1Dypc819QWkLfSzZhhP63YMsHy1Od3jnNZkTPksM1fSpJX6p2W2xcXIoZtXmnEXveYckUuC
DBiRmcez7sf9Gj0PUDuepZONRzuhm/U4ljhFc2nc5fqIYHOt1S55Z3ARq8svrNYSIOwc60oA4m++
Znr2gZNABK2IfOJ7aiLI3r1pFk4Pv+pjnOceivMQ05eCeSUcZp261EbOdtopd1MdZ9iOQv5Is/W5
i9Xh3QVNfBA/9dzsDtZY6E/dYsO3GzvxqWbOF5s96OT0Xe2JoamCRZKLokgy3t0o/d/D1BP1DP6N
OXZDWY+3h8/N1QCIa7Hx1zCrptXvTKOava4RVqqkfNMLenU7J1+YNOnocp+tkiWeRBo1tcPsvF7X
d6TTlE4Idj5iMZEvqXoSjujwiGDL6AgZ8qHX6a92odcBJbOeSiYBA0MA1vdy3Om4+HaTWbk/Bzfb
kxyKP6lpPOVimr+in16B1qwEqZOkyyyz8VQ0srpGwuUtZfaSl1b9WRuUIRl5E53T7WHeRyGQd+TD
0Qr7Zx30d329V2Dv3x6WbR4kQv8w7CJ6LsoIhWPFfJIW/c5HumTXYqsERbW0T2mqZi9IH5kDb5CR
07pG++C80oK2K2P5+2JudF8azQnJ7JiFPFemr1dVc1ParjhMqRVh7yhpOKtqfsAr39wK1Ol+77rp
y1pROE3kSn0a3NjVaRqGezn63VDM6b2BoPP43/LauQ76wvwGSTzbAYf8HNpKCdcJ8rBi9fy7+Tek
tnqQL5RdbVUlcLeqXH/S1isarHTfuvRzbL2sb+3gVLfHvTheaeG4SByzYYQvoEvUn3pXHTL2u4M7
uEwfglOJZlC257apdK+NkSSrLlDLYTvWuU3T7LIRw1GXvQI6bs//bhwsBX8fai0wLKUskbBuT2kk
aB+SDBFMpTbVYZNphq+WeGSqKQJTUKd64CTOdH7sCnGtTKe27yBFsVEw2rzRGVimPU1zXB7MyDTP
rTbR96mpfPYCj629HdOaDp+KCjfMjl4ftvqhgrM6O9p0i8pZO+fKaSESO+imVYXSzJ1Paa/0nPvk
hyN8hZFjDNdK6hDImPHewN/x64lnPk6dgjbwPoFa6VkqZctVUDqpx/9uLKf4P7rOoyl2Jmyyv0gR
8lJt1d5C42GjwF2VvCn5Xz9HvDPzxSxmQ9ANl4tRl6ryyTwZnpwm39hMDbR25Sk8fqqKJlwNEc0z
JWVndeC0okCXR1h7EWWrJU+VqecHZ7YL0k9xcu0ptylIz9xmI1G3Wrfja/v/PAWg7eBVXBG9W17t
eQhviZaGN8ubo709Rtnq77m/N/zin8yZvZdWwBOMl8NTurzxZN0fdJBtfGCy7p1w1k81POGssIZL
POEDbPzrwCD2wuFg/O/pKcUz3nV4DalMBaVUhs0m0qtxRwyZe30JRI4gj0OmciiG/ay38BuNtH5k
cvfg+wyWDB9pp1zWx0agYA+VDRFfeb+ZrLNXplA5bZQxjbLWEr/wwhhxMP6d8ans6f2Ob7AxSFUZ
cflZiSeqniD8ivRODSJ/CjUQ+EQUEgxqVnEzF6ejMdgXVRX7/+gNlaewfGsWoJU8E8BgvZJJV2pV
FLszCJKLV1ZfAqscDptTaPPq69jLeMp0f2gGIMQxF19zS/80IVLU7JlGb92M37weaRSS1RPr8YCJ
TP+nijR5498RLV7qzPZuJmlQktYDX8Hd627ucEdysRqGqviV+AWhgrG+nlzXuvUtxoi/R2x+8t2c
uZ9/MJgc78q9RapmR6lZDH0eesPfc0BlqR1v4gcjetebKH+Qsusfk04Oa32c6S9dHs6i8LEJyRun
AQGZ5LWqo2nHALvH0G9F72lm3+zW6x5c6dd3iWMVQeb57Ym8BeA6SnK3NuTl9d8v8u/NNPXFWtj+
FKQKAfrvCBjCAyGEpvlMQYBooc4uh2VhITWZ4+i9OmN4iEZZ7ae/D6AgQYeRJdkCugnv/96jgEa/
H2XMc3X0Bijd3Xucro5lTbyolJl98Zv4Fzv50hlE/0fqyvXcUtTjhDnHFPgIa78s+istIQDWlkg4
NwGQdlWtNZuyenBbQ79XVOY8D7o6/z0aHQOvWxd5K6sfjA10IvghVl/cm4TGSc+Q/67nrtn7E9B/
vFTcyJ0QUHbaNvQMNat8ML17x5b+/UgXkQ18+vL31N8bOCR4xeFRM/koYFHX8zPqMhEkOaVnOZfy
GPUDDW1JPVw8n4pPqesDIjlVw5Q9JS9dIRZpAoQbW9q7plTqZucMCorcEASaqbNtIiWvpZ2HG0ev
nFsmoEirOtSeLRtF1RCD+VFw5k8m1/sdaL1MRlg6xlTJByfBG17l6b8ILqic6OgcehP6plt0z27G
zjCkZOaeY95ATMHcRxx/j0lXFbux7W32ykOxKwkH/vfevDwnl49Go2Nf/r+fV5Yrpc3GnriJ9Wo0
8wOKW3GbGoZtUUXUP0rtmAN+NZM8n+nHqYz5saTf/b/35P997u+j//N5paucY+mS3Pz7lHn5Av+9
N/XJg93TElHIf8rruXnrpt5vpgaVvaLh+WGwQpaKuG63XWF/Asd2Tn9AGKYGzpnx4eNgVIzD8Syt
u4yNdknWh4YolpzKwlDahb6Fo8utHsmEzUADL8JBAgWtYz3/PfSWh+0CLsDuwJY1jcd1H5KboLZ3
etM6fsoEzPZx4I75FjmPTec7h3oJ6mlsIoCG9yUMyzHSu3VIl/lm+iMx/b0ZUbMbpD0KhLJjMcf/
/rREIsLUMiq8juiSqUuPY6072QaQwPY/SS8zmQFaRXtpIBRRUKGWPuHEesxHNW+kn1sXLe86QDCD
h5XN765ZOZD47Qb9qao7PdBLP/xssOaGoXxkZFM+twa52ip2wsfGaNh3lgxLOz91TkovsWexLj7K
UdLC6LT9C60YL9mdljvRu9YW5XEGZbX+ezjU/NR90xpXCheKRzr/LujXcjuWcbpvp2Te9kY/7aq0
qd8NM9xwT5+eh8ktzo1AlY9yUb3nDb1/idvNDISEsa51ScgVYvd59MZ5OxvURtht755B46KR2DoZ
BT2qtlYL5cdZ3tQAw4K2TIkIVMq7ZJXWbbvMrOQWTKO6i9KRqaBTHurOZWFjpcaOXuklu34SG/8J
mo3nBpGJqGz1GV6ORZQGpgjFudG4ry/ytAO1cd+JlBm4zKbdYDBR+N/Kng31abSY8sUOQNC/J6l0
Cje9mnBWr8xWmWs4n/UJ1kt94scQgFSXd5vSljtTaWa9FBXH5BhQkDkRqTOenedi6PTd31N/b/5H
WTZBbG/xB0dBxX67DmIr1U/J4BEHD1v91P9YIulOiEc99XfLM3+f8PcGZ/EUmHPKmHDO7bPFgI0B
oxUb3IhbIGFZTp+Gmy9R6Xx5V/i+df57PEScK3Lc3LPfwV3XxbVl18+rdMjMC6ucHyDSO5uIVrIl
9GED6PGax1S9hDLs5ApiZHHPo/9ELEfWf4/SMVe3yc/b7VDG9lqbeoQXCG3/KfHgASirTCCRq+VY
1ElU+L+PNroP32r56H8PTWYMAHX7nVg4TeStVp7XVnf58tX/nlJaBbIzoa5k+YQ/+sbyWYk54qxt
5ltpp8lVGkzF6HeS72lYZ2tGr5DBC9G95eMapom6H1PzK4tMB3ewTmmxp+mMxtv0wN63WE/mpL/Y
dU8iTQwGr6DlowjfgUeggEDocEwKLX4LZ5czmeY/ge0r76iYQDn/e97lH+HoQ7iONv/9kjRVZpu/
x3/fsD8ZHtZ+dIRaJ86fRNr/+cS/x0qnFNeLQQJXunv+e+NE4f9+73+eayjH1SEuwbOlSzOHyMPL
12bjaBBvUh91l2+NaKIHbDTRY2hlGCYkhpL5le6ZkjQ14qcodrqBnlyAJSUJ/CLSeefHRrXROuq3
ivkwNmy/I1sGXTtg0VAclg134dYBiUL/BcD8zf6S6WcL+yVsTqWdbHM103XjUpHWGPed1sWU4xGD
EiM1xK5fX7vKumWVnwBoLs5WB1y9SOpXOHZYz8L9IqhjseGIh8dJaNYdt34Sp+zeWYSNrPokWqXO
umkyVKrN5y4B3qZVFONSIrAuse+KMGR4LW++zXID14kJFREaHRMu8Gicm+knSZkHBslUxgHA5UuS
BkwW/QPnO57bkebQ3CQXmfvFgyOwukSxc3HwFPLnYj4Tly3nraTfhy46jESlz/1nHXwXrzb/Uebj
WSaoFuEgkkDhD45Zamh0EO9h2Rzi1nhe1pKdHop13pav7gjLqU+Lm8Pl51igZdMvVUT3Y9R9LX/S
hOIlmjEJh+u4ipgARsFb6/J6Hly0jGn2rsmgkf2gEG3yBUNWArApkT2RhC9zbzxlhaBjOCY2ko5s
EF35Zdb9G+sZzZ/aeCMbXe5yy1h3zK9r2/y1pPujlW9lNE1BXndkFIE3hwl5KxqEkv5nKLufWsvO
VcPBUswkIvy23fI/bd0IOUVLD6pPuJiyCI4y9qOGrXZgOqa1thhx29gb04WGQfmZqRr3OFDrs0Se
Q+bhGZhYPR0wPDdqm7vZQzlbjxTDXdHMaKRFu6prgl/tGD/Vjfkai5G6Cns69h426na5uL3cvTcL
LaijLN9aIAmTodvGg37nJ+OdENZdVipcVQP93Gi1E+kCzDpkLfwXJnD+1H6qXvxWtuNgxCFpTurL
8HSPSg/Gp4QXusj68jWykCDqa2vSSCenLj68yg/MsJnYBLZ7ip/ukIw+HYmrEncltzkjCqIx+4lM
cEd1G92jj1HKhy9VJv1b5fivptBQ2JzsxCg5DaSfHIyqPWqsrJskn/AxcWQbFz9aFdKQ3nXUCKIF
lBUeap/W0NqN1l7EjXLWjVOpQ9vP6o09ZTsx5nBEaDvo4KrvaJpug94pb+w3znGIzte0LWGFlB5H
gNMXMpERI+cOG9earWi7eFd6E0mzum+N7Ek4sbGZaEsLkNhWTmn7p2geIBlRnurRrRUMVCgRzcVX
5UL9c7jWyxo73xj9Vs6WNp12zd2jQiHLWdmYicD0OvJarlg8OLSo+kH343pbpSX7e0FaV/SrISe0
jTOG2HuWgD4A8w1948y3xvKzTABTDJlVG2HRb+SRrPotabzvLFa0iMziYox85QJJrZh/BB42HBYk
kiU0BLozqm2HVzigG8VKOVJOJBlNIsyjsZ8cwmZjrRurCat7nd+FVWStSk+9arL59Rm4LpiHAT8j
vcnFaja0X83V3gpMKGWEJ8ptjhNiWdccaQY80Yx7AJeSrcuW9g6MR27QFPa7k7IaZub0FfkUJvua
Tklxjq3UkBzNPZtajFDX+OFmbrgi2sVoV+x+ESbntN9ZdGEHttuyqE7qsc7aVzZPvwQPHzwZ/rDz
3dGyxR2fYLw9wpevqwZS+xf5qIe0TZ410lxN/w/5kjOW5hhYTQiWQNC2Sqw21LOUqygi+psmzJSt
chl3qI+OloXtUPFH0WszaGKDH1DOpBTTLztXn5OAEEKo2qHmlJtR9UEYl2uhz3CL2MYBqOeubH4c
LzdWRU6htS23Lauv5+LoTCVVg6Zbry27bc+Mrj47D0ytL08FlUXbKcVq2BdP/Zz+RBWFrhw4Xq3U
6pAIrF/AENQPEsilkJ1CxmYfzbNx6fPxUfaKIDFUmMHai1TlwRTSZJ94dIn2oAV0r+GOTfQU3p0G
Dn8sgjiUJ5FiA4RfYbnwGgvnVxunV5zs6KUGn+EDt6uV9IO5D+/yojvMHZvViHF6j59DG+ZNiPCU
2uvsKkr/vbOgqjDsu2PLebQ8B5chxAbKROInI+RrlsIANpqFKx00gZ+YP4aBKUsSdjcXubxOxuew
xLU0RMzHi4QUR4TDE5xXK0xr5dOqRR9Mw1539r4dd8RU07TPsOw3ftP6QWa3J7DqT527UimTxNGq
nutiiohGJTvDa2mr8IUeWGP87bvC2WgygAwDEj0Ue68zf3yFX9dnASKiPK4meE0B9+8XWq3vGsP/
F+V0JnRFDtnJoS0wDS2DkGh/32fDvwGh3LdZNmWWv7HVeOHq6bam1dwm/H7GrOtk1LtfExVzVRkD
abu0ojQ7w4qZ4eRj2nTEUH8Z4vBa4L3MGpymRnnU3B7OWzOtCYX/mpmm1kNJC3SlbSX7jawgfBVa
gKDYD9wN0SYegRTVNVT6Wn3YTOXhvhsvkAfzVckLIxjb7kunnJT1aDo3Q3IXdQSGPb9qsO5BBd12
AqAiXq3mahQUPlGtt/Yy94Hq5+5adGGxmVBgA7BuZJGJzEKAGvHD+5iAHdBd7Htw62D7ACESwdSd
s+JqugTVk3Scke26px5DxAGz1jDbfA+iuFQqJwneIBPIGHMZvSivXJ4wRq29aZreqq2QlpJYf007
ChWwYzKGpcA+tqhhSic5Y68GE9GaMigK+rtbLxxxziv/CbVmPTimvHpZ/S2XiWuhCbxvaqYaYgE0
L28Y5sw7DBnU2KSNukJT8tnzXvWx+B7U2DxFzhU0lZ4Audm3LaJFkmvfgK5ymtQR32aIQiU387i2
OOPqgmNUKxNODunWmKufQiTVvdnSMDEnJdYaiAKqLNYM5GNmyPzy+hhLLPgtV3afYrSZ1DQuQ0oq
BIbhatZcoRbFHrQRiROmIzAYLKppxj5QieSoQus+91iP/Srbpxi9YyvfqsrJdq4jaS7AfYyrsH1o
cLcQwCpT6qVQ6scy+6KFd2064JMKd9g7NoXtejN/KVn/+hMBEJNTcVAJY2Ekkf5MpYnwLtsa817G
5QxUS0lvOkXcnGU7fHKcI/gdQohrlfNs+627qcwMgyz6+hBpT3VCTdno1+wBup8Mi0MgddovJNA1
R72PSvtpMI1HlVWsbB+imJfEd/0hFhp379HnXNOiJw/9+JrEPjcAYVLB3sf3rbL+QVPLvP49FYsq
qOatSGMTn2DDXX7ArtzHLno7C4QNCccT5r7gZBNOubtVPhv1TN/mVfwY1drOjyBRlOPYQEDzVrFO
drDv6XKZMIPjKgLEWOr2yqiZgswR3iSudYB1/MQ426lVmpkhzv43aC9/M2ttCY0OE22lh/5GjfJD
i4fFfb0ewznwtKG/5tSyTlWlNpqGAYHNRmWb7raq+NpAnD99/l0/j/ox88r7sSK1XNS3uaT9mR1a
O3ufTmX8uLZ+V5FFIhK9rUZ2wc7EsbrRaH8BceaG1DEoemDgdB8Z5Owl8sW6THLMPVHRb3LZ+3sR
+i8eVQortmv3VsvWdHarHzkhcJuigU2CziG3vt8dRQc2ycjDTyenrXzQ/tG0EW501d4B7i6X4AI7
0jApV3Xv9c82MdQhmV4LZBNAyjCOu/qzkrJfh/3Flk6xpVzcwvuxMzSMyc6IGJ5GuHV0Lm7LZHJg
IvQHdo1GZ1Jgornhna0aBgq8tAJtGXK6Jft5B8CdLG+iaseTnuZnQ0bcgv3+FV7CdopcmEspYKvG
yXxwCPg5i/FlEMW0cD5mZAQDM6RL+ZdrJ6/Sqc8OVaQbO2scIFb1SHqCoK/B/10qdryOdXCHCs5n
Be5cF7SnqnDVcVxc1Zn/Em+KFj2CZESEz+PkSP7LqmMk0dkZQTYPgHJvoJF6DTkPR+liY9rc53yT
/6J0ZzKaMfCKVJGo6A9OiUO5dFhkWSLJA0CCai2TMRA58b7nWAaee0nxYKf1JiAfdRGfS91qVsqi
dyVxTwRc82Ne8hNrsUqOixsyKmd0IpbrjR89M00ELZuSKvXLaj9KJ5CRrU7Y0jjumZx+vbTY6HXi
cYaGZqx39TasbAvMj36XzPFl9kxvX3j5EKDTbZuOQDdaJnbEnpNwz7bf0+vqYJJnC1oHsQ5vwnnA
qo7KfXGHEpu8YhXLRbyeWNdu3Ktx6MIeCS32qpFCPGTuOwR9TSjYQ7M++BNXstPiHRcSZhvOUG/V
3Pc6REJOuyVzSQ57XHrdjRUHe4o6+o2J4dZkd5W3ezgWYJq78AMA4Gg6XwYK0Upvx+Z+nuHzui5c
ebc03zmgAHPPyPOWdbjFJaQFXddw3G+LT+oBx82UsvHvcpRDem5MCswJosGSUoIJVJbU96NT/dhU
ypWVCHQ5kn5Zmkk0PF+Z6xobULBcFhqq+diOVdBqJgknQAzasj8rhjZb63AZDd/9tFnAtn1kn9KR
Kh6nSXe65l6tSquPFkbeweRfQVRy+Y56FlbgQqmn72P8vOyz3SDpPH0FLWRn5AQHBiN6ixjkrNvc
R5vV81cQ0U9eb1+djsMQHBp0XmfnojbSWw9SOBMlyTHdeM2ykWyEgwFPJCNnhmVXBL2KkgS8xFaE
IokxXsOKzi39hdniYx37xQY+CwmDGfeysnBWR/+SybuEEF1lKywOKLRrFuzrIM9WhNMM/NuQ9uJZ
XTQr/+ePCQHhnE0umsMbTvQ7XFnNhm2qF1AkolhReKExmyKYFEnWYfqLuWDK3v6Fu3GYGkYI1dQy
q+Al3PcwW3qYSCUv+03b0Lbn6NRh6yNDN4RnxjYmgDInuzmkKdToYCD0/J+MjqUx8u5UZYNy8w9l
JMhaVTgMR4+41HxX0AHkFdmZrFoBgBnPkSfhSvkvrPa2y2QqUR3jSIur0rAFZZFkktJrJ8xXf9Bd
BqbxmRHiIZ3osh+UjSXM/PZD7zv2oFhKiiU9Gy6kX2OjL66iJ12DMMOLCcM6MQ64+3a3KsLwy8OT
BpAOzvRg/FbLfxeR6g7aOHtPdciOumIJ7Rjfs3cwPn1vIosd/nOMXnA9DYfE5Vzat+AcOcZ/ZnH7
ODTTTuGIY6jKJp2zxs5W7ovKDfYQFMhtdfCAgsSyb3Xa3rTdEg2CjKDvfVQebaqNmA4e7cQrMyeS
LOwY48v4lktUJi8vmbK28LOLyrz4WcxwRGUh2+h/kZbvJ8PKH/7eJMwTdhGOw9XfQ8VJi6wOJWLz
JOoDm8td7oMSkimhOrAg0TbKe+M48z0e6wn0TOJMeF5ZSQnPL5ydEb5AJo8yT+9qPW8PbS/vSpmL
PRS7p2oxl6baN153jkrcI9DImUiEyT6bq3nVtqPgEGgNeApETq+RtwURN6+Fpb9WXqVdi4kbbqxH
Z30ivKfpBNMF1K9+ctKNMshkRYIRvxE1Z3LKegDJtzv0jvfuVmeQNG82BZJrv8qDEVXpwCTlKYvz
7xFBqm/pLtOtag/HuGGnP8hgoDRRoMJuBEyqeah2UEq4l41sRhCY33M7f6QQ8eQok0w8uO1OMhUo
vfxO89qrP8xvvefvKJq/2gIATNKQnbR8woQ0FW1b9r+sU/VbnJX3gLjWdvZi4HGk1MzbWZolgwmH
JXcegSWrOWYKmGzM7CIbQYN5HiQXv/fU2pDEFXqyRp1nrRrojNTBscPu6KRiy+NrBYdhPdqE/PHp
naPHslhAU2h1pgcrJ3t1GaInIcEPaY53dVl+VGb6qTXOScMetVXzCMSf7wTDbFRFO2ZlIQRfm8Kp
wcMmkvQry+uLVVv6r7VJuNG0wPyWmEJhL6LF5Y85Vv2TN3pgNLi84R54FJg3c7tdfqjOy52tiWAW
GvktN5OQgX3y1VA2gUk9ayCTDvHbWIC6MQz2suAXbbL6FlG3mJMM9RQMd4Yz0Ov3MGltVksKIrDS
ZQpnklPETMDlR2SZG5aAY5LnC6iulOtIg4nYmaxJJiGRtqKtioM6uUMdqHhfITgKu//oiSGnlcI5
ZrifXRh9cjh+jFV3ScvuqoZiVVoNScOlJnI2+ldfZh8dBQiU3aEhDE10oBfwsY/UIbGn75kKnnU9
mNeImylLaW+u6Db26O6g1ffJAg+pF9oTtXMRuWGyV4P1kKR3FAjIoAk5IqeiO1slYGV5R4L1pGJn
E4cF437rC8c9ZAu0s03PCC5NkYYM85OrHgyo6I+qzg7YncYV0PXrFO8ir4u2qOUVLbgkOlVr/tSx
3MJWPDKGQBnNvpty5iBQW7QF9tHvlCBI6A0ngog/dJdTHGfnVOv5mX3CLv4oEmdNLgXNxO5vQ918
4aE8YifVg74oxd5E9ytCdTF0kuRLltXHpo9jm2W4HsQLo4FtNKhvVbFTj5v6zPWDJh+dtYa5qmqN
d8p3M9JyIvC5UpvuSr3gwZ9jEnwJv+3GGDALE0Cl2BE4L3fmvnW+9Gp6q/1xP1gZtvXmNZ+OGaBP
1OQJT3Z0CVlZXOk+Oo750uqAXDv1ErnhZ0XNsfU4hu6a7dTZDsE/8hrh1WvBf/X68yzj+ymxsy3g
n6fazyFWK6ID9fQGdRWKGLlOKApoulF7s2fj3PHLqu1N/RvK6Aba7b4rWQ+K5XhoM7TwueWMDXen
EIIDE7C1rHAqLrGZyLGfSmfm19D688ZZLpCEoORYG28JB+611xk3oC8eBXMNSPNa4xdhvUAc/7Df
m8bdxqPEHcv2LTDL/t2pQaqlJEKNUxty/xHItwsvjkMqcfYi6p7iwXgd09dO/kC9uDlmGgb3SWPv
VDRCcxTjM3jkQzGjCxMjChTmEruaOHWyHmCATTgUau2Lo3MXk/H0JfGUbR3mpxtjGs7zBJd0cogE
oLthDGR31NifldXQv+JVK4qpkbSM8dSlzktFOhIH54UzZx9QmnYNNfUPU9M2mdJP1wQVILoP/15J
sW+t8U5H8K99jVctReVEOjW4OSW4lan77Kf4BzXTgWtY/cwi55oht0bSZB9Z08fIQrub+R2bnInH
+YcZscc5AiGysOp9by3nb8X4Ns2hLBZhdpbxT0q301rTID3bYcMwxwZN5CJmFgi8Jr2QYBdDLaj0
HKznFimey6YtAiez2IBmXrwJS8GvzhrK7VQM4Jnqb6NipypZZ+Qk9tkwf0mtJ7nkxFsVcQrMi2uN
Yo5z8nus/KNRYHpFGYBtDZqy5K+LhARBcuK0TLAsfkZbuCpvByc3FQPGfR+qmppMlCZ0AeGjnehY
5MjtdW9OAlMQaGKjUu6EcB2RIHY2rI9Nn8EF7KZD2HcWdwyi2kIxO+y0Vz2XPzmrwkrQA+yVNvt5
BeCxJNwb9bFYkQ1cQVeqUBr3VtvdGT1Bd/QyjyNYlO2MTV2bhDcb4sb1d7RYTQt0PPJeuLtLVmRZ
mAQ7kqPtj2+ZCRgAbcBeGDNDxSoYVRjtDolElCSDlxMfmGJ2euyf60paG0iMLOds5VpTHPnDElG4
qKUujEJBR1LbF1rHgsLoWPM1roK/tSU5cUsYVyWe5cBzNSvwxANo57euT0KAEgxCBucmdJruo7B/
0Luy2Ha5eA7t4RnbKHmSYsBKJE+W6dzFVBWudfxybF3aIHUoo6yyi+GFa1KiJNtntu4hzppdHj/U
mv5kWZXEby/eo55NCnSHy5zklxgFMfBi56ZS89HvAqVUscrJ7G+pbCF3R21BKYUNFnL+oGlrBVuV
i7X9RtV+J+hwGyRKo5GTdZs091uUP1jO3goEOI7CPBdqW1vNy44V2IleUh7UEGQU9KcXLb8ukT83
Jd6RJBN3FjFpLa8OnHPedJGroGSLRNVyw7E8G/aWg/Av9GSHdoCh1GnXvmMC+0wZpmDVNNgRrmIs
SuvENB4A4oqVCWF+aIuDm4DREBRTFYX+CdEKzrO3OMVZotwMwTQ05ltM5dCKrS4EGR9kodP8MomA
y5Fa/7pYksIC9SLhObUNM+FKm8TGJYLA/gooAP212QrPWIILKtzkU/vICwoCibS+bKneTc6CJyo/
r8WM2cbXtuTOWLjw0Wk1i7BNmJXBE3ED7dGj/gSfx9ZSpzJu38qECXM0hqs2dV6durs0Y8RNiKRa
IMf84gz2tTMwKYdVDRjF45QW1upZH4+JO34w+dr1inEcknlGglBM8b/MjhG2ZDVQZJLTUGmfo3F4
GqCYsDFY6EoJ/Dvd/GwQMbSW3G/sQUkk676qC7LjdnJikhUHDVthvy2YPVThc217dOGAGjUapquN
rQHS76sP3SqPiGsPU5OwjNTvoNDhjvfR/UKincngMeqb1skIb4MEnjCPYa5+tdyjdsW5hEPCz+yv
dCeCVZoz/wgl6mtRceasycRIIIeuNQZJmR660flkhOY34hIbdbZy05rm0qqvV56Mvky/eOZww71X
IwYs+x2GuWHl5eIuAc+084fhy0NBd6PkPhrHisLUe2Yp82peRloOYUMkg2FjjsNz6MCTdctlu5Wp
U7NB1Pr1oBRyyqaqy81YEJnPsPDMDCsBV5o1l49bv0YyoWbLsW8DkguB90/TH9eCEt3M78fr7BRt
oJvjtxsZcyBcDsuhW7ywLXtJ2ca4ghOBIP6L+dsdSFBidw694pL77rbGQIabAlOG9GaUl+ILSfya
Wc/EZqKVz5Q+4Iz3r7ebs5nnu7Yrwc+arbeWNdbOFIfCnHR3jlbu6Bs9uwk51mLiz92mF/Snn4p7
UICsTzbitZh7/9DlEBd1PcdKElEZiPzcIEWtSl3bVwnCp/JZOCQjcAHUY4CaheblnvoMS8LQfXBL
jnEpU8TM7XQesP4ou3lCb3f2jqOw8KXdOfwJ58G/5ciZbvvE2dolbvhAJ9ECXYQBk3MPLB6HZMgJ
BhJv7k0maoWBhg1ub+Z1OMSwmCxwLaAJROQBW0nh+Pfq1dbwFWUE+pFms/jMy6ojKLe2uWh81V+8
vN5yCzK3HMjWi4RkK8ZGZdSfZomX07dGVG5dPCipHxKny/aN6J5NkxJvejW5INzsFz/+kz9jQHC7
CPZIwl2ijXDQZD7XRIsA07+CrGY74PIylZDfyZVRzYFfBNTToZnaHcdNzFXjpmGDyUZWvlKP5Qa6
y+bXxvPZwg0MijjtOV25gFBl8t4LWWAhKKjqbqMPvyNdgwpvifbe5Y8+Z9UrJ18Ke+b+OCT+bzTp
Q9BSgpFD3gmysnycxNlQk0vBCUZmX2T7nixBPPFrHD0//kh6bQxYpbpVWrOtbIdii8xWhvRqjHs7
tkG6dGgV0bXvvDNrFQtn2lMaop2MKXtJqhRhpHplZ9YdMn140wfcYyTKvfTUVIh+Ttgh7JHWDQEZ
NlkHXxvMWhzHWw+SZGAM6dJCw54j9pHg5oLzT9DW2sERYmfOg7PJogXL2lW3LszPTaHT2IWKBU+G
EzFWh75N+UHoI2VYq2bUOO+39OlQqgo32ciuu7W+4otxzMLbkxlWt6Yxvt84iPs7etIeQQVDk4k1
bBLYjnK9fJixLa56O3/S+/gwRBY6KDiVev61axCnSfbc5ul3F5vvrc+Lzc+0Z6mQZed2/LAj50OY
gFuTwYV2MOEcU+UQWE62/7YbbWn4btZZZUImp30vn9A7Ud85XrOj50gmjFltdY6nnOPfUYn2qT68
IBMFXsXrJsqe4rn5mD71ZkBk09aJu9NLjxJkWx3Y5nsUcqEegrjC5u0TUKwxs8GbYMS88SICeyBC
tgMIkHK64SF6NSLzu5y6p3lGrSyc7KURyVOrFKlZP+DMkI/JceA2Peneldbsd53Ob7qDMyB7Iyjy
qnomKMAQwN75bW7vHNpWZiZtnRt7O2caTnZsbQwiMDugl2fN0r4jtxjpTqDHjCkk68RAbnJRPomT
4qAeOC+vuwbQuw9QfwhBx4YtJCSDzT9kXgwjWb5m9Hnf0gje1O5nYXkHU9T/6qy8+sobA5UzbhIH
g0P1qqoT+HOpC0WLMWtFdU8djQdymfdsruF905Cj69Ud2xl4UC26DK5lxDvuygOlZrYCkydyiynv
fI7/F11nttyosnXdJyIigaS7tXrJsiX3rhuiyq6i77uEp/8HaJ9d5zsR/w0hkGSrQUnmWnOOmQE6
jasHNfJbwmBGlTWCtRB8eMiK72KdmrsHpp+ZM2FWoKl3PVc02tlgy1q89r4pv0ot+U5s+T2CtIta
3D02peb2fVB4HpzYuLYaNZo5KKBBx31H4gZ9eX1aZwpBt92O67S3zVXbZO/MTOBYITOkqNkBG0+J
as3nF0yKk6PwnU/eKwQO5izhBAcos/wrchFSpnFpOe59TZ74uttFUq9WlSKsIMCqSNytztjb6+ha
4p+m25BXE0lIV/WwNvJuU/c58W4TVgcNzDXgGMyKdGWY6q/1drwYXQ6xyxx+TEnxEpEr8gtzXrgn
iI2qDWGtDLlklAKynXLGQQfckCTDmxF9OGMbClZD6t0XqXo3hfnQCfuzSMXa8Y0/SUHvchw7Z9UE
qw49zFq3e++nDyZ6njfpEI6a/ORV4SsmLUz1XB/S8EsYycCq/gNp+LdhUlxAjPMzS8d3NTCHbEIu
G64eEF9QAssDDpalrLpriSgQcQPI3beh0p9sqQnW5SG0RlZdflCA6tKVYLCq9BV8Gn4GlLxWhW+Z
K/JB38QIe07SmjdaPASoiX26Qm3NMNIm1WtfY2TRuc5VdD568TOvx0Mwec3GNqdH1dI2FCF5tkg5
Cohr+bYhSmxtx0jzI6TccLvepjAtt6JS3Vp4TrfF2/2V9lyRNEnfU2OlFQEYnXTApWH/gnxqLVr+
oB+Lq+QNwPwxo4PrUTo2mM3IvV+NAmvF9FEquFaBQd2cKcg3WCeGB9YdSjcRE/XrDsnIaupRKIjg
Z5VS7BeV+2vSWcwCubv2FbPczjr3Cv5W0U49pSf6QDhB5I+JUrKfR3BabMrtUWIwn2jf7cyouU7S
CCciCrORTDQwxNnWahq1bmwWRkkDOI+iniViScYPy/hxJFTXGGaACrXpVQ1ueFUa3VenOf5DLX8U
DVV023BSpiXTb0aT9kzvatsoYOqUdyPtT8edfM8dPtOAJnQf6OadDB0WluVWzxEouMBOxrl74DW6
uB8jZqKpew1zb9ybMmc1PA7lxmpT0OX6sMOWVm8rzU447mb7luvzxvWTH70REAaS+dRYAXNKGE5P
RbIDsa0iY7rzfUCLbnTJ2ua7rUSBYRvs9OiMb56CmK4kNbZYApELsPh2Rjjrdcp2T4sWUAQ4Z8Ek
LEF9vUL9NNXhe2ai9zZ7ERIWIu5ZvCusiDHVyJTRf0ximo/evabF+p3Xe5+tA8Qs7dWf1h0pxnJS
afgSREmtEvroCm4LUPDW3KtKVqwJZLTVEfpzbuvzhRafQww+L6+TghJBd89qSw+LAvHTLJsI8JWU
bXdvQ4kyaNRvSvJ4tvVQkTovP1PAHhTi67OU6YGc1FctplVjmFsCP+cCJ1g5y9DtVajHj2ULQNug
GBKgnttN0DLu8G0xIAVbNTdh0JnSYapbfKnOu7SZYYuBZaNrG3tq4uI6ClqoCC0PVtL6VwPvC2J2
yGR2DqDdq6x1rqMjVCPlNSx7ZKIxZsZ8MMVUhvd4rul+A6u4CxMulZxCk+7zZkRu3WUDnTCHqoNR
eqCaUvWS6+K7MIS/092KrLV0HLle8tl1BZPIiQwv0Eck6Gox7ezG6QkuYQXQaMzeTganZBLF+UY2
Y3WsJeTTZbPs2mVdzrl4Ty51ZHjTJk1va47Yud3EuVWjUi+Q8fQYCLDZoUqt+5HtFLj4NX2LxXvT
FsgTm3sEcto2DgzcrPOhZYN0nCWbtE52h+xfznE5fzfhHIwTL+k45C/vsb2uuhkdigMaMOhya0aE
/t0tZtCVCaeZK6DKjiW/0OR2U8y00XHe+JlP9xvjJatU0KjLRov+c2vZdWdwKjGiLRC7g1ZwvSkz
4IFMnrm5bAiDIN9DFhc5s2uTOZsn5uJ2R9GSTN+5l7psWj+vb7cy1+v1zXIQk12DkHd+UKobFS9o
/JHNP7o6tAdY5OqfjZQRi+rh3sxCDaOP8eWlAA4dXiHLDH3lUBRjguABjfQ1UfMi7J6vKlWkTdEZ
kVlBtbVB9OgPNLFqGySVMUwEB8yfzPKGl1tMdfgQ2vhRaBZYAyyhU5AChTsm2LaPKFq3tqVO2fzt
9vK1bhCNhQFKvNFeOWZRwvBPTLAAgaRNQzgidPzToPGpi4jki7/fzPJtLZtm/t78lkgHxEdE+PxY
zoNolN6m0+WPuEGHn5+03zKgFqH4kGz9eUTKus6Kiv4ca3FT/6Yg+pvsOg2vOUbXlr8yaV1zBD+F
r6uaqc/x/3wukvYZqbr75bO63U1/m4uW5TEJrFpFL36G9NbCgh+33BwSA9BtlQ0N0Yn21+1Yj07n
dne33AwquzgumyGb2c+VjbBgoQlHTusm/MjmE3Y+TS1jcoh4S96NhoXn7WT63/NqObn8JPO3EOzu
uUb61cdySra9DvK2gPiiqzhGcBUeAgQOu+UjdRcC7/Jhq39/Grffx7+7eZMhVUWEYfO1ZqACjsut
Ipgo29X0GRFGUBKtmvp42wjvn1vLJ0Y3gXZvTQc/rNrpmDJxOo4qQcc0bxJLa5EIMiXJ0cWw4gZK
2FdVdG3nDW2FbuVCyNlKx2fdOEqiCKuc6yS4pvDqjTFfrlHFNLIp60YVpRGpJgcrpWdf6CFZ90M0
HtvMNFedF7aomcC91MuG+n5IO/rh7+N1dGp3Rhs3h+Xpyx1G6BIPkVMmWJ613FGOUbuPJxKn9Ug3
T5bpXXwReJfKMWjTUhjOcg6RhIaqxgH6ajpZ/7g8IvRr7yLN7gcy8DlC6T/PzDpY4UHJaD0a6bqk
7Hy1NDe42tUgNpSE2tuxQVfBVXNzYl6qwkDrze6yIQ5XnUz4M8uzludjPWoeRy4S3b+Puj0Uj1Fe
Zt1DmEUXVxT2Ka46eSHZEmMCtmjWybG8hPOxER/0JqPpvZ5kGsLGYSbOQFh/Lg/5+zg7OkGA1B6X
PzRMLI45AaYNmg/0u+oSlZZx+yfLA3DhSFISJxZw+CQZBfl3wirdnZYGhKcimEQXEKKJF4VPrT2y
N6kgr+outRLrIrXuWE2+eT/Oz2V8ty4aGQCrDDPubjm2bLj8WkxxKAT8PaaPcXo/zwfHqPIPqlJ/
qEVG19JJxktZbhR1r6sLcdNGfvcAzta42Pb4HCciP7VtaF6WQ91IV9AhJWqtIfVYDi13xijXD7bB
YmA5tmw8c2z4sv/7iFax5gtYUkmDeJy/D82HBrpTqejhzw9Z7ogtsqhaW77//e/LcZhGd0ntEGLy
76vymHxRkqYvvzxinF981rb1trM18EClU12gLueu5T+W86Z24dVKkuf6CQOQGwzWRS8c6yIYkVeF
PVZIDzkG/sm6wDhXM6mUTth8bNl4kCJOczY46Ii/p1esWemDLT0abqeBwtRdUnXORpuAlFY96ZDI
5V+VHccnhXqerjDigc6hP6yYicL2Hi5t9SzD6bluma9Pjlpj+vvZtIl2qeZNXqtwGxp+OJfO/cty
hyjIWzYcZDsWOlocDSpNzkr1h+Uht2O1f6pY819ue7GmX8m5OA2GNHbEpYf7UiNoA7vx9IAs4G4q
iJ+ZO11RMdwHtfWTK9Zb0xCx5bPMilWE8r6hnZ48WGgx7pSmR2uvGYh5rzdTpL/EveHdFRW9WKW7
r6Xh7xuAqY3PC2bUuLNq+852UJI03nnAnzTidGtV8F16sBqj0onWTWHfVWTsNJnvbaO0/faH7hDr
GMaqyK/vOiOp77wi/VIJIaO4enND/barVAACPwS5SdXL7klX98uf0tPNvRlERH8g3uYXfWaoto4T
k/WSP3PO1PQr0Mgj5bd/GtFwVJh0ubls7NYVzO8GR1stN+W8v9xjpQVoIcjPbfI4NYphY3mAl8b+
P49d9ks91YGa8qz631t+Po3HKfsmn4S4seXO/3ns7Z7lGW7cEB6fiUOlaVDX/z769k87KNSoaea/
zbt5S8vW3y7P+68/vtx7e2ET4AanjYkrnl8ShU3zrh4NuR5d/z8ve3n0f/3Z2xNjsy3XdRnhfZqf
+ff16n/f++1f/n3HXhjXWHa9r7+H/uuN/e8nZYnR3UvSwtBq8x38fY6CDrbCfAdIc1TPlWXFO1Du
VinVtSjL/kmLlLcPRt+5I41gZuxKJKvw3OKDGev9kxRDee2pxsw7y5HYqdWudEPy5COMlPSqD07a
o0toGEHOY9+Np7IYLua46wjreFO2Vj8gpicQOFbOk0x7ihCzT/ZkTfVIFygZLZqhEVVTk2X4WHtI
j3j8WpNT/7TcCnL0u3Sf4xP69poqu9dthak1TzYrPMpbgGdYaOgsu3K7f/ZQkc7x3nWqY8MqiTLW
3cFbTUhJd8uzlo2W5eukkQe3gpBqE393b0i6M55jHa2kT+4tfst3le6SBGNZ1Ldz9GChJFCo99R0
qIBOLHukJ0w0ENCa5A1GtQD4wGMEo3ubjzkm5/mWVgTxYaBf5NPbcz3aS91TSljXM3hPncinGVco
Okx5WDC4dI4/Sn/4DDPevJuzwBcCuWhpNf4JSQhRgEbtvGW5s8O9SlpdpAh3GswzLddgBV3H+XRN
+sT0gbMHmdjaVcu9j4HOwmdVug+Zkb75rj/+kDEyINobzx7LglNqGSWVxtJ7QP+AUanQ3ijpOtdq
GqtHnoxPJaWIw3qAMps1fRhBhg3Ir8x3hxFo1GT05Gk5idh5N0NtddAO7oxX1GjGnouUqDsCZCrK
J20CvLI7Wcs5kEa07jkNKSZieX+0mJXuS8p6QH3C7fIqIeKsJsMgGqeb9prSqONT8kIt22DpyIX/
UoIqmJt0wzkgmPRojyJYyUz/Tqx8vFDzVbdNlVCZIzJ9N6jmDzSs2kSvrpy9IyjB5IRm+9PYAS7H
feFo464Sij6+48Tge5sWfwJCIA29vUe01MPfjTbv1kNzyYp01c0YsxZgCW6UiNbCvFu3QnJGeeoC
BJOiQvmaZoH8g9vpFSZF80ETFH57XrZbPyIRobB3UBqcZhUqFxM5YbT3Bvb9u3akTUtwD7Z7nZXY
ybdN/9T2nX+7lchfcT5o92Eylua6QsZGxJFePlkzig6Z92vta961osfCTwhJn9bZkD0rpWNziJlb
+r5rQa1BUNvHbnY0Mn84U4Bo8NL5WzQD7QGlUPnOBwb3miBFQ3LdLBMJcw3596Cl1bUxyy93TMJ3
qIpqjSw6fux8hHZWSRvMLNVXhMaBSAIAK6FtbOVQVhTPAa4OIZVEo6E/IHXMMFFDHWRMOu9xMFln
JRPTNjHvLsfAnhy9siIqY+aRRFw3ZNN+Dh6A+5QJ3jZhRsWYEoZUzWqCkjChDQQPXf5rk9aPgVu6
J+lRm8yUhGg7DyNVxC8sn8QltePy3FfBExECBEMK2lyn0QQqbpIG+0gwsnOkSRxte6hOb1pUXJMI
MTK0Rx/UUPehS91+72SZr8vKMB/r1iJ8IEhgOxiAaEu/u69jxSqYFtCWWGdio83QenbDIjjj2MFz
Mx5yL/w0/XS29KQjzZxKquVYJ8yz3sKY2DLndK+BhtjYwoCs8DbceyZ1K2m5xjFwiQVPZ8RN6P+m
7+I+tJIpCoikkJmQ47TwxyjWS621nn2rrjcuUvwtazvnvgyjL7TexRETHmgWLeQHDRrxp6t85JiU
Pq5mjeKWRX3wQwwAHQrfpFBpZ6ew5KoobPGTBF+cX1rYXnv5XE4up61ME8QmTjOwuuNbwzKC6Ve3
D7GZtPOgyLy27V/1xB+Z+LtfI+kaRJrqHeIafr12QaI8l6zksPyix96o95jP+js1czWNDF5BBo+2
oFe/HqN5Aif6+urOOIEi6ymT9j56pHkX54f1wKrg0Ut95xxpQfnKMM01pmcS6wTiAAia15lbz83k
yGfTr/4QVJTLRL9vZq6BZcHK1ss+P1fzrjPvhiJSKwwWxBIVdvQAJglTV5RkX1a+S9qx/jXOaNQQ
vV2l294n6u+HhVwLqXqlAYl91vjwKVEJhrQuL/6gX5nFfwjx7yIrpoaAZe3e97poG/aN/uxNiUlc
cNCt/EYRPjbTAktlRhTqvYLTlN0IzeFJkMUGxpyft6avdFGvXMuaiZHCiXa+UN+ma2O8rBv6vNKe
U2C5akPkSImUH2Rytj+5pFX1RvASVrpTFw9AJtTWiRAcw69XQ/8ctSBdSuEBA2cvbGh/agH+54HT
KKqT59v4HgNjP8BYCwB52u1nZZVnRyZQ6BP6v3ne864581f8HtHaLiNwtmy9geiJgcrobTTEtIFa
OzWv00j/wyRUbdNgdbwGpnNfYVF9I6cMa1WGI3fZxdmj3aGuhIoV88tdhsFKAulMPeMQR4X7QKJu
tg/HMMNb0d/jRROf4DI8/ou0H6fUohdgNlaCmnKyXnI8D/Ss53Lv7H6wjX9uacGoVpj/QLDOCCkX
ZtK+tmlPxGNJk345SFrVeyTCXUK63mA13VYXIbNepfRVGGCxDnMn3zRml73kyIShA9vfg0sukB6U
+gZFRXsp0SuhRDFelz1RefSQt5rSxeuQ1dm9bVGRLGaMS6vh4xkM3M8DUsDHyR5XaL7Gj7ZGqYlI
ujxEUoTPsXAIYB3jbazETvYNMvDliqqxZO0L6hPLMdmUgAWHsb72Seht65FMEA1M4VBlX3pvvxRy
SI+SaIptLjDSVLUNwdK2zcuygRxDlAjFJlRTHAsVRgaXrOZlUiak6ewNPaxXY9zhlNfJxQv7lMgM
jNkbNb/kwS6QGKZMpPA36hczwHTPOWN/2yMoyj74apPXtANMUOhu+KsziUDVp6h4MiZlHSG+4A1c
rpg+fQcS3bz6Cr3U2y7vbNnVBQzR1vFAlCIqFawhn83QfLck7p4c9vJOA1J7dXSXghN65VXET+WF
LOC2HeznqLb6F/7pt9HW/v2gEbUcJZHbPw1JRCZK4Dbn0sOFlpea8+IZRD20UV49EmaLptfpnvLc
Gx4NVuWvumyeemtUj8sX3PrDU6FP9alKqwvI2ujSBQlTnd5Jv/yQyqjM9U/DDvG3eVF+CgSPqDUA
tISNg3zqaCRojGZk4/XdKTBT/VfrsHYPNbdH0mHnH34JR165RbLX6ib/aLjqO5KZQeJl4uqk+pM0
/eyDi4i3y6p0a9qowiIkjgTaNZtCMsxGeXmarGI7aD7Bi0X/1dvogtoezlWeD6SkVYF8ENgfqcng
Q4yq5mkU+Q/Po8CHmAEapF8kDzCM3yh96C+AK8MX0EvavGPjvXqEaAQfOD2hNmyf+yrvHtH4xOgQ
LkNdp7+r9OpjOvpt8GeYbhvuKxTTtS2H2bIUle9BJAgXyTw6TvNuwywAfERLz6vCBmu1Faiwykvu
bWci9jDF53kbdiLp2fRuYOWXOvncZcxaZNldNgs/n/xLzJdubYP6BAvd1so5a6XnHidmiQFidVgW
8zGyQbm6cKE997WBVylJNKhJNfmReNDX7ggJ907TnuGyOI/4X9kzu/E1lU56cigtXDqcH0ddn35R
ysRLU9bwqedL3XK9oxmYQRIscaBw4SvruDmZVfAqRN7dZ8Os0J0vTcb/3f17rxaemeP86VWsnprJ
rQ/6RIenRFNHNR263nIaOkrQ6I91wn2jyLm3tYkks8h4MEraVsVySW/CkkulPRYbU1IDy+oxfvNj
0qFhfsStgyRUNCF1OCQQvRUXD+ZUGsxfO4M5KXXvu6QA63RD14kCyX3tip7KAeOUTqPtI+nHfo3S
VhzMebcPrD3Z3dNTnjwSL+Q85harENaH40c2JBcufSW9WWU9S8N8V4jRcPAFv1HoVwhCwZI1UV0g
SYZ6Ui/UsjaBQ9HQK+xHp/yMRALfxOzfLctwj1lI0zxTebVRTtsz+S20M+XzHZCH+mrHBN43+TYg
we0hqhwIVPbUMKdgYYgeFd26BPypF4F+dgQddS0P4peQYYpAHncLYlSsVEOYF+0Q9pu4FCsbytdV
yzjvlg+26EJEsqROrGwssuugqNXZ0YguocL0C+EAemLnhxb7v/+9oWnqV2VV8n75S6Mu3nOhitMy
fjWor7D9puKcJDLAcY9nimCNFjZBOfxAp8wo/JSAdVyjxAbg5daM63H9UpfJCwt1InznQ4NDqayy
TLwm852qKTt4NNhIl3tj1/1JkkK6LQNkqslMQMwEYotB95z7CSbJK2lem+W4NQ/ykKy9224QWO+C
sgGV544MSQSny6PcSRabAlAmZc222taRRaxzLz8CIKvf2cSyX58vwCR31bmFXANz9z6yM+ur6JKv
ONOTTzrW1A6HOlyn8SgPKq7RjwQeLvSuf0gNPgo6Q1tJ7jyuNgDqnuq8Xz15pbF0nhM3dL/6wdtk
mpMjhQON7Btx99vTgGDErfVBkkNJYBiCVsoaTIiHYNfaWoyVsRvuZ/gTtCga1ynaBNBBFXEf8G5A
pgFaZOOsgcgGrCP98mV4NyKTwpvjNo+e1qGFr6VLxbFozkUJbiPUK5cEWsfYzkS5FPZkmOj6i2cP
n2TI6+eRRJCXEeLBijW7vxdOuZ04t6H54rayFadn0ij7TSQay3AZP/sJBqNsStDbW5LlrWUSv7Q8
hBzyB1qcAZrGxjimlQqfcRszBbXH67IHdgT/iks1syerZjkkKy98lupPMD/ITcR0aSYDQfR/lqe8
BdCtug78d16tTsift6WFojhNSnKpTJtJVuHbPymg0pWYGX/Cce2NVts4HOfdsUIP5MJCTbI8+Qyd
4qUjByK4C4DTMMH74xXBB/6Q+8n31H2WFMmrWiosqdHUzLc6Gw8/UN/bDyvt3bOqCJRjFPY/mu5X
GHX6O1NBFt58xV5SRb/aTnvss7x99Q1T7Kuyexl6G0ddlaNZnFLxmGehWLXKXCdtaj1DCLD4Rng5
gVAaq5jMWE3k313wTkH857QDx7J1gxZHGJiFn3b1FVcsAgCC6duSSx4O9SR6k+Gw0lr9PDFzRyVI
rA3Cf/PsmvQmCNIlvwhZAqy1cEYqkGEyEXkW9UGOaDmAoSWCaN9niMLhhDpE6ZTq7BdkXrVd6W1T
pTkPpeZSyzGM17K2sQFIxnrNmTVPWd1dcD8hOHQC2r84++kHoHRKKmPHvFddNObqF+X1yV7lpPaI
0pQbP3CZbFhdz+Vd2+N8m0l+U9+KvZr6r9K2WUgHkwEyevlP5MltpB+QahG1frg3Od3AReGVV35I
cLSZFx/wT4reRCjdtNuMoYBT1Coe9HYw6Ri3z0Iv2wMUMGvrFrF9pDIkEcc1zbUXM+PCmm2g0zO+
1mYDhUyDQWM1T7cNwHdMtQY4oEFW9baI1zIidqJvo/Zp2ai0JEAyaaddmKe/giSrn4Ikhbpklr/B
RN1uzEeCBGLpZEQ+cvpi3LJILPYCJ+l7MewL12P95cLnCEqaE3rNLcU5VVTtY1M7xWOfZC0ULl/8
Gngfe7JSCVWLg/sFPEuABnQx25ggHHTRA+iQM3l94Zy0R0FK46MC6V3rjxHyMrv3tYdb9bQtRbqG
44IWoodGxro1HLao5XZEQs1ga7OhrqgKPBpDcLh9FXifx00UwB5pE6Yubqbfc96mh4HZCNRDZr9B
d6FWMF6bLC+e5neG8yIYhP013yjc0fkKkoF6GqRC1fUvti3m+mMrd2bpeG+hOR5Ek3/3U2xedL3N
do0HCShtMnd1o2VqAdcfJy8fqwYlwwLtNEsPalhmncIvxJXqASUgSv/ZL347fXKRnqtI00gVKB+6
UE/I+eySExRg7xQFuAyXNJrSB+fYpV54ghyPjiNHf5MMPUAQvSBLU9UJIZv+OF7E77RiRkC7inza
Suj75TQYR2AKCIzCDSIb6h5URpaNDvcGLTfOLjOHJ0x/ZxuYKnky57m7H9T4hFuubYZlECA1roMZ
mmlktbuLoCptU0JPzqD6kGaj7fbSKuT/8tEoRCl0Qa5hYvm/2+EPxqzwO9eQYZUNMqxbhkiMbrfG
EZytuyQu9qQeXZXOvX9fnJlRvCfg9TYMQA4UYjVE1JySpm9OICZZ11tR9MvVT6aGMq9O4IC2InrC
g6s/0SNfe9aQPbiueumyvn8Jzah/SYgegr/87HtmfSwKVkOEUKTMQE2jeakFVz7dxqAShR0ayfln
RLtcpyMGvEk2szBcHvtCEQVYYTTomoyhQiDvDdxOPNzemNmZ4Q53o4Pay1O7CpnLLvUQ/MUJpo0i
td2dnKfuVEMqEsAzeW4J8EFuV9jJWQz72oGKCvLP2huppb13CtMUS5fDWM304y4FBPN/7kwK76c5
CfdhwcjWTD/OFYrhBXCZDlRRUSTdO31brwqwXiCRUrSco0jJIwiMy/JNxyBYW5GENN1qYzyFRTUc
9ZjFqYqG38svJzfpMcVxfmgC1ztXMnYh0LgJgqzuo80KbU/kFl5zX7t0oAE+UwYlXLWhd8GDZeyk
Zl7KLpzW5rzMrwRRn55PG9iYCdoVRdcFKs8kFvLKMnRBMiXRwPGOjUbF2FMWXqi8m6oD5fG86WYm
AxWLfphxIhwJkmuYOZyxGMvXmiPHkwoCnIcJrnMK8tNPl0rVXTehWtfcFONxa2gn2ZbTxvWM6gLU
kq8Qv0WEJQcgcVHojIdu8vvvjWQT+gadxqT8iP0k2JRywjjuiW+VR+MmRiZwoH5fMcRl3Z4SUfO0
rN7jOVRpMhoIRB11NIiWyLWArN+lGDR+GUG09cxB/uEcO3p2WuxsIHkby8vGM76r4K7RU/cnk20i
b/AdnUK3lHtmFAXdaI8WI1c8XaLL9Npudxt/QAESbJBZ3ZtDsmcskumHbxOJIFVCVdVXPk17gR9f
WiZFQI+4iNzA4GR6z22NeWKYCwnUXzvUlOOhnIsjJGSs6woMRFJPgCcNzmMnyq7LYF9FwbVodOuB
0K7ZElxnX7H6LYRofpboyNdwoVe98keIhcykBp3ztyQeBkRSs15+WwDJ2qchJSVVd6IO4Q06vBl0
zHLDWKdDPJF3qBEcSRC6tCKqCaMIaa7Dx3IsfbuMFM48lg3ThMEd+e0tLGZS6o9gXLxKob6qFPY3
UMBh5YfjDsw/8x2tSN87763P3GkPLwPyp+GrY2Fga2vz0TgDPMB9qA2vmT3p74iN9LV0g+oBwmYH
zao6d2iW8I2Az8OxXtXArwJ/pQZ7wt5WvNgg4v/U+i/qddYWnmmxUSBwzxTV19acuqTKMTubPRrT
gdSiZdOMjnei8kumr7UCURA9Nlb2dfuUw8o4L/OBxkS/OrQAIqgAfTMv11ZFp2YWea/fj3ZKel5A
4Ahc9GNkcA2a55g9ffdzgyxeCAAyZamJS0+ewjHp5ckee6rXRRkNz3DwLZSqWX3OsJfeEaEzXhwB
CjAjcLtwUufbDU3EWaWCjJ75ECyC8tkn5RB3FEjJES0Vii6YvHrdr3BfB0TuQLoxsNXsVI7JdRpS
gg1zHMIuhvlubMWxDRWMXlBNWO0UI2bV7pZRNQ4ghRnWdPaiRgeP4yD+Dkw4O+7kPU8ErqBJH541
24t2y1lUy04dE2dADkkH+OF2XS0YKc8qoQkBWMp7mLTy22NezmR5ABeZN5TvM+voEKD1nBTG85L9
YxV4HVMvudZeeo1NmjWh03iX2x+sI6ojQVRvdaJJ15FN9Yzihrmx7JqibBvTwCl/xFFwcgO9O+SO
DM5UrkxUukxWMIndJXbcPHaure7azsckRB6Q8+h600Sx9K3sKhIJpsJ21iA86KPNkyl3YPxiBkMq
oJ0BJfHDUqeK62ALrqr3sC8IsImicQ3qRHyyVv2KJb3UIoUUhdXvyfUbj0UbJOK0i45KtwbEXnjt
iirq8K5xKzb7f26F/96aEJsoUcjX//9jB1D0eMdwadUMSGoqoAXM4QZ0kTSswdSbl1ADSskwEd3n
Jjd3qsuMA17+YmtIkXxGhIjh4+1/5Z2BuL6X2rlyTfJHGhBs1GVMX09+tGlyiBUrU3Tj19xMgw/b
Qc8b4g88k4fnbykUnn2M6wfEc/ROs256sFro40kTty8yLGYhCDirUSPqlALCNp+1Usu8f9kAXqRd
QnUUGsuXXxV8sylJP1YM+0FqIIfRrbC4bfC7jFKQ6jXrcEKRDhtqqvUmITuIMGg21VQOB7sy3WoX
xlYF3BlOezavMbMOPlRbT7jusxIebESBZTQoEtEHNu5C1pJAUnEN6SBrj2mW4+jCivLWj6ifsa4E
u2UXBhRCJr73iNUrIVo+xGiHtrEwx+hXEjD9dbXvW2wBJqh67xTGQNkfD+GIUelkDa5/Kv256Y9G
feGbCdcszsutZeNTJCXcnMywsJLRxjCB4pmTFEcDS+zyFpfNmL3RNis+Yn06OfN1y0TQnMMx/iXB
SI0BIIdtbgxyLXqTK6ifHgTBZXjrA+PUz5vleJP9kyKXh6a9JaJ4ouBK45YzSLH44LRaAtqW6btf
dh+qIfjZgqNhJTK94N6ywBl3uNeSAAeCATcipItW+B76nMIu9jnF4ntVoSNPNKwGYLbIXZgvNMtg
oULv7fZKzZqYJ3ICXYgNiHO7Oj6NVsb1UlEFr1MDQhcb3HX6qSlLsUnB6APdTayrhgWP/rr2FgaE
gwLvhkA+7+Kl9Ne0s62N8g2FgSsyscVNKNP2t64PkPxDhK4cwEoDC8hZelYEV0XEJWcAk1pYnwXV
gb8KDsklgRf6YxEiGOCzMZQAzQpVmV2VTJBRjEw7yc6OEyd70VwrXIdjikK9JeEt8mSzzhv3qg2p
+vq/NwKmTpMW+veSTAsavhgvl+KUYeA+mBXdD45NJyAQ2amv7VnBr8MyswTOEm3pq3dhE+3MoB4/
arwFp9sgWRnp7bRyhIn+KxacH7kfqttZl0+DWrU19iyVpSdVldlrzgfFilc6RBe4VyI85voF3Wqn
quJ9UGKZCP8fY2eyHDeSrelXSdO6UReAY2y7WQvGPJERwUnUBkZKLMzzjKfvz0FlScosy+oNBCCC
ZAgBuB//zz8EBosPokJvQjSY68wZirsZo1TyULvVcpp2cb0z4HSsZmIJRd5KVI7y5LGE3kUYuy+w
zstxqtKA2cEDvR32SqyjysxaRrb9rE3U9HMXR1CMn8PawuvN7YeVKQ/jQN2rdW7uk0nUK+drZuMm
LGT5ZLuKfo2IwyszsZsUTo+BVt3TLtwOUSGe3Tob9wHIIuypr4SWeAe9lgF9ZB2xi94QO+YQVIMk
SRCkJCdTooXtNzM9SimW4PEmlt7BkihTHX9tZWFz8gpw6ho8yZd1EtaH7U4paSWyCMGkRJfWqnqA
6h9LrT3dv/xWDdFv0OHtgXNDnRhcZVyDMQLQZ85K6WnRIjoFKvvIPxMhw6BCP6eYMnGno0mi3pLj
iOw7f6zLgyK1UW9E2YPfxsO6aVWWQKVIidjJ/CXser6jpqatP6oi2A6WezTLmnqEUMhCJqWY3Fsn
Bo1DVkc5Ds0i9NAf418jsO/CkaIb14Te6o/zYRXY+irBxsCrysJbYOxxzOjLb2EWlpusrtUT6OD3
PW7y73vZaRC4UbpKTF9XhXWCVOLFMBV0i3KTuSUOU4mkaIVldiTWpLhLyvhBVWNpzdaMqN8Dr1/1
csZElottnEo67scVKnnTwtbgR2C6oiwNNwiOWe8brEbysOJzRvHJkEXePN0nAdh7USDvbTFIiQ2t
vUcBnEvmVsRjcTU1ZwPGFsur83GJssA4Gl1/6Irk8xiNyl3iKPVTbO7mdg/ssfZWP0xe/U1rQw/Z
AEQiOvi5tkCruiTJEocPJVfxmEjDVyeN761ubRda8GZWLP4hj6eHfojFBUXyBv443SiKdlUYtwW2
vSw/wkkAbsXxg6LTXTPTBv1ba3f5xtaEsSNP20ObGVqLRq4UyjZztrWXormcKz7a/SdcKMpNY+oU
F12kPLZFs0BuCbo7VTScXIsrzbxoDYGxhxkBXWwAWcGbrC9Ro8bqm3S2CvyVb+vqW9RmLzOLoxG9
uCdawTGV08diMHd7AHkvU44uslgXpWyN05HbBeLqulazpRaPtqzrMoAfGkCdQrCl1w5LLVvMXWuS
HdPzvJfhkOdoq2ayqLdj5pWiYokN/Gfe+mHxiKLefNJVA/ui1ICf5YKKY2nQMoyvO7KmHn1He4en
uvMFc0FSnXEUBcMTGXfXvKptnbDZ+0lUrxqqjh3CmBK5YbyZqSIaqOsCHHtDfZFcNSIHFqGVjC/R
FF8b2wcLjkZqirhd0Xp3d7AY4s2gI8SNXHqcbi/XA4A86/k5mR+b+dBxANdHI1ubQ6bcodsM7to+
gIqCaxEupcCRcmlXyZa3k3vJ5qM/Xo2IBX3jzstKfTtD7709GGtETPFqPnSC0t43mHAQb87c0I7f
yG8iIlvy5twogtHth8Zd5On1RVXdlyKBqJtWyiszwKGvaGrKnXFyxjMhC/FiUg1P9sAJN5GL/nkT
L7HE3UbwsN/8ynm0slF7GipLX5HfZx1iUfSnJpt0pKc4o4uCVpWi2e5S0ZXw5Jl9dsTM6ZqqqMNj
UOgHhWRAQI2M7GCv2A11INF1WBAVnB/CJio4Xj1AZhzbJJtFXX3R9Q6ihg5YiX0XCCy/ZYNFcLpv
GuMyT8JxDlOnFo3GAhU5ZpbnHSb6PNC1Uh/gZid3Bi023LdNd6nL3PCQOJdbmJj4109lsOLJzHZG
UEHxUnlsVfyt77SaPDJ1UJvnMQPR1NVj2SnOzjRymxRESTuF/wEopLakShnBwRFlcDvPk1MKNQqx
ynM94Mo6P1BmicNjjbzhybcFKUNIXYMJM814fjzlg1pJOOVjAAT+D6+m3moblpPDYv4OnEF3l5mk
9E2YAq6IBswgGVn6IyR280hBfqc1pDUPziBOvUmJjGxBfaKl6XKHuQbkbHk4sfb1NYhX/LdCgpyb
dkmm3ARyaINSy1W7zrC/qUSL0lvibI0hnkfVCHaJ5PhpVZXuHdHWy1hnyCxtZbojjTW5i1Tuv/nh
mV/AVBtP0BEHSZ3myalRcIuYDBfIh5uh6yP7sVGYMNIUfxGn4sPavgHaLzkYBMQdtBZHw8BpEe7b
0OiElFgUkBVbBJanlrKY5li6c8klvXG0qiRum4YBtL/xbLZ40Ex2QrKFjo0dVANelSwZb2IzZrTI
8/bFd2MVZ/BeOTe2KTkckFcH5UlT8ut8DbLcMu9bDOYjLyp3o+XhDo7Gdeephnv0bZi1TaTV17YA
HgnBVD/XkflMeILkabU2NuEWYLIxls4JWo9VlViRyEG1GhAXUKYmZ8SBYtuFo9iqWhXcDkG+6qNW
vTEDSiRB/N5G4oG4KRX+sxBuvWTaDndq1BlLMmSiVUWO9a3ioxtznX73UbHiZ4lILIm/ja1okIOj
uBVaH9z92LgFHe1Rab/9OIXIal2GXXl0EqxT51It72ljqgkuqD7lzDJzwm4TzlpeuefPe2NGJyWK
0LJxe/R5haVEW+Oc17eXAkQawbTRPWjA6a6m29faqeNd2DnVUrHQ8fYO9GkCwE+2ibuwPCKDjACP
DrFdW50wzpteaxNRto3V3D6LK7LnM+XZJB735CEtWpi9XfA/HfQldAokCygtD31LQYR2XXswetfB
WaAixkxxbgpWv4uBIMebj/rFBvjHTetfHzyrsdfCVaz9EQPb64Oz60S9FbK7lFH4bzG3zvGz51Az
6RyWwD4spIqRVROb8d97kzEx8rfqNmpcGEa29pkKkGweokKwbRVRtImgQH8eEwuZhRq81aArMPSc
pWjc9lmztKcGf7x3yFiLIRnJMdUy+NoOvTGBPvoERlM8O4CPE+DXo2UDrJumWyKPUDYfJJ7G1y9+
5W9T7tZT0jD2SHZdKTfeKCxyUbrNPHTFpq4udY+gnCiooG9UCEYcV8IDPppnmntwv+A50nsxbjt5
FBJweU50LB/I36KVIw/nF/zIvSHvt18FMbFj88dwaFWv50NNosjS0QOUNLpLK2mSIVdDOFclp7TR
v8xHJuMrC2j4Sxnw9Vrxp+7ux54SSVydbNxlUUc4BBa2h2Zq+pyDB179LngemyZa8NyVUPHYA3tm
Gpd7oTyn9MP3V8OO/1rWFx/vnc/P75jfm4W4VMeD/V4DXWxNZ4pXmpsYzyIywBATXGb73DrPzIao
NyF/jk+9wJZeI/p7PRdOJXm1a5VuRBI7k8yIwihXApyeO961CoGPth3mu/mtTd2WgOZtzDNFYKGn
d8EhHIv4YOvYXyQKq6GRBcBj1+TKMkUrfIuJB/Neiq9MoNZvZljXz4NgAJZ8/bGTQeGFEe8IEA1J
BZ7u3QbDy7QLknNQjd3RKTPifFQ7fapyba/AOzbVprwWRlQ/0aKyE1d5TELh3zvAIfNZv8OK1xnb
R0vTq6ekj6cjlJfuZiQL/HEybn0giHU+SXa21dlXzWEEJU7OecPz4bGOwuQR8xplg6uTspkPhyZ6
nN/QuJJSZdo2mTz8+PyL+rKfINlLM7bOeRsc9Ga+U/lr1wmgC2qad1SGAloKeSuvoeuehylsHrIg
r/dDA42ywLz0FW4BBi5+8NlFgri1FdSWZPqVT2YAGhXBWWr6F4G7/Y7YUtrC8lCJmweiVJpr1gzt
bUumJI6XnA+8esStoUyPI/jqo5YCkkHdBXj1T6Xs/raTruz2qG6piAu6XjpsjV2bhe22wpDsaFjp
Jsl1rg1MvOU8PA4t9WClkJhoQC9ibddcx8TEZEhT428dESG62rxzbaUTQNc8WOFA2lCQN4shUrGq
asA3ktb11u4e4idtldavmnsMCdVjllKqfRwrPpoHDx/xoh0elbIAyqf6P6vBaLPSUKpjFnvKjv+s
uSUJwDqNE8VYOfiHubZI8io6+wAv8xEKMtRfTWcfyC+FN0KR3utoFax8rK61XWlb7nxn00+MYAXr
xg3lmL2pnc7Z6YaR3Q45nldJr2hPmRi+tjhy/Csi0oXF+/sIp+UGD5Ig6YPH3ugg2ZdMPjrf86Gy
B6IysoRE5py5aDJa9d19GVRjWnVxqRypAqhlW7W6tAzHx4z0rGUlRPWaatquJwLkKUSAtgVHxSMa
lwsoqT6Le24LjbRgSRAKHRNajl4wiTZJ8EJznmQstkc1jGiVmeSI1QhAIDNGD+gYZSiVEXzDlxW/
9bAmjUQ8+iaAp1kiKcHedLgxGjp8IX2NBr5Yi0/Mgc5+jfcIh0ABw9KD5LYjqauBu0Gwbevh74ao
Z9hastbSTDCu0oK2M5cd87lyfHJcHB2C3EzWmupE135Qp52B9pToYZrI87mqLL8UYQLPL0MP39FI
CVa4b2g0vTjGZ1RS2iRnv82Kz7OqqNWbYOf0ylYJNLRPVSrpYLpMzKGIaTFyyxdNkRzK0hpvCSJS
6E655R7bHgR3bfpUdCpO6FEp1jZO8i8C06C8Loa7PHIlaZniLC4dYzMzgvGBW2Fb4z1alsxesOnu
+hjX53V2Se1YuVil3h6hllwraYozb1qjQjueeLcDtlNP3ECnjObwW+awZA39pEBma9iHwFSwIsnc
9KikI5Evfe7e6BCjZBapehVBlKOyxDuvjLUrTWTtGsewjiD1osFzyy/x/VyhUj+TWX1KrlPhT2s9
jcVzJnBi9GJHJSGraTbNEND7QKo5bgiHDDRoOIVzJDAUBlCaEZ0chZIxuCUdsTxyK9EPaSql3kPW
fqQGga44FuNt3FDz+YNjbw20FOco1rE+9Jla+1xP9mTV57d+IT4HXejddCK2n+YfgH9oP7ES825o
wTk3ohgMYlVwEfKj9KsAw1rYnWjunLgBY62DdTX51hGTZnVF3yxdWK772NrRcCLauXtolPsKt8rH
iMpvn4dZd0x84yIKpzrwcVDA4JHULStYFct0ju6mM7qgGu0vpf6aCg+/q8FX9nP9Y2DW0Zgwk0Od
CSkm/2xpJ4GB/4az0XsBN9RW643me9ewojrXHZISoxzC0NTJLG7RY0EJw3GpDWH50hYYKXidnt4l
cib1Y+1UpNAsLmWYSP5J0vWoueBWmn3xGoeWOJo1eR8EMQbbrrdw3cztx5haepvXpJLNeyEYCGoG
u9x0qNo2AaqXLxBa8rZfuJMR4L6pfn+pVRgtKgh+VInz+IZhXozTl2jPXe4He0XXdOzCxvgBR7gg
3pvZNdWn8S5RkgxWxYBt86R+seETnwwoktvJNa8EZ6ZbB/7wDTQa7TG3yne/jNt3U6dDZdbibcpo
XxLMXlxi/Bm3NtVITaTWhme6uKg5jGuV9O1v+rTMc2F9GxRobbo/OhBs4aPHOGzl+DGvVOxLX6t3
TKKKVyIF/bU+9f1Ob6X1cudl+1Dgi2kXafbaGrgoy4ZAHhlr2JhfaDKP19ToiFrDjoYwGHf8HMCS
zOteedBNyJTWOD3Br62PUa1BvJcQQlFROzNVtScXpzTSvEzWgjacSxvZ4DrssTNeEDnz6Gj9FpxN
vVV11zkVI5YNCJDCtzKBvZqrl0ZvxX1WtuEKuZ+xbWVrSu+aW4PB62o4MMHT1LowbQYLpI/5fl69
JwpYJWKy2KDg7QR6otjsY2QhAJlSnZVCwUAFgBdWRtg05rjTk+L3PhmDlfqU+TALlfyVaw5X2JpI
JxGwwDsNjXXhmtFVMyWqpV+sKWFYFZW3TwaAgjKkkMwcINZEX4CLS99CK/nMOs4/xF7x5KqJeYQY
QD0s+4RZTdByBJmCFBH/sQRlO1UeSdaYPiwN1T7OiICL4xlgY3VbDFVzLSaGNWvS+yXVOjX94DL6
gj5gH2GOgDnFpG6z1IPqOmiunEq9j+tV8agrkAGvrm8VF60Q97niqpeoj6+WXjP6EhqxDtsQJUNi
v6tD6p8rJzOvnued0EG++KmsiktEXCw/XuISWCCOTXFu6fPflDpkkhRqEUo+lp1FSFoJjrwu3rpy
UYqPBKrsTDnUyaXtK3HXtA7cI77VRyh12Nw7hvHWJjZwZZV9mZFCbCsvWlCTvUHK051XeWLThWlw
SBNo1/2Y1JvWG4OzoWO4P3QkE5WYqK31aCCY2cFqLvbRQM6HQGp8VIFrjIWR37yS0wXv/XGoykOj
qlNcdgx3006NgtG8R1QsIr/VfDOFoMTAqy52WI22+7jomk69N+WjspmFOvWEbs0n8nHW7lTMJYWf
40IvU70KmeNidyrR0YrZoiyRJ1VU8bQSCjIk5aGuWNEd0PCpEoX3HSnCxZNsdX0/L8WMoo+PNQlu
BWEJZ6WMHrmwyhPpN/q+88jFK010RX5L4qSTdG+gXchEJrW6b4pavW2m5GhQhRaLTieTrLbUbA8M
XN371FJ7vcIdUiVZXoc5fVuCE9g4ToUpXuvxuP04JiMMYgxRVYvCJNYnaqGj65h5GOsqw28HkxKx
95hkDdRXUDmKZKXkinGvF45y6xOi5WIqOi8APzaxwlLQTl8sxZaNLRaG8/rRyQdvnbooHacBHwVC
l5J1iCwsbBu8xlrXtWFcAe7FNoGyIgydFxqDWzsMceGXLELd5ql2OxvhY7cKMrr4jKAgBzZRoHVS
W7sgUavlPIT4OShDEoTFoZYjitapjL9RdoXiCdbrlXCaIqvdOkbtLWewfrBpqvUkUe861x7OdiO+
5cG4aK3afKZj62wjGNzrDySEmSMoA+fg1VMGYwFOMRlAxnamvIfpw8gtvcSRxXwqDdJCMsvVdvNh
TScGGz+J7Oih9VQF5qpS20NhDuFeo0w/6QyKAyTUVVExH4QNQVRGyFDhcIPDpFWMHHlGlSX7Gf9y
R9gruIUe5iNNomEO/sZLD5UqZorGfi5/5g2mtvuuKKrb+YjguGY/sSrChj5pmD0plSJN5AC1qnqX
p95AJnxV7spaU3ZVJe4NVTY8JX2vz2qeLsd7jr06hShQYlAlezNlpOD4TH/4YuGytqczge5MHs4b
6FkGcYAYxhkjgcGuTp9vfpSSejxF5H/ffjxmvctftqzs48X5HS0NfZveyO185McsLsaWRIVwoier
6hnSuiEgdqNnUVTRm2xXUOwO3kCbQi+/33zzHZgjc6IfO2UwMP5AL8jCRUhCcEesInIz08xdBI3j
XxOyRY52gfkkBN3rfMrv6nZDe4qvXr5jfsFQMhWG05Rv5nPzBnbE2UA4i8ttkWD+qTfuNsUMbyh1
OpiYky0ntJmCKLXUuyUTLDtw++0VhFMs2RziQzrSZnoaPI8YjSOUw9ztMVORoswNtG40TjPWLRlm
+hhVBxM/YRSD5avp6pjbSgkJ7KtkGVaRt++GoH3OmD/akryEMHOuM/E/zfqDV9E84FHqHtzKpIwU
olnhqXhvdxgOU/NCCcSdJsdtBuY19sz71LOmbWlVUOaBsXGrlJuoa7/v1Zim7TDkRzjpbSpP76GL
MxPPYmmXyI79ZPZPYZ2WW4d0kZsy74fTR/dUiuXnPb1Mr6pPl8qkIPw4FSaEzE4s1laNUeq38lPh
iuuds9mJyGy8s1p0q0Z3w9v5/LxRFC1kBUoFW2gehiAhLQhVC13Aff0piHNlR6NSfVPyodsQng7N
MBqSl3mPuIr0Y+/jnM7IC1Bzo2ZVfTFDUO6aYm+Nciv8jBR5Vwqt2tLiUeE6dhtlzNqXKXQ9SYUe
j5ledSdhO+0yNmp1acYlzAVv+iIyFBbzgN5FcGDw7mZNl1zCAgpnb+9TzXP2fWuKUys38x4invRk
FZuPgyEyTtgDEUQUQnHTZ/VsaBQuYRyoLGc0rxrjL3bV5yfTyZsN3tzdijRA2jOTZi4B/gr69UJ9
Gi3XvvHyxjxEg6Mc06LSgBYIkRiT9mmKerETYc0IIUGlIDPBdwQs+xyg34OVuO0sultBHXioCN6q
zgHIR0KDnsZ3d0Z4x8BcPJsQ3l26Jx8yfSuxLtOU+Ne+atfE4WmHnlKtXOsjs0KtvrISICrEZYEU
4x5wozU25GG5MVhAH+ZDzEy5ywYbzwvZrx2y+IsfGfHadUtY6zryUGxnCS2Wv1ylW3hou7bfdXR4
fpwSLqGM80JYLS0EdrLsg2Yudn0IIjgXfvO5PnbISMW4AjIOeWMIhlo/F7s0LKLbLiEyFeRIxdjP
MvaeiVh+IE375qNBNx8zcIHUqnxVWRCYW80V09G0/Qgwl56GnTDnpGNf74086W9NnLKrVe018cI3
YR+WTX/GAyw5QXQ+O2MiTkZnLH4qcOkyRuvpXA0krQWhi4eK7EHNAO+8lzliRCYB60aXm5Hk6qWp
upL7VUj2T1r6LGK80L5HQ6s/OrZUJ5ruvZmp4nEqvh/lsqVkqN1wtPJvdK5wXrBt/1bzpwxjIg6p
Uu7SUbOvqlzCpbl5QA3g3Yu89PdxBrEw86RhZBk5G3gp1SKuen3lJRMSkk6XAWhqaK61REFIYeUa
hV6KJs1ore/HDnXL2izMbqG1sXN2UhZ8qeK1ywFM8zyfw++z36lAKcSCyXO5P1DTYx6pRjmcdaZM
LunVmEokzYbqb2PF/b7X98q7Q4NiSzeoXgIJui8BzWgtI8CAwqG786PiUPRG/jqmtsN8GU73oTPh
DzO23VqBKgsO0al3EF6hCpQ67FUDv+fEtc5xGsPGhOtNiJIVmYQGlbCy22gNfRB/m64gDQl6ycGV
m/lw3kxhjTv+5J0xte2PbuN1+EqzR2omzk2FGA5ehlyV04E69EfFsyGVzN4ZCiEYcU2QtlrC6c+9
mkyUf2+aWCinEGO0Y0O3iTBJ3CKl/V1WDBjPQ2fG8Ftbfoy8VpAfJ7C2j4ILaRBzrIpMbC65GvJz
t6MkFFLfawsYZNZ+ptCUGgWBxmrOINjvUpNPN5+Ou4zVGqsMtx1fx5J1iWLn2qXg/lrkjoOI0BzU
y/yCJZ3yjLKxdz/ODdZ0Nhy/BakkyA2Ckb7IB7u6EzjT3YSR5u1hQNSLOCdSkXw58Rx4dJjjtH9g
MmrOVkqarTxdkYaMygdFOMTqtWA2fcaBd6djEfDWmABGo3D8MzWUDd0ns5ewf+K3uoY9xBQaRDCg
BnxhHGku4rC63ZR56+wrSw7zjgQoSX+9V0TJaGqNzqvR+ETqogqzaFY6KdFIQT/Q3DYNWs8xweFD
yRLQN1CBizI+a7ZsBIlMwYaHyr5GAfstjx+CptHfaTDC8UyDCnZwYa2sBhAa55ziWLJEW5Hw1T/S
3ZQaQld/n7oXzFP8b7rmIFsp6s9eyqo7oZOJzCmeLoLQ4lVgsJwd6K5seIrcozdZ+rbBiXFPd3bY
Y86ibAkTHSApW+Um8gh6YCnm0PwYkovdsboL6lHOZtqF7jUGn0GtvlRCp6sdN+9uRHYmFjnBjYFR
PHw6/T1NyifiAJwXNfRAxOgEP4ROoy8zzw3OoGewJChejzYOensE1/rW7k5ZrngHJYISOI6FcZz3
KMPF0Sc0aDPv/TgX/nrOj01rD5hJDu6Q7ToQrK0ZWcPtONjE2Uxa+hjQ4YYM4MVfMV+nUTLgAjlh
LuPHg/bGone40ZUhvyuFdRehx1vCKevuRERDXNioWXho3D14ub/FXsQhQxqT+DFwg7sSwfFoooh3
6mbYA3VhMGxTp/aQW7j/VdRCKI2awvWvasmtiztD+tH3Y9XTK6Fy+fTb//zzf78O/9d/z895MrLK
/C1r0zMYXVP//skUn34rPk7vvnFo4iOJTNixDdPQCUIxDF7/+noNcX/+/ZP2f0wMkiurQ4dl2A22
AEoyXHDwJLqAmPEvwjJOLtD8v3SdfKBWr79aDkEbrukXD2bP4sQpCJ8Kyr5Zpl3GYWhnD10V4ERk
pvVXmgLLdiiTZdD6xcmiAU2YVQvKkaj2Xa5M0oy7qV/rEulmnZdMsAZiKBCpfiHkAg/HnuY1z3Xc
VH3vHVrieQijiNawX08Qz7DZdtDPf0jII+h7cLX/OMSgXhwGKDofr5p2jXhzViyneY8PvWRozTSt
LsSyH6bdzXxd/+eXC1vPF/or8SewxYEqfj3853Z1Xf2v/Il/v+Ofvx7yA99/4fK1ef3lgHzasBkv
7Xs1Xt/rNmn++E7lO/9/X/ztff4tD2Px/vun129pSIRR3VTh1+bT95fkPaBbuvPTTSP/wPdXb19T
fvDmNXr9bUHc5L/AX8LXv/7oO16Ev39SNE3/B4QBx7JVHDFcqrtPv/Xv31+y/yFUXUAWdzTLUC39
028Z1u/B758EP0QWGTRBHRaTLeQNWOetfEm3/4HPgnBVlNe2yb/Wpz+uwvc7++OK/+c7XXN/vdNV
fje/3eCP2K6pGhb/6Z/vdOLJM1u0hTgVGcUpfq0LrccTLJF+PYTi9aNdn3wTFKQmt7TSaDur5uCj
spkcErva9mSj2cqOsZSnuniKL7swf4pIc7n+dHX/wyOpqX/5oJaJlNmwbAuyk2tzsX7+oAI7YExn
WP2wYGsXAh9XwiUqgk4rmuUiTMXOGCrcvSFiH7tUTTdecvr7j2D85SMYGqib7aqqBQvPnF//aVQA
ohyaKm+SE+2r8JiZ/YPSttVjFRa4jQn1FrhMAeGoO6g/cbRikSfRZOeCbdwTmYOwKWVPriYcsBS+
tx1GZOOmAiRYWgbCCmy92iACmTc2ConuyykyOqhqavR1GB4AQqazM1FlV2oybfGgqjZhMJ4tXY8O
ZtsGt71FJBP+BRcRpfelr/ZPZnPKdXs4wC36/PeX4i93jWGpmqkKzdSEyY1j/fplIKmhgjVt4rfS
alh39G1WSNHVZdRY76oWRBs3QvLoLrvJrzZ//6f/escaLt+AIVDMO7oQqvbr3+5Uk+4adOZjYYXR
CqX1MivV/jJV6SrSO3EIJ+UEQ20k6wF5Q4T+b5M22iuG6sFCgMAFNtY9kZkEwNIqTsHpqG+2k4N9
zX/5oH+5XUxNtTXuFVUz5Me1f/2gmmkl6HBj+wgHf6O3frDBxYEkACyo0d4zXzsVk77AVXGtxcrD
5EDt/S8fweRP/DSPqbbJX3Yt17QZX8jDkt/jT3dsENYqHMJhODKuhjsEgZc6S6aTpiivk9s1x8Il
Rn1Klm6lE9Snq8kOBy1t2/iq8+QJfH+q7q502mH73z6X/L//6YPZCLkEJjRCtcSfn+ZpmNLEswqK
8bANduHYhQc1S9KVruTVyi7pLWhRq8FOpxQLVGsXY2J1U7TFV80zy+VkWQo4iVqSZtSg2FyraRdd
VGz6YzEp6CswJzdlBLpmW93BT3FLw4cjWRGk3R9K+BZTExAsXAWvvUbQe/KcmiXBQdDvI3jiS6Pw
km+jSNr1iB9qzPv2AXTGRBlvHLQ6m1Y1byozEIde0e8Ryg6nIrSMJY2aRWuI7AIXOQcZKoK1+3UM
jfpzrUdYNljjQ2QqCtA2suXJTK8dzKRXx8fBQ8VA1UERt4WrrdyN2WtvtBrMFex6Qxm4Y8A9WeYx
szJqUPOQiKBeY6BU7EeXSGBD0IMvMx0dqAcZJaTJtytq83PAKH6cFB/tGqp+PpFTY/2UJktMhcPj
6OO+5sAeV/0DfR+X1l8KmBbgVdsj3zlgp1HeCBuKmad6ZIzDw98OQ+zs/QFfShut1iIR5rCroWUV
boghuZs6a3QK8VqPbeOms4x3fM885IgtaYHdCKG3I3+zif0vuLtlt+j4vhKz1R/M3LpNhdFgtZN9
NQOTb0uxzGPmUm0GAf5WOIh0m6iztcXggpxoYVvBS06DZWHlNJELstoU8o8Xrlu/gdaE9LZoSjkD
CBSEhIOl5ojjmmY9GcXEvdK2uxzrRsybVeRVkTgqBGOsSvOuMvTiyQm8c1mNwSqNGJp7YnQ2aR1/
q0MikdpAZBu8Dkn2tNr7DEMdFtzwJSqvz8jbLj4PE0uExoovVZP8l4fZ/OvDjOJCCJqlDH3CsP40
8HHHFWnvt9WRP9JsLG1cu+gYF/TKwhVKIcTz2zJIitOUIggckCveZBEWTrFR9tdYI/0psNIXOzeF
9I999kpSTzJP5CvcItVtO6FGvbEqFmamg4s60avNuvII//FbVT3HA5GhRRmKxVDUwUrDUmhpgmIL
GBuHqZdfvIcLemiQsl55Q3WXcN01bjOEu7DUIH5eQJVTGhGo1LiiRegTylPBmhH64C21Ed0mflP9
PlIFVhBEUQtsp26toHzCKeOs1gis/34McmQN/8sQBH2aGcRRuZS6a4k/zWE2jWxHdHAVA52+fDO6
zU1udjymZOx2gHknRbY0PWvfNOlzxtroktFQSitP6g3L4CA+53runjt4MzbKXKjBz8ws8pLYPRaQ
LMq0AG1RpfV7H1fWMk7Mi5Y3yDy8Idi3xfjWGWa0Q4RCJq03xHRXsoQgaOjjtl0t8JSx7kd75bWn
qnKcSwgeCHlBJ5212RT0b/Z+FKfLRPTJCacODFJBwbnW2OXjGQ+SZy4bn3RwC8+lW+wY9oEu7m1f
PJX11J5oW1cnTcTF0lK6+i10d45MyDQaFtZ5+2w5avHsFTGZThD1WABF9hckMsNCb2ltGmH/paxQ
/4Xji6roNqTSMboxiIFftqWx83QCziA3ZRSQrMohoQXrSam/qnLQzaVVXWEr91HVRbu//0qZVuUz
8OuXamiWY+iO6cpC7c8LN80h+6OS7EtNYEqaQvGWoRQ/Nm0Ifwbq4h8nbZnPMR8mae6Oix+veDLI
w5e5Hv/l5VEMFl/er2+fD//8gz/9iZ9257/x4/3zD/30MX965/zSf3r7fzo3/8/GrGqQXaj11QPU
XDQWHQ66q1j7vvbhUN1jtnQD/Kcd8qyjYYp8VR+ix7LxJHO1n04FHeRVl6cWo4w/4O6EJ6nPvKpb
ItzHJGauervJzmK6OkTn3qgCVEXpg72D7O1V1/EaYJp0zsTzjP+PvTNZjltpk+yr1AugDDMQWyCR
cyaT87CBUaKEeQxMgaevk7eru/+2XtWqe1GLK5OoS5HMBAIRn7sfF/Z40Vnfk0bbEWofI1eN3POW
KR6wbs4bQ9J2zvrXUYYzJpc6o74VX6u50RLyZI1Rm/d5qBNAjaIva8iryMrjj6Hk3GqD0wTJnV2Y
hn/kpD5hNqsdpU8rvU5m/8fPdZ9iq46BMUsjAQaclwaemqXvvLcmac852/Wt27GlHnqWPRAuRSjv
YZIBv5ZeJdZzWZr5LWO+tBHUqT7OGQyUxAOsWgwquSm827ngsbKuJACaUQNLvE54Xty4fCR8sZnk
tF5JK+FJ6bUzJbn6NVZNQP+NeeAp9S1DF7zAfqRiERGIu5+8LDkvq32skHJ2yl9o0erMDlt7bBxp
IcLNXedrJH3/i72uuVm0yow0nWrweK6e13SkQKUYH8lxUGzSQxwZG+XRZD8wN2UrkXGQeJaLfSTi
QlgB5awywKRhQcS06jSHiobMRjf1E26N8uBmaAwJ5x6o8K+9/Vo4YtjOyL2bOrH6TYN3PJgzj6LJ
bl9YMFP7uPluG7+4qGHPWxEfndL5SKqWUaOsXkU2Ou9JvT47lf2GbypDaSLvMTSaBwPR04/JzJM+
aT1gMEVM+3IO3idBtdspzheRDYW/mTzyoUB9KRZMN9KG6Wuu8twWD6aYLYoR6+a4TqDi7ESUwaIS
bcvGFhE4W1iWY2QWEsVHZNpplzrrcKzAfo8UwZ2hnBUhR5n3wXUx9zPaFKYFbbDVYYwx5GukgOC/
NGGtDeat1V5KRXXpMv7yTExl2vok+jZ9smJ0o5pUQTDS/wGiAqGLManghWEOOvUOHXW6/LHpEbm6
uQfblFtBUH3+MFjdNwxM0krAHAPHw4dA4zLxMoOiv3LR+mCdUv1i6+Nfy+y5L4ZiuUlLUtC2AH6e
tZTqqZTdEkd260wX0LKfbNgN06AYAKeVdeS6bve5j7E0cSnHq+6hD1bSc5vZb7PHvYsLDRqRawPX
M7QcbZ8oCR1HbOishhb2EZM7h++f0qxOjumlDznc+Z2ZMPyLS6Z07WDpX4mb/l5iCHCqYrtaEdHM
EcALsuWvA32oofoDCFBeEJao5MjMDc7YbtdYOitLgTunGEeO8849R0ppwbYYB+omTWsKgNY5IJNL
ztYJDFyHFD07CY+KUILneuFlJ2F5wUQbfQ+x67HRaMvO7V8mYQcG+3FImxrN6UkWDQzQIhMA1gkT
AaO7ngJfF2pQmbBvbHvmbeu8Hek6P9GjQRSpn2+eSwMSKo2AGeJOkV7ZmzibSoi78xC66JHBKPTi
hn1sn8U5z2OSN4IAnjv25a7CEkc3sRuWTb5uF+VRq1QOiOjVBBlwfM21vqFYsLSD1feMfYJNZJN3
9NH5mit3pc0bj7qWnDn2b+a5P5TGVLzjZEo3llWUl4mYw9ImB8PJ3l1Dq56akvNMkstQG32TCY0I
qRPxnkSu0ShQuUdpqgQcUm8Gw+DbV0ta4qAWhcxLFrs1MtJDRE0pb4LHDESd3UNmfGZWp10gP8J8
1LFgE89tultaPrQQxq6VllJNyuYy50qoHNYdFjbB1ge8gy3M/MxB5mzX3M9ysud91ZsX04HUlVtr
D1G9C/27j/ef5HvXkue3cwq2NDoSB/0nT0oUk3XIEOkiuODuqS5mGVa4VR7bNrmM9/qBRFBUQAjY
OdAcS3Ou8J+GJSGVuyT1Y8yJMi+z4ayEFYrUx8B1/2WYzA/u1ZC/EjvIhOHkl+W1WavxdcGek8z0
9xqYqwNPz9X1D3eWBJJH6wfQjXdjKUieF2YatbJAMWicIK8WfzvRZWOYEFwd/G/ESWiCGjGETIvR
n2m+8yGYzZC12KTDJfZeemHP3GuQPiICAOsD4FDrKuqLVRsUJfd9fUEtgRqbdWfCX+61YWdOjPRN
5om+8XtXf+w1KqE5an1RyP0XCvdwreQCbnuqE/ZuRSxClztLzqv7aPDNhczRyiNSBY6hxM4fAFxk
QadMEIqi9oOGM/VJGp1976SeDiCM9hUj6KdplNouFjQ9+pWFCsAzrIZaorR4OhlCEnBck1e+Yn6u
BtcMDc2adpNSXigADx1dxyUQpU/zSTTQzsRcDz9YZ0KuBUQEyyHngWXtm6Y5L5BS7442VYKg2MgM
VlNhstDZMvxslHFt7zAikYgsHCb4A4t4ESMWUrCjn1bX3TppPzae9iepI832pm0l/WOmildVkdAX
TfbepurDzPXnpVre89l49g2EooT+HeiBdzzxcw3jncWCe3J+d7OCgKO/9VVmYRCqN7NdYtXW2y4o
3TTbNOn9HjOM596OOfjl6ymf5TeVBIE75WeeoABCYxKU/djvh97zt07Rf8eUlYZatTIQanf87YEZ
yZHdDCJB/1MTz1rF3r1DuyDz2pMDb7AONDndbDkeBFpWt7DMrPOfxihQE2PgEz4QPrqowqqySOS1
3ICTKEJXrk2YcFpF+qOi+tXOi8dYy83PdeAMY2vex5ySQhwtvEKzllxUO/7iVOl06mNckiOnncUD
+yDp9AlERb1NtnhvJV1D9NfiXbLzsj1ynjzrgPKDsef+7yarh5kpOzZ2HYnpcYZbPD15IuXRrrt6
BD3iM17bTa20x3GYAI5R4My/pPG4LvGLGM0E+as+kVpNBeWQ5nFonO+MMlVGQSdGQi8ISZtYwtRN
1/6tj9cqGJDfeEu6KFMeVa5KdYE/6s+Qt+r0JV7AALggwBLnAtisiDyZvQxOzDEM5TnPCe0Ugpyp
mP4yHH93R4Ne8WGmRjO+F/8YLJDY9Zn9bJkUYY6izJHYJE5iFuQkvsSw1DoxwffvzTrMRdJsFHXV
o3uRcf4gS9IVS7zzW/rLpshIq2dXzpTvQPxoRX5F1g+sJQFq9oIfGiS68dmsHhzUFIanzPa9Sv6U
xVDRu168rb6WEVMyCLa0d0rKf/cRmcRs/7uP6P9tH9GoKRkVTtOfqlW+t32t7igcj9IO95rM0wuW
YrhikvyVkoN46nF5hN3Y3fKqHTZuY4rHxqDluY5Hf9OVErDbCpTao6ctomq+3ZUu3p229T4T3CQX
VipCFkDDfGWJc28SuccB/aDn2RdVBkPEKv0Elmm++i5kc7xdu6Vt/ph+3J7Y04DrUdnLLN8xh8p3
1CN634oq6mYGv8S1sge/lCgKbpF99ZKamEw6yVEpGCawNS7KnA7FegeF9v5LlQ4nPa2oKuwKuYfQ
LGgV0LNdAl4tkhIJqLh35bpatmeCql4s95pPgn+8T7D611jiTVE99PlpsgHZdLFPQMnM3xSZGZpx
aQNxCORo8HLOTEqPdsyD2ICXQiWsR0t2brkBmfSCRnTiRV3VO5Eky7ER4FOOiZtfaIioHpZGP4Nl
SjeZyZgw60wtaF3HP415QZVElmLxdWZW4kpEchZPlfazctJnpwfkMC/J2TpYIPd5O3Qb1zKuQ0t+
c7k/C1pKBTRvac/M6PnGi8qKPJ18tL6nRSW+eTizmBBU7obW1eTsmK5GH2cKhkHFGoeuiTpqV3Mh
WhivY1f+ok/4nU5JJ9J7wLRZro5jp84J/bO7zhSUvB35gdsQ+hzhQ51olA7OYGs38WFGjduaRAAB
Oa2MaZUITZ+IR+GuJ9+YfomEMsoeVfYEBmJP9o0guGrbQ0LTUog1oImYAeYPdTO86ClPAnjEC7Rr
mpMYrKLUkHM5V9M1TSdxxqiQUZYFxEvVPLnZKKdXArLJTq1gzHHq+Vu2jFAwDLJOmoD+WK1AGKCj
yUcrHp+hgGIhqqorY6lmF5NHgSQxnq08+8Ha0bziqMbTs+o0/yi4LGWNOwn/qfNKP+Tw0GJ52cDC
awkQWqZDQR0dq12jx2HmeQ2R9VVGJZzpYQYVOXXVn5kxD0cr+g0rmb4T0Wp3Wj9drWWoj4XtDOE4
tf5Gx7+yMa/CmMvrkKIRzBP+NkOo7ZLcpWCNWoF5JCWKyz/x0/6cMOfOUqpbpUvZfaevcPoz07jJ
wh8Ccj5Aifu8P7RZ/elPTHxr87luJeh8u1kOFAfDV1q2FSftR9sBD1erYt4pwzEvtBgf5DIO57Kv
AjcVJPtrb7laGeQ0cxmoQMnHE7rPcCon+z2vmGFh0/SOna4xomlQZHI22DxC81+izZObI4lKxY1v
wIInSeRWj6AbpsAZpR0ZcW1uEjLTibMsAbEj+1gl5wU0/5cExhWNNSYuYdx3ouvghz2nhD3wiir0
vPWt0OeJDFzT3AZ9LXeATAfogn31bNbM4RtARit+PvBAvf6pkgIocsFx1eKk32lhR03ohxyMYjeL
5NyVrhMu5MxelauGqIFhFurVktJRVc2ctFGGYqeO8uwxtnzUJoZeWzyG7KvI1p4gk79P3I8Hv2YP
x7buxTHsE9ub8dg71XyRPvSObkCbz71jy2blaPkTIAXVe9TEDLLeNSxef7WpnyPWhidb5idPNdaL
zc0Y9H6mvpPReppV9tTNUJwtUFSXfb/CPdY9pkB+sQ6Hfh6snVvQ7CzttXoeWZ4F++Wj5H1+IGT4
VtrqO4Np8dlUOg1RHFapDe55akPG3xamhAwjhizsk67cSTV+siCnn85s7dPO3et42j/8yv3pYIiC
3fqgu2rrKSx1cd4srNmafsD3ecsRJrZ6QsO6TXfxZqzVctE5H6Lh74csy45VDtGzfdXzsfkhdMd5
yKueoW//FB10Bty58TMF1OVmjI1hi6+W0TYg8qwQiqId+j74pl6loKwuNRp5RHx+xCVXXaaO1gOH
b/KsLHi61CNHqIvLuXVQ4VtbHQe6Zx1AEhw7y7/uZOlbFlHiqf6Cf4npxFmP6+d2rOXFRq3YN3Vy
qisD5wWTuJtBMMWlLoYNZ4jfCG5rAy9jHFluJscxyQauxORpHj4ioTyUKUpmJcl2ZhYsm0pMy62w
sGuVNHm1zTA80mdjECR1wM8oAmdlx9dxoeNMRc3+mQPMngrt4dCt60sv03yDjY3j0wQOEF3s7mor
OPM49m2kQHsdnW1ZDzqTMSeKPT+JyjQZIh4022IFHZn24I49aayBZ5j0qROV2nCA54tVHAVch/iE
7q75TYvLh7I2+XA7PpjOg4vv9XO8W5G3cZK6V3cE8VrQnxAMxM9JxHFe480jICCOeusWtyUeqFJq
h2sNS4rBorO3maDQ3eY+AOYGRU5DO2ZLuv1Q+2k5y9v6kILw3XgkhYIZMH3Y6rn+0jv12+OMiriv
G6UH+I9RIRlnsA4odUaIhHZWviFLikNpmVcydTfk6yVYfmPZrrCjqZkMPsU1FuSr2Dw688q2XqmT
GLMfixmWDzUOT/tlWRKXhjhqzVoksPyevFnrhsMl7B7HKPNIjymTE5iOH7yOfCQRkmdMQMCHDfem
FZPHUlTnF3xEy75qnff7fzQgN48cuECkr0m1axemLHGui+9yrN88uuPPcSFOa1Fqt7IpbpY9fsAL
7Z7TTL8tY/wFinV5bVlzDXNueO1KHZo3L9GQp1dj/CLZY5xsvTd2szv8NecyffRWDjH9+Gj4sLSQ
KtUxpsJ303kzmwBdpsQeJ7rgYt1HuuePcyPf5dQm8Cq8UHPT+bGAaUnU0K0PY7PywB1Z3DSeLGed
Qx6PmfU0lvjZrBL+/Qo7vsmLBDzNaJ9R06c3J3NsDMZGcah7VQa6k4bQaT5nG4KH14nlUdO1P2nm
F7cmJTLqaf5NUHH8+I/i9F8ytL3TCtT++cm+/08b2/+XrjaCPMig/8sK+X+52sLmOx2z8vvffv78
29d3/5006/e/Wtv+x+f/p7VNiH+HH0ELh2Hp6G2Wh2D9P61tuvXvgr/E2mFhQRHm/7a2mXwW8UL+
f98wdMsx0F3lf1rb7H93sKsQlnIsjDP8H/8Va5tpmXcJ91/UQLx3ns8XZ5m3sPP5+l0C/hf7S6F5
FbXb0DCsnCZ2x1ncJ3/y3vzceuH2L599CSrLtFfvMuepOpCxx7hs1pSopE11iP2FDcs4pRun9ACR
jlQAZbKkaYElhjKBf35rQP88pUQzTv98ENF23pm9/CTxm72k91/YTC/QOc1ypW7Q8/6AU9KA2OEr
ZdNWcp0Of++Q48q273DDneqmIWpLq3hgpQeK0Zthh9trNy2MvXj2kbYr9RuzWv+SQ78R+nRQNfmZ
uJytrW8O7Kfuf7RiNiOujfDjI9yAUdK2jXA/PdE6l4pQxO3O6+4KTwERwz8Bzs881brLdjpDWhFU
sW9cr7mkkoF7gcclqFKCDSafvuXFXp+H4Yj56UFSDPY2pT6VceN+RXJCuYrHnZaLa9ybOlH9ieRp
u4o0XMdZRQZAgUBNVb7zv4pZL066GtZD7wvcbr5+ICLGF+kkmeHcYrcuVjIfdr9gRHEJMf+TZXOZ
+DP1YvnTuyryRiT3Ymgv5pywA2WcuLuHokv7XtcFemg1bJoxnF9q4SPO6PuRFC3fx1Sxf+jYpMzK
/SBvmUUajS1wsAhZEZFuAzARYeqDSenA4ZVmVKdEMAZ9+CDG3ARgY8pd0to76SzrcVm2WUe6ZrCL
3dTehYVObQwaug4SG4juLuUGPtoxzb32rEjlkNJvmsM6xvtZ1I+WzulRM/rlEQxiMI+XBCrSzpWc
75DN/ajxODFV2uwGleGttJsKyGE0jG9A79e7rma2a7sUFYAVoAdw7I6F0E+xg9NANJRa1PhD6IAh
ehHXT94dL5BzMYxGp1HR0R/sYvg1k1yUHMh3pbLJXa88MjsiJVE8e9uu8bobPrb6oA/onRVj082w
b00gpgUBWS1bZ7gI7SMCgRfJaeFEaY9PUEOGbdfC2nNjBRCp7XbtmNihaH2GphnbRPhcY9hVkucl
6PckqajfHKkDwmCVnZBqM8KIbnoiOEURPWiMLbzbjHfI0uaX2Ky+iponSZbffBoFHlmE9n059K+D
1NxwsYgsjiu9P7o0zedEtXub5sKzVXMimR2D01qLe92zXj2abwZjuOL1LH7srPxyoFe9msXy2U0j
SWTgWVtBF9cLT++DhdGHRl31svZ4hsTQdKEOC+SzWxyf7QkcuipxAYYvc5T7SNu2taHK2brGg5CP
GAyHR2iqob+MycM/H5oRzcKytW42gYXA9wsZSIp+OVyAIy+9eJ8Y9K9Tya5hEhH3CSuHvMzkZDn6
1q1Khvxx1r0xWnCPsw9EHWNJ3eqLGCMly+7YFXqLEq+gidEkb+rN05S68xXXExAP1apDmdFEu/rL
X61J7atOqC2yF5tzvy+8zTj4v7kQS8YwJUbXf5os8nzcjmULfUJJxHZrebTd/O/UZuorqQkOjC49
qf2UVKEO1vWhqwCUWvVs32BzO0E8EoaNp/yXXkNDYO6gbgaFqyBmjGovwX1vOaV0N3/6droeD/jI
BHnMV5casoz09DgNjC6c/iJ1aW/qNMINML8nrv8MrmX63bU/VmMerNVt3n24IjuvyrWtGNmUFHX1
hFsuUgQDgox29J+0wP6mtX/yjoZtkVTxc1lJdxtzqx5nV5+OlCCfATf0m5R608941o4sGPWfGFGx
Y+l97wwgHH63dJdVsLJOa3NcTCvd5GanLkVf8pbpOT/jkr6291+qoQ985JVnhxTMMckY58qBwrke
GHtGielGZhQMoWfaYTV7xfFeeb3ViuTaYmeJLMT1Q+yl0CB98TKVfXbHOGnhqunkaoUlwQXZNdc9
rGGTj3dqHUHZpbgKVusMGsM6Dykt2WbewBKn5FVm+UOxlkTwVNE/JxmWHGtg9XAQPP/5HVYQOkPX
ct4gRMtoHpN70eiQnPD9VhvcDB3lgWABwc03gUAg3GCFXjCCLOkNYbSby+ZBAsPzSDCGZlohPwha
JuM+Ffd/h1/adQqs3o34dgAA12wjW2ldUoC5oT3XSbSo/Ne69Bdt9nfL1Mdbf5BpUPsdtpAUmXqq
jPtdV35n9vzQr+I3gar4AhTsMMfzTk8GEY6a/dQn1Wlps8ieqY5mHiKDleg6daXBsOqcuCbvGf7l
yCSi2s+5me/cltOQA8UnyCyQS4M6WXFxJejoADZ409CwQ4/P1hcGWoPf/63WmYnBCmMu4Q7Icb5Q
icoSoLI9jtw88kvqx/8BbPt9GmhxAXyo5OfuxuKP0bvpGc3QgMFfNBGSVVoCI+5K2DS4tAJt6aY/
fTeRijaNjTCq4SlH3o3mhl0xDrIE7lANLsauqxsh7Rl9GYdB9jaY+X4V5m0cSvFU6tAw4tgGvlNV
8LoUs4UK/MS1xIV7/ed3/dL3O5SlHt0I3kw30aJbqYDKLGwMMMM3lkbLhehmOk/tISqFQL5uVbrx
3MHcZws+dQ3P2hmK0BbCH++eaTjaVUqojZO3zU3qc33kzBuISaq4OU00MQujU4VTO8srg6vxuM7G
xRqVxZ9scekQ64o133nknH5hjFVhm5bZ1TFFfZ2XcgiNj77oxl/UsmzHzO8/in58V00vcTr4xWFU
zfJEtU9gLP6TL1ruhDudIzeKaUv41n/M8QQxeYhbuIL5NxrmBvhRttFa+2NJqaCm6mC/8POmQUx8
ViUd10uq3+CyeV/wc5iGAQEMnGJ2jyKtFS+QVd26eybrfgrTaxnQhpMf5x6fnu2X9S4rh82MkZl2
oYIsat7Be2KjhzreBpZljDy+cp+UVtnvcnOU1xkk1bb1TNzAYDgieg6Nx5HWK7NVW82NH2zZl1GG
2TbQOjuO3Aa3nePFQdo8ChrCT3oBDBIaS+T50/tA65RipdwQFCyxLpd+yMaNi355YwNCd12BPF6t
hrsfXaYPNCG/p0D87ubyiIvVCUvFMLKig5yJQfwAqcqndu7gzm0e9neftQ5ge5FxOPZTxeXrv2Wk
deIx8JDl8SyenJQv2SL4RaNN1/jiFeDHDS4xr8eV4/Dgiky7UUff5Es07mrtGcC8uYXUQva3zj1o
3VCxHMTg2ZdZfuiDRVxOy+poIifbWYsGyH7F/+wpujS6OjtT/tWH0pooAXVPYCaqY9XwE2vUDODo
Yt7f4DhNfEzhfvKK4o44XSxvJTGA/ZJCS01sedLviJLMtJH/gbfoHQCQWTUHRx+7bdza1q6xQcSt
GUWVprevvWoORjoCetx7l4x3hfardVdMKLme3kHswnXIisX8nCEdriHOBEZ5cefmNDiyCfuKC1D9
49pSSN8y7TdMAopdIuG+5uyemevGUL2m2T/4CgXZGVJ5EKneRiBcvbC/TTrU/KYhVae5bJknbxof
70cLHZaW398XdPMM82HYq9TRUWHiLwLQi+n8MiqCK/qw9MjKTbJzYV2xCzE/UxKpAbyC9NAAAdTN
Bhs4u5DQGupvqa9LRLUd+5JquPe2HsyS4Uil9I61vp73Zd4R/W5/8AXOTUt2Nl20KK3utUbrXRdy
jUjU98tCY94B16RFyAUzxy1AMONeHTYP5UZHRTB899v25mE7JTbW2zI0nL6AKeFerVbrjtadZ27y
WZMFZFUVMB8c2QNDAbBGhK6Q7MXykXZ3E4OUUdGFPRvJRyLtbDNUfnmXLt4d30dYtq/OuCJdZCdV
ZQ5jzUVSKXhPWosmLDLdeC/LeyTQIZkv7kCNZgnVAIi4xYmVJRaBRZ+oHdSgu8X0bSDK22V+zRkN
Zml/f95JOobi5G9+p4im+kc6CKKo+LDBzBHad1A50snA9TbsFlSYC4vKX8rGp52qJHunfPoonPbB
UkkfCQhWgenRpMQdOQZ9kaJZJykcHez6XDDNZP/RiWyp3qGIUUHQTLiFp0mQ0NKHY8NtHw24LwNH
T+ZQX/pTrFXkJ1aT9gynfHTYicnFYQTu+Xi9QJgn3oNkeax8/9DcXXVaq57F4pHAWrG++xwtyrPT
rCDp6z3mXMK3wn9b0i+mQ12QyxGMoMVVabC6x0BAeaiOwmSrdq/HXdnQcEwvVJcFs4RRJ8zffuz9
zjyfN1E7Ef3iPOd3RzzGVwGaN2S+wM2UEBF3fIp6gH/UcfzLc8Bv1MBjvNn4Q+a7C5B6Bk6C5Weh
U5uKM4EqaDIWwVoa374HT8WP/zrGJLieSIS4cRZMAxntDnY2dqFnemp2cuYIO8/Aq8te7rA5v0lm
tMznbe4J7AKioB/SGrW9adMgSzAiMHhKtF5VhL1QB4+0emhW1rjFw8MGZ/ngmbtZPFQgk3RpIOvW
vLBLKPjuynhTxH8Trdorw6qe/vkl9wq5S1apYwLkY1IRM3E1XFUrktIBQ9Wu8ikgSvEN3eHbyTap
JuO48j0eO8XjNncwWChWUsy8NL97C+fLkkRLVTx0dLMehil9wBkomOlOL6DC7z/Pb1Q4K8p5RoQ9
JMwqzvcM4egYHxaxZTtJL1klSPqP3paH87phpoPG1GpXfB3nKdOTs64sawMOJmHcb+4n5RSRNHjm
JsKONAN/f5Z2d3ukGkFMeJ9ue0YK/LDrlW11W2Eap/y084oXau5+L1rzMQ3LM+Okdp/i6EUdw5M1
19mzIIUdsR2JVrLl7QD5ql5cm5yG+VnZ1XNpdSdHciAfXdZmjqhBA/OGFvWrP68fk3cHQ+dXW9yB
/L2hby2/MoOibrZD0cPgWruPrGxukw2yrHwzbL2m+MPb8bCnicvj4dBZ4sl3+2MpuyXMMqjqi8gC
z5PTnkGT3BhpKIqJJpTRs8Ke3Pnq1+uuHynczNerr9UhQXSKRXnzO5mnGHSbSzJtwBZ7sKHKdxfN
O0f8oTJieeia5qs1i28NeyK2vnwrV5pgoSR42YxVhX6xFkZ3vt7PnbN3GqAYkhie6nBoOLCYnYv8
4iUkDIrQ0ibKIarnqjBaaAreecR8rdcz0auT16/D9v5DjV7lbE28PLFRPVZmHkMAy3/1TvsbYn/Z
s52as4+lHqLYMHCw5jSuLbw4HhBv7GtGx4Q+gb+ga59xPlA31DhPdZmcSlmfkbWy3aClX4llRiwB
xxyXa0hnbrpJaM4iVM2aZOI0HNrBDr0+LUMCsTnbRSpyhD19TZxEi5YDQWIAuYqT7zrPAGaPl6IZ
r3Kuw8ZCZymZdgSrMb37afmFttMHbV384OpLDqaTIADRnWKr38je5DNm85rwMGUpxU0JWsUzP43J
T14swtx6rb1UDk8TjQIGylafcpiFrpGSdUEBAml6tpryyo1Uu/IkMyfK4vqxGKxfxD6HQAqH8iiw
pEXRHxWpWq76lqt2OsquPJQ8Z+iVa68K+4A3JoS9ejhNfk9V72AifaVbNJuj4Wk7eyx/982KMgFA
J0qm5I/KSZPqPW4syhjDsWK6ZtNQFPolOMt+fBYIX10KW7+xp0f4379cuzySrtSDqW7E3uydC+ye
i6HfeYdUNVKAxulgZBnuiMEY+MmTWf4Gpb0GWd+duX7AnyUUAw1ZgI75ma7YpAoiYz5Xaj9eDUwS
tBOgMtKgGpB9me5/g2KfHRKfJ/M0OL/0Vn10/t3rWVJF179X6lgOlDaIVe0a3JwxK4tLdAaN623Q
KS4a5Vvixt/tj1LW84K5l+3U2Y5dueEe4e61qOz2pvOaZjdFlfC21AYoFtU166UZdLjZal5L4i24
9QHSBAaHeHs1zvitg86Ouj9xmjySd7qNDetBDfXTt8cMZgkhiJ6nU9wEMwjYTQqbMdCUu08c+6Vx
Vl4Gio0jIgvTJhc2+07jI/dimnFH4xF1g1hP1j9RxKnxQlhvhmt+2Z99DyVoSbvdzPYtMJvp0+nc
TVUIJzBOQ8zzR7QljYI0qfgVEOM6GV+y2Xhfivcx/Vk6Ch/NIg5uec/sEST7JhXLa5kTSFvHBCQ4
RLcEG2yr3KhlPQgWI4/hYA9vjs5TLM3Ur3RKxi0ZrCEy1HxelVYEyjHMXeqVj83I7qi3v1urf9A7
rw0hRGCYNpbTWDhvrdtFTHguQpgT06j6GmvybzaJba6Kb9dUVyXGL/8mU4EHaHnQsecjk3LXJilf
w9cujd/MW9pdvieV/TTjhIZotT+rqLhmFhdznbZPLPW1sNDuVl5js43qZf3REwxvCRzkgILz/WSZ
VF8Tg0SV9UkHxCUh0h/YhCRYqUhj0trjVLSjvHGT0ITsHJmUkG6IIeB/0atg7Qmud1w2A3zI0mID
WjL9jRvkL2nNzVbV8yv2199Gy041ZZ1JldiX8/oLJ+MJfhgJ7iQFTlJfu5jbYXZ+L61/NOqG07vJ
jHxlMNDw7oZCWv4WOH7BtC17haZ5ld4uRR8T84TR2J5DqXBbi5wAqL+CkljuPw7anAPqGzB/1MuC
J+F/UHcey3EsW5b9In/mER5ymlpnQotJGIhLhNYe8utrJV51V1m39aCGPbhpBHhpRiYy3I/Ye213
8kim2FrCS9d99ibmbtoHfae4MWpSU1vYHJ14k3n0D4nTxtJX/rtbEnUmW2ctS6yaYR/7y8Ah7NHe
V0vp7ZQm3aKv+kUhW5yZTZhtjXVdm3uDgZdl19+hh8W+6BHPl7W/CUpO5Kgwt8Sc0syO75lZuOsR
AagY19VQcQoCtlxwlmIxY17p5Wsf1QCVHvVzXUVqDSqC45xSTpv+gR9sMmXn1o22eAnAYcbY39Sh
sOE0CI8BqfF7tiRHroRxWZo5f0VHwFZnlNHP712f3OnmqHMG+wGjeE8MUP8ou7LYdLn/EljDnQB3
G8piwGaPTY+tMmOfeIU1fk3pohepbZ2MKgN6G6zKxiMtZqZ0D0bdb3O0DkI+K7y7S0J+PsKeImVg
azsneN2Zsi/c2H5oU/MJwDEyr4K1TWrjLWGKOLUodiPfWt2NdMKiNXAaPqz6m5HJh9nSikVIaA0W
nSvCgr798h92J+9FO19ohfleIDZWyzgy7J14IUsIZWStr/wIzi8bHMZnLw1Lem5e/6rq9ihy9sVt
QxYnyoOSEmnZ2w1teTbsYJtM3JfJVpnWLomxSHs2uJYG91RlS3YH9oS9EFJTYhqP3YRKyTSH3aCL
vZMEJfZp529RyK/AFw7lf5ktDI4oh4AIKoH5ITakuaTUvc9WKo6O5q/l8ChVqfrp8EZRZDCgSym6
G3L1KjH5awgrkPIamLOTG5LECtl9aUzBOp/0Ew/UtBki9ceK2g9ml+oIivFSzHWw9sSmtdj0oqyK
ULYvBkuxwilpHWzx5Mp7cW9uVHssY/1eJk1Arm2w1Kn9Ztd4JknTXEw1qxpMW2d7sC5FbHmbZCi6
O9HN+qhrJMalVT9xRResv3g+kvv30W3sojR7KwquZGDa6SP4nVdCo80PATYJrkvr7WXpJO/J+EXQ
w4GntV9oZbmHnoCP/QTjaZ2rUrwbKQ/BqCuXk9AKH33hPaVhtg8m98ojx/EV5WRrEe63wcUMbC6Z
6g+AOZuoNPSLtLvqNLqUcIM//GM4NZBKOIv8k5vpDGTKe4KHcaRcrciZ9OTGTacBhVeCl21wn5iY
b6A8U/hCitxUtShOrmHcfQ5pzf+vvAUs8fncEg75VGAswHLX7aLZdtY5mq5NNYfj1mEF9DHN48ZI
+vpFV4obdmRokcVVu++JkVi7EWQp4afJOTSUfDZTuVPjUHyMUwwRPKA5qESvQShDwsGwcixdw3tC
em2dSTc+BF3zCpYl/JRlyOfWNLNLhU+C+fvwJ5fj1xzn4sMCCLDKSU45snhZ1G42XUxnUNvAxNzV
i4YAGtZyMVitKzZe92p6Ldddztny++XvC8wVeLJgwFaDc1V0qFdrjDNMiSq9RV3iYsi3XGpXvmdL
4KbknjWLf/8uzI4+VXx+cOFgYVCPphHTZU02MQB9ydsftwtZ07bT0nFxqlVsZwU2Ynq7DDPUtXIp
Vw3XPJZts6M2KM4TjLbwV2s6mxVuH4J0rhFMCL2Bw6CoA2W74tyUGx24Dvu/yb6xb+xWM+8rNwE6
mMGzbr8vrt00F6cuV0nkpUxmeAaV3d8gL5+RYeYnBkXWLcQzfA/5oNHFI7UWU7LEx5GRYu1Va5uA
0SuwpHsx2F9oKgNou7zElWdvJlYWNkmSVFDNzkakubImRH5tEdg3i3FcWV3NnPmZQOGy0jJor1TJ
FniNe1bu0G4suPsrmehx5Uz89ZQfRjvVe92DTOrvuXObDeuYec2KIl4VzNg3NG1QSEcEmVGPFVPY
oAqTpmMsPlYrw0aOF7Il2toOGkw6sGkzh/Nfo+xqBkegOGcWezwn9qrPKE9ag0mnV/Xekgw6pqX5
T5K0qCc72WAXkufGk86fScXvSXpBcex8czRtCEJgxOoz55uhdr7A8CUk0CUzdXLrf8Ten+Z3BHXi
YAbEsndVQcoFV9NWOtXNFawb6wFHkBm577WokbPWs3keCWNZhpm1qbTR7iuBI17ho2ljIshzs3md
bPuDxksuVF6Pq64UzauUJE1adce8l69q8jyE1tdiso9TZ6dbx51hw9gzyjMa10vt5H+n0UgXRm8R
oc3bBZX61GZD9e+XcZoszKyVt5wNuyJZEGOPxfZvaYZqJ2BH36Ke+X1DpNt6J6tYP8yYnES4J85h
xYRrenIF22+CkbYRo/2FKftvRwfVqVkm9Rg8StPaC7cI1qpPvoskNHnvBC5/Ix+ZlKpNUdioMXuE
yWBzIZcvYnyBX74dXdiI9ie6Y6Cu/vDj6HKiUHI2OAO/TVRdbhRt8wnNs+FLvXKVzSetWnbdwdTH
Pmx4x1x1aeM7sMj19pUdH0kwOQ3etE9TTE6WLLON1NXOthm2e2H0Mdn67KcsvZBcH8Y+embamBVA
ThRSCD/GzJwZ4QrsFz1UMpKBYuYDokxwQl546fnZPhXjvT8U0bV1e5rBKPwxHBHiB9I5Znuve4wM
BjroUO/SwfrT7lF4WQZIs8iI7iJr7Pre4GMbDOTy/lGuw+JldhfQEUZGOsVfL+zPwT0wJ2i9baHa
Pd2ttywZtSwDHtElZjMo9wU7I9Sp7H4awrn8C4bNeaFDGJiO8oH+iANW088oCda+qwAN3wfzRaZe
pZugucj6HZpnnp0AhkXypWU77HEilswhn2poAvCJ2s1EBtS6xk24GLQ8s4s+tDYwDVNW0VfJzzts
UFR10Q6/aLUrhnFaJCb8iJQbYVW06TMg2gnbDWDRLPTSbeAxR8JP1iER8CsRb8zA2hUFoZMo98Qe
7zJbz7o6sQkGwoAhkzfoUvuef4lEeZJSwNMO6adMr9rIKW7fIf78mE3pLFTEMHY0yCVly/MywUZb
pANB4KZRb/KCrM4A7RqumSPq/4BpgjdtIrI/MIy++wRLyIYE9xgsIrkw7tIgOO0wNR1rwaj9a4qM
P+BfxewgWdCuXpmC8rjNL16Eub2JXzPFxJTDl57NY7cwDT9QEYixliy24pwQJsPWBukJg7NzQ+No
zOXeceQfxLQvgatvguXWAn1nt71rFFuKgdzBPDfa1oqWSK5iWT+WJnjuWoSvjTW+PRCKMGygeH3O
vrdzjCy8OVYvyLNoDn5s+/QfJALZxAsvtFts+wSUhhEVH5WTlB8ItRayYnPGkrNfZQX8I+aoLBWk
+w4EdW8J6kl+LovIcXmTavssa3PhuPox96rXMexP1TjduXMREBxg1pqkUvgPiLhwNQwg/cx4H3XB
R26Qltbreq1JltybJlICo4AnCM27BrTK6No0ULF640QB9QPLaybZg01mKsQLgeAkSQ919DZYrN46
jzHFvSoyhMP/IJvuGHTZLQdqdJsmD0VvcXHaMP5igCMoDkaTdbmurkaVE1VKHOXNianNTI+ZXGU7
w0ORyfmEv56zkISIr0z7F2StNuTxOj2QZrOYRnY49kS4pePj2idlg4mIh/6HEJuT6/ffOUPULe4K
6xRNrXVKdR8c2+L2X9/JZqNYubUnaSttHNh9r8hpbhjRwxGwNgZb+UXe9vEukcFTzdD2BOXGPf3+
CiMDkzijP8TMUk/u6BHYFzKdb62iXHGV2dSVvbj9vnDHqY2ewe1nkStuKLkhGNgyWtVm0O8dOKyL
qMCesHQM84gQoyLno3y0bTt90N3Yr6acoDFvFOmtIQlatorUAqVubuBvpil1jwPJSyQ18HNI360I
X2NhEEHRN6nx7oOJXUJMV4hzqPOJ5wovnbnmtpPvBCIOe5F89yXBAkQvV6tUqgyqOhD4QeqeY0MS
QhdmPRM4uSAugyl4SuCEk+juPDTjJ6SWkcgiApJSF1IuKwHn5BTDsFLW2Z6kcQtT+dP0cbFPe32u
gyF57Fgc0cTliulyeRM6ou2eVlVYmGfin0yctGjHzMHf6t4p1l0EdSackSyk7BCI65NvRTAhpsBD
srHxfkDxba+G19DjxpO3VAYysrSxvqsO7HUYPweRoynG873lUkxBhnJba9jz1GAlzOdkDxf0vYXJ
eG5WpmUc8RMZWwMB0jLrY72EuQhHoKZbSfP2i9QHZjRZlT/MbJmRPQ/0zSzIEbMabJCisdhmCHjX
TZiMr3E9PSQzfyBMGQZ20FsWkW3k5wJR1aLv2u+KRfsR1w5ZVh13RmTWHPI5nKS5VO5yKuNbg12B
wsSIXwx2QTuTmInl75fTXFaH/7k49hwzkGzLH/3/gTiW/ZoNnfH/rY49sPJpv8v/Loj9zz/zv2CP
0vgXozLPYjYtieCV8Nb+tyLW/pfDGsRU/xfs0QT26BquJyUbBOVJ778UsYb3L9+2lSMtw7R91wG0
9z+APZrq/4TnwZwzONDuf0XHU0wc78y6/6aI7QKrqTuj4ISorHZvaPka2UF6jCShrdpO1TqECB7H
zBb44+aqhHDwFlJDo0bZ0C3Yy9BI4wevLeTOlA4LHNZRmxn4HYGotD/suunNEhe3WnJi54JHT6en
qoUPoDmTVq3vuZu+jIqdEaQoBRn6oHV1OBbKIV1XNuHFM5v1dzLmORwMy1gmpURDFqvRx92WLuos
uonCALNtd6yUazY6w2gHlKK5fcjtxjrEK0tWA5OGOfgc+hAFKjVBmDWwi0hiwJkVeY9FxAVRpWxE
Go+yGtLUAGjbCM6TaurjkLuQsvOd27MYsYpJ7u1E/U0G8C1uzv2dNWrJwlOwZBzEMpiFuRclEEF8
Ee+y83vEIDZJ2sDOrnU1zctBEvbGXXMKG0bdrqtR0PrDbSTW4yZn/9mLonQj3BSVHKq9SKToCv3x
GRBW9ZjXR6dgBWdJCx6MjP6WItbn1Dc1LRBL/xGEwy4sUcHIIk5WYs7f2OA6p7Bz4TShTd5i0WqO
8Fvu3W6L8c815vRCYF65btwk4589V9fSjrnyQxRHTqTKo0ujt0YnTmFYmM6xsyRpOqN99h0n35Sy
B6XQ5cZaWQ1uwTowzkiYEEVjnPgD5eQVFwuzDyw8s8r9A7rbv3Xmdg+Z2T5ZVnal5ooPAWxnSp3Z
Q5OASX0imfHgkPDANKUAPSNGC8nBIppQMNgjexZ3sMq9mmrcEVkTLQfrUZBg0k5Jv6MsaPZtFZ+0
0/wMBRGHBG6ltDY4v9MmZFeFmHmjQO6e+HzVJ7+QqDpsY9w0DUvzoRtQlMUIIuxSJs+IV/QtCuvt
71emvObG+ACXJ13VlaHBIykAflmQrQrex32VhiPtus1/8vXOcl/ZjuzWbli8O23jrCbCLJYacODK
0lAnxzvV/fc36jn69hO/uUFpf6o8FtkO6uw0SOy1cqsHgwzLZ1SOfYdR3chg0iS+C74yRmCUk3CI
KsX5w3Uabtljrwh3LS8866wMq1uE0pXPY/030rNHoh8yRNkSWOMO8QW5ar4Za3fr5wXwIGQ/jFwj
FyRezbV3p4Hkg3Zw+eTNqq3abgWQNDjSAyL7oOxvW/EyFaNYuLPCjShwyhOHsVVO/Q+ykH7nWnO3
s2I8dUZeJzufRSoGNkgUQxuk27uirEg7dw3IjgFil0Rry4ma3YxZK8UIN2iW5SPMeRbVkTqUg7mK
hkCd5R2+j6vUHsMTLv7X0jLdizOqcM055S6HmMeRs2fY2kp88C71TxWBYIvQIVROETDQYEeiykxu
inXa2pszBz2etBZNkmVbnqb30JX9qe4YtdfgRVTG8NQV4aJg/buBdOpukVNuZ9nOB05o8BvpRPiS
t5xMA51BysEChMPY++Xf2nGGVYf7dSkaGAxKEQrGeX/HfNDOEiPOyL68+kGUrrC69RsZt38NbcF3
qH6M6hRTgG0c0ZYbmCGazG+oPiX956KyxpRxPPlRSJ7DZDh7HTslytE3CUOTAeforCSkANCeC3ea
PsGMWzLPFsB3LCYz3pfp2sdag20YxuOMMoDOtXwGG67XRWujcoYwUJWsH6Ow/WtH0S5u53ivxuyf
xEb9MpVttg7rCsG9f9e4gKGKh686UQxeplHw3MQPhd0/p32GuMRsYYSV742rBUx3qnhvcl2YM6Bt
Wle/2TLBRVwbDWpK+aL86NRM4s1x2ss8Bfk2z2FduDo+MKdZBiFeCzV6W/kWzsYtyJDcMUoGWVNg
51tIPaEtnZ2TYd4nJ4ipZ4Is4WXVK27Ar14wEx85jOMHzhiMYpVih6lfCu28pYX/1Fe7egS6K3My
fgBfB2nSIkL4YcOFtkq52KjevTS4krOjF1lJRCZCbPJdp7OdviQWYs6URLD71QJYzXD+lNbgIyYL
30zgRbVjPUgBR0KZoDeMMlrPtQdMiVppg/zRqMav4O5RcC12vXPzrqrhecgcsDr1nVdN3qRKk8fZ
bN9ap5p2PDoMDhukETOmZiNa82srLT/CNodTacpzAEA0CcPPqqiu9j94kOkDbUus+6G7r2FJtp5n
MPcgN5eNWenlnBgss0M0rQkl7v39ae6KSD66ko9waXw2+MPHifO+CsgTKYl7iMyYbapLQBGmBiql
I+S3L98h7+RPiwZk0Slmc8lLINIH5uBf2P8lcQoxqqM4MB4NY7qNCaCZUjufdx9cbHovPqjexkie
dd78gReIERujXeFO+bJCErEpBt+81BrEO6lgSWxYz83Y8sGME0SfQdR8nX9fw450+7rorjWb88fJ
x/hs14F+bAPxYmaYwyYk/FdpHXqXhNbAdsIjGeSnsLfCp47DHeXFp2K1G7Z0v+OcVJ85CnXKj0Jc
ZIRgKIoJ7u5D5WyHAlCZYiTECVVf3IkJoITJvuRZwjviOGdU4uMxrYxhBa1JbSxciVBisbOUQ65f
gxk1/iz7YZVBikPfGMPnUeG+pXzZTW3fvcekXkiqy8/yF3U2W80ejWn3OjjT9vf7jlMFq7t59tAi
WF2L2ulWIYBmHMDCv1qsVrbg4Z4VA8RbbxuMwXKCNTmnKVnS6EGIFEMeT7GpZb5n5Favgqaw9x0E
f+QSmgi2emiOwie8lmCL0++LBWFuZ0bZRVSJxQ3NiiIpyIENunk1RqPeUz4S+dVKtJMxZrtQOMNL
aIyo3oZWP7l1P68m3J+MudnGumMRPAkCtbCfcFem01wcfKv5xqjTH4pcRbu0Fjlr4pNQRDPYPoMn
v2z169Srp8puJHUikx+cm/phhB5bmwDmzNaa1gUOW+zc8zdBoskDqhVmkYP3F1NidZHcvRuMtg79
n/pgTWCejTLI1l3e62VmdNHVDY9JO5qfWrmPdrCqkHf9HXdmSUAtQ+zncWBKlOZUrtwlGyXMcjnH
jfVohkB4dFN5f4bSXxrsoX9Kn01PjKq9xDmcBeFjb1rJXsyqIf/0DsJpNuSXcUHGZG7Agx/3HPPz
GiYZV7npbGozN57Cvoc0q8gAJFHZDpr01S68Cz30cMvaNl5ynphb2tXiitvgkw18uCUgRGxSDaqt
iAf/ixYFMVyTwcPPf2zGoftwYE6ehUywa3tGvurlmJjYOFWxbzxrOKyTOLeiyd9Jk8MGxZlk9zzO
ImTGmaZyOmBP2eA+YC7H47gdVO0zY4xI4JHOs9XN+7gdnUUg+vjBxk69lbmIlwPA0gXXZ/jYsYCq
pLy0afksrchGNwBJr3b7l1hBtDX7cDwQsI5NIIh4wgcCapPiQRTdsFZDmu6leh2rXIGdSus1VOpt
zkPyx1YYZ3RQQHWuPER0MKyuDYPKJZI7A8XzHB1qxlyAd05N1XFuFhItJUuVy6CC17EkSiVl7H+K
tF1vRRm/4+65Z9TXcpOnSXWufYQjcymqTVbO40nc9anZ7D0ic6yUYlyepKeY7dJuztvkFKY85exr
U+Ehip+G6r0tT0EeYTyKUkUipp62GYhA4H0huuB5Okq/ms5k7/IvDhlzlFChrwBlPxFfT3ud4HeY
uxKDGb3JyXUtphjj+BiVY3lojdzbzTaItgxxf+k5a/bw6WM6EUGftFea0fnUF/6p1YO/L0RbXPIe
BaKIHonXsY/+3P1JojvrP6eH6wb/IYg9/yFlfe1FDoLQ+1c6ZlrHIBHWRrIKHNt9HuYMR99Iq0Jc
6mKeZx6yLPnQcxKR5NPUa6Ovy6Vrxu02Aguxq3y11VjSIlwVx/heEMet+zE2c341HQbTQf0Q4X+e
Y+ucwz1etLiXd6YzqW3UeyTCdzzTuEL2OGeqTckYfh3MHjesVIdutIw9iHhxZP8ojtKDJGC4cMd0
qcan1n1t++rTaSyGpmN1SfjhJzaYXgNDhGdp8/D7ghn+P3/1+yXVtgNw6f7bI3Pj0Em9vdJZsIPs
/ebmHSa50O+vmHrMdaf6ZkvXSsRkck90STNWsvH3VEvrxsGxdJJ6uFRifOitpEANh2jbaRPxjK+C
/D6/+vP7VTF1LMXgb8LHFc9xYHYQMmgeSpJ7R2f23+bYsA+Wi2q9dV1By0Xta/c+DpVGuSuvbnjm
sPkvRRr35y42Ey6rwHkay2/y8DQ0lFGfKLUpnvKAOFxDhEcvouYzTWPckWdX3EpkMH/lwA4vsBE8
6iJzOaLGF9Wk7sFS8y6VdnLLXAQddpBYp37WxWs2em+WqZN1bETPnpu1p3Yc9NohXI2GKs/oIwFa
lI5ZQx238C5h79om/nTLTfLXw7HGIR/5JGlN+VkK1z5N95fWLepTOW9zY26ubJ6S+27394W+AYGY
70ynwHSZQANy25gYjV+7WmHPNaNtnY3RWngeW6cwIshHFkwMJpwTwGzXvQP3WLneI5616lWImYzO
2F8RdmPeInAvS8dUF2kI98HtENZwzYVH9seARZzQxD9iS802RCwkW7hDr/z2xDWnT0bbNmvtEO2W
tAirGwsgaRz3PyPT642D83fVl4n4sxnyxMdbInd+XkKaQQP2xVTo0kXTPSdvmQcDdPfJyK+W1xuk
GSSPomjFkSriveu8dlmlFVNSK7F3lRAnF7vr00gkTDgHX3nthu+1IuPas5hah5314szlHyiw/skK
Z+vJNvsTSr14X9fhTxU6zcbD5GR6CjKZ7fH+eTWsQ1OATKpZumG1wcp4bUWcYbJjBTIHh643nSfA
QdPGqphnzLBIrtpiUelH2a2xkKQJ3fwUreLzmdxnq6XRIA6CuGj7wQ8XQUZMLJZ9A4VbCsPkz5Bx
S9mI8qvqLbYhqAUkBK58Cohlw5D4FUKeowLMV9Fbjb/7cE+Koooqnuesk9dOcyw65nBoA/njWcLY
Qyd9Cgo727qSb1eEal8Fip09VPH3JCnF2WTltzABFuiFabsx8hzSSpyobXeidbx1xa7wA9DmYzRj
hmgtgDmR2wQn07t7v8ui/ZwSL6QSBl6itHS3Y1NOGxqYjkSppD4kkVvs5BxBgmgG9+QMdsdoq0WL
12qP9Q0/HYv29diwEXvFMnTVpfxy43bdT1NztlDSr1QoSMi18gZPw7uYsNLGpAYfCHgdd2REs9Fi
103qV0SOPGIw8rxMCoYo2QxBma0Z/MFtvLNy7CVN+I6k0faSNxJZyhy/tQy2Bzmec6DnsBzc+IK0
ZZlhsn6AcsX9SfFG6FwOpJWXqavrZVUY5W4unU9LCLqMGUWayuk+ZZ9swrKzlkGHtZcfBxI6TemL
+KUsktfCz7Z13cqjK/pdW3uP8CSYHTZfRYySsgzDf+KUBX1lHxrDw4fszfuQt+DZxam+YANQQuni
S5m4aJbKpTNjd6Oezk1d3wrZXqPOcXYs5uKD1um24yOJUz8i3nj054ekiuALJYrtrW1Pjy7eVNoc
VqIuqSmPfaSzC6C+Y2bYxrYxOgKtCUdizcU4zC/arykIkmcWGvvG6atDoEOSlO0wPnfC/yScPUTn
nyV7bQ+Eq7IEwUnlIv0wAQjfX6KoyDcRTQ3JmPBHwilXq7yr2PXY5MxnQ9LsuObHU9H6qMsC4yKm
GgfG7y/jyclWxtAYKD0ol9IYMoDRZ096sL9YyBL1wjbYI01ujbIeDRsPwdaBkWUt3DYprn4y4Oih
j1sXNVbBXCGaCkPhXczpHgtRkXhhNpcma22cZXKf50mxFwI8EWpeGEUjTCQrOZpV+jOWwoDCbwk8
z8CP6hQ9OpiedyQG1JVcD/tZsJyhSQaJmLEJDL0Y1qtTf3iDx/gAO5J0V7mwyIqv0VRWtpX3UGDq
F6tE+mbl8/QQzd7fSrPsIbdTw9GOr+TcR3svw7PAjsdeDYisFp4TTheEbfIcDvSPJcHwfXjCaDyc
DWLUl9wiPbr/Mp0W/JB4H1Wdc3PG4lwFrTh35PXR0pWn329plwLXRtPvp+XREbo8svtArfb79b9/
+fvd36/1NIyLBh0cQkswAIUewjMVZvOgRZEgbfYn7HplscpRfVxUWpeEWs7PTZZn+99v/b7wOc2Z
OHZ/09mgFZDhGQM5mdagca71UDqrOkwKBNGo339fptyWBzTjq56ql+0YbEhvOJZGWW4L3/Bfmp4B
u4U7cWN6/YqOqHcXHdk74Nm6jPJZFXx2heZ08BtknR7P0zHWPeP8aVqmOoL94iJ3w/w/MvrD8Pf7
ZdVOHteftSzuv/n7rWmq9VJKpXdOGfYLPjP12iSkdEdKzLhDHxE/IGEplhkTgz8d456qNeu/VqF+
ZtNpXuwgCGkQBZYUy3+shp7w+cax9nXaM1LAuru3yHoknTSodzqxzVPTe8ZWZ+l8Tob0TMk0riMU
NuSRtOFT3WEMU5EW31SKmzkrh9dcq6XLnfAeqBOtgLNlHcaosm+rG/jR9NDP+SdLwOq+CaxulcYC
XgwT+cX21Jys3PsHiV96aCtDPNY9Bn/cP+vQn9sdKIiZ6wPlT+9HT1YIBidsUPqgzGJQCvpo7+aN
90Z02KGuGv9xTIJP0tQgx7ZWfulIXpsgVx9DMy4uGQaZZTp5+E0ba0fSxbhTOMHY91JCujvmxnrR
sTYUo8PHN0lBQeQTm/DkVnJGnBRZw8t7vTiDr8hi3KwQiP/2DTtGqyn2ttPCP/OjW2cEmCjnlNwp
jdrQryvC6JHMke5zd+zQggQ4WZHlRsSBDN1cPXmh+S3GeGdV9UW7RsLEo9+7Ur2IqTqQfm0vPZ3v
0un+ENrnCS1UcXdWAsyA1tNfMT+QbT/2J40WHVG3966p9kcn5y7ZWhZo7vsf6yJ8nDply2maDj4X
n8+sPkZj8+TPensHX7j1vCWsZJPTA0xe8t7aiBK16e8bPoUZljCD8ICRA+kQDeWW6gOMewV3zu1D
Kl51DMmlX0xW7S4T1zgEQwGBCAzlIkZGedW4fdhfKH5Cuj+L1LhiD1aPERUWOhUc3bkznHrMTKee
wDYQFVjc7btV3kEgfIK8B9yVlM69SkEtJ7rutpa2T5WTj89camfGktWLV2bjXlv1WtELL5FHRQ+G
O+2yMZz3jpmlpwBw+un3VwzCrX1ag29J+/QEMiI9IRxFGo3IDvf62mOCusCys0HmiNZJIcyvmZua
PD1mQDVZfbaoMheZkjHPWvteF0jGQ0N/tazntlhSOeiw/6DuQGZf4d1E7FLg9ZPBvnrqbBoVoSZ4
GhF6+o4gJEpnRvSkaYLRfTYlEmcx9tVaxGDpYnN8AFGBlId8TEE4OWbZfKtyJHcV+mlDiCWHM6Qx
v8OLyd/D5CFbRpKbuu7xgaYvCIUnJA4GC+q5QjFA9rSCWg70Bl4fuQp29VmMrrNic79sSnxcIokf
JRcLfMhR4m/9x/PNp1p1+Yk4cNnG8XrmJ7LsdImfOy1XTuu42ymsnvt2XmWsCrqMyNok0Hc9T4ng
e0bnKg9ehl3VDFFRWooZYlUZX0X6HNWdScCTY2zUL4XOeCLTaNObwVU6SMOmbgQhIbxVJ99ZLywD
N7Hxtpd7MFzygHNk5aSFt+5j7m3RzsiKRiDEMljPW3h9BECUwUPCZ1Xq5H2ueLSlyVBDWbgIRZvv
HS17PpnOo6Hi8M3NDrHrPEVJpFeCOeginzyLcXx7nOxqOOZW8KaF/0+Y+uWONC6oyX1MpKx4GuJ7
bo7RrRl4wySOwseYKVxioO4p7pT8iayAOjwqwFtM887QBJ+5RnLakQau4Dj+QwboU5cT1AcykExx
9c3Qi4DlB0je6BWprPWGJQxSSu+Cjq87GFZ1G4qNkSIiavyhPN2nNAoGc0NgtFmNP17yQvowQ+Yg
eZJwzhk4TBbMJVMXW9Va3XaeumUZZu5TMfwHdWeyHLfSJtknQhsCUwDbnEcmSXEQuYFxkAJTYJ6f
vg546/+rutt6UcvewCjqXknMTCAiPnc//mlO9RdH4IeoIcmBgnBzMYn95IAhvVwtI5oW++bZdmzN
O9o/luDTcjwGLuqZEVd/o2mxJ3Ov2yOCZRKDQZXTMx+UYy3SDxYQWies6uCE1XlyJrUNJlI8afKe
TV6xNpE1xpq/jwPZhpn6Y8zixBFAEqBnV4gomO0Dk0RXltrHptIgJVoKSI3MgcdqUCiild7lAbwK
GaW8ZZqO92LGqSIsZuRZW+7FGDzM9ij2hjN9adfpLq5xP4T9i+13H0gw3kMS/oowCK6AZzAhnJ1p
V7m8820IWwUwG4VXZX3hhJfu7NImaNWMEdtr5AI8tKTGvXZdOZ69NjisBcSgLplnPDlTNNwGld+7
JQIgxP96380WSCS/bq6L6PyjNxsZ5PLAbR5s0tIbydsxsj6UPBWRLrCXu4rkyFhX7g6Q/n62plvN
phZtzj+GRL1QhZlH0Q5EkDNDK2vH+6Cz1J7s/Dk3LMI1UQYIvo5eUi3zIzGUZMe7nm1ZEq2jw72w
Iy5F9q03m20OFWOTNmNwDfqhZzyCd67T3b0bV97ZS4gLVUl/LWI0RZy78FbDlYkSdpGMidhQJi++
so1j2nDfUqyR0vCAeavGyLIL+/lxdjDniUoMVzw5bPbM4aH3pw9wkAw2q/QZz9DdkENaZb3M9qGG
nxmY9jckBD4fXniKldX9di32PqVHpeQoXX9PwcM3px/C1PzVb4UjD2Ys/G+rbX4jixf3g3Ku2D29
gy1QiWi7XWUT9semcErmLGrbmmnH5w1x0Q0peBhhbW0WsWAVmwMZHBA+YTwvswbvM4sh2hlklO6L
4Mn0mvK7KTsaQcrav7f78cVmDtyg/c/EVI4q3GLlL17r+XeDZEUXmDIORlpMWz9xKdFIgCw5FmdH
Cw8DljvBoqaI6oi6u9e3mDHlOpL2t1O5BnJscGVYPuxiwUgaOv0eOhHkhb6dmWRQIkJmEFiDtDcl
/j7VBOchu0ZK1L9rVWQnA7MsWo29tZVDkKDrD6EogAIlAmlpjl8aH/3PM6YHZ1TmSiWgHEf5buRT
f7Mq2J2THc7bzifuoYAt40xgYemL/uA2nfntvkXxeGwcRkDNErI3kip86g6jQ+rQ4zNIGorkYm/y
4C6Qs5e4z5aharovmOSujbH+ZKOA8mjU81b5IRE7RYJ2SABQi1JEx1IcZODRaMr8kGR/8pDAfl0T
lCx5DZezhsTg32zxhlP1bBs4qVpZEo/LwKrYMYp6aL0FKEDQfAzKFRzzPIA2WUO7tNY//1VouQ79
MbgD637yLsQ29LCvHYx1MgjPaSuOXc5Imb0pVkagaG47VUdrBvmaKkywpPYU0U7KWCOJ41gTLTO4
bbccF4GREDZuBj9H9rVo3TLHP56pWC5ihfRDgD9pZQYNwf2Q3XDDb4iVu7GrXe33XyZ8ozAl2+Hx
iSm3mN/HtagCImyRtQExE/Fws5AcUu/OSrxTQ0/yJtfFQzXHvx2x9ayPENTC2oVXg5v6VvXxKovE
Y4bkGA4fqCqHGoloS9K1xkDEWb5pTrLXhJczEJquEZ3QTh5kot+iAeJEDcsoVNkuN/X3ZPnRpr54
NqH8AA7QkXv2gIi/grl0qOgpUVP9HU6kFEKdr0hL3QzXPPTjXeQnOGDwtyPkiU8UCr1i9Ns3B4gZ
z5YdQEHL/1AOfCnz7FcwtH8r5Bu8SKBQbWFuhSzqDWXEOHSFsyVXv2txizp24q/kKtbdo3T8515Y
DBhnsp0F/BWLnLAzvqjlX2NVgCRKlTyV6IdQ88ZNkbf38GeOdhf/acBbYyuKTOofyuKzcfhQmA4J
0Nje16p/D3zyz3nuPZWRAVQl4I6Sw1FXTbXX0n2Y0uwhm2Fc1EDgnICBtiCQXjv1Ni6du2VNyYbF
R8iyo9yrV4S/bbSzVV80H1YINqFzOSp00ZCvqlbfhmXPPzk1HtkuwKLBSzyp5zTJHixvfNbFpNa1
Xz3UodttyBh6VrjtLIMWEQOSiEMj8Jap5todc7Zz1cCGsC4/XRAdhyQLnyhn56k3P4YhRR61wgbr
MtZNoAlp6rm2ve5G6jOGP/4YgQ6altlwZWB5zE5eODgPZZM5D3RGQGBPmEgHikqKYqhIevvVL98A
EhJCn6m12RytyLSew6FFZ6G9C1Fp3imGbo8ZpJc1tSzOmhD+ISzZ6NbFeGbIyQy6hUtHB9oW8z1E
o0aKp0Kx7rlZes4s63MqMCNhN442BHWts1DaOrPo9nvurL/TVIgnZzAYHEuqD8MoONE73GDo5+A+
Qg5WdjCeTXqKsVM1jKGGB0N70X6EfnMhjrSfQ1l9Jqi/8CfTeKT2ytanuPAbxrhkkrt+lUbjQPC1
oyBlObH4SidrV6l+62gD4q6QZBkS+nezdAs9EEBytMsyIOhoMr1LqMMJQHDRoqoEWwqEpZU0mzNd
RpyoTdyszBCyFULHLiKFt8cRe/Hw7xHXI7jrNd2lzTrGsoWK71QO/6bTr1libUptMKcDyb+NVHTE
qZId9GBuQRX4G/opGx5VOtu6MRSdzjiDYj+5RnrSXrrzcv+tbjAOgqFiimNtKqM+W+PWrXS9Frl3
Fw9+ANaniU+R0tvBNh5Tu8CV0Nk7YfjPrGgcaL+9Wt94JY5JB3a6q4c7adS3kagujJJlTh5xnmWu
itvSPpSdT9AOO926K9354Fc9jIMwqhj2x+oa1Zl3x+K6jouqpyGUPtnh1WzWRd3rd7tgdtvf1Zi5
HlBlX9Bfuh3lLxQuNw+WD7Oe5XKL7747JzF1BdoWO84F5Ysb/ekY0q7/527a/59Qs4Q68bH+v820
uCYitrvd/8aX/ed/+reb1qYf3XcljljhC28pe/y3mxZn7b+60sX/kr5NJzqBMiqFUXf+CyiL59b0
hcCKiw7048f9n9hnMWX/H0BZ07Uo/3ZMNwDW93/XS5IoNzyj7sITCgYusi7kCNY243ae0nVvCCwX
ZtY+mmZm7+IivOiUmLAuAG2U1ah/2WP+ZGQpizaBxTNAlxQg5HYeh5e6KRndYgWBTBpnX71jhyeg
pCcfQNGh4Diyru0aCwcuzv3QinvHaq6BrOq9CmRzAkrWnMZ8bk6sY+IQ4SBKcns8wns51rbr4S2c
thYY/PUomEpVMYDb0m7OPImz2Gi2HZvKlQD7Th+OrIj7ICTnFKg3Lm7SBK4bNyCZqDZ6D1LFlI7j
9I29qixw7I8tBZMNgeIa99qqj0uUpCpIL4Z6z0OzwJTHvIhR7MWEVLPxRUl7TxV2Nx07H6Pp7Aeq
mFau1the2ljt/dAc4aekIVJZhbEebHeRzuu+Izcyz70NQy2TG9Cof2wOFDOS7m9DEEjxKVMcVH1q
2d0ifM+btvL7U1ZzRxulycOcbT8tIdAa8laerCSDhdbN9QoPM080GSIg4wWwCbXYDmTYXLOPNKuW
PXrSDmunuUemLjZxzvlbygRgha3nXS5t48ldBqvQEUHs0Cw2Q+BiUAy+023OXlwc8rBFCYGVUvFU
k43HsknAUoXUPLsNsKScRYpkWPZkQO25Zl2lTpbQ27bpzR0WScKiauhOPHKjfT3097HFDNNV5749
UNlM7XFCGKh1m5dYMTEXmmd87mXlHm46PRn4VpGMB0oZGtWTWlTubjQCsWmK5m8Pq4mtbfOpUqLL
AVn11H6q89r+EPXEzimxyOwIXtzWGJx99kRi0TmrqvvjvDtpAiXcQpVCgRoOdgg/sW0aWnMNdSDZ
EwKuYweZlGQTQvClYC6cmMAsp3n+RbRSUPQFPvWYhE3/QuERmqg1Ey5fXMSdKbznAAfxD6s/j+e7
jgjaowKbwQOFCU/M1iOokscE+8JD3GDtEXa1Qaw+V13LCYfyE2MQSEqyfCxl92PSCPaenYY7r47H
i7+sKJ08mVWYfhAxjnalNeojr1f6UuC4+Pk+lZY1++u5PEJ3/MvEnNtbjOqhGHGFxFJpVNbc3Ewt
x7acdpunlvP00RFYRKf8JRB18YD5ct1O4tnFgXUNBAjauQtuBEmfEmACbGMAfcG37E993gOpWXSg
znUf7Yz7dQhcg5KAbGOFJUhHy44PesbjZUIg2TdpPOym5SvArMG2gELKDGECfapy8UxhxtX2U4RB
sXLvJ+LF64fQpKNmirnztD1ugL3l4MhE9IhBKt7zSK3WykPmmIVpnWqifUMKDzitffoS5LAMYQ++
Q96yilv8UoO9LQSB+oKHYJ6lB+r4DmHQfvLoyddyTIm8O6AsingbF1T9Nh1dQGqiwG0I5a2PxnPX
McaJepFh8ijCdVPxI3b9tK84fmIJV+hSDe67Jm12rdGdQtV/m/Ew74qMwhCEC+A6Q9tsBgRIX1Kc
Q8ba3UZFuhsDTizGkM77KZqvNI/HeJQjuJnMLZzG/osVq/lyikOaJO0HIsUWXf6rxZ7pDYAOYtiI
p7EhyOTaznwZUCLPCf19KoyNTTP6+Q1aTUGKbJ06igmGLX876sfW7L8y2is4FRbnlHJWs3Su8czn
djHya7t9NpwOU96iCjrVG/FHkjgl5hIz9u4jL3mnMwGkHd7hO7MIr3USHwHguL/MyEWaKCP/FHUj
6irpOXonMVMmefhh46zORhm8Ea2od02GCwk+4o53kPsVqv9K15hYq0qzU+MQeCQONu/kMO5lYcdv
TmECkGODe+aBIfFy4RNEnRketJxxrIa33KauIhmGr7YvWaC0WB7qkDmLmnIyyhiuPDM8vKU1+8xx
F3b9MgWXms87hkkxXWSVbO189E9jFhbXtq6Ka5no/Izksv6vb1EknOLDAVRehmUM6HVmSjzi0qVp
bd/4E5VJbeDd5ayKu1jREokkIfvgGjfmdxl+Y1kc970hw7ufizNq466oKDNy27doMtSaGnJ9n0+k
Gfupp5ek6vBZGZwD/cyn4z7wN5ZNR9PcYbgRSfXlLOF0Z4mpyyWwLpboOijkYtOTZo+XWDuOUGfb
LVF3TjLxxl7i75gRsdye2yUW7y4BeYYb06YmM+8t4fmZFH1SEqcH/xDefh7+wxK2n0nde0v83l2C
+P0ygyKTxgLCvjpd4vpRSXB/GHzS+0uY3yLVXy3x/p5MXLTk/SULkr8gALrlP/q5+AsgwBzyN70g
A8wFHtAtGAF3BCjgLGgB3GuAY6ANsLwt6IHgh0JAB258myETpAuioIRVEC7QAoyTK/2DMViABsmC
NhjRIHNYB2KBHsBi5KwCB6FZgAj2gkaQMBK8BZYwpGATYvgJwxI8sRakgrfAFdwFs2DVABdQauT2
53d/vucsYIbRu1lY6TbFgmwg4yBvPxe9AB3sBe3w88t/LEFwH4YFAGEsKAjbAwpRL3iIgcOPpbDd
OtTSbAwNfszS5gfa12eLI/jUGkrfmSmmzWgY1HvotC+M5k8Z9uKrk8bBL17480QPDMgKpz21rpAg
wMtiX8NPhwQtDgyTxJPkpr7ChgBUD3xgW9KweLR9bO2lD/TMlbJ6rrgjKQoq34SXLw25ct4xqAVX
l1rdAQP5xZeG+6vyg/nq9dL/J+pqp6ShAhcJsJPTRBA7IHzvJDuGUPIXHDTQW+6AvyIRu3SBeVi2
fzbYPv9Sy8wRwFgA5Mnik2PO3wFaEOh1p7xkUdw9+y3t0JGq3+KOTVsRB3C5BDWuvV3iwxmCG8Lf
ccyMX2mVRo9tZcqbGwsmBZNl/IYjmW3nuE2P7swzCUYGAc3BP9kGGMU8/U30zQemRu2azD3rzWzV
a07Y/rEGEnPX9vlrbblEUCfnjV1ztjbBlV1Fnda/4rK9H5fvGx2l4EkYLp4QQXagrKqtljzLwqp5
JjOZeIRDQ7nvm23EFCbLCJAFU/w3c+gDiCIyX3Wi76zAuahxeBqK2QLhxnRhxJdYmdYH4Ss8StPB
iFnUmBa46wp28oztoUzR32qghX6baxS08LnCbbfCtf/MXmhisoJ7iVXr3bQLluv5caqTExmTtxTk
wq7r4RukTM0sRq1FOW2SMdxKDSHeIubU/DG0fEpn97roXW1Kw5Or6o3WATdZZGOpKKGDVs4dIhBv
JIpGQm1ANzKmA0FW87QTVbb20goFuuyZukTq0/LzZzCUUNIMCl8YR9TVDJVaB7eEsqK9PwyfElqG
p5J7RS3wUXY8Q5J5jbGJZ0FmoZoUw9Yah+fQxdAG6b9eYVU611tDG38ksAp4qBBRPPRED0f7CiSg
iWdhnVmkM6CAvSpqT5cRw8MAHNcvmSv544Z+pHXmM3qb2WQjfI1fGFTmFYHeEvxU/gJA7yUFOOcF
sBsDdVfkJWVoMVup6hxKum7JO1cV44+mhPMfSRbhMf80Gv8us58LCovXjFH4X2X1t+fusdAlW2If
HMhbCZYnfhSpIpKUdDfXKPZFEl/IvfcU3PF2t+m178vvElrYyo+3wQzgZ+79Y6fTQ2+aGn86ledx
xAwLaPC6MA1EkaTaND6Ipwj/Q5CSeGriCTqxd+4zf2cN3TvwtHjl8oS3AJ/NQ1+tWI6f2rZwoU6A
PDfS7hJ+h5jQH/S6C732CQoq+a/4kRLsFURyMC8aWln+a0iAQ7Qcble9xfwoF0JvfBqnyTEOjHt7
e2D/CGpUSYMQFfz0nhZDA+0/Y+65kkYWk2tfdwWRbYcPjd/0V6mrHbAwa9ezji2wX6cxcOiq/jwz
Ed37NjLtYAaPTWQeE7fLDnXQPVtWxV1lMQAi6P7H0erJn6ecRgzVrnUyYrRWxc3MWGYk4fNV/0rS
BHCbx23KMIWDRqHvyPC7ZCGP9dTueSxcynbc1jUqR59Hr2YweJy6OE46DoTxOSdoFacM2bXH8TFK
3rBe5GtP52pdterd7xbZJlvbQQvroL7MWfkKo9QF4NCf0I/+MEcd8A0gSJOHJqZT/JoCPJkTgYi2
oYchyA69pAt74mUcpR+/J3T8reBJdeu0gvTRImu2h6ngzNKPhNecvVWCcvDUXd/JC1QpFMq0/xXW
eIyn7CUhNboS5Ssmy+6YmcNvc6gvZfUFqvRcl+CZXdpPisI5DCGm8zrrChxM1pkOsp1sBE0kQ6rW
5QgdDnP1Uc85pMpVWxlHxhd7a2Ynmykzow2pfKBw7lLnZr4hUo/aXwg0HOAiLen1Mc5zykY4HY+t
/IONn+ZtYB6oc91D6zf8YQAxm3mfCbvblHPcb93ZaPHrR7+GFAg1MjJujg63FKUQczHATnb0k9nH
x0HZ+xQu31DNf5xqfCuS7LnV6Reu4rfW52bzM+M5Iu/DxmZ8d5T7HmCogAQKqiAj8l83BTtINzt8
OTUSSAIxIyute1Fn7kYjzW3jmTmwC3uRUGcg5mZnAhJF3QUkgevEHF4A+q5kyX2jsqd4rt+nD7Me
wCHTh+5R+yUFmanmCJBRLh4ouJdk6iPTvwIqdTaGG1rrPCaAOV4ZmVJS4K2Z47Gr818Fxhcs1U8k
b0hvutkLBq8njq2PCucJdEc9wmtv6t+TKe/mKnszs0CvXMFMtRhNYKPlszMPVydy9qyTzt4VhALH
+qnzYrl3yaE4iF4is8d9UAmiK8aXYtnfoBJh0DGA3LlIG6y13C64HgTaVOtsupp9nD+c+iHMKFVu
200sJDqdmR1i3HDYvaz7NmZiXXkfuS2PVlD9rbLizm/kuGp0fOuDowB/ui4roCdF6pXMnQjzCYgL
agRQoO7BIDro3AmxovI2GXBKBFZACDM9mGX4aQPiF5NvtBNt/7GC+RLrGRJrdTdO3Esa288yO4kn
9TugwWiVCOa6+Mhh3Q0dO2up9z0rGgcOTqEtttrQhpRgpN+p53xPcjxyaDwMHlDw9nVYilJkYj20
RgZbtMaHZnL3xjyN1CDmjeb0uPHaaZP1qNtto19hyDFwDSDtjqrLNl6W/TYIMqydvOOsqTdiDp7H
MIAuF83tlg7R8MHhJWiKs5bSv9ROhKS8jx1RrWlpIeLl0MNullhhU/yw+HY/2FUeoH0661nWw8aC
DldTuMoJkCZpAy4FXczFaoSfD+ZtI9rp3uryaOPbw/tMigW9Zv5MaJo5ZBH+eiuf9jxycXYRRJyx
CrpySraQiDRP9OHqWrgWhyy4YB16tU37rjO9tyIzNzK0/lJy166miYRno9Yd7vGN8PrgIxS7cSHc
id0wNfk5qKLn1noWccT6kEVfppVyIJ3ZnmXflg0GNgr6D51Nr+MA7a+JWDZ8sZx0S/gmqbkhhpnt
qPODpUULa+K8DJV4BKhlQtuIDq7gdBQqogymwIoj+E0aW/ieC5x4XYQuPrKkfTGnZsfOR7Os9nc0
Sr2F8PvbmscIlq/nvv4VwdzdgqwDMWN+0M92VHPQbD17piJ9cDdmFIKwptDpAheK0yuoQy/R4TY2
eKyp4AUTAZyfCheSGchuVxvpV0aHOu4LIjkGTMzYDC4z5mEj6p+cCUp8yx8YJuaDww+w0ALiI9VI
zJ3YzTiHsJrMlTXOv8sxSrcK0BwD0eg7zlMeDxAiR2FfR9FvOh9z09wbu8hUH1Tv4fWo/M8ZJFGO
j/Shr+ARdu61H/vpVLQc0eiZizeRXzGC0xTu5TEzUQ8wOv5m9hPtqwfgi3WS/kgzNbO146TGXpt0
eGLo2DQe3tiUykoDygCpWGcTRwBXqRuGQD8wXrWhiK9rzRa2tLqvbjno1s570cA79yyZsS2Z//A0
aa+0DOyakSwkIO7Y+Nvxm7zPjEcCDMMrGFR4BiMJArTcCYKzkV8Yp2nmVQgaYV4mAHqHzH+Iclyt
tpMj+pJa4hCd7YJZcNToonpXGV7K9319aFmft36YvveWQlfT4d5eio4dDr2PBe1XRLhja6afS6Zs
tO5123xzkqCAxDfHHWfxl2C0nO3oRNaK0wL1EJCuOivKYYOVLdXHbGhdet9NNmFpyE9Z93/nOnrV
dsK60qPEJfybrbKkYzdP4EZjeSJBQcadil4DQOMq6IO3Vtb4dvrxb+tPtwppFid0w/QMVTUCyIDx
N3ryWpuGD6fiTMBwUtj84BH/Owstp+QkjxFCqbYhQ3GBiykisnlpBKQ1VkzC8JReEMhWVtczvCBv
uasHEgCN85ZpXYJMx9DvZEcxzM/U1q5Sy94ReFxQ1JOxdS2BcQonMKZ5dntga9WgMUiheqPRr3kg
qR1zKNbsNqULoG6xlcpXx2OHbQ6AEn3POkAvNx8mih2B83VHN23DB0vV5Vbg3GWrDW8wAISXU7q8
GidAyAXkzAiTnEx4YYq5jC5NTMcEXFzaPVOWSj5CM9EMUhC5CwQAp6rEPGqVQboLs/EpF+Z3YZnh
XvhVsoozJhwgNKpVt7ABZp9qZ7p9Z9dIEDxho22QICAFGuzezhYfyZShFSO4qSIeU/7n5eeXXlmj
4WXjo99Zw9HobaB9bu+U2EiWL+lkrXfYYR9xXaYZwPcoo76kp417NSvCxRV0gX/YEUTpL6PhGjsA
dMXpByfxc6HRlCOb4569zon2TuZTpv3vC/XUxSlZLnFIp2nOEbIzqvzUL5HUf77C6vDffllouVS9
4FrD5aFPJXdo+s+XpuvqEyw/zZEvxC0zjIpTaqgJw3Ax4n999fNLX2j+/PCrdWdc+AXrTalliCy0
fPlz8RYDDoHYeycui1Pq2/kpYXFbMQqq1tbSevFzWTzp/3yl/aAX1K/yO35eIev+fJkJq+IfNL3r
5aaraf86pdX4nxeHkMgpGbAaRwaZFesrIDkP0xNeNBHztQRfzAYhqMx1uDCbKNZFXKAA45JEi1iu
C9IcDeNlWm/FCQ8dB7FhHrY/r8zPD/zzFVsdXoQlV0xhNWnxNTcRQ7PklIZOd0rZAHouavzy7vbO
c43DN2VEsYAA1xKb7RFak31qUuUA1BcbZjAxeWpedTOuI6Iz/3qjft6tn0uzvINha2ty8ZZ7SUOO
Tc64cBO5HW+GzOZbpRp1qsNerWcCXlc/6thc1nUOnpXa5KytbiKPxEmMFSHh5QIDRebTVY+OvWtA
z3NuEbOzoY1oK4bSOuuaFvMxLg900XGuXS5Qn9RdxEZ9Bb2P06jQzjZ2fU41y2/AlDNoACE9UcP7
W8V4F/e2y4Nqcgv7+muk3v7KLIVR38xfOcdYrDocsldL4jJwKhurIBUaWU0NR6h1dh3axjoYqkO5
mmIon+wnb3g8yWl1FYqQXaSXmmxgPGXPQ29nG5AM7+2IR1u7hbqX9qzuKySM61yhhvl17NO049xV
JFbO7FWgP1joISA/1T1xWeMmvMC41fl05ozsnwuj+dUkCI9AbSHPLBd/nv09utBzCwTw4kQlZ2uH
8WAH5G5WcUUEa0GxTGKEpJLQYXzK2SCUVdn8GvOp3qUMHNmV+jgL8/wFR4+3T5PpWlH6ciIqK3Hi
iibnDKkhD5tF8u+vf/6LnwuJKkq+y3Ja2bU1nJOhys52QIcHLWyrClpIZPcnar6Mfy7WP99nHrBl
dMZsdvkdqYizGSG5NB14zTXqSn2pmAikkgZPPWQ3LbGymy00Tbts4juD2dgK7g9Bha4Z8LoUJriH
FjN21nrz5eeSm8XZcd0YxYncJytzal4cZyCpq0R+gKa9KRg3A6SYL4IWjp1he3+prR42rgNJ1CcT
QZNFZuqt4zbGqkmUf4ng4+7ytlpgpSW73uXy89XPxbD65MzYm/N0XV5+LqDuzA1TFuC0mPijMt9B
uQvPcyDdu6YduYjWP4yl+z22DBTZGmOty8vPMZLybhoGeWf0nz5xR2L1tnUzzGkAFcOZOxE98pVK
sjerbly0NM6ZRNC7g5lKk6UAyoEfbvlDo4tgC1+MAHaALVGORbVLGd4bVm3eIpuL1P5STz3lr7A1
mf9Wf0sv+RO0j4XOzV9FY2b7YsrbTW9E3qW10J3x6IxPIKUjasNT95KReLrIrXBnxjhmlcoju5ld
Y3TRqdVns3OTc11M0TFGq5BjBq7K6JKLM05spkCYMwRo4gJzjod/fcoZMccdIZaZkyFCdOvdJCLN
zu9S7kzEtEM9lM4J/5N3Gtiybecs2dN3CYDAFROnb7s9Noi/U1hD6YySgEHZsKTucDErWaX3sxIY
z3Khn2lDOfcNQ/vExxMZDOyGcqXtk9cXxtnHekuqfPwiaL0yVWo/tINhrmOXzhOTJlA27+4bp51P
q0EcljSlbtwBDL7osncmycGGxinmUqzxstAJPi6co21eD1iMHSZ1YWwSzJcoLXLbNoY6YSbVr9Xc
YQdDgTOypOBjA2NesJ1McrnOkuzR47G/R+ugpls8cTLuaH+12UgNU3odazfgGOFGO5vwJwXm1RIN
Vp9TEk73fvLmR666a1SZ3GgJpSpiTLqN0N4z5WWZE0ErxeIQybti6JlieumzNuPXLurMrfK6cNN5
kEycWtNKinGDVEqgDiYVCFfLYjiQy2BLGRR6hSUloxAMoLQV7jrX5ikc9tF65IdDkebpDKGTj0ZB
1UFshgfRm/lhsvrPKUwqKPEIum1jHlWNI8Js9m2FltEE+L4MV7/5vTttK6Ogc4bN1Z6gxI28ZsCn
QMF3YArrWxqjQtEdO39Xz5E6K7Q1oWd/m9hjs3Vk8AU8afqKw/HIDItKExp9hkSZ9OJExRF759Hw
GeVVilqI3K3EKQgZWK5gfZKUtefhlPsBDViiGN5D7Gqop3vPl+7zIvnNRIz3pIfFpg/m4hmtvT62
VrMpS1AnfqLTRy81dpY3O3eFP7goSw7Bt47JTTOP+XXIKhyxhf9V96kDOEAyTaCvB0UEOWykFc7C
XA9S/W4K4TzYRX7zZtZmJ6qgwrLnuf187+eSYx1OVHwOtC/3OU4wXGmsT50K5aoIar1LiJpD1Cg3
ru7o9KaDzwuqDxQdeGohtuTc01/RyIqSylWvKdFsKT0nd8OgHofCY+7f8/b2KCzleG1lMF5/vuJH
G6919VhX1i3vwvqAodiBLkPlbFh3GL9IU5RzgSFGK5CdyHqbiYT71VwuP18xffvj4BcF25Osw2pb
mODVOgpZynF2jowBEcn6NoRODFMLVBMFEOGEcCiTbG3FNtBaXKJbE/GZrGEw33umfuKzW/n+dBDY
cNdpz5/aa2rx/Ch+TEdV7usgB5Vg5O0O7BfA6BZX+QD/LKHDU2H+wEZOTqprIVmn7XVuWJu6snT3
ulYfJf0exLYIN3Bc0muP5SJn/jSssp9rqT8GsxZ3hKe3oVUwfXf6+CICTrtWUeLVrKzHopke8KZ7
hwq5G5/S12Cz6yta56YJ8gxd0d6swL4WQKf7nvGIygy8ThT7jgMz3aClgT0vonOwXMoC7AvM8C0V
PGCvtPnVJ5suJpSecAAOHXBzduBTeDK50X5IHzyQcWZUpufexw60EPRJ73AcR+Xb5jEqZa7CQycD
NpAWSprP61RDuRpzF2xKOj0FWBAwH+eHeba7q9+mGYBVBgzYPqDlzEZyTinFptZcvBUiQtcttL1S
Kk82nBTERXbaR/0Q6b3XMalYmjiMQOKzoQNq0cjAX43RX8nWCsjyRfn6L26AZvfzPnSl017Nju11
07sba6kH6nrzO/gP7s5kt5El27K/Usi533Lz3h+Qb8C+FSmJoSYmDika73vz9o/qO+rH3jLem7dJ
IB8qgRoUakKQCilEkU6zY+fsvbarfVaIwuFoFQeRm/HKb5yXMiCgZ6Yy8APgTHxicgaZQ7L9/1s0
aLqWDpLyX6sGv358+5A/vn20f4Zw/vZTv8sG9V9clljftgxom6bh/Uk2aP1iGrrr2bZhWOA5CYT/
TUVo2L8I23B8zxaOZ6E5/JOKUPyim5ZtQYqG9Wq5zr8F4RS2Z/+TipDfbvPrXaRMvmELjyf4Zwin
H4k0zePE2hfUWQyq6le3lQBGClw2DBuOvoKPGHcOyf3u/cZTmJI/HhowTApaNq99owIDqgfYl8Om
YUjZgD1R+BNdgVBSjiWgLALt6KqbHPfnXqEyDS219pj90rXfVnRMSSveA3fC7EtoMgBJc9u2OdCn
iakMHsVzCKEFKUD9SO8C2Ud+iWC4YPjLljgdx1Gqbn5ubzN822re0qL768rlkI/1euxzPH7tnLxr
FCg1cTH4JcDhuKy6HR+3m1XQF0/jfQR8+NRhY35s8ZUfU0N8vT/SGJU8Vgy9AIIZe7sYP1GC2scs
Sp8wxJ05fhQPUiFuBlg3loLepCSsKwhOpHA4vgLj5NNWV6AcqZA52GlL2DF0HVxwOiTdNSfyY8bN
2Ei4gUhNIBinX61ymC6AEVEjwNDcVuX8ZYrq+WkIgm2WakytkQENQ/TdrcTwkqT2ahyF8aXrR/jo
LJgpTdONHlCo+TKKzpUjw19vEn1DoVUeglqkG8Qx9YvMYxKuaoGgLCmPv9K6+KUnxjPWrZ6SfWhW
41PsT7dECOLA6IOhGiehrtFJjg2Cul97QgYPAtX71hII9aa6dmjP5irGKhRcXzs0omu6Wc0Fibe5
A61HY90e6h2qgIwdxrWZdU7ho+AsBg3JRMUcHIbG/dL3bvNcE4i5cr2+OoYsrzKyrQM022bdN8R5
CpOD+mL20/oY6uGGpiasPOHSxiwGvDxOPZwoWc+EJ5LLpA3ZFR9ccy7hEcoUBGCXetca44xHaf5Y
hNsK2AbmTGntDIAR28yw/U3dl2RfOVy3RS43LLnJ0SudYNHj+l7Ulm4eg0+S+cTS5Net2yT/0g7C
JTqvza6DDVgOXZEiJWlw7y2iMhwEqfR/aS7VQ8wzi/hfhmkvDHCKaR5kx3BwcAcGTGyYV3ZHyJAd
fyGnT2sGrAiXNg4r823wZ/QvU31p8qpacmScjqFmPFUe2gOM5hEa9PmI465hcjAzorKyeJeFUbdy
R1E8lIoe0OK1WaQmQexDnka6OtABjK3ehzRv3ude/mgS5hZDaU0PtA+mnT4Q5iSKj8GX3jN6xRhH
EgCZxk+5lhD/HUfDIOKsx0RPrPW0Kz30+AC/tB70l8pE2OfQwOgbZT9YH5cUUv4HZjBwmKC+NloP
z1Mzog+JbeJSiIRpoIKN9Qo7ZsEfI1wrfZEKSdbDJtO6flspWJmFQJ4CulwVCmRWK6TZqAIDzcxI
dprdEk/jQso18SQaoNBwhoRPRBYv5cgrb2HFO1ZzZK/rnMu/aWR0CVQmAEOd/JsZbm1ghN/56EHV
j/XimpiewnkDTDLDuHhJxHBrE/1BLzz7PUDEDF7d+Z4bNoUo3sOT5VqfEnPYWXNoDOmFccpD1zj1
9Wic7g/JBRUNR+Nm8KeT0VLFo/y+STVwNfvi2lMfXkA8ZUXVk4A6XsqJQPesysL1LBS039S088jV
z6e6GNdhvETugiAvwI/lQLgj2ztooet2i7H3/a82OAI7E2e3bqs9Ks6fRGEc/Lnut6HXWzC+lSZk
HDALxgVkgNEtbzONaU5uHT42KY4GBd5eaKn3KLLC3OtZ8nXo4f0viigiPed+t4wisAVEtoJb9AqC
8NwLmUz1Jmxd81RGzrSym8ldl8OIzNsFzNw3WrPx/dDY6nEab4HXABOAO3AMsnDpNow3c3uCNhGh
U2qHoMAnFzEYlW3z7mvDdULGDxcL6HyR+kDQMkYRdojPsbdp6YeJFiNeg2dTomZqEkbnRjCk+8z6
iM2g+mzCTq4mK5Onuu29SymJesiCvvr0w/qhskbtC7adaNcDhN/i+aVeG0OClmzkEX7H9WFaKSey
0jROVsvUnRAXwFBBRK+c2PR3wrLeGjKZybQCjFLJ4dMc6UHTKY9l5XyEFs7emq77paxAVfiJy/S7
Lxf0Azm3sUW+Fsyujdltt8R6E09myOA5q5sPO9eA97dR8BzX1LdUw+M6oShfSRO7J50f4hxpia95
BSrIqxlIZWJ5DkhWWBndguAlCtttRJNt6WsSbHydnuq+cq7S1J1rkGdYBGrtdhcWphqg/YhMuAN+
G0H6VuFcmcm02MGW9/1rnJoP5HUTCE19bXks7jif2x09LnbhkAlUNtYrs8qey6zIn5lRPmBUKGg8
WfXKpzUH2YexdBM9m7PRP7eBzUe+Cx+HubsVY8cUsA9hM6tmdOQVJxJ0Hyst0dbNgK070a1sEY8p
5mx9MPfoiuwTVn0k7MGp8uhU6a1k7ESmxiLokuRBdv6wTHri1qyWYZ47l9P31tRXloyjDxYtfMmz
NjzIUkuPid7FqBTU+9HzatVFVOMHs2+EMpRvZVrN28KT/WLSqpLIDcKmBiGqq+GTEJzJ1vlmOG+h
bIvPqK0S5o5TSNgah9/z/cbuSUOzjRW7g7iFO40QwhsWRQGooNQBlEXXqAici+zpgRtp/jalcrj0
42S8RDG2+XaYb0XmlM8hyIaSscBLNyTtA3pvMFHqIWzl8gA2Z17eH4IRnvHA9ae+MfyDEUYuwB2G
il7T4A/PtHBlCqPa4F8XHA8Jgm8my91quRm8AgZYVXTMPgCziRXlBW6AUSUrVsRhS+K4b1ow+teJ
F4tXUSNQNiYY0wVBYE8s7xnh7Un2ilSbjn/vNcAl5btj8iUFd4DFjUXU7xLUWFH2aPLMiDSt6LpX
xNOELW+WjUTdtUKEU3plE7NCHg+9q7fRo9yTUqvWZUl4bQZOorSrZFEwwvaKTF69GBdBYI7pFs+t
eAqzYA1MFN/1wLtXhHLXZNMai4lcDUOFn5P+yLKmDj0GNct3zjb9jHzBf7ZIVGk8qJxtaLZrObT+
s6Z701LGCpHXVherSr5DA9/f40K6skPnZo3O2UWi+0zP5JynSHUstmsnA+fF3C5aad4IbzMqyXEw
4EUnVtAu0QpOe4b/7tkbK5RJhkifPU+/pZn9ItzMeZrHGh2dykrAWh5/MVV+gtH3Pkd5HrYqXWEu
46uu8hZKlbwQqwyGsvM5iatcBtI5guNAVENZkdkQ2zgk+nuOAy3lbaqyHRJCHlqV9pCr3IdOJUBI
jwKTFUhwHeHr1FVSxKQyIzqVHhGpHIkW1AoN2fEA4VGyPpA20ajciS7Vj4qNR/K02epvAOATdcQw
F14LfKYnvGJgeJraSA6DTl7hZkS3DPW1EN9mDbMs1CXoXiJz1y6t5wtZFGwzEi05M5MlYTevmcrQ
iFSaRq9yNbqehA2TqA1LZW64MekbhBwZ53lazZPjQirLr74fmXCPNIPQqSEh1FGeCUShzZXoPxEp
i6thnUm0Gmg16owSNKNY0Foa4OuaYFihRrmJ7M4YOrDJ2H25VR5fNnqCZ9WcalQpI53KG8lU8oiu
MkgGlUYSpt90lU7SqJyS3liXPrklusnC6lMSH/E5jhxtyDcpVdKJrTJPRpV+UqdcYjkAixS4I/Eo
PUana6cSU1qx8UcSVCgJh3XXkari2OSrDEP51KjEFZfolbhQISxssfmiUcksrspoSVRaS65yW8ib
n5a5QZbL5EQBITY9KS9w9crViPEHVgeayKRyK6xk3aGJwAc5leOcqt/v9Z33zHAq3o2hA0dQ2qTC
BCZsyJxs01PW9+apN01aW8NQrIQKrmlVLk0LEDnKsT39/pW8nLNtX8pvY2lYJ88SPrNA1DmTNq4y
VMmHKWYEL0etOSHqa85sBmBnVEaYWw7Ptc0AL7PCQ2fXaAOjHyZH2ndIgRTWJZpdBkUnxHj6rfTn
AyxJ5z3OZrU3QpSavdF5x7yNTfpbYs3hoyZDKhxC69ZitK13y5APvSit5zDFCauRS7qFr84JuZEO
M4JZhNvCry8lue8HFYGNKQqWzpT5KNHhfN1vPHVP/5X41RYA3qu6ZbYeTYd5tsZfb0h5W3u469lS
QhWWUiMJpLSeDbO4WjBwd56KjM380iV8mPFfxmd24XKtE80G9ILm5JIEyBqvdpeeLS1Nz7CIjQW6
MKCYSVojR/3HDazddOeXJFEOZz7r1emPm2omC/2Ph8P4FnkV566GNUpMCRNaz0WT2LLS5LAU9anr
Dyqc8eCUXwmZGJluwNAx3KMPT/xQJKS1jvJg0ipDKOvDyxepPHSzhsoQyv21DbGMENRDHEQ17X8d
T1udufDNnhVFDaqboDm7cHf2qZnED3Fq0+pEi5JCdgaMHT3oPVFSnJwiFASC41PlJyv0wwSBTuOW
Dxs1qZVcM6QNFCjWnjN0CELNK0+h4trlFlKkcFgJMT9oyYxWbki+CCO2kTcBLYDftiy0WEHX2o+w
gmDQd8CLiq49hzF6rd7YdoIIjRl2fJUCAtZ8GIq6a0BDZXu+QjucLikDbim8YS0aLpPUvSLOfZiM
5MFLTW9LXf9QNIjhQ9LDlq0ffqvL7L0bodahHQ92bVSwhWoMO+360reeixok/ezbJD2OJnr0Kff1
pejrXW6S6M0QPdy2jnVGitt/kG/E1lt2w5e8ekdt4S8ZqQIm05NP9OkEDhdSf3QIvl46TRK+Aze+
OWbmXZsYjzZtZI2GRZxtWh9Q6VTp9TGx/V3Ytc2FLv7jkNZA5dpUZ4eAbBLFzRddDy6O3WjQ5ZWM
rJzKC0OXz6p3jW1jh8NmLEvWBk4Ur524Inm0n0LH39YE+m3xNTtnM6Fu9V0iFofXNvDnzRgLZ18N
/e4+gMYzsq/NINtPgkmF7jr6ySM9nXK9eoLAhBphYuaBF9t6I6zNBOoJNZpenPakz3my62DPhY6m
Hewsp/9pUluIWb6LjCwJy7Cja496TEIZZk20jHcjZLYz9IVzGeKpv+YhNMfa0c13roR0ZWQiPzJO
j1+8TF97ueyfXJPLPKOBckQrX5CM4Djr+0NnYL55v2fYFfe0aSeFCPfwncpkZbiYNCfycGAg43LJ
n/OpGjaOUdxSPR33IqNKY2jXHbGLHnN/HnOQdKiPvHjCu+gRVIEVBoRo0FsHv5+Ryd3vDklhHeYk
OdpOMG7/+FKGZQAdvfru+7c0JZ03BILDZoK1++hksdxXLu2d+8P7TT8x1okb+PyW0TvLTPeQZ1VJ
eFVN9oe2wIxjXLXKE5c49gdQoylhHnHJQMxrB/16z3m0mFpshW995oO9961cXEh3FZe6NosVlHjv
WBWDy57sRayHdXozatQYcwMinnDwJObfDPItBr+ISbQYzFXjxsEXixPGNkUgYTLpS3zYdCm5JQ6+
u8OskFn3m7pA51xHncMpFuGTW4XpBVxteCaRY5kV44/MT4qToUCK9xuQ39m+acWt6fTfvySL1azI
i51iMHZ0MB5LxWXUeqyLrWI18o6w9dyX/IixgpHgRv718a93YfaTbaP+ffQ8XAbuDesIXLMmKE8S
WGSpqJH3L5UmJMnBhik53fGSQpEm9Qr1ppZDn5zAUFZQRXcl3UU/mM+6NMaHsqPXImNa/3rr6wdb
AyjDEfgiExNNXeIPXzPH/lEaxfRYVpxGHJCYpa3gmGntQwpSxEyEg6QErhnokQzSlO+lGpdzwidN
VfE2J0XezBWDk1XcWgiwnI5LAACAMA//eaPdoDEhXAHjqSueJ+0IT/E9A3WTKeZnD/yzVhTQCRHw
g0QRqPigmhYokwXMUNfkfOGYxNpHJpCnIu6KywQDkfCODoiEh4dhUXp6HK7rwmkZh2+qxPvgp7Ln
fpAcHhDHRAEHmGlGNZFNpfEwDxrm1l/vFsSewR87jVnT7Nh0MIbAPd4xQjFXcKVhpuKgXsheIk03
A3m43xQsKcseHmJl5+hzDD/eM6cMcYf6X3mT4nOeuOOqz4vq4Hbt3pmm5GaL6gO+7zpJJVuwpnPC
qZpJbIskZw3lcFTY4GGTJNUOBb1Nag85PRnxlK5iRZBNFEuWqD4STlLkqy2g2VYRZ0PFnp3N+hLM
cX21ApIcHFXxE6MBrVbjFH7rFcHW6TAC3h+y78z7Gq1qaR8ixb0djPh7rki4FkhcywO42wVPZjPu
KHn1Y0LxXQDR7YDp0qo+9xrxHJ1uwJwvlOF1TkEGyeFMEwFVr5Ex07K9r9L1yt1kdQRHYRzB1cVN
NHvVDgz+ompS/9FAnFt6WfIQ0O44ol7FKgZEC0LNa+AJtBcmB1fahWKlO2CEI2SLx9LsMhiuZbKh
+gE9ygRvncV+xNEVMW7r1xv6WeMuUYziEIrByhJvtQW92FIcY1sRjQfFNvaAcUSu8ZGl+sVUMOQw
qu1jb+TBotQd70XKedrGg9at68RxT7NiKKOFxbmtuMqGIiwPSDU2RFYwOlb85VGRmGfFZEaB1wOQ
hdPcKGJzqNjNKbtNiSjnPWjhOtsRhOdRsZ4DfNTLbqoAQCMsjHBeTdq5mAjyHkJ3nw1yvtDgGQ6+
okh34KTZBcUeut9PbeTLgYZWFAnyZTCqm1Q06sqGS02j6ZWTSXA0OC5O+gsuZFSbKTRfB6serWa3
fJ0La6kOboBaPg2KNk3akLAVE1sm3k/Qu+0pBe+6DhU5O1cMbbbSn7WiaueKr11lOTQ8srNKZ2Da
3KW8GHntPJvi0BWBd/FyP10b4sGQJpqLNIm2pTtoq0AS1dPCynmhDt36IL/rEPZ3AwQcG0YMprKH
JcAoVo8ghddh/pnwwfqiO/iF7IDpLA2qtzD0PjKOIqaRhs9+ESCAcq0dDnwEdrEFb2XS3xIQwMee
VIOS89MjR/eLIUKsWh7kh4gS2gz1B1enuxNhC11IMe3CVnhvVOF68FlzJdEzEzoG/54/WvHTkRYd
Wgemuq7o6oEDZ71TxHUkU7DX8azZtQ2OPVZkdukZ2Hgou44mJ25oiLr7OEFWh+7so1TJjWuvex7u
kYnPoAHz0HKeEhwmZ/JL1k6YiccOO+hirnwD8blnbhpFkRfg5PsaFTKTQf8FWhBKLMNtN5Xiz9eK
RH8PHb/fBAYsnrm5IItsXOj1o+LYM46wT9aUs1vo6aFMwhnithFsNH+4zs1MkWhO2bqshnrjKE5+
poj5tmLnk16sMhq9hnag9lwSN7KGof4663joMiGJHuXyJQ41TcnCRJ+hiBb0rr60itrvK37/rEj+
3wug/rWi+wtD4OfPhnwR6mokPyc025AxQANzJfBA4gGE+Q0phvMsVXpAoHIEfJUo4NZkC0SN6a4s
lTcAhAf+tJ2GRyuocEqqXIJBJRQQYbDKVGZBpNILsB1oNywAm1wlGzAGI9WAsINKpR7cHzGEiZad
ykQg6e1xGvQBt3y4jCfNurrxt1jlKGgAVEhSp/GOMLGBmgTGNFXJC//+hHy3flr/cz7lt/E/6MFM
TRxG8j//JXfnL991ft7c/vm/+Z9//o72P+//HP4oVx/y4y8P1oUEJvbY/Wimpx9tl8l/cGrUd/6f
/uP/+HH/X25T9ePvf/tgFyEpqpVN/E3+eVrumcKhgv7vpuzn//2/xvivQZe//9RvU3bf+4Uhuc/M
3ECvDhXvz1GX+i/IlhxKhX9Qd36fsusQfVxiKYH5ACUzPJA+bdnJ6O9/I+rStG3L0oXpu65u696/
E3Xp2fz+qiQxviz23//+N6b4OJ+F78KKBQ3kcuD865C9JEs4aMMi3Nt6ujRttwfXEn63jG1M3sRK
c+RXX+mvaNvVi5ELdRWRSIS6H+Bl80jNggQ2aThoekQEziWOhpR2YZ1X39HyuTvI4bajvwf595bg
kclQdAe0hbDsjB+RNu8g2mAg7yG1owNY5055Rpf1NiPWJ30xB4OWjTYCyyp6hlzioB2TgOSQM045
UchNNZhLK99qNtpHNtxm1VSomEEILdrM97atTxZAxiqwzhsN4AQi7DZ1lmFOIlDo4y+Bt3Nwat0D
Z2si9orRFvnuEDwGYWovR+Ciu9Tqs9s0g4ZxPcvnQByDhvD8Dd28d43CgU9/90SaTLmo7fJbq2kF
+3J7aSxqPLgW7Xbye3fJu2zssnokP609eU0O0DEyJgbFl1bvz2zV4DCgoD0MDZaQvidvD3dbdhl0
D/FYVJ68Cu617w/5NoK5eyFebl9H4i2ay/wlqYFFhl6J2CuogGuF5VJw1MK+nRjL2L2OVT68Eii1
0XSXSVxlKa1mdrGBzqzrUe85S82cTER+G1i3T6xcNSohHPxaEHEK1vp1RmhmVmLNcJAP57HmHzAV
tMon95DSHFf8tmoRNpnY6okfUF8X6TpJ9IRgZVme6Hr46ymcoJMmsDamuO5XrdH0D4ObVgeDeAHE
R0fbd8hQ14nWSe3k3NZEBypSdFDq2KscEOtD3GorfWaWYuQdh4Vyvoohl1tjcK21RUm+0yaRIRMw
H9N+QCpchs561kS47IEPrN2KX5ID++4rfT4LJFNVnH/j+c3wWmu86H5ib3SNsZvuNRnoyUReHLN8
10y4aFodSqw908ppS1KER0IkptEhKs5NUG87iVgnhS42WYCAgl4qmOQpH9b8ERKTejfvzLBqLm7A
rLKbwieP+KOVyZFr8hElukhtFq1R4lBvVbPVNndNHlVnjdzNimHEM8gk4TlXZwjGG58D8C4s/lay
a5LmE45kcLGENu+ZOUQbmsrBklZsth+7YNviQAFHgxvGofZzCa1darL4gvEft3pX4vPmV8JiKi1/
V4o5XzW2+OYF8I+GUm4bU7xWTVau9VEke1hObHJ+v66jWl8hTOeY5w/6A2yUhd757RJfNA7CYOjW
hud9ismmg2NDpMS5K6C6D/gnGwAs9RUpzMrNxn5j297HjIN64wtC7xuCGgk0AqUEel3LIm1Pg/Po
tj4vulu46zjF4BgHAxmHjv29UaBTT+V+EFS+n3zEdiAAXys3yk8Iy4+BE/8cnUycaPUEawpb9MUZ
S1Hl9e4TLiO4Oin6ZGfC7C9HN96lnpWu+4hjxxiXkCDb5J0IQEUI3TF0aXc9hW9LmtKpmOPl/RSL
XWiPxQsPrwr76xngfnfbAbnwzbxAuRbkW7zMY7nwq341+vpilJ/JQ8g3w6zAUBig1b7F7Z4pND2x
aSvjGeGbnwWHUqUyJs458a5BTd4885tDXYzhqrTCYtUQo3uk77tKOoLTaC4FOy1D/IcLL9tJZ7J3
GPN+RmHxvUVYeXKGPlwb1OBbSgKcAqIej34SmstW+XVBW7FyhwLWArkvnFteab9XZyo8F6fuSAQa
GVdb58G2svziRILLyRGnKT+mSHKPTpkuhnrMFPUsxAqT9rtmTrtVrndyDRQ1oePtNxtt6N/jscue
7TB5dNq6/Oij6BNFzQo+SLQ2rLHeGXk0LkRDj4iQiqPplqvAroY9wn3JSe9d4z879WVQnQbnuYiq
kqRyUfx6M9rQJDwf6EE0mFepjA+MMsBYB4TmIJbQWG+/xH4ZX4C+LCrNNvd+kr+wx/krMaCKGfFi
HltZfbroJbbS1TG1DizQBVkPqSXcYzaQmuAGobeoZWYu8towNqGRfHTd9J0C1zvmUe8S2nQIKE3P
qa0SxJuqXY+i/z713TooeoezRNPjX2/to52T3dWP0YvlTPpzaE/sXHG4N5L0xRIBl9psUdpCZbvG
WqfcjzS/rE4/RVFy5VOwM5N55gFieWwWJx9OZt9kp5QW80nLTKbMFdjiRsdfWpsmzR3QlK7R6jtB
Ll9nyQ/2We8NVnCCkgLbGte+xFhQS8z8EGyXCc90y+wFPOeI/L/+OkThW9HmzsE1GdmPwl3Drsjg
KGeXbiTRCT3quh/nj8CDMtQcUx9jMQpv5CpQyOZU/1FSySB0PUyMlQ95NX1tDKO4RBatPMnKFUso
k9DKcai7dbRvev2tyzSXfhxZEcwkll7sQURJ6Ex4nWcyh86ac5fbqD1Q1YkmR+KUVfMySluCxiKB
wj81/UcaVcyUgdRdGiGBh+XeqVafnUyK7yY5kDu6PN1WCneHMZ5zNBbAY+h6za4qQB54pgRLF5DR
4hpptkREFD2BKmbkBtMzK4pnB5ndc6kV9qEKPXdhVSRAqSEAUAYiQhAHr0zTz4+aFqvmtf0SG6HG
qbTCYKvsZO1AaJs+L3UQfGjfcNRPMSNtX9e2UWMAfi1+AC1lWtoJ52ByRCAiw3qyZ7gdhc3sPJ8B
e9UgCf0YuCvZRjSSlNqEjTBGUIAsPe1yQlhrY1MLsQyxmdTaYzHk+LxcUAOJLJ9Kr4C/FPAkYc+O
zo8iJ/GoFx6GGaM6iug01EibG7N9s7BSbkNteOeleiCGy9tWU94uOqnHVzF5rEM9HPyApAoDAuUm
4U1hcyu0UyhHoNQmzzCLnIcqabo16hj4C3HR4n30k70HNfRgoBZa3AO7Nd4iWLW5QE6l9W8RMae+
F0xfo7hkJQFYt/MySRIx5HuE1/NBBl25ivqqPt5vKoilBK9EmLMzmu2kWcnvAANoeEFx9IUTfMIS
0ZY1r2ch8+nK7FtfJkYNniMy1YtWJ1eZ4mGxUvsrppfqlafTpWWJOrAdnkRnu7txAlRgk9O0dEy/
OHJyla9mLyifUcIZElpdZJSfXq4P7+NEJ3d2Bm2fuG7zJnzC3aPoYteJsbPpB2z0KSPKxjOAWGd6
ukogSi5tawC5AU3xAIglXdtYkTECBRyws2gkg1l+rbPc+DFirujdHulQOHe73CjCdTp60X4IyCee
/BijbOBEXyPyc00nfo4m54kJBZQLM4pPQczfmAgqvRTT3VlmBsnlpcqEDJgZDgS14vHBLyARgQmw
QL0Y26PgxF9FyN+DgEGIFbBqE7DdzfO7m7uvhAr1iPnn4Nmeqwrisnyp6EjdhjD+SKbZP02DbJZE
d9Z7PnnFopHVl5YsxBtzFOzvfQhZyM3NHSsNjSZSPNDbG18qPz90ZRqtiEiXR4GjfCkkik13UlIJ
LzBh8EFDoglgrrJAEjuFW9nqGJJCXQlhZBXnqLa+zY4bPbXO94HSdGUOcbTVEegtEf2m67tNTvdM
8pu9gpzf1K2PNRNDkCHQ/Wel29Txn+WmbT13qRIl6NY6igKXVO4KpVnNCh5UsjpFk82Xmic3smHF
0VhaVH1sbWRMdicxe9aiZ3pzmGtzwNNfuhu7meH6+AS9Kr8CrHOQCqNjbLRO0WoqcZzbpN1C46Bh
5hJk4eJ6x1eAnM18jOPCAbkAhamLsCzE5ZttNvlBq6eU9xUrI9NKbxsFAIQrPHw6uynYDMME9hJ/
mbLubDBU32tpA1bfF+twin7iQFqPOh6weLJv9M8oawbrxW1Tg6VyQ/LpeCbSG+UYe3LTf40LWmhh
kDz1WoLXUHSc6zCE2iFQa9/fJSEjomyEESxapHCNzVXMUgGNr5cIkMPofcSSQwsHEhh9KX0/JDXd
5LR8SKpgYwVjehYdnECCa9chKWUUJ0g+Lf5U5cvlIiA2p7MpCMK0OGHaW5QsAuehgkcfhFGwnE1V
fCcDdAifrU2gdCL2Fslgm/oGAmafzqBVGUsrAk2RzG5JAFDVbpLOAbaOcXRTQkRexA0FmAy956Jq
D7ZoT6DO/G1vgELUNXEcXPGDZHueoTZ6J8nP7nR3Pji+HDf85eEkad/2BMWkHrVSzdYDGQqw8/+d
zsz/gy0VgSIPVPC/ti1saew0P5ryz32Y337oj36KbrvCxcePM8S9mwJ+hx0bv/CYE5kO78Kx1a/6
zbVA0wQvA++ygR7DMpmx/dFPcWi18GnQLROLAV1769/ppwhbGSD+2lCx1VMwsU0YJn0fG7rzn10L
BMGVVqeZPdDX9NIMAlEO8guWzvhGVgaJuZHGaqmVkHiIbbXY9w85AR6nOk9Xg60HK4DvOSJ2loOB
tM0JgNaJ/BpYFAam0gIQlNtEGnpiSDa9xD+fJbAXG3+jNYlxawCcksOV7K2S45dTuy91YtobOxdf
JHJi4nW67/lwSpXYwQ3B3uj5l8gyWU3FaD5pgNCfqo7wl8oAfRC+NqQZ3Tp/jJb+2Jj7vkVxV+db
5752AWUADlOshjk0VoxIpwNHrekW+fS1u8xBl+4o1Yp2ntDT3gJCoA4qELhB+n8gYdhikil+uwF/
2h5SetttDQvEYi6+E4uYgvnQWe9OR7KUiOpkNVdB96yDOt4EbWLz2daWmpeSFWVGayaWzsYS4Zs1
Ft5mxh81ehq1D4HMtxIe0hLsz0/bBU1HmAX0Z8NwtmNouM8GI2MPnmPntOYPCffUy0e8D5N1ZJMs
w+YhKLHbOQL4ejiBz5ht0DSjNZxhEQAYgzCvNRFAA8e0n1mhoP/4sGkKb48VYgW51HwsoaljL05X
GVveapGPYKL7uZAHGlhvCfltxznY32dJRGhvSiqjXdQZzdHvGgwLdnTkHCI2hVmTgxeO9soKzGrb
kUNLSoDW7UsMgUkbos0z2p91CqnZQxDb9YiwooBcthlWIIO7lIQSj32qAfFbQCJ7IItiMdVRtndr
2S6g6JwHvfYfW/OYzLQgCn/Xj0l9cfxcB7g5i3XqWhU6iY6vjcLbdVbz1UIlevJregk2RXde4zfo
8nXfjxoxRoK/uIFsljrMoWJ0rXhQo0Pqw+LR3Clf40cnolEZxE3sXv/F3JklN66s23kqngBuoEkk
Eq/sSYmkqKbUvCBKKhX6LtFjWh6CJ+YP2vb1CTvOw33zw2GI2mdrV1FA4m/W+lZeNSXyurFiS4CH
00/FeHVvIfqRH3UKIfdvWTDGj7ZmSiN1ea5lBiksafRm9jVPpWbEsFZQ97XKfem+Pe1SLqvlGnX5
A1a66FdFnpJs3nxUNgEQw+ivnaF1VkYe1KsyvrAkRk7Sek9O3D17WAb5o9mIkCkzQIelA2n3HToK
cEXNR47Y759trfjFZcQa0yCGy+VXlObAcTMLO4AViq3DIwaazfjZ5eg80CfDWIu+EOT3m7nHAzeI
4j6u5yVBng5TVG8i5kmMElkvOTJVeGiQqqOZia9dZ69D3yazJRvMa6bA7JiswaYRWMQQe2gKCQM0
kv5rSCvwlyFcR19Ha5QxHZCWCOyyyo+McY0nuIPpirF0tRoy6JHcHaBUCgSOSVNHqABbH+mSnbB2
ZOk+u+Ul9MJHhhPJ3vcrsQtaCAxmPgmGI8Yq1XXWrQIPoFdFOe1UlrlCVDZDG0KP1LXTHzFpAJLu
VO10JGu6D4kT2AuZI2XkBog91DNvBwNIXlCE7eeO0gT7xIaamDbVY4Trxx8TLZPXsy1M2RSvDZTU
rkUN6pd2st6ZSbufTJQYpSEuk7R+VXAyg1rml16CCsTw+ppL94ylFbPwIDaMEAAtdMnvII81pkSY
ItlVZe42qcbx6CnaqQbnEsNg/9VjkEnK+5YVz1dl298OngStsvdW02EYiX9/tUg1YL0dw0J2H4eE
uYnyJqKwKgB+QmfHqo7QUZruC/RMkEvq6Pr8zcbAGB/aYLyK6SHu8vDCTkseBdYsiTztfq7NP52N
YbUh9abRXg+LtfoHpzRzOm/cNAnu2MKdAzl5X22rrzLddFUXH/y0e1N24FMwjmJbB8APxRK8A93l
JBAJ79qatkwFpJCxu4brdwGLUF4MK+khJz8I2oVtiHuXLM76xkMWk/4yvR2WOS64mvI+XWa7Sym9
tZZ5b7RMfqNlBowdLgFJVKFCFGjYU9Tbs12R+LVMj/NyNy3TZDQU0Y7H2HuIa4FoJ2bO6JOe52UK
zdQIZ/LQ51vNiHpaZtXBMrUuGV8Pyxw78h4IRbTWVcxAvetBTMzcMlsYajxXw/BXS97ar2me3prO
PlqWqa6jqvK9Ah57GHV+LxIxrqMizK4AKUjxE9OSTtD4F8+OrZPy2rMxXqNlNo/V2oR+1tyTD3Ka
/NY+TKmGMxVSk/dNzHTfrq+qtwtSjTFcLxuA4GcX4Fdk0OF3X7YEknWBWvYGzFeYUukke2ZnCtAU
RBexwVlwayswcbKYeK5CJl7R4WCJBz02kM5MGrxcM66O0Cn7J9c3zG3TsAY1IV7tJUtxo+/d1eQo
pJSiBIJn7JxZgy3WfbiSS4CArIHluOCTssoPn8ZUgNnvVmZ6MZcFy1S/sRo7D44EwcOWmLzzFlLs
dMgK81sbHk6uZV/TGP6dTfKdnt7BqBhE+dJi53+6qCk3YZTNQBjZ/XRjvXJmSn2G3beE9VDMmogt
DT5xdO+rSupmy2jpA5Fnvhn6PbXI15wtYe5Q6bj3GyTuS328VMrDUjNHS/VsNUydqaYtyupuqa+j
pdKmxBq2I8W391OFU47nS10uKdBLCvWOgj1ZKvdqqeH9pZpPl7o+NKjw06XWd5eqH/cJxIqlE2iX
nqBcugOUn8mWRyUTuKV3MJcuwlj6CTSYzjps5/o801yKHk+IG8SssIF47uofYNBMx4dZbxXRrhDt
CDiWBsZdOpmUliZdehuepjt2M9x8YsLYaYFDwbFyIoBvnZf2K5eAS2eqXwPHOJsZczGGaeYm1m92
Tnx8aS14/SBJN7hHyx2QvxTAFSbApAzGd2tUd/Xg/UmSJDoidI4eZ4HXf7JuXrmXqf/XZiiNNQ6b
axyYW6Ou7s0B4Jir0Y4HDp79rDkwlF9DNyL0j6rGTqS7jpmtZGP73iFSbUha3MS2xk9Q6mCvCVtY
zH7plikOmA34lXhxVG6ZR7vx+LvpTB4p+kjTSpHVqAr+InpC04uOflXcayCQIMxTWvrOfi4S64Vt
KA8SaSyc7Id4ZDjvp1a7RhFx3zFxXvfZpYqHmyMx9E/RsKm19zDU+d1IrI5hyhcoS0x+AAnkF+Qa
DPQHwF8TdQRAf4uqYJJPTMHSVn97TvfaYe+nfoqegzdCuLJNhUgbmi4Wv7ipccI5710OtZeERQ+8
2Yhfbpww6Frtl6zKt6q27zpSlirkk2yY3jlwd6lPxi/6ylXnO1eSjT47MRAjR2+MCW9p6m1NTgaL
yzJ0F4TTe1kueWMC+C9d/n55KBdjlq+SGPilszgTO7Mlcsq34CVgiUHMtR8sfbfMeaFgw0+sBemi
UQ1glOhq0WQfyt1UzDK44TX0Hg+uu+y+0e70LECKHeqHlk2dS1Zj/CCr6dNX/asZF8YuCMMTSc0f
SeIXG7IlXgI7XIc1MEI/fRtAXa76xi62FnYbwGNgTfFG7PNBt6dFEgJ9AaIeTUhpYbNRHg1EvC+5
g9k9QScM2vFrsFkqRSD8ovYBWQYEJ4TtDDYYCSh2mhQifrHGDtYVKINcwGYzpFl/OkFl/GIchDzL
mB/IUbs42oL/3Gw6BqKxI0+5sVqalO0Y5Ahq0U+iCt1Y5dcg/pCj7YDGHt9Qs920bx1Z8xh8cOF7
OZ+ETXSJBy80RdMdfrsQeblECVmx8ObWZlCsI1qPQZhq7fRgCEVcHYijXpGccqeefR1f8taFMhdC
lAutlYSKybN9t02QaJA9nRZMNrSaPgew6xsSa7AWpNzM01IFVqbeWA5jxNw2DtCSWaZ6GXa6pu9P
dUQOSkXlHKJwX3UI2XEkWCg8Juvgs4lgX8Ex7PFV4RfJOQDQsISJNqHxCk39bybI/bBcKruBdCk1
Yb22sCYm3FsvhtXNp6L3CMcy6UtDHQX7PPFj5Jv2QM6k6TNnHgi9cAu9n83s5tmarDfm5iTTmsnd
FH4BwTWe+THNvoqIbmIpcxuidnwB3At0ZYmbs9r4NR8ArHrScXb1AJckGIv+mPZwOzOdAfsUAEBg
3aDjSrNTASVoxRrukOiMsWwALZlV/mIz2pVJxy+3V3eF1f02MWqsY5+ysGY5P3chBvsReXCMeIw1
NW7rBjx0FWMXr96yir3PrK5x1T35pfNY5eA1GPYuEG48cvNG5tWvTjoHCI3PXlwgti532qEU9jiC
mib7ymP3V9RzVFvNJgupbbwFGas+R+V+u7pirI5KZUKaXiXc/HCU5tT9YpXpIPHXOdk9L61CHmh8
65CjQ2n14TMflwK0otKTSwx1cs2y6mzW0cFnrB9ZBJHoBKtI1l04hNaNY1HjmtldoPpfswniDJcN
qwUHsl9bLZnPYDzZkyK5YwlJldWqfu/2sK9yCCcAynliGzvfTvtVosPXYRp+66b4U2cEB855+TC2
yUufwF2rllGv37YvASl5XMsrjUS6YFcmJmuFgeTr56ePLedWNX90qfeFbztbz4MtV/h1HrhTWWFC
rBUwpjYkrLAnZLWBZ/bDdctnUwWfPvXl4Hg3wgP+WlP/16PMRvBBGCHzMjpojlwQTRS5h0bhoCuh
83VySBF0difIZ4+lNEkAijDSLMC8dVCgslz+Y5LQ1jXn66naJxCBCE5k6dhT2xNNxdD3dflBkqfD
yo2nl/GvUWHLMq344ibVpsvf/CAZt4aSZ2tZD5j9U6bwueCuXLfmFdFJuKkJumGhxt3kFY91yz2D
ZwYRHrGvBnxund9ZWiBkltnOraeY5bvzFiGsGA3OtXoYiOibgj+tLx5iN/dXLLFfidHrt47WzgrV
5SH0iy0ZRDZ++WpfubQ3Rvrk+DUGYZJ/NmFzJgieHVxxbmUcbRMbi1KhDACq5nxi1E9IRzt++vBh
V7qAw+wztd7E9H1rlWLMM5PxOzdnsQ3bvWl2twHZzBb98TvcJHPXjyxu44iMzlagDRc4ywfSyhDA
jhvPQcVKs0lZmAwEAdnAjAZHbFklgrxKnd2YNpeix7bm+STyliH895FTIXCKdSwRTUQO0evoKJ/c
qf1m5BwCuN6RkLBpG0TTnWnuB2BLnJw5MTyYoONz6mT9YcrcV9GnbyyRi7WaTIODH5TC3MT3QnFp
If73BxSaasJjJLhyA9XxS61M52ggUlzPrn6sGKivk7F1dricnnRJUBjcDRx342vXei9u2SNJdp1L
3yApIrix3s4aB4LdkVNsR25xbNXsPWREFEQceqLt7oqMGzBqTHnUbTItNsuV4hofUIw8Babe92RV
3DN2JFoPB97RjRGnO6E8YnHwIGkhZWWaIzq3f6YaTg9Iwj4sOLwMCEK6kATiT9WydWm79ME3GyDM
UwUWlmws1kfefHRIX4qM+GRpNWxo/knmZiIXi8DDk+nWj4WdvJZ5/AxfTv6a4hCFkBn88sZqnQl8
e4YrkKQG1cFwhuaumAeeQvUdJdxDiOXKDEy6c4sz2WD/SMRf+mfub8JdJNSZINWhFt9tlAP0RN68
w0sDuN76U3R1srPD4dtrCns3E5O7onwFjBJiSOyn7jnLhvUs7xHWmNsoSIg8yM307D1FZ5tggaAc
w6tfSravycDNAcuew1Q/1B4GuS7BvxaG87wVmugvWotik6Mg3WJVPQE6zIjnML56CXqZJfcfc7GU
tlbQ75BwnzM7xO+rnfwpSrS8ofr7eQOBfTZSgy45mk9qSj8NzAMPGqSw72omoBHIfzfIz5KU1ceB
SaKbOJ88xK2bm4xkeTTtdkLfsxkQ022MnlCrjpO4yXV1h4UtIXxUWocgHt8w3xe/PRYxYBlC6zwk
V0wXLhvfoVv52CIONlASDf2/t3zGVe26rAlNwfRxIr8K0n+EMFRJNqiMbGPaPA+DbFNIrKY+kDRl
4DhrjVvQuMYN+Gd8ygUJtT/fa3GKh4FqLuipMSW6iP0ZgXk3GDYsjQZRrsFti/0o9W1U7MM1HJfH
XFCKDLZ7nVInOFQ0gqtaRcPDUByAjcirHn2bfNcSXzVzqSuU3WmLHITrJK6sK4uXNFH9bQx4UBVS
v/+8+3lhWgU8FAsjn+ti28ln84DNVd5EVif7MS8ZzS5vf743mpoMmkywiG8g+sFofFSkQD1mtbz4
nNZnP2yfczeW99HcwaQxCDXPxHvt8SdMSn1O8Gdf575qVkVBU2I1zrCdW9azFEB//OFEdZZeSwJn
sWMwE5aN9U0PmZ36eehvgeGE3F4B2npKSLM1rVviFrdsIFrbJPNkVXxLVRgHUK5yZciEGQcqoUMe
NMcwbeLdeJ4Q4hxk1DBkLBavCEcpdqcEHwINrJORQ06hxFDD8vyDLCeUDnpaxRAV9x1aaL+p1pAe
3UOCbOwUgYIx0qMMe1LN3bLFJqkXGyMJxeWSdmt3ZxnGH7kZ5nQUxHsid+7v68jddOkc4tYKTtjE
Y6OXv/gYeISYAxoKEc0bgLf9q19MJ46gtazC6A3NfA0rgM7g5y1XOxEds/WtkSQydMmqa5qp/N4s
iYe2jJiTJCDiLp3nQ5oLM9kBnY12tqIFslM97z2DGfRIMq3a8FRwLyOWjl5b0z5v4wuSDaQZIerq
q+UyMBz9hOAFKfMr4gqPK9VnBhJH8upr468sHUAPyivOgac2swdKe/pEOhDft677kjXUwh6UdnvW
PSFJVvfPSxJ3NWlF2TVNPGsbaOZHa/rLak3I9Vut6AvakJxyVBsh1zxneDV6w14v13WM8r0MauNc
LT7yhATTyRmG/bAMGrEOuyeW9M66i7JoX4XOkZBqQoQcQMiNwLHsNksvFU+vM2Mr9grTGY0TOVSa
bDuvVze/EzweRl9dyJvHvch+NnWG3zM+fg472b4zYBt4vsTd69ShpyhDb+QxRR+eW+EhYTeyzjL1
JAx80VCZz7VfVY/Sc8WmNunX/uv7xH8r5P7/cKnIlm3JH/33S8VL992X/+3++3/89+Jf94r/69/7
P3tFgfSR1HLpWo70rH/VaVv/YZsm/1RQ/djKR4z9v2lo3n8o0+Jpagt4nwsT7T/3irbzH5bPYtGX
Jr8I/ozuf2mvyJj1/9orAlUzSXh12Ybzv/+HhsZAuiZ/CaVJLOZuExelc/Iawz5J2N/a6rGxCC1O
IXyz09DVkOK92RQn1JvNbu7HVyR2gQGDhGu59R/HKLLuLMaGa0Q+O8Ww61IBfLtYbfQJ6pJaV2D+
qcxrYCuAiwm5UEHavgZdIZ7K1vaO5nKK+eSB5V38EA9TuTaaKPqjwfLmQ/+VVjkxcBUazjLV8rHl
iUSMN9uxlp79kfhf+Uj+Xw6ZmHRlUh0T+RKiV9v03Rtt8pI2E205EcYbBMPplpfEuNeUx7uhFePt
54WG+Ky6mRRZfBcnmfTVZraB7+OYfhJlP+5dWZEEaZT6xc997zDNuIp/3mK1mbeDO90FlTccWodk
6BapzsrLoaSzkQwfojKDEwto82T1Hiwrp//wmtrbTkPUnzIzzjdFcZ0TUIcD3fX156UX5P+YibK3
SkM99E2v58Mnb6o2Ua308YCYz6jt+6zsvUtWgdWpHO19dihSMLOa7/jQnK10+hknbCdwq/iI+jAU
rcrp00kxWucBwzfPyy/p8pJJq7+DlgXDivGNRMD44tpR9GxYLyRbd7uoHC/NTDoG8wS1k33sHoM0
kA+cybiCZoJJZ8GczCryc+ulYgf/Uh3SpdKPq9NgwLrMqp7zxWL2wBkfpsnJgWaNSGZjiNgie7Oo
ikNg2hDNWP1egz772yppLom66WqMur+FY1HO47/bVCJmdJ1g40V/eSH/wdsJmPurwqiZyXThy+xk
zt5QpEpMIFjIRJuee/cv0SzV2ii7cdcHhqIWjwjZZGDVz13+OIxrc9Lzo/AMY+17PVzwpOv2iZ+C
a4ryFkAmMjgjj8KTg//vhsNNdi1sIuWqZ+i7xT7pZg+8EyEPIJDQ6Vhy6xSaWmaw933nqQeLPDkE
vU1/b4pcPOephhJcYAr4edv5qWRpxXB9To1fWjzBrWMmlBM4Ioxym04dg+woSleBCderi60Pkn3T
s+GgM5Qq2juLmFHJEI4sAXanOvGeUanWxHMcCfWTTGMaYPAjJrk8xng5KLsm/UVuAvBMJ99N79PU
bY/OYIoVSj5E5iXYOHphapU1jA2Cct3snf/fvsfPFebJfVDg01iECbcUZg6Fj3xNCMlt4+wpxy2y
Hpgf0ji7rOvaam15sDayyEMaXLvH1uPWdXoSRHo1nP0ePfDQtifRVhVrluhVuVX+khQSSDiz7dXP
W6V5BGL2+AzHTZsV52Un9Zax8tv0haouKA3qhTYAhWBbnnIz+TVDL7k26NupiCQRYZo5ou94aqtC
42S2KK+Vre1dDSMGuhslE4KAHhP8NoNwACMelHFKrnsZrZHIbyPcblnTFPuug0YatWSnkSMGSYMt
XJcM9BDYXGtj2KASPERgdzeW2z9Wi7injuAsZ4yU8F1QKaXjyg4V/xWccZWAv65BSYbM7tgDqz/u
uG8znzmV3XxaaVNtsnp4w7XCjaubnRVPBzn+yiNfrGWrLqo2QcnOziEnYKImlZifsW9AwhDZqcH0
Iu/DoodpRjzKpr9zksBBFYb01XKiUzkMT8B0XwAc0GyPEHWmdIegaV/TcD6NcRCsWsexP2qruWC0
NUmhMs9hpSA2KPnKYwWcWdQTF63VwbLt/KoCcFBdGLqffQ4ZQPr+29B3yW7suxjJZJM+Dva7Hsdv
8gydz3mWT00XlS/1bMQHzQ5rnzWl+zL54c1To3vt8Mmu8VsyY6YXvMFttE6pKMxtZVr5xyiYFzmO
9dnCsGW2LIiJzdGblWnjn7liBdZdNX9y1K9zMsJ5/BTFHnzysLKwwKHjkH9FCY9OMOw1YuPPPzkZ
WgcMMtnQ/xORkUAlPIR5npyyiif3Oq0kXK2eOHppWcNJLC9z0AynpA34KoqYoPy8zz046ym2qbWk
1J3WYsB40Rt2zseySC9/c2dbuy4txtPPy/CfX/28FTOnsw7VxxzDwMnFeFCFaE7xYM/neQzNM47u
bOkYZZSPuxqM+SUF5uyMBPOa0/hKlPf2hwIUdRipN4OfNwQRme+OtMWjNtN869iGt0/gN+FEqsJ7
6fDgyF1Ms6ponweCCm++r+kUih7S1MSwDj/lunAm77lQGB5aCIteV1bfVh8/VA6ULniAgHsdN9ha
WSoPJq4LnjVTD8MMJmVQqse6yr/zBl9z5qjl2Tb/NQJNYc1jiVsc7GXzkWThPvB76ln6Be8kGaNI
LyZexEXRH/Q1y8H2rbM75iV+/a5qKOfVtJ+C/hW6zJs55jcslGAGuackWh6Hy6rFnjs89GNFrzRw
JUfd0yTG9iyWNzN0zItiXkgg0SXNneSe22ZTyEhfQsNrD7EzBBtrGVarQCeoc6M7zHnvtQ7Ge07U
/KGubEQcpWv8hgLxovOyeMax2R8LOz6rXiDeBm2+CmaVnen3yEu982LpQgCYKYhStElIAI+TNz4P
UD92aeg9T0sEAZfD/A8YkZMSMYdj7nTjs1WQD4lSGOXRipKZEzBBlDUIESUvPxjFpOehNvUaV5rZ
I9OQnt6bv5oIjysVIE/qIXc3c+50TO2aBZQ0bubBYxtiz8+mx7A7CuQlCDALpGbxPDhwWU1Y+Uzp
E9QLhPx2rkSNRODqyhxh/llVhrrybwYABImj8+nqrFrblVvtBi1AYNoJ2fCRV//zgslVnxLRXa2x
uABe+7J4cq4YbkJ1G7y//ghsJAsli+4lntBz7O3YDaSlL9EubLEjNEV5jnNKIYQI7qN6Cu5jhg0E
4k4Ra8hkWLPveZI9lzdZKdPezT4K8xKm8a7zkg1emz1147RGKwaWMfvwlkhRy8hZDLAy0ykxaz6D
Dou7bRL9vvawfFg2dKlsfoJE9jjQ/cMhYjM9mMUfiHC7qC7eSIh+jLpsvOMmOHY2p6QL7SnEgESw
+qM/jW9ebn4qkQ8HUra/Cs20Ffl1HBR3UVSDLCNjLOqbp2LMr/C7NbzOyDnNdX6sms+ClTkPm+iX
C27troq6cxkHZ1ziF0J+LAJQ5EZHtbULehwrSVKa923ZvCb1CDq1LG9itnJi0ZE1zFB8cQ9scKdU
u2Y2wZrG+YBHw23v8snFQpJF2ak22RGZhNZpK55JuAO/7ljRKSmQX/WNwGzspWw8GUTjigvxyDRl
fYiXtxWN/d70EH7Hjr6bh8Q849IybMJNgIccGeNnx7D2yUMReUZURvMWjNj9M+hvxyIs9nw82X0g
c0GOUshnmfneJch/x5hD7sSgL1M/xQ8/L34aSnKv1NscMomYSdXb8SRtNx3PyF3MFJkEA+M+WV7C
uSWtvQ+DHUZIk8e9378muA7p/ouCWXk0/eKOHyv96XZJRE0HJLdeqqPcghuUGLnYFNggj6ZKkveY
c0JyPzvQVNuAgrfuvf5FDOh0kum1sDn3pGgf266GBR+xpeoJLXSL3diunI76kAsN8NYYQ/sP+4PE
Aom3X2RbOzSrlajrfp2T5aNGnPyxl2HFUNq4CsmKn0atuYSosfZ96wJqCLtFoc/Mii0tiCsSvFYl
mUprImCOE06IkODq/TAni36yTE7K1FzcpGL6eboXhpM/BBFWDZkO8hRNDmqOWJLfFSjvo4vMBwJf
IUUZDSzjoVvmCf5himjqeMK+jSXJa7MRbEKd/J4YAb+l9HLrQY7qllppvyOaTayB5ERsO+Vjx/yk
c9TwmPDIOUqciuvGQI7QdPqNEe2uqL32s/oVZhGzajJJ6UJkdJmsiGU/qvtPU+M9aIeVm3b+WRuF
c3Gc+ezOM8NN5AUXa9mQTM5l0hMA3kTszbwuHgoHQjGAe4/wSPiLvXGBJZFjlmwJhakpUfHPE/Nm
ZPZBwLzdVKCrl33Plvi7jg9I1xwjGlp+XfRbMRH9HhbmsdPqMQodDG6gSfb5PM6YLArgAstXA5ie
dVqG2BXtcdpXTUQd1LnqsQjMB1fHBwZd0S8pMpaMm8BR2YMhePzmAIlWHPwk6vW9saWqah5HiJxF
37A2C1i1p2G3koTYfZEMyRwn2rahAehPAMt0gyG6n2yQb5mW2yBI5yPappXw+CxMshBQ2yA+GeND
DtZ2G6saeRmoNKAf5SGbcVY2Sv9NA4LcDK47bWpYE9avaCzdtYdVSrM3jviGAK+8Yh/Igi3pk70u
MkAssKzY+z5Vo/IO0OdY5hvochBplSCbNgCStshR74LYe7TC1kebNuzzGjYx2UogQMM/kRiujZv9
7nILbhQrqVOuakr0uo+oM3SwC0ecmaM++1n+GeYtVN6F19pm7rngTFnlVYqKib92Xc09RFCCeZEm
shDTxOd1bY2gPkGLogNYckNWXjPBbA+uaEBd+EDaSQjljEFsbzA41P1c7/RYMBFoWkIeOgq1KIwa
nA7w0fx8EUg6bXXnLDamn6+MiCy7TtQohxdydA42WcZUzq5bnN10MbkbNlbJyoEYEa3recnXZgjC
VjN9USarx0wMzd7oB8KjLb6vkXQiX/Geu0RhdWZPerRE6lPD8GkBg9l1wZQSP8Lpk7YYc6ZUhptB
wzIymjxBdcalpUjmgM1fPBUow+oJUvIPLrk2cV3qzDgWVjidW+qXjSDA/tRDxOBn1ec66gnFCDP1
mof65plR8d0F/sl37OY9JqJmo6dF5tb0p9wfxxPPd7mL0MM/OdFQs6LpqQDlXY02/Q9HGHmkDI7i
1sseXUSFToUivenxmc9lC44FX0Ysv2oMjl+DKZ86Rw+vNM0qhYScZ70+WzW2HFhixa4bcvmMv5g9
vOO13030OxMQZjW9CseGlR+Ihg8OOYqwByzBLb/qPvn0O3eddpywENDFA1Q3HnzOFF35g+VrOjtm
tfkEf7CKpw981uyOHaY/ztRgWao2dZJ0uyAh3Zc0yeGZ4XO2bVv1BfXe2zgjtRwoTZ9VU4QoVI2k
60EPR4U6HUfNEd6h2rpYBPv2wciPqCc4OmZ1GpusPs3jIr/HZ8/oDBRRuaRDm15H6HCb3FrlPES2
lHSgc7MtZ3KyJpVgpzGXlBIvOLgleVRmahtQBxE9h3bVckdaD7BM2zVot+aWGkl4LWIq3tZvbv98
Cz7xpYey2zM58zkBKKyqpwbBOjNptuuzm/bvqmW5PekEOHVpTM9Qwo6enR2VqeznOu1tSIxdvIGw
/C5SsFlOnH1Akkj/NFZ7kWL8O1ee86KSatujNrCLuj453JX3xkJ9b2z7iTOdys3xca83hlxjWdEv
tss0iqy2GwZUPJPe2s7Tj8RlwyfgCCKOdOJxxzSjXkB80R26rfjOGGWEpn1pgtvIXJc4j0DTk5PX
mWgYYoTrCq7rpiT6aUFM7t1gytZVRRRpFeMlJBzpUffjgEIYv2ljVLcgnodnNvGr0pbFoTlkY04l
3BZE6wlRoLT36gcfmmVFSPu2m3HnYZikdYZjvef3ewBf+pnN+sjpAIECbVFBN75PVPYYk/iXC4MA
ABSbuLNbZPS+eVf2Tn0a3Y4jpNW7qsCR5pOVCuIAlQTKevxmiBI3DGvJ8WKfCP+zAaLUEAXPhbhM
kM4p9Xtg6fFmmw0+Ab+4TaSgwSArj8RRN9cw8ap7JyhPsxyzDSchwyky7WHpgoYAWuEScxJrn5jB
ete64wzTWuxrDR1CGRNStUK/MVfgb2pvq9HfhipMfy+QN7fD6p4XbN64ZtD1l3a8HSf5RvE7XhHH
sTz3kmnb5rbaTgsix60/e8ChsKog2RJwz68JO0U5DntnCBHttHgBdFHvFS5XAzHXwSMwayWdLnoS
Enytqymxg5m9a+oIiAh1UwOQUqhmmIeax0b52Myy+ah6nd41b/FgxPuxI1zLgJGwJUeNJ6VUjHzs
sTMPumQ+Wjvdvghw/0LhxFbuvjVm6/xqgvlKolBJzvBTkEBs6GRWrdDwjKvMjd2bTIpzlQNq6MzZ
3/NEbHeDad6lTYupP0oRaATEBNlekaGLMwQOB3KFO8/YtarNzoUk8Qbs1Bb8Rffu0YXu/WxA6bC8
VWZ/jDO5HccJ2lhmPsiJSV83xtNWgikj3BkQf+fgkxma9Aqzvt3G/d4O9fQGzXmtCWbzieXEAV8S
OFqExqbzvG8Ls8guxsu51ntQTziElhdLN++gjwYwXXN2104k8rk0pHeEjeMf+vnm9PMlsWOAoilh
1p5RNsDAmurOh/vwYKfEpzfjmKB8mLYJd9a7jgoHReS7y6DzmFqzfJjtBRE/W9HXPKGECkX8Zjp5
Re9lGUc7rv9YpeefsoDUrCQbsRA3izp12YM5WRlsWfN9cGmJk+W5zr+8/NvvIXgo8KEsssUip6GS
IuJ+3Lois0i7FW+Eh3kXvyIyzcB7kw1l8GuuFCjGzD/MhkFmmSZZDr+nOqm2zdiHRljPq45fU1mW
j65rbmviC9IimKgxSFa8/+cF3sXsmf2v5XFBZ9Cc7Xw8CzvwTpq59srsjWovwlTfO53LMQ8Sagjs
EWW175TADbDNjGRlZUvv/j/JO5PkyJFsy24lF1AIAVTRDr/1PWmksZ1A6E2g71vFjv46amN1wMjK
8PDMjJSoWVVNTNydTprRDFDV9969586ZjRF+DrskkgJCCYLNdkCI05TWIRMxdxaUmQNy3GqB1hC4
M+M5DixVszJ6KImFCsRBlhE+TJkwyXdM8FuoKS5t7XPXmQ7zXVJbV62ws2M/64NNqwcrmTnmtnOu
RlvWRwEP7beHJtCj5f/jsz/H0P909jeTov7nf7cfdfG3/6rb7x/Bxx9GgL99+/8eAXq/6FIY0tL/
bh8kj+gf1kL9F8bTDqs54Uau7fxuLRTGLzbjOMcTjHToNbhkJTXFb6gm7xeOcAaNGpDp0KRM46+M
AJk0/jQBtA1LEhACJVLq0rMFCVA/Ogt1vM541QCxU9FEmK4gWvLkD76ZxY+G9iHjMnqvYrxypofx
IFFkBXU1Z3H4i+BiAnD1KX0g2zbEd7Me3h23G18NDqJz29laT3mfrBubBqmRgWSBLTYfALClp8y+
L8ZsVUcyrG/s2b4+tk14VxZ3ciibV620tL0R6/YqySOU6NTnIqT56jdhvIta8tkWnWiqU5BXCIgk
axgJidXp89+G+Quff80mn9mPrVnrMjLdC6KMRzq44ZOt5eNDhBQzr6LoKRlKDG+qf8wrmiCdHHYa
Dgfi3qIbAb3psooPWeF9aQmxgwLZfmko5iKdLmUYAkXWq/brgImIg1iHKqnXF2GET7oM6KHl+sbs
CzQdnUPU4vRUGriqR0Z3pjTmLrtYEIC98EMjwNdB48nTNmMDTzSRAfho50qESbfs7UJfyMzddxmI
5qrC9qItoUZS8Sf2O3zwrS+T6yTaCIFc8JF56ntWRXe51rw3DFdXXuOMm1qFLzRAjp7TQBOQhbeT
mZmiCC8ee+meuq5v1wPb+NiNziw4O6uhDwl+DTYFoi1bkE1rxBcxIa2HAJmQnTuLA2/IX09jzcnB
R3HBiI7lynH6fSzDE+3QBIQXgS4o6AdhPlrpSF6e+A6CnngYVLmUDrjtnbs5iShsP/zQSyEB39cx
mm0yuxn7IVNhh7h1afnsdMG5Sm08zzbO7hpjIGs9FwdiMhuMsFMYtAvT2fQislPRfA37WCxGZVEG
4v/HFDDDoFTHOz6WDqYYsLkA+ujr2ds0ku/BpOaYvvF7D1ZjWXeWIL09vmYMnTcjE+yVYqwT+cad
reh6QjbyKvBMcjQ4JZgbUc1Egzo/Owk5W8RDHsrKO7qSGU6QFR8g8EEhNeM6hYIZgBlMuwwMhEvM
wuR9DKH2YLmUEfRokmS8Bk316s293XxW9lqJ8cQxAw6HGB9SdR9akNN8AH1kaCJVTmW9azS419Mp
MvvZmyjuiwyKSVV0bxx+GWGq41ypFA0xoTmBYAzBujfuvLOB0N+aM1WdDE9DPIQ7WaL2QikPKqy5
ieHUhx090Shad3XFpIiZitDjbS+nuzIzH2QUj2cd799CLyai9oCAhKN51sqguqOvuFFoNjdN035t
0QtbCOoWLbHxHFuUza6lnyCFpXt7+KgiB+VN8IU18hBUmM0ww6L4x5RUjUygLGPdAOPGjA8Q2X+K
6uIbxHM4MJ11DkdOR8QrVQtiwnYlFBQWnOkoCkfRo28bjn/zHxPDv0QD6m9MRO7NhBAz5YOxr7yu
WdYqoR1vRXdFapCwUsVXTn3RnT4F9VLiztlaDlR9362nQ2Ph9vBlEAKcTx1qDg0lKoLyVa+bLb97
81r5qn4xA73ak5bUrJg2Ny+J5yqYVUG4//yqbRQfYxTod7kw32p3nvXW5tfiZoXGtPKEb+GqMBBj
yuBOUfssZPJi2OAjdQVvOawkNWwJmNu1F7aIknVax4e8rgoa2hipwnggCijouDZG1I++u8Zi/Ygk
4+jk/S1Vw6FwjVsZQwqbWmEsDbsc1wwO8nXFOgRxjNGkJSIAcUm5HKtyX2RdTaeb9FqdsFDsq+EG
o+cVHxEhM1676Q1tGyXGzSAqZ2VrJKKUpNWucS7aIEyHW5+WN50B9yp3CVxzLG7N4dEPca6QB/Ph
hv07M/x6NqTPqCANKShStsgxztCPQeDkMoTOwJw4iTqc1U3xjWQcWo1M9OmCFrwpDtCriXZIZuWL
scYOOMGJ0axiG7HqrdlaDfAbtGrU4KyV1G8Ny2WZqWePyLOVJtxDnuQIDxC9e1FWIZkdjiOk56ch
E2+jO3LSKrvikhAo9YCC9DiUp2Qa1LtPRjIlpfRo6ZItHIaWtjKLPLwP4uxxzNLueUzJsWpZypoy
UMfPB6d9otpoUW9AlIpQtRJ+NP+RgyTmhE4AeZt3Ljn0FOQzX4mAoxdEPQqbFvdM76bYmIpeO6L7
PJtUV4+WHgDq5NKKrISGDjXJwWeH2LagVQ+h3au7aLQf52FV3jZPQxOnD6Pu7fXOKdYOyPFDptn+
qjfeWhocDx5c06UITWNr2Dca1LylVTS9Cs395uaMKmA0f4tcUL+aE2HOdzDqtn1bH8IcVj0ARNpM
DVDTbIaattR+VBXWS/uJ70tAEdPjXE/o9VI1Rc9RpkEpd+mzd4Uqj0nX0y90FEPCCFPzws7oQFpZ
eUDZWZzIAvYPPSp9L0mDmxfBMyUlafRk+GJjpsdp4EyYaTmWpJaTbqomHq65YdO1WPo3hiDWzut0
cdfrXy1RdfPYU92CeIJ9QlUSFVV+RPlvHVQF2aXvj3pAPcVJiIi20IbOwsTFJt9phVgDyiqvg+69
26+6QrzYyghOhD1ERzOOlqrRp7uOMeJazE4CWWN4q0RwrFTwzk3XH9yYQI5M679anGuSpr5JlC2P
rF9rZLf1OqnNiSVwzjTICEOutO6iPHJVsq/eALYAYzUDRFvdQbKgRyrJagu8yntqUGnAb7gZZTWd
NbOPd3nmUBF1NPAlADsMOFZGQkQznsKieVPcpzMz0YRelTgPmmE8YZwq3yPfQTCbG+UxIK9mZ459
v7R7NziDB2r7B92fEbd1jSHH0zH/ZjUmtjg2vMc6KJOLNdT7YmZmlqTaVS0sJ2rI5llYElM2Cqo7
+tXLVgm1JPqW6DQTW+Cgk+CB9jxZGV3d3GalBdKgpHwZ9aTbl9SnS0aIHZXNhLG/o+4nHsRdmpii
tp7/NR3USE3HA357fqpx0POSSjpRE1dn4ry2xAXbfuGsLWdoNw2xePdW7qElL9sQLX2WbFiV8Fmp
6dhWZr9L8kbce/V71lNsxcLVbpWtSay6HTML9MljF8T7v14dnaOvddEUv7b/FxBsqUn+TBf5X0H3
0Xz9SEl0oyH7Y130+Y1/r4oM3fjFlRg/betT4WihS/xHVSTAqggErYI2JEETP1RF4hfTBszpoYsU
3pyj/Y+qaC6YbH6i51BR2Z4jnL9SFQkJkfcPvBXLoixCtQWEzMFTJqi/fqyKstw3p9Tr5D42HJjr
iW6sJIfApWsr947pANuc0ekbQvq4zAPX/uJKBd4S9ZFnDpJskxeWsmRfFzrBJ2mfX4V17Lqi2Mzi
kA20/PFQuSQ82LF6ShQwJ4MxIeed6tbjirtgjtMQGj/gTWjxocQxI2gSgnym0Ve6a4w+PX3vTQgF
wDpeCE/y1kZTGlvLxXaOZHLbkHDNeCyKFoZTpVCeIajY2ZwsbmWvdnkpOVB5UyluQztsAo82YZU4
clsyiGkg0YseoyiZtwHFUGQcmzngMp6jLss59HKc4y9F/mHMcZjxHIw5Fqa6NOgzaHy038c5PnPU
y7eWPM3xM1kznUM2yaRjgDQHTRCKnYOzyjr8H8RyijmgM/uM6kRRYs3hndUc4xmS5+nMwZ7NHPHp
zWGfZAMs4qCUr5axtMh+WuhzMKiaI0L9z7DQOTY0nANE0zlKlMsMbhjposC1gAEOWXS2jRmeD7Pg
pAc4N4Eha/BPaVaPVn6XzKGl7UB8KXrtJ7Mj0FSfo021L7WpS5ghwB0TcsTQHsjoyO7RbNJ+tA5M
9b5ZlvI2viaK7dSn5q5No3xTW5sG2NnV7vS3GGXNPQaKpwLi6uSzIyo/hS+fzGgzuz93eTicurSa
1nHFFM1TUXMK8Y3qXlJhlp9zXof6Ex1G+GsXEgMbYmLqcR0e7SlkJFv39eMQWU9t7x70SBfPo98c
sIviJp0jZp05bNaYY2e9OYBW0Y3eySqu7xq7XjPRS6pJx2UZ8yXFjNJsWvMIDXjaMvj2MaBiMcM/
1u3cgou+6ppwT7kQbiox3ALXGx6AmOxRPcqbgwb9ZOHcIFjHhmbXpMYq9LQn1DflM726BKhszWml
3RhBEpw/H0JdBmds0fUitojuJSJ3PLX9uB/mWF9yj1Z2aQzPPYm/A8m/CSCN+54s4JFk0oeCdGB6
6dXW0zqwwv6kzqQdHzMRMTsp65hc91Zt0cPJg5eFxE9yoFBD+Rprbr/wJrq0WvwMfDA+hUEx7FSc
nAop26uLFnVmC4E+Yq47jSdYEyUG4gkrdIJ/RKSVvoGERPFbREQdWtU2Jr73NBQuTyf95zoVxUXm
urWskJusOrsZTuWw+OsbyO7/K4g6WwNC+n+vzV98xB9/W7IH/VrUefTxt8eu/nEj+u3b/7ETeb8A
OtJhbrF1zDvI7zuRYf0i0OijwGeexY7DJvG7RB+wOWsEG45hg1vnu/7enxNsX+xqOsAME+Ghbv01
if5PceU6bEvHoWVLr8/zyD+fN6qvHw9RHjRg2/+H5fZYq7JIP5ENVZwmr3sqC885MKeQK1zHMIin
1j20cYjQJI5BjBAmIbJYMkBtrbOD+KgS2EA46rebH97T+99o7n/Lu+y+AMAyP9lPL40mqQ3r1IAo
b9i6bps/7ZFBNbpzWEBwwoVDvqrkDNYrtOOYpYr11OcwMOxxWqvA1vZUBL+q9Fp38tFLKKWUQbnJ
yLE6dvXk/3ZHQPOH3v8vXpnAO/GH3ZtXhoTRlTodVE/nvfvjm2bIamLOJYJTSX5SPYpxiylpWmWe
eOqzjlOir7Z2VEVHr6But2HVCuUAy4JivMIGE+0qlKMwg0ZUpoOBdJSB1tboGTnRjmcMZnvpTk+1
0394Q//5ZXvCoRfMkYgHOfeDf/ysp1h2ejXU8uhOTbehn+djOkPX08a+uNMyPOZKVmrTe+aj45Md
W/guc/bOOP/56/h8nh/p/VTzrjF3rS3sLPD7Z9PID9dcpqcMX4reOLp2UXDkmfpTg1psFQOMWmvj
cCsLZOZWVoA2tqXaOzGtHQ2+c2Ca8Xmyja9dbKT7vCMu3dbSI4SP+LF2i3cy7Jy9T01M/qL9faz0
B6ha+l65dPUsr0/2npWnKzQOpOw6fDxuQdqiWYR7bAPOotStfjtTXZZxkmTHrCkJc7SdBulAYy4L
FdcXY3Qc+gUe1PXvgenQGO2bYkthmJzcPL8Yrsy2reXTsKkGY1vOA5IuleYlEOl3wkVaiJE6V00l
3xpkSqFIxFdvdAF1lhD2pLlLbVNDYRV7OCCEOnLTHj/TvaZxpRp14dmdfVgK0q7Tem02QGLioSqX
kQUB688/JOPnEyoUX5ewFxYFwcv+JyIg+FNHpoNJxHmDmI+Yu25j4ivY5KEC4o8GDAppGdRHBsdI
cOuZtkkhKrH8WVmar1stjtYpqZ9Y5jUBV8NWv419/v1d+C9eocfq4MG3MbmWfr6ckTMSwxeU6kiv
Xy1IsNK3ztTuR+VrFztSXxNf6avWBN4wSivEHz2esZzcj4bs7hEJkh+leV8qu6KLG7rNByLcb9ym
uLpFixFbfYkDy1+E7lRsukYvNwy/inXmFQr4LhkKXVlf/vwt/+f7QsLFw7rLksycRHyOUn64L3Rg
PrQXpuHYl7NYddqZUWYh8iXBWYtpWSi0FS1T4v3kqXqhmSR60aM5SbtkiKwbO6LT6cGwLiKg/l7W
uP9h/BETwAVe+4I2TFJY14J4+YD0TVTTKHriC+ry5ySN3MdE15gJBA7rlaQYFumIviqYlr0IcRcU
mX+Q1Wai7QftJvA2hd7ZG0NjDI57izMzd/XKcVq1BJpCs7iYm6FoV5bsYN0ViFJO64x2Ytv1FytB
R1SPeFfAPCXLtsTtGHQGBiXIY/cu2RvLqI/jj7JtNzK+d1un/Srb6HuAu+Aen82W+j49K7BvSDRr
e98RNLPM2CpgiwVnm/77QsyaHeRXj3/+ERnznvOHpYuijc2S/oep257xc90mp6A0SAgejlZblGSD
dcG9DK1zfSuGADEZ5TvWGTt7kmllrMqciskTzb5hgoE2DDab0da/kVT/7W0wh7v8/JIcjgPzjeDS
0/j5qinrVg1GO0Aa7pExY/ctN74L+ybH23mlyIyWfaWlO4Seiz4q0qtP1p6lOTVQGz/dm177IZwx
f4Byh3DBDLtlhksLrXaOnTyssnNXR+lSqe5XunPJUkkSzTAWK9CDBSRCp3P2XeV/N2LnNYWKupYq
bghYLWuSktyQ07LRYhZiKjC0bnPqNHczIoFdBS2jOdRBjDeAA9ViDLHD+Qq1+OxGMUrs8LzP61LC
qylan5RS1QyAR+uPyNM8EOJ5/hzWwb3uL9uhpm0VmZyV9VDHk+Jr6z//2Of9/KdPnSmqLl1hCWsm
tf5xwzKpzD2XN/o4Jh68f+5QtxmX0iQgrQfItCob617J3gLpiYj8z5/bmnflPz65R7fAw4sJndUz
jZ927VbvxdDJojpqLIb7SNPf6zJbBsNgH3NB0lmNtvAuUfZW4hSr81GR74LBG6K1vUkiCfdKVffM
+Vd1VQakmWk7FylxGhFmX8QulV7CrepmtAQIj1GnPrljLPJs0w5ZIeDR8VoWAQjgDnGbQ3M6TcQG
A6lYWrVkLgpty2UNRSJbXWMnwPPrRMkL+l90JrV2RozuLP2iQhoRF3B/UkS1WQscOjAFdFb70rpR
u1HkER4svQQ/PEw7lOzi/+BNdPn8OGkLl1Pz3A/68cjRE4wuwrLPjuGAT0Rg3D70lVrqRGYxdHCK
fT4l5iKsmVgWljHtsLCRxUZE7CZ12pampZ5dCUY8GOy0ixjZ1Gs1ngnkVQd2p1d7siY4zhNa8MA4
96opNr1F115CAzymfApt9BzOHrxU34oI4+HQpofEiaJbmr2oWHNmkCE510k/7sIAfFEjtAntpjuC
KveSxykUGp5snOG6ZkEtRQn64upQO7NePzNYncj6sF2OR9VHk5jqmkHvyycM6n9+KRqeNV/pf7gY
TWE6AkKwpyMscOaIpx/fR8larZWDDI62NcbHythSosoniZHorMrw3nRTJLo2tPAavmdvQYINAjox
fvyeGuivJRGDx2oWdeYq8W/G0AL4o7/OPmVui6C6DaWQZyslIaQNh1XhNOV28LwMvXj4YJbAgYcA
GgtKHmNtG6iAxwqCa5caMQZMm3zw+a+mJfhoHH2jejtcd3brfEBSr+jLkqGsYpCB1Zs2RPZrSxSc
Y7TtFx3J3rJpfO1MDnx0MeXNd8vvvmaZpGvyMJmkd/dYzTZJTLmv6ZcqwUnIkN0/lLbNXVkkK0A9
XyESBUi4rJERLTVAaCF1bMfHGofFsc/ku0qr/Gxk+XB03Gs36xJxitpvMrOPZhnau85whrWFgO2Y
SZLRnSz7hkDgJQoK8SCICTpJpmyCBbhP4lfZ3vtaHx4ajp4AwAR+s5pFds2gFcpA3jy5deFehq7J
sZC1swxY1M/gS/AmqremaMITQZPhicpLg+vQsF932PuM0F6BgCT82mL7FXVEsKAZy7OCZrMAaaQj
5LVwdlVh9hza1XfSdOJfLe04ev2wC0Qn9o2ZP4O70h9Gs4D1pWS9bIIyP2fCoOndq/xkO11OBgXa
hQGsjUybm90W8bpyyu46ZeIbYBb/CVdxyqnYfK573mE6piWKQd+7S0vfPDRT/ZD0pX9neS+EHluX
IFMnYFPe0eu75zCCl1JVqtp7ocYAjyHkuW5Qwtfaif1xPH/+C405km2YOmw6TUwbYPGSsNIh3lsA
9dYA5zSz60i/c91zGfqEXzdh91KaI0zBQJPrXDqn0Qna62SDM7Ci6h4IL88fgSZDnD0txpS9MSgL
uSWS9lc9c7XTFzxah7K02kOtNSmaf3ynQ4wqNNXEilxr82RV0t6VPZLkqBL70GGQKhsRHTqr24KV
SPZpjx8vrVE0TCWjR1xjZ6AlOwwnHlgojhey6udYEuYUifkUGgkFE4plxwk7uqvbwbLrEw00IJ2x
4a9GuPfL2oOuxvFJHn1DPxQJVh4zkcmp4bdbCj0xEK2KmGl2L1GB4OXoW5ZDvKZfc4pc6CTEpPYo
XxcEObsXr2a61A3GwfeC98Izqisi2qUumRzXXaevjUGSbWZ75boJ7Orewa0KgqY82XWAikcjM2jM
8ZzCftmXybRrTG8xYDc4OxSVZ5p7X4i4pSxiGLrlChWrTPYnIDTqQTWcGgKnsB78MgQv4MKOBIH0
Xkuvvet8TEeijdXHkDdvlp8irI+1mviKsVo2wEmWEq/Ss5kWT00v2IScKTnlsrUxra6zB9rLZFU4
ubXvRYVGu25m36vt3+PtEzsvndpdMDkvsXLL/e+2uma4q7piOCijy45pbby5uQgPctCzB2E1jEL7
7q5lkSLnJoru0vui7exFmbAaIG6iU+m0/QkzplzoeVY+iNEgUpJRksb7uMxj4rLceOwPUaxrq0zr
InSFjti1fusu8Cl1xyiOvqUguE51nIXbObNiJdx83BGqxvix8cVKr8lnGKu0XjkgL1/yx3FIcUDo
VkJAlYXgOJlTJIDBbaJg6peqzeZkKt4Aj/k/mm5V7N0Cb5sZORAlU23YmXGLtjXi5tdykpYWvo84
gZZrcTERRy5bCX0cxSkir3F8KJEp72UlOVYSZLCshPnK0VJ7ohR+myLiptESebhGsouDPGmhdWVx
DEbHW5soi5c+dEGQw82rXpEmqftldGzHuFmbEeMOEMv3U8nHV+Ij3oFTJTPeieojM9N0aZbYGVHG
BCuR1AXDu7HbRgJsamIDTAQyExIYWH4dg1jfWz3xroYc91WuGM8bGYzi2Ja73iZSpSSt5lAxr9gg
bqncIH5UjXsdaU+s/Slv7lI/MTcY9LEF5T6Ba2WcLvUKVlzrbMcUjBx3XX2GOrW2ieJc+WHnvDuE
3SyRaexFR8hXZBTRU2fY41JArNHtenjIcsShFrYeeKi2XPtskGcEHDNvDMRm10X5VgtdDJKl9pDA
4MdNFsavJOrIiJNbxcqqooOTERbUBsUE9JHaMkJ+f8d2vA5ogJyJsBQL2A7B3kqewEoA/wzrCftu
227dlixwbVCk6JKdsW6s8pWdYtdXvnuG3CtBbN9MET9lmd9eELbkQrfvvawNL2BCN2bRx9fPB+Bv
zWS3R8HQwLaIZa9qMrezgJvZrepVxVnxaJsvlRy8BcPu+OSa1CGGP34gMbKZlA7JuWmar7DqvK8z
RW5S4yrPWj4PG1h2IYCMTiTEF6l1j7PluQ3y5sVP0muQue2W0BGxHHWTrCB8tEovx1OZNMW66VBE
ET0WgKgiidxjaURKmJMbE3CZB21gLjy7qXYN3j2kgXCQmWu5UEzGcK+nAzKjUDvXBQHY5AYRU8e4
Y+9SId41XXIjgOvFxSv2FucQSQNMxXuan9+J20MlErfZNklDcVWGTQcqY4GK+uAhi6dL543+qimm
+OKUE274OPoS9GEJY7bKrx1gq11tFOmeTG3nDqabveQAhkG8cveoHGAs6iUqscJCs4/3cGEDLFqZ
osnYRkKbnpJuoddIHh1VBnelhpKXkGFn1QceXKXY8nYijtur8ek1CzalPsZrO3BPhIcPjwntN5iL
aEi64t7A9rsh5qdfZIOYE4U07cHrnRecRzutQPe8MCHOxxGBXVPf+sem15ahmzqH3ijHC4P3ayPi
nYAV+tZphs/N2Ia7NA5fOOAOd1CNI7Y1HSlHE1NNKiO6z4eULlqLNGKUAKaQXQeWtcg0aT3atn+z
3ekeAGN4hz5+b5s0r8BFaGuaPdHSU2ayL3WNMsXPAz6oPNtboCyQvpCnSCpQrPNDHEKXbId4gy4o
xhXklmLjurW1lAWWMlwZ8jhpUMYG84XxfUhxcZ+zuO0tr/zSOH1zxDbdrBQds6UsW30Flj289UOP
wY4M0FHpVxRkT0GO5YR1wzsnNPJQLnqlsYB+W1+12DlqQwJoMx+Ny2CUD0jq4n2f5Cutgg7M2BWU
Cu8qXo8coxYYhcJr4nVbVcO+1y2ms2Ep9+Q8fqRdjEtK6v7JcbM1eA/31IxFvPS49x4HZ3jqq/xk
6G5//Y5CpXquQOuaU/WEtcblCtkketG9fh4DpHtg1bN2aeO+Nmbr3NwuXea1459txzn6kwHe0B6t
+wK+gVNIChQNqH/ZnfiN+pdyPv4p1Pl5Yo8v9cwkDMOLofHGANhIjvhd8N8DLaHbNt37snmKzFGj
WDKDkwjha0VyWsaGW65o89P871gr9LqdXt3hLU/7B3docDlI/+rq402NXkAcNFIVZjYNUXZtcMrp
1vgQr9j4h3VsAFZjZn0u4fuRzd5U25EolrUThhBLhcO2Uo3JA0Z6PCYFkmC2L3NNsUJkrAXtoNWj
dxrn466247ugHZK9q1S5DzIdcB+ohEKbnINKIMx6GpYGBX3OjoL33qGKA1zYPWnacI5aC9EmmYu7
QOuDA85N3N1+FZ/x0q/cNnlQWq6tEMaqveYaZPMhZkGalWXDvaZXiCKNYPxGbWtingQ575X6LivH
J33ouUykoRaNYx7aInsCnLz19ZzVDyApo8rx7w/KsjLUl8Z/+rew61y1/Pw+342cZPFvf8QP//Nf
//HzKT+//fN5P//qw71IoADwOn7/8uf/+eFn/Icv//Sb/fwyP3+a7QXeahz58GNa58pc62ML2Cey
SD40xa8gEK6u9VC2Y/folRiY7C65sJ4xPNZBo5vjKgbBtq91ES7xE66SxgqOkW6HG3OciOgLk+fK
X8NN6w9FiQe/7EaKw8jLttyH8jK4pgPL3arvGK6XOichnTBcMy/Lp7grlriDv3W6kbx0CHYjC5+W
4VbbyrMJEm3aswU6AeMomEqi3bl3EhvoasNxoKiKNWEQ5S62uSOwA+I9NvUHlzwQ00CtENdEFQdE
VZzJD8W/FjZMx2VjnFyscItAcoRnJ0uJsGsgj8seRIF7hxqm3pZDSBpq69vLrsHzjPsNSd2IzEPv
cEY7uLcjGIWbOlJq11iIFohByQsSTczMH3bkL4bzEWbsSOTNDZ0sLSs4wRk6+a5HTsgsIcuMF90W
4ymQkFP1MZidyjb6Bru5DDB9GRZV0CXIF2mKUxr2jyC+8l1fP02VqZ0F7r89YrMLFiJGbL0Z4duS
8CGiqNo2uYbihML3ZuFiKzRjeO8iTgfwfCGCd/VTw9aY6227byL8LrDsyovgBMsq+uA6CmGZ2xh7
AnxhC+GwDRZAJBN00GEOx931EccCEAg8/wk8/Zr4CZLwytDYt62VrnG9o3yVxTbQG3dVW/bZdK2z
3XftVTn3wvBJMLVUvBWeqq5G84ISoFyrSq+2Yir2sciCc12W5j4CnGZXTUZcjuXf1ylVsd4B3i5j
n/A7KH6bIC/uh7EiAFsb3pToXqGK9I9lUVGoVfeQksfL8N7i+z4i/xQ7jmuPdPY1ohrcYNPnBAND
4D3LBI3s0GabuO/S3TiDo5h9YmXAEGed9FZPXlMvDPDIDeVD6wIVANB/GSZzXLeJ3d1qj7ZQOAiU
s/NfJXybAwfGAMxi5p7yljYRQb30oTt1Dp9bzQjvcvoMkB3yJ2gYNJPhu+1jvxdHamDtrumvQ2lt
NM+etiVzzbeBLvF1yu+1RpfnZPAlYngQL2mOLq/NsrOBo2PVibjfxG4pL63Vf9iWyrZBUniLUJPp
umCz2xqqjmZ9k3eQoGe/xm0IxkudiqiZjjDUkJWrAku9HGhXKjgm7GrEZ+PBdY2vPREGkx5g5C9t
+i/RW1XwcxBV4l5Azboa67ZbkDQSnzITEIOBPlwKP72IRsV7uvQAnPvu6qT+ZrCp0gQBC+cyyEir
rtNNHfjWQQtc/RCCcQp0/1vsedZGGHBVSd5RBwyYlACCryWKfpKfheckJNmBmGQmVnrUL/Dfu0+u
RUQeBTszy3FAYw4VYJebDFpqou3WZe2ipcyjN+p6dNiqG19wF18Bxy1tgtPPkZAplPaRVKuR01Hv
o9tEQ4wXDNNkFhfTHb6vp64EWl7bYb/Nsews59P6DWrfignXeB3BbCwsNxlp08CCwwqobqNj/Yqm
CBWlnj7oyr1VbNAnt1IZznqiM1t38FYShvhJmPl731nvZjailakMoOiSDIFC678ZEv/2osboDL9s
mtDLehUoUWa1KTC4tZqS4ThhDGd5i9wjPEGYlQE5xgjg8qOl7yzAdjQAS8hsO4lOazHpVbwfM+Pw
CacM9RyURIXerIF7UfTfEAuG5POQOtWZwxbIJRmGUX3qEuxK0xSuJHPi1ahquGz6OJx09b/YO5Pl
1pUsy/5KWc3xzNEDZlU5IEGAnUSqvZImMN0OgKPvm6+vBb4XcW++yLKwHFdNKPYUQcDhfs7ea+/H
GZQtuHN5QaC+sNAk83aM7Gwn7KnbuSZq9SbRSesDuDRJCPMRuqsN4h/nMyXdqaME5Yg0/tIPY79J
4BhtcS6xrjWUcG8g9AOra5wHu3DOg6pl+zoDlYYfgj4JNlDwtMLTI8X0w0oe6L2mD5TtL5LOwrEb
7OjCxsSRY+H1WKr0GaP5cE+IpfGc2uz1zvjkarJ/KJQsJdxNKfzRVNxtIhC8LaZbXoYkhLowKhsm
y5D2hrL7MlbEsNR6BuuBlS2UYUiijgbrJXl01NC+z0WMHHsg+UBIvYEpYLymoq/e7YxFQFuJdj+G
KXGLlLJ2tk0nAG2Htktq+27MwLCHpI5umCunQUskA+MNEH2VvIy9RQ9Um8JdpwttW5uMR008YKwl
/NImJvzgOPXPqcPBnttOd6bV/UaWgDxIM9PPCMPFrmEMJ/IoN3WihGXx2CMXZlhlbK1GhF46JNsX
QLdlc9Fokz+kRlZ4DtSKs6IUH6aTp3tjbIAj6s0TGKcF/ZUUJ3ceQoxI6pUxoyRTpMCTn+xoHemn
Oe9SnDbV25iTOWQtUMfTKY/ppFX6S68NFKKpHmCa7oxtBrpzyy4GdTw1CT0mh/OgDsW7YNb9UEdz
5cVY/EnX2zWSyLkyddNNLJlQEFJyhtEA/k4rbDSHmXtwC/iRU9jdLWoG4kRoDqiwIgssMQUhDSHf
Vd2r2pnaXrT2p2I002FZUBQwclGDm+UpqvFWEHn2vZ/clyZqhh3Nwvw69PrGbBdlPxiNvsWv9TNq
UGAySyfuQIijGFoJnC+D6DOOL0oSAy/rtRDr0TYkEWRPOAKZzIYIg7EgQxTr3ws3lqtVuJ9NnQy7
hAP8POxJS2n3kW5nHvZ6A2tPj0nKIZwgEmC5oKSLQ64kT91QVT767IciI5Y4cast0ji514tI7NMe
BWilyAc9RNS+DObRBu9xNq0cIJBemzszFw86GIznOsofmPExoRlE8alkxfvPMqGcoQyoYZvOFJtq
GhMM6kaOJMx6sDBCWMz6r82oD4EqKYndLoDoKMH6m47gDLckNdSHpjaQc5SGxEoXvXLyaeGHxtpH
rDQPi0u0EP31bqeH5FOJxI2uZgIBUUQtC3cJY6xAbf5l4iQUqSbwFVXc6eNkHGL4mt7N6W0prDgh
OtN9ts0DqVLykLdjF2iIIJ6LvPieWB9thD/BWlKvXCsIOqUhWOeTDGbH7TcdjfTnsaAAhGX0oXc0
8j9UCBJy6T7nzIkJ8Y3OrpXRCynkFwJBLB8AfDNOC/2M/l5CNj1knV6f5xbGidoUe7QlFDYbV3lS
suonqouG2YqEUJYoDIy6qp8qzWqD1UnPGOo2QPL4RRVxYtDd6J2RXohUMrdY9D4Z61iNPRWqpMdb
QsWWDjoNCs3naCpnf+R7YYejj1jV450gu9nDEWp6qwXkhJXRJUDqIxUxXmaFsk+sUIhU58l+7J18
o6r1fEHCX3u8/bZone6oSXg9zD63N5KLNXM6jPJHzFyPslrmd8AvAuAMv4Movja1ekLftlIb0P23
RWheqzjVjhNtwdutP+/ircneQkIDdMcv+9p9UwWko3Sj6ZW7L0s1PKijfCmcEGUwpA9oRILA+yFb
dymY+aTap9PJoD8cbquEWJ+BNJgsW0K4VU54staL201ndqt97Orn2y3VCZ1AbbOHSRCwhZI8hJvR
wj2rwOEdBtedtk1V6L5oUDOEPRQdjbnlCfnYPZNZcW4UwGeNkAbwQlxMmRX2d/RmyM8zLJpDyUgi
jxVR8QJCmyV2ch0z0QBO6yYNSp9FkHQ6xtQUexZcSHcfZnoFu2yIVM+oNfuhnTvnQephtp0K/tEU
lbbMCp0EFDHSC0sKL6UZ+wIV0t2nZLCBAqs5/ocZG17fbKVV9oi/MudBZ/R2WqZ/hRsDzioc4mSw
vgFiIHLGqvQW2oh2pw011SOrEFf6v8TXtEvldw2lGARL6Tu8l8denVxyoCLtEe33xlgL9bR2vxvE
/GT8nx6WpjfTMIEz9tWxDon90PX4TSH1gpNiV/s4+wp/6NtvS2q3AWXv4ihx1fsqxt9XmjZegpr3
PORMzRVczuvKvEAdUg8IrIZur6glxbdiN8Qs/Odo+azw54VphMYGR8IhnOOSTIbE2Oc5rjg7j69Z
SdaSqV8T6IjXMDrEU6Rc6zglj4TW/9mAkuVR5QsBFhDuhTHyQaKP25ojzA7mV2TdKE57qStXkJw1
XeYxfWUCQQZPCxlO6oQLlhTNY1uIg8FJMCibEQuaytJzqgCixLVCJMbAhm8q2GLkuhs7MgiyYKpU
sBuuTT6dSXUjlMqqWjdflayeiclBtEA9wpyxxPZjxGIKd6ZSaMR1K0fiCfVLM2tfRlymLLji8pWj
wAAE4glVBfhUqT8dg6OhT3z0GuJYL/rADDSD1BWWZxdm2X4wB2K66nDcuBTuXtK8/hrN6Qxvqnyh
YkTwUokfvJ0j+84RX2ku6DtSAZN7haNmD26bVGpRAp6dIdewyHSfo1i/LPwnrbYkpwVM/g58VR+M
ff0CJTXadhOkBWh1pJ+hqyR8Z5PGoyQHsdmUpTy1eLHwF/RosMzJAwMHeXoJDQhnibKDoMsCf3q5
LRJsShGBYfWPCHAUavAhswDsH0na18gSR4zFS0ZWR7e21JTwrOYQ4Cj3AoNWUQ6CByZtzPKUFm6e
ltriCa7zthCJfZba5OybaVuF8id9NffZ7CTqxJpSlkFGAdO4VPidsnx0U9s9tPQmTN0xHrq6uZuc
8bU1VP2MBqc8A/Ij7SLR3tDH6Y94MxSkB0YCNTsiUg1jHZz7OIKs1+HpFUuSnWwVw0U4Zc22btrs
rI0140mE3DQlJu/UIkjFX27f9WgfEQlkRJ2SosHR9bEMak74RYRvIl7MnaLLfAvgcry7XWj1ckrn
Tj8Wa8NwyaJHQHQK4riRqoYCnTG182cat/MaZkzLWO9zZpTI44gyQpsYAt0pElyWrrJAawZW4rt5
43wJB76fPmjqfZWa6asEVHi7XyEZHcuASegcwJgvjLOk4LD+1OggB3nRp19UBvYNicQLOA9uNglR
fYs5PDu1njwyUThJCFZf2OkJ48K8OTv1l1KjwV1FKGwSgmCVqbTeQL/hy7TsH+hNLorU3beBKRtp
iROpHDBzD6uKO9DI/eCH0yyCTRHVUGP6hhlb2WpabR+zutXPBYzLnZEtj4jBrJPJKgx7Ra1e0/Ug
VapqvrBibP3IgCilZfBBwoizp1tKE1c+qWk55D6FXJYgBxR16efM2FW9C1ZTosOOm5qjUeCY6Fnr
TU4XfksK1WscSTqPapa+ZbYH7HnlPYlW1lMGGIJ6OeEVshmxOOdztx+XdiEJc5yvLomKcWUCCS/T
b1D2HGq+ak37OsG/jgfoBcVXT5IOWJ9cpoZXljqnMVkBRx3cb8ogXyqb1gP2IOPAFnxJTLd+yAtA
7PTNnmO3bO8Gk0Q/w0nHq5XV/YbjblhxEDsHlMMH8dVMMYez0wHGGRFH4+iR06NNeAQKhTUdpQ03
1VBZ12xAZsnZ6DtwQ3m6XQypcjTjmWJf6nyIqqL6n9bhPTSwaY9+Fp42q8oHWKW0avVr5PbvBVPX
QwNx+QIlj/Q3UkubigSHuRqnR6WMPggQIbergCY6N634rOs0qIe6ZpdrlEChYgUFTN+3jSEPVlbJ
u9gASlnT7bo2qzvKcvbLMDun24WTFMmfYqo1JeGX/r39j//F7W/0k5skiru/3fyP/7cMIWiLUd39
3w0h28+8+vEt/vG7C+TP1/zlAnHcPxC7Oxo+D+DgCPl+uUDc1XTooPhFU2X9ZfX4hwtE+0NVbdTy
ayYD4t/VnPEPSov9B/RsB3WG7po28sD/lgtkVb/9rupCzMoiFAoMKlLNsP4uyG/KsZCD1tS0+gY0
J8OhM6GqGO1Ft/N/I1f9149CIAJ0zDVXo+W/yMp7ahr4Xo1yb9nTu+nYn12YP+uY1vDAWP9G9bfG
X/zte+mo13U6zJxihGmsbJrfBNXKFM02UEwSR5n752O5G9BNxxlduzX/gWxOHexqahNHV71rRfaW
fphKgRD6KUmWmeDEFJGLccma9mXo3X+jKf27bNcy+N90JKWaaaksyv6mSEyBAXCuV8nVcm0W/9Zu
TNojS+OdkOVlTOPDbzvk9c8f8z+5acS/bHn2EtVmDxQ4itiv2KN/3xhztBLb49ClHr3G8VnLvirQ
vseO/eZSEduYjXMe1YF4hFrskPS427oFC8l5u/QyoX6b5o66iaaetakCqTGR0tASetwWMOvtwaUC
aVE+s+RWLHBYifvbzZPRekniN8x1wd8w6Yk1/VRUGNEV3QDTSI1wK23CliCkXi17BHJN9TeMzccl
l2viwybVxwyPbJccS3TH1YwgqUd56M+dSxu0Q5ia0YYZ6aNsAIDhB0xPtQBDR0REumE+6CGHsKAT
Jsex0zERdfnewJobREkdbnLKFoAkthnOdfJAyYlVCpeeSvWzUAhSNsao3hMc9N1lcdFH2hn2LP3+
DrZm3DQuwsQufszq8K3tzAYU5xPublh7djnueiVMtmnMBCCnx2RF4OGZlczXqXEAgigjodThC+Qw
ddOxkAqMWZTe0M46AkoEQcrLmAoEJ3rhbBNbCpbHUYxeRfuhsrd72OyhqFZN5g0EaERgXjxmpGA9
qAVvi0id/s1hdHOb/efjaLUr2y6Kd4wWru38Tf+8pvpZ81jrQaTaEzoHiJPq1Px1UUk7w/d5u70Y
9Dp/PR7q4bYo4mkVvkJagKtw7O2KZ/96yu3O24v/ep9fb7G0E+DUNqMvM0TlUTp6cdSTiir0OFPs
LCSQovWB0u6+6KjdMeXoeK/WC1nq0Hkrie4NteUxkvQ7i7WxeLsGipgU1XmuASJZX/o2KUiXqovj
7Vo/L8WRPmx1yMIPAX+KUvb6obePmouB3D1H+w5SWnIQ0UPeNINWYlYaqcLd3qDQhmShV8a73i4c
U34LERHv4ggcwobiWpcZTADWT1zWzuvtWbdrt/tq1aG1CpkwPFBTbf/5Pr+ee7tPLhQz/vyY2yOy
lfbWFelTm7Kt0cRXx9BYt3XXVI0PnuRRGRSIjoqhb521/yvKoTjihwISdLtdLQVf4XZVXTeavl7c
rv1X942d9o8X/vket7cjZCdEVb2+868X/Xq335756+HbtT/f7ten/Xb7t0/6+794e+mvT/vt7X/7
XrfHVcD7Gm2UJZvu07n9JmvZfQIfMjZWXI0r7yK8sxuCORNTtJ90Nx8RvXbPdRvFxwgdNpZpXmAZ
T0avRx/uYpt+PtT9no6F+wqdJ7g93hdJBcg/T84GOKIHQGSSPOMJ8hT/BCQl0V5tK6UEplT6n5+0
WNXdMsBt6eoW0CfEKf/2TtlTXNrZp4Jwzi8WIzmEo7Rfun483R6eqtzZqjlJgCORctckhvF/e8Bw
bKKYnaF6ADbbnqt1Enl7QGXBP0Xx8No6iU47iLIZM4HhQ4yH2+O5jqS1pVx/qFA0P7tUdm73xwZ5
YZbVijtE7jYMo5msvfUrLUv+s4wxjnQAA7GP4+m4vUCQVxdDV/+iKFLi+SYr0rTx61sm4t91I06F
We4oqndH2ljWk233L7f7JZ3IbUQK470gmfOi9dQXbr8GMJ73SRHZk7JENO1SqaB+gdfREmi+0yWE
LEx+zqXRuvYuZ6G+yVGKnULLjADQJix2Zmb328oYYoLVyRW+urN2Ic+vOE6lQm5mKYd7LbXCoG1I
H0TCyQIgmeOnXlQaxIMkg6dIdM3tIsLIf8AcoG1JyxxZaE3j8XaNNS0UsttVAVLX2BX/fCgOV1x6
AyiAZbd+QlG9Bh7E1SZOkeqsoxjoA0KsICKlLMEoLhVk9iDlff1Ugmrq4yvtAty3g2QXVT9iyOAI
4xm86ALe11A840leB/IsZOXiRiIG2RzORD8UF2c+4cpzdoxIvdcQru3meiASeNSEhui+0Yp80zut
ckRC7WU6dWoNQ0hbaV8JjT7KTKnPXVcdYCWUQCAI86t1SO+90R9l+1mqeFt7FlenZFhKVE75fK9I
uuiyTHHFUvpmBV5S060oL+yVxEr3tL7OIp7rk/6CZuc0uHnpqyJ7CxGM0bTt3lceq4cQH0Ca2cFs
y5tAKdqYJjVHEtHSr9nSIqiEhrhJVY1jpcfc14IYWD7H1TsxWbZfW52H42RjOzAmgGelu9jQq2Ba
DPDEZbE3G/HhSPtqLgaH7XSo3F7b4fB8Tix4+2G7+C7Brlt70jDRaFgBNMqNU6b6o3p1CtKkCMkm
uyGNn0pHOofCHarNYDtf6PLFZ30CXkvbmp7BYNynyCa2bhxOh6EzT0UZ3ul1L6+KZYeMyCaKTSW1
N6MjqgdS3PrNHGdeyBH9VfL7bOZsvrchml9tRdI8Qnc1ODVScaFil0NOOagdUIvks3DBiNS1/dIk
gBIN8AeOWefbFM8PrlVnx+8dBT0MNnyQtp8k8aucSNqwY+3ViUP+QZwspBAeiTElnaQw7pM1vqZ4
UpjWXDHDBe5gcDZdTwec+lAM4NpxhQ6B3MXoqqEUoQV/GPGCQlsogmWNCtSMyAy0Iuw2CKfb3TKF
38uuoDI5Qndspp3dpQ9KKPBKkFRDVKhK12s7OCylkRw8G+2eGXobTAmNVltvBYqy1kLyIUl+VcL5
zkRpW49J5Kf4wPcU1uaLKevBq5ZkfqX6/UWiiXFHp/3hGN8TKkLf1JB1s1SMyitHKCoVKry7iJAq
stOc9IN8ZZDBSk903EroTTUQZZOCAFKh4/+hddOxo9m9qbVZB5naGeccsCBy+vmkZbn1rKIH92gC
vOdlGfqGbL47cZPdC6f+Bv5vuBth9G1g4EUHVnngofJ6eJ9r85mfugdCSP2hFHH5pKgdWWVuOwSQ
AbS9YscwcnOtOsQqVPbIiLQXNvBnmEFMJ62EmnqSii+VZjZbwqZILZlOjT281eOgBEtGAWZSNCVw
qMADN2vOWldmfhuP6oVCgr1T0uaNwrcGqpZAIyMq36K0eNRc7PJx0nMS73HCTC90CkB3hiORG/3X
oTeoY+qF5rXqGLTU3IK6UgJ8m28owklJ7xxn0xYTJsJl50xMu6eZKD/RW8lWUqTNk2rnJDPwEX38
PtdKs6uBy6oWX6hu4mgT1oW6j+i4xDQLKE2/iE77OmaYs3vno9Lo3eSbphdntXWXe0UjfmnFIaog
RzqpDb666MDZ2sGfFrQsquKedHf6httL3QgGc4TQ2r0KVgD1KGo9yMqCEjO2cy1jQFzSrYIIiO9Q
fonMZPRZGRFbgCB8yFljzGXUeS6dM9KWmZ/hmov2FWzv7AdbSpDsaka+zsRytxiUOBV2NkulLx/P
jCJRcYTa/NhB2t53yYNS5qiKc3heLrkRYdI1gUYURJwTXF1jg9t1c7YpTFI8VaV5QpH701FGYgxH
sZlsZAfanPwEN3GvG0sRWGMPTZTIYxRDPgy/Ux8VPwTiXUwb8pw1Q3ICtIUStAP6lpswhtQuo8yE
P3XRBcFJSJqtRaenFabltqhCJIeJdgeT5TlpWuOU2+TC6JggAHPRH0vxfHZEiNuteSmbKSH2bAFI
admAbBo6xAKfIK6JIFaKBhopNcA+9rKFHUJDtV0X/RMuJH0zpc4U6OSa7LqWuFmEj+kp759HYBlH
pCIrQ9hRvdIiaVVaGUHwi4KVVMfWFFl31mS5ntXQyZR1b1xVZyyBgvbg/dU1EbktSJo0oNzTC508
owWBj1GEDaRMcZAxXIR9tMvBIRU96hTLmr7aI43WKiQHsngaSsLU9PUnNq6S83lQmBrZVhoJ4jZO
jgl581jpAvMDwB8p0Tl00MrHE/pde9N0HWnfaf+9Bt9znPvxfpo00O7qeKXbBNqfKCTZzsV2sMvi
MNCZ85Qxe81FWwZjifitmo19HEImjPuEbCdg0sO1QCb1GtUtDKhQbHkvioZECqQZ3dY6lT/1LDL8
ZahbH+cZJHdavp7IWYD2Y2Oc2vUidy7GYlKxRNWNqt79CdS187OqSenXNspJXNicCHPXi5C43KXk
vJQkrK8nG/g6Z5Vo3sK3UbYru+EuCnPzTrMnXMYUqJnAZNOPZcDfPISFse1ziHxVu3zO5mhgOu+3
VkLY3ZQ7yUmoJDYoceiNUlffw1YFVE2QUq7Sx4Jt81K3CihZMR+NuA3mYdA9GRodzb9EnpL1olOw
/W9ut82QsCzum6HZdsP2dt/tork9px67JCjVMfeTdamFJ7Y43q6l683btV8PgDv4r59iakXnd1qM
aaNPnvmv5S6rcQtO8gfOEKaVbvyNUvxX6rCvIms48fTalqhlRASRQCvgVJewN4iTzKI3yATvS4eP
XiMJcMyzH6aS4pTETEv+Hp53vryP7f5+oWwu6wkkZ3SPtuteEIv5vSlTQZYnsQAjmTI6UKNDOjH+
9HOUbewWzzVl9B02f9JZ6EDNWv6sMp7EfRifFz3Zu6Q/wzY27nDh+Rm48nOm5mjK8uQrDo8OYor6
A5zK9KmE9gQn3yiuwur2M7/o3uhFfywT2bP0diJ1i+jjr9u/HiHoiL5JJD7XJXNgA0zEJO0Xq8k1
hYUJWB6iKcLn1ecWAXztu03hGznaNyVqj2pvHuwIT8mi/OgH2tIiY3iUStDULiTJMUw81Pz3XgeP
R3EfJLyrTRjNyJNgwUqCTye1+zmKymvWsRpb9LPBBkb1d2Rx1exyp90neknEWxj9aHr5OOfpC4Ui
CuspvTM5oCeDQVWtbWEtoUBJ/nev7uK+RIjuyHOCJgdtiekELYbc3eyk6mOf9FfgMq9ijWPr5FIf
qgKLQcgPdylbUoEiIoymnA6F6gAYdfUqe0xGTJLdtHXDono2qAnorEgfFpXM6dwQn0RMW8cQRIK6
R25SFqDAMuuo93oPJCH3O1t/QI2F8XSJINkaOqm4/7xGiimJ0f0xqeTbrXT4/+v9n99zJARJ2zXJ
t+732r0F/Py38qr32X3+D3iDSTfff+Y//vf/3MbJZ/X5n+iDf77kr3K/K/6ArrPybegFkaXsgpH4
Cz/oGn+ommZrFoXYG2SQmvRf5X7VhrxuGSb3GyougzVM+R/lfuMPkzK2QQH3L2D7fwc/qP9LXdyh
3k87QWDP1zmR/q0U3PSNkzszXcRKYg8KFeZLzhpAf43bHBlfCQSuJ5EVhvWnM3Y/HDIiUSCARLYR
VD1JsnurMVmQDIZFwJfrkYs9ESEk/agmFdGADDNMAIZCpI3CAOCAAASAKN1FOMhdDpPa2eboiYNW
y9uX2vzAbK4TR6OnWHAgOPVjZx9cvbE2dL2PTEmSf0MgIu3lXzeBo6oaLUoHkzuF+LU8/1trgAyL
aUapPgQiVJ6zifOM6b6McKObCbM5Hezuri+fnKTyGe33jU1vcykwqjYABrP7QVtTzaYjzGm/o3Yb
kTYC/WBP6NYGxdRTo1c7FPBjqzEjV8+QkO/jqb9PgJpXbf9RxvrLJVbbz9SoL4hyDrHW3ckRRqEa
eX131gCqkCyC5LnqdzDY7zNEvyEcelk4b50B5jRJggUmdzeEQRxuIDmdySu6U+uLOZmIqPRjCnex
IiQk6UqW/+Mxtl+IDtzOLIAWdXheNPBOTU7/EKfxDJHKZk9YrMVrdPsCTzJIdR1aLAlQ6Q9Xvkvn
PZ9f9MTDEdPrpyw84DSIpl09bacnmyL+t5lWLcnV+X3YzpuhXs2sfFl654l4bsyfo0NUPFjpOKT9
wIq8fSB3bjJeFfjGhJ64X4XyxOmcaf5JH8g5zb023pfWFjAfqENQCrLybJO1DCy8adhQdfN1p/Pa
bVLOe4l6vY+XUzFp7MnKl6FOwb9KT6TiUBl8QnuKNYIRF/FgIa+vkmxnlvpjaJXPg6nfqWjEKybb
rnGIUnufzORWwtLdDL2zh0NDRb99aLPlqC3tKU2MQ5nYzwYn+IGVEjrabYWyktBevxpOLYwD0/6I
FIWwpcK387cKmXqmLoGLsjYi6q9CS9Xa9Mz7zHkSE23lac+hv29SfcvIgKVD0e77RCdkEG7/0sIB
nXF3vLklRt1DZkwYQj4mDqeFloeiXaeFdNIo31TRtW1eU6ABMeewDsumzVqJnIQ3hC87Z7lgpOM8
TqAlMqHoNVr0cxQnuM/T8WfWC2K9EJlE6JEdgywgd5ehnlqTMWkMGaXNpy3MuMOzm/eneWZ3iU7h
axthZ0QrwZTdeDGryzRsTelrL+hhdOMzh1Cc6BFk7O/oaNg7gPtGTN2kuUtxcpbqG+VSIOtPg45q
JnOgau/QCOfGc9e8p9OLdHHifrTWdeiAlnrO6xixfO18M39IlNjHw8r5kzeL3SMr9S0GU01Drvpi
LI2nh7lHeybQ7FOdGVvpHkhPIh7YZmNmKP3CdzJ0oqOhXzP13ZR7FPblx5Bu12l46xNZBpXG3Zpt
szdqCCGGSc5W9BHmnddBO2YietCzgrEi8iANeFXq8uZo5U3E6SzfREOAUddelUTDPfMq0vAe483W
+aHpXTClSFLN2ZcgPXRCtrGv7iRqwog5Gki9I3/5ihRWioL5B9VbkhFBfhZGR5GKEu3Cs5KdxgpE
KIbHjOFQDBwGGVkKgxF06JRHekc6u38akugtH8qaMZSBzlDNtUW3m1o8jSh/S7c/KJnY0bvzFIp7
KbNpmk0brPbZsBxaWd07hXq1QutQaz1sFChtnXYcVmxDZzyhvAzmnOKQWnsj9vKMAs56aBMd6BEU
trWKbLOMZ9XwezSrU71b2QUKkagPTb8jI52WSolnWgeDFzB3km3AOrKJzpXYUHPXOCqWc+x+jEiW
svlVS78lqnq0sFcUTbUDtxeYuuIN5KWZXXQ3weGLw5pEIjX15nywdxUH3WnKHDZ2I1+RgQ+ULMLw
vTDzAE+15ukjiWykhv/Ipkl57mER+gwz2Wji2qnzpyaNrQe4iP1GS4mGzilju/mQ+kuF+DRkjZLp
cTAqmXGoB7X3zKX5Clk+u5Iyj45+Gg+1LOVZromZFeWzg+qSiyqcHNNJYzxWVL43bSgOU7LYByKk
SwrZsdivq/tBuMlLZhNgW9vuQQd7pw6ifiO7cPLbUKZBU7pYVxtMRboyvFc6BZ1CuSAhQF4KA2Gb
OEoQ15TfBrd56wgdOrhq4noNfew3YdHCnGs7vxN5ob1StNjcnlY5A0ZFRWIbX18VTbkgwr2tT0OH
g2qwJ04w80lqMZr/otHOeZlE+ODHV32y8ocSBaOXaejNJ80Y3ox62Y7taL1MzrLclaMB5CkV49sI
686btJ5i4WzfT6wFH1vksHPcUazoBwLZ/tlou3XbdKg9/pTLu9v9ZNZhi/mzI0fKhx04s+mXTjsF
AsulQcT2UUYsBhMFweGvll3DkrjWNLZYm36EYiYyXAlVL3RIdGElIDAzp5+lNv3V4bu98HZxu+/X
zT9bjevzbvfNiN7yiAO8M8qShUYi6q0JVoRSRqgsOx3T+DFamflznrNAQ29ZLlu7IZgktwqHJHYe
ujH1bxdxkfOf3K5SRuT5ZWuNeNx7ibaetmeoEDCvJfo9uTJBvYKh+w5nO54zg9pv82Dx5jka+wGt
+ARKQIWU3KmTT6QHM61ot4SkzVB2HQjNtBqO/ai7HzU0RDgzZFFve6jpRUlHoBwPotAOivbeU+GV
6t3ILBE39n1O6zLs10Z40M9aEMYf6yop7Ax/yDI8SsI3a8M34vm5rPXDmPMTQFpfmoqB00WYR8BU
Gwd1EQc64VB4rD0x08doCUZjfd9rRIklKDJr5gJtsA5XpWHvagHeAxiZVdlbmaR3GrAGSlLI0ckk
TfyBxXgpLQbB1lc6I6BOHiCZJprW3RRyuRPwKBTH8jIc1wAIA4Pjl4iKTZP2m6UwA/Ivg1yqARKR
oKpY1m1pPkNssT4gtJxQnvluT2LDgI5Ywp1clENJFomNOJeo2mtlyIs1GZfZajYTK1ZFzBRWe7DD
NakHxZ0hdGx2zWedX9Wm+ZL1nKfC5TWyl69m9tLbXWA7zpmVezBgXAeOc4mVjuTl6ppY/SEq7+Fy
BIRc3n68fnA8hYGPUuRekcqZqJSdbDndaO6Wibyvzc8DeIXcbMFut1gaRh/M1m4etJ0ahTsXIX1V
KVvg1Xu4KEeO/QuqL3oT6Zsr5yeszXu1aAMQijGFe9fljNxeYmon2Y9UdEdC2Kk2GEFMbToJhZ/2
iEEbANoUgMWEix/R/FiSNVcdbQY0jC6skWkC6Vg50UCPscmeulFMYPxFtVsNOJ2bbIr8vAimQ3q9
07T3Eq+PNBdfGy3PgGZMkMhGAJTrhwEjDkaI+Ug4r2fCf5pnx4Pr6Zb9UUMZYYVDADTMd9GCmiVj
89uoOldEdJuBXzgSZaBwLIAI98Uon1T+QQL2/KxrfVnmHGWBNiU+PZaTPTtnVcl8G2oiNmoQU6iW
NQy3fO0e1GzhvApmGCqsIrcvkABbnOuB2eRUJzoIUets1Rl91cH5r0+n0kKQnlJ1tScwE1dqQX4B
2rNzGR+Yf5tt72lZSgKeRhy34VP780ZloIFMpFKkELfNbi2J6m6ChmRhwJBsPRKOCTOIwkAwf3Fr
ESjafCYtnLmmAMWbnIhqOQ9J5q3p5lriBuX/Ye+8ditH0i39KvMCLJARDBpgMBfbW20jrxtCykzR
e8+nn4/Zp6u7GnN65lzM3SmgCmkk5a7UZpj1r/UtDvecUPfmB7ZEglPMm/1xUbJQYit7xlENJKI5
enQNtQ6uWESmqdfpEh02lrjhDjz0NLg0FJSX7YcL/XQomPURdnaJd416QM198abnDb1awXOaL/O+
uFhcC5GIeNrzZ8Ahq5SaUt3Mzz7pdrcTW7t/zKnhaWVGO1JKXQUyT6ev/XDcCTPnCG/g78GdinpF
zWpfecwO0I6micakm6bPg0s1u9f3ZaBviTkdVEUKrO2xd8UHR/r3vClOqnnVJvMU9Q/cMjeDmNbm
ZG9Sn/eaVBx8HDSn6IBHkkOPhXHC3LHZb8doPNVZ/4QteptNxaHLX6wBpTaa7v40/Eisau+2ZJzd
8sp3qLNTanMVwovcF8rby3HY8t08BpV9q7A8b/vYuAaxTwxn4NtakTeKCVhac1vPujOiNU17fDJU
qBrjbrGDWr8SJqCnWNtNMzoz3JSsvz6tXZrDClOAfAlp/jQwHHNASrEtY0LGU7RPWAIj+0Yn99oo
tc/S9cAUAlDRvL0w642V8PznfB9Zm0eYGTi9KV5KKLsXiXkgseuVn1VfvJeVidFqPLee2KP8sZcc
EmKMbC/rIQWTNB6ZRLAi1lubjApTPUrR3iRvkDnOV9urvo82lT0CE5CXbLxg2v7V948khq7cVhdm
nd1H0LGhsx8syfjoWpoxDGXCVWa/mUIQ8jp13NZurIe9a+erHBBpr0vke7Utc6JRTr2Cqc7adLeI
M+KyPqRFv6diYaWwzCu7WIyCVnYuBbu5IjUx05PYeN608aqeM/GmooOj8Pytn/IGnhiQm8UHRdBR
KPCx9cvEKrhuG5uhz1cVAz5KW5aWTnA/s9dyrqwmSIdTn+hIwVW1TM7uEJwa4m7ClKfBDcBmacvS
yV+7LniOB/kYmNiHPFnszH4pooeRg4fpgWCJtF2ZRk+cB29mad5jc7pYTOVz945B86L0ZEFm2/cO
DswsdyOaD92XawtGVr9mAM0rHuKLUz27X15/i7iG4mirIibVx5yeVb2mNAv2I+AnPcyfNTu914yM
M3v2XU1HFuR9qDsHs0khdto/CYa+E7/G/BEdgiqgIiU/zfvfULaHWWtIIN4WbrOzLV4M+jFOsXuG
EWWoHwtWDm2d+dm6IGZFMmHZdQl3EbWrH02t3pO3Xk3auDWnZq/65G4TebFAk7QB40cneLLqdyOa
Vlo37hlO7nV9RAFpNmFN4tRu1p7qDqpo9ojEOiAFBYd29MJLE2Qvo+geHKEDCphWpXC2lTchZRMv
7Hbp8J5L92RMOYXoyU4BR8NjsAlsax0nRGY5bNryJXmqJvZ2Fa/Iq2bEh8mDpqSF8+fJtC5DHx2x
LZwHknGpgyG+j3cdMhTgEXxE3UM1DQ8Gl5wwBbqldhwmVx0DCz1BIcnEDpnmAcL6vaNkm2DqvdCG
K40wB0cPdvZ98pZmFp/R2ZkoS32jF97ad2Hv6hzYqL+o8GgWgFeJu3I9154IPp0DzdgVQMYcHwMD
oYPe8540w3kRrrzanX1vBusSljHoQoopgIh14Yw3bm5p6p5TGewm2UCjIBhi+OA/o22iGVfmqUe/
0jeemq6JaHalPT74RvY8etMtjqYTs9SEGgQ7Mp+gc50SxRkukXuz5xZU8oAhVKHwt661723/3vbj
me6mEwzV/VSdnM46AIDdGrmx073yGQLUi0OjDhM3nwFO6tcXA2Mmdb2pTsdOBgrCHo4l74Ie5qjZ
EfTtYvb98RW45C5OmoWXZu84+l5BGt8oL3qujfxeO5y95pUy1MEL4srI9XdWyheXU50qPaho8crq
y6Pr1e/W5F1pLtsbDfkg2Gt5faAq5KY3cMiD7yTrP+HbPkxFe60z2r0oJ8QadjZEtC7Knd5nEJHa
HVOOx9aubmVuHmICu3phHozSvju6xVepXho7fxCtuZ4oJE6iPe7OXU+JQxv5NyTXVTwmD5XmHurQ
uFVwcr1hTliNJyePFqDq7hClPrLAPlgc9ee3uB6RBrC6PRi2tdETWASkOsi91jUHMsRHy+1J/YFM
tq25Q2U/DM86W2ObUV/OV0Al/DFlPlWBaBHCW0JJVlBfDR4vgiAbiQslFMTZI7FXw1fSvoBZ2DvU
wvSq3rWeTWnVsu6Jelt8582SiboSmHU1uXJtmuXkphmLU2KiCZjiSECEkB1BOAL2XRK8dnX4BkXw
0fbtrdZT62yOl8J+Shx1tNvwnDuAImVCXjkjnGGfdNMDGKjtoGaOeo37RltSx0TGhKILa03X1tot
h639Y8jFZuwlw1hrCSN6XcUUYvn6NeIx9nlKJ/msIbn5AVhwL1sUebFNrHpv1sjKun2EtbRRjneO
NWLmRIF86zW37EMRgPBvuOK/GhDPvaHc6pzghZMcEqpxNVE8VO4AastYcMdbRmTHAP6Q9x4eJKMi
l8prekTNCfUjnI5SVi8az1tPVlkrfZ4rjoAw0FOt2VtNcsKmfYAt2I8bXOE7NBx8b5ItNFQbo/fW
Y1Py1AR77r6abVxtyJ0lfozSac9GnV1SiquM2j+Ovr+nReRnlzXHOGjuMTJFzdRWemIJseBau/rF
lvI5SQzW6f5XB7OGDtlTYSU7PFFqeEl0c5+k08XU43MbduhwQC7LgPqWNFn3aX7TJucZ4vzdb2a4
l7YZjfhOorvv5C5NmGz7i66Jyev1XNxRm1Nj15HrQck8mVm/jgsTgCln7do8WGo4dul0N9zowl38
IfGDk9liJa4+GZWeOs98Hwlaq1b8sBuxs0xICp13ipk9yo5RI7JsF7bHflSHyHjV2o7oPosY/wOF
rLZt23Fww1sZNUfsXMWRbN7RFsUSBXdla+XWbO25+esUJewJNN6Q6QHDfhuc7H3KtLcQirfm+Wu0
1XGr4TFC7hoGzlvDuvjGbr4iK2UjukldEUubNjQrbTCxbG3i3I2wuLu1DwScVpTUroh+7zDab3L5
S0u/a1oUPF2HWdpxwFDU0MYbqgwUUocGAdAHN+XVG0O0OxuajKczX+QQbGjiGN9KM/8sA3/vwN1g
/Lh1YiZ84QvP4JEF6ipaRpq5MY8Ut3BQHvQx4/L44FDyXsTaxvDU2p7NNMSQxICGlLEVWRwxKFuI
XGOnjM+h9C52nJ69pj7FPYcVavMW8Ha8CgElk+0m1QZrqfkBr0yZq9a/OAmehyplMVJRfdd1aACo
KpLew95eTSjWII56RrGTtzU17LaufVdDfqJhcBvb4hTK8hHHRsBuZkIrctZNi80C0wxthMpXIO7S
+NBI+4OQCEKag4si+ZpKpKgHw/W3EFUoMooJEGtKwxxAoNy0uOab01tUmafBgyWS0cq4jMOupbeJ
vIFuZGKpx9bOKxjHtEb2yw+JAgq3tG6tnNStpXOjD4bgMpSauo2xblwM+EW/f6+ImnrZMguySzQI
VnjWoQZP6RBjaws/rTaKKMygGuv3aasN0Eus8Ns04it+/QV3fpoCQnnUk4atWn57ebeClnSka8Fc
Tb32po0IKWWeU1aAnd9D3LQ4djZVjmu1+GDOXC4cET8R1ftgXGXieBfLKLW+OJAUqyZKP5VbU2/a
bMD4nPsWZruFjt0YtHfbqr1oPIctoYbDMMSUFeasLqmlLyyXUYiiTHo14X/hzpoEj4Z9mYP6m5TW
tW56NtBLINx1+16W5mLUuxAPIbH2umGkn79kyGZL5Eq8O9O39BBdNe2nVfQKvlR2yxu6XolBf9mp
5+NMDliLdxGwyrBRu1791MKuX/cl3j2LuXrm56tYRmIZ0wBmFZwgR8fHyV9l31nEAatqMePaCSi1
Cg8N0GZ8Hql4qFULDsWpFyYb2FKgoS+KMvrSPqCwFH79keTBshJjyjW9HNZ8NyUEy8S+mn7I8Qlv
VQG61vgkDYrRUzntBtX6YQCquJggJi5dF9xGr7kvVV4X32XyERoB/buEEveuRTVxgaGzaMqzTO1m
V3vYVY3Jf5ZVjgZl+DQEd7DvJk/0NFpaT8K3w33TawY8j05bW2axTYukJQzyRY96fFXl6K5SRbRl
Gr0N8cTp0Hoh9MLEOxZ5ByhRttdQCetYGv249gPjHLcp1sDB7F/XdA6+l4MVvbSo9LTN1wClZMU8
IvfQ6uP6YcBYjDgea+/IAruqLr2fuua/9xAPX7wUlS1NPP0obQ7fdd+LVWib9huffYwJivx06uIx
Z6pAcRe1wIBC6pMPhOIEzSBeT3VgvbpRc/39oYZeUyzn5G+9iryVXoIeHph3I0BWzq5pPw1RBAiz
QbzWGp3ZUA49A2vLciqG8KIUSDxlFT/wm43fcMJIFctFBEnrIjUgHRx+QUr6cM1AwUwvVcmw0Bkc
96zpdz8JjbPZGzWgcSZDevv0GzmVazXJpLA2VoMTMFgJaOvKmpLJUFkmm9wgwMF1hTdRIg38kh3t
1gJ4yuQsfBITrZvu8LOu+mLu2kqZCGndK7GwX2ElnsqOtRAOBOIQSB6Nx6Gyv8aGT02hE7bC3KDo
LpnEGTjtGPmO8WrAEbcy6CtOQWjjNOAmFNCxXFTvY9GRIvcFJ389Ozpt6+2tuU1uWJUz91NyXjRd
+6WpxZX3C3l+z//pD4HJgWPXuKRpJXlS3ylhFTYJcoP4JcZCgNLpClpeR2xnQaoOE/zj0sd6MuQt
i4COsqvsRSeaH64FAsETsys3XZsjTW+9Cp2NE7pgPQ6ayW7YS3ZSz7A3Q8MBvi6ezYyXRvaO0a/S
mdt4erqCQPwxdlrDt7HbV7brH1VRu8smb9AgqcQrUUwiSO/sq/GXjnSIyyiNNppvv9Am9y1yhk92
g0aVdjxUtf9Q5xS4OPDIRRsDwiOOhZ8Gb1w1N5+0rTww3F7YmXeJ/LNHIL7Lgzc34yHOszLb4MXs
NhIn9IJW5X1mFy9tPfzQpJRLodln26bpL0GxWauJTp3CwuHJtUWjZt7lXNlb00uP4rof+hHEgc7g
0LbYO9vG6hYl1zafl5Fw5A4hLNFCjtU69rr1xD5+kkVBMl8kZziBcmFluJu1pslOOTz8pCna1zrt
rnCGzk4j4nMSoRtLefAyL+JuxINtjvwHVG230gt/blZYqMrI9tGs4o49ITnf/IgM/TEx4TxMjmxY
gSX2/5g3TegrggV6gGF1AA0WYrdnjfdfbC3+dKKUeYKHAGEYqjiVgYleUDoIkVwhUuetyHr/2yep
XfhD98MSjbnQ0TDvqnbACYWgy50+qs9u0afrUATVYcy1dqmc/Eur2vBRd8G7ljNxJ2O9aMdx3Fai
8ICnYcpOeu0A3Tj4Sgy9WGKPGh/Yfgjd5B1mzzKvd12E2armHDbLmXBih6Jcl/VAH6KiQKtWA/T9
xM7oD8byK6sP14I3NlgUK07Po+aba9qUkhUAkhHqaSY2muWPGyq366Xi0V27tqmtq/xTtG29Dmhk
34SAyFcFLQVrX54ttu9Mjt2y96qCwgXckz4iuhFq48UAQ9cbGlzdMbJOwRqFP9lmAuNs29rmPu3S
s6MwmGZWol01ijXZ52O1DusIEmKrBXfb7igYpF1ijQgjz+Rir4ZZqj17CFQDzU4ubgC6WUJcGcIc
rq1oo2d3og8zqvljuwwgdT3m7t6khw1iRl9d7PErMdnukRRWzSiZDpnMfeiyAuMWudEa1EC0Sq30
ffIASVoJFTtRhFCYSkCo7pkEGklYnt+1WzVAN2N3XIuqhXvrKQUGr1pmSfz1myGjOvGtDFQMp9oz
40GHTd3NmGg/uKxiY9COqedRDJThxshQsIFBFiRRBP6ICCxOP41nQ5/6TVbb5bbtMkK4vnf1cPou
Qe9lsPeZyUDg06eTY03OtvDjBjMtsEICJtkCq+m1HIRG33NgbLgtEj9qLBtSyIyCy+cf+g6vA7e1
tbOLQt8NOj7llqF+6vfVJx3V5yAY0Dp1Vi2kTxm5PY7QPnjwq3jceka0yelY2QWZgVuXTP2qijr3
w2bgYhOHgskdcUqfn/LSUQ/1wB2V/QrilxYhJQ50UMq2uaigYCwOxn7ZakN90yVsCLscH1I1bwh6
x03bQo4hnbnUWjO5eBUtIKBNFlotjHOpnmEAe0hCmD7KSjPOhcx+Av8vH1oLK3jG3doXALmCZg9u
NL9Zqu0Xuh5hFVDOobai+KGDqL90acFaD9I0j9mcjBnaBgNld9YTMHkOrZ1xNV1yBJF90ip9qbEU
IDK368pkGjkXOTPeq797JiVYdt3iakTdo4IauGqwjC21jKeKc9q2VJ69saz2pz0B5NCkjg24UACS
2COEjDfQoUCjHqfAdLa0Rd8oPBgB9zo33OvGpRqCbPH7Q6YYVSxPVoEfFXuVhHhCAu6Fsc47NPT9
he5gk3VG8yB9EllhPG0iKAwrPSts9FH5UTf4Suo0xb3p9xY2J5NNQi0Fzv7N4GGBKSeW3t8fEBO+
OFTa2gfQNrGudbamFk0USTCpXgQpirnD1JT4rkvUMV8xf1Ja/k2Vqz47q6yz14VvXiOmp8LKAuwt
rrVlwnI0c917YVBXnioqbeDBm+ndC61jlVmCewFgUTZ3/SViZGtENi8Zgs066LtFLCB5GLbsrgN2
m0VmGPkPldVrjllkQ6b0CV+/TdQgsw5xEeS3nMAFwbtKfpkquiQyzS9Vm79WNbMWvFraLnUjbls6
8b8mAkAEcO4sIFG+GiM3n1jHilczRZvx1shtLeQf3uXV3Xck9Im8cqgmcYn3aNY3/Pg1vILkOerq
Z7MbBkA6qJCC/XddVr75oFs2zfG0epN9itpzEpjm2nOb+tEPHH9JyLVgCiuzbSPdux8M07fyfxEc
g6s2MFDMRzP4qWFacX6IwdHevN6h4KEq/WeAyhxUOfLdulBp68jrk4e2A94mh7A4DkGIiy0d5a7B
XZW6/C+bY5Kh7Ot0sbd9QAi6oZLEndpFbTjtp4O+X7dgYfXhM9ec76lu1NvIXxjnRhE+OxK6pQa+
6zaVLquwbw0PbQILlKmwOtLWLjEtNPrSmxH/bV0QXYb0uq/UvFXnXbdvI6oHJ6bEe2Ps9WMVowrB
mAdUT4P9DiD7dKrDwN3Wg44CFiVvmdMY27Em//n7R1pvxX/7Uf/nr/Ggc/QYYu7fE425nLqsI52N
JIA6MRwgj3eHdrTLvQexYInHulg6nplu6pLdo/R9aKm+EidLeO0ekmnPmKvOSIy2C2MGuYQiay50
PDUM0Q3U+BBW7sA4am3XzohdE5eyPtjx1xDIvS5oNZdcGxaUxGz+21A8FviC/1NDMUdpzLz/BiCS
J2H6+c8W5L99xp8lsvIPuh5hcwib+L0y+GJ/1pmbf1gQHUzLhCYhsfX+w09M86wLasQ16WniR3OZ
3d/9xM4f1Ju7c5ETmwHhXPlf8RPzp/8FDwDFA3QJL+//jA/xuq5r484y9mGtjoKsIuhB0rnUEuTi
/+LcVRYv+q9/mGVIBuuOpXTlWHAs+P1/Mu6WRT+mTktsuVMBakYyu/w7Iu3ZdIAmp44jx1QuBxQS
TeNb2kY/K7N5i51ZbnO7F182P7Qpemt9rV3lRZLt/XqTi8pcySJA94kPugvgSUe1aiksRzUgCF+C
k5tiJFqQO9RHhjrlh4ycuLVlgpwbrIlP1yoeqX2a44uvPiLNop2RFDRrQvxpiG35FRG2CBTPyP1J
jOoHVTlLL+V+qQJ3XEy8Oqd7VzPxLgrfRM0csTUkVl7fvmL0N7GOcU9u32iFchbOJDEf6sM1d9H6
opsb04JH69/4hCAUKQRSUZCrUfJQFdo7aNRnoBR3AkjrNkuuU2ZRjR5uY4yHeSfuTl2/m0EIg394
7L1klSOUGjalA4mPDsyVoEbS9xxSZwaqu06CrQn3Q1Fgz0HRhsgk4NGnrwF+ReBFIYsoNiG7bk8j
scDF2JVyLc3gFIoY7AbDe1XSYDSxvW3tccKiMTP8SgJv3ET0rdr4XVLhy3C6RUaSOyHiUUGn2gBz
6vFKqGjYDIWmE5qNgzWvkIO9z63GTK3+hMWaQ0OPBDnvotxdvstJmzUi8ndJSIZzss+xv9c9u/wS
PvZFFjtKPKxg6w83+M4UXBl8WwJCg0d3cEecv2xNhLOeNUymM58WgjBIXLBNxpOtc1diuLcVfiqO
1NkyRiQ/v5q4fBJ2E1/0qx9zncl1brfGUyn9aWs2rO4FXHJR0yXW6d2RkX6xtlt7lw0OSgl9LMvA
DL07Oc5pMwS4RrW+OchAF881L2Sfe4DZXAY5Ue2UjyNZ1sfa9btlNkZc0ajoKevExAbQm7fUTg6Z
gESajuPVHgLeIEb/q01bLGGJN67Dita+qbqUvtcuyMR5y1qf7ryj13gOnxJ/rHZArL+kiaEbq0S0
NLJp6dfo1F2h1TuvYqwhegYWzafGIRJ4c34T3OmW6dg9O2F080GqRtGeic9Iyi6HMj9Nahkyuvac
mrogNYZMK5gyckv8nDjaLEbLfgtIlik2+B7SKnFtjN8mSc9yTSU2CtzQv3YGD8mE94ns2y2z1S0r
sY2BMN53FPpAjfeWeWbR4EaTC8jTD2xz20YHENmYJkaz5MutYLJH076Bj9iGv7oMNHdeXdsJk0ZC
dLWx/Ccanslx+53LqalDWluJnDhONckXnNDxwjKd5xIJPAMCqoHzH+yHri02Hcj3EVTQQth5tSok
h/FGB4geNs6ykOV3EkWPWZidKJL6xVq+LdTwbMe7KHlt3B653J++8olVrWHUuIiyB9/Sdx7lMeDt
MzqCCWHn7c+wSXZFB6YQWDHYzF1RZxU9Mhio5YHYYUCWOP0pnGjT+Rl9il3M4TJ6N1P7ZuC/qQmv
L5jHMW+sayiH5PI6HzBfoJcM8qFuhp+DNf1KA+NOdHQxyYthNCXBBxfnm/hUxrqawrec6VCtYX+W
kXVAX38IdNK0SFvgKgOxEsBYyZNSWkTLl0UQEyf1kvXmoKUNcdy+3JSun4G7ayHaiU9UZlYENXI2
x1WqdMzIidP+Ag0nFnVFg42LwipLT5G3RKIaEj1eVIGdrijrI8JbIhoPdHxYOChpLNtaov2hOTZf
u7EuM8Vba7q9VZGgx5Ii1bAziHeuTX3SuO6M9tI5omrd6JI5dW54MDKNFEr5njjDzyJ096JIEMPH
TZ1gH+eRUmW7rov2aIRvHLnRenLQr913XDRrp5xnUtoFUXGbGd5lLs+KMlw+0mdE+iir8GvO/PGu
jcU6ku3OcPd9Z3yMWfrGqkjLkjE91lV8YHhynHKXebp1cZQNpkbbtcmAewnssjUk35qSx1RspefB
W8Tj5XdHK0WrBPwAY/yTqc4P3+3nfOpz1LRMT9oTi1ALclt9GSyJGM2NRRpbt1D2W4Uq4mUMyWOw
+tq0AWdKYpc2X8mQpomutax2g2w2qIfnuGoOdeKda7xf7dJnpKEb0YECrmVmGswrk2VpoQQFxnoU
MW1sQ/lLVzkTyeRsOUW2MhUGkdQZmMwiosvqGxLyZ9/b274oOKRe/HlNCDECNgy88F40iuqvDp6n
sXP4yy8n84eX+wHsVuuVg/Xx92+43b32zjpGj7YIdp0AmDT4HwVbBvLxDVQI05JvLaF9bEo/sAR+
iM7bl2HxrLk/wTI6DPWgVcvG8e/q2hkyvQ8Jvno5wUGgxGLg2tFweamZsueO+dqq0r2jNAvQzpzo
6YloDqYNMGocMnbGWJBwZaMFD9FzXYaNipux2vtU93KFoGZ1NMq7zrZy1LWQSGYaXfROsYyXn61b
fROJekycgqfZNM6Ro1bAqmn74IiyABtzHAsUkKn275pW4TmyeMaw/Ght8xRGdJoqwQRtoriiN3zx
mvlKX+gxSdHQtI+9pdlXI+vm67L+UbmJ/aSQWsOifhuKTjwNVE3F/G2kYVNg7/d21OQUy15+UnAW
rCfD+lvf9X/nCv/Ta4BrSPnvrgF/yyI2+f/Y/Pr5q/pM/vlC8LfP/XvA0PnDVa6j67bQhQG4758C
hu4f6IT8A1VOKppuCff9PWDoclUAQOjCrOeiIG31jwuB+4fOhzqwbQX3i/mzfgMg/xUI+Y+f/zNs
Tuj/2hNrCXKMfDmMb+58ZfkXYljYWbYye9PdlS75maAR2mPk2/WqQaVva8mRW7yYUz9syWiPoBe2
rTWqHfCRZBfFxlw0qnu7rEshH7eowt6kHQsTUPAYC39VZd5BK1mbY+eKCGydi5LLf+Id2nAalrV4
ld24CNpfEx9rkqWY7hF9eIyPYf9ZOFqCVUqlQOH6PIpv9BXDYr46M2t0S+ChoPp0oJFQ9W8W8bUB
yyzI1J8yLnEanSLPZuUiv7CgCf4hIz4TkeZnKLHEGAnLM95IOftg8qWEEdxGcuVP5rLxBf9SS4Ak
/VCVIPKKdLamOvvYbmCdYOomzLyw8zp6H8P83AdQBhIgx+t2sAlbUdmzDMkCrxMhsWiQ1bjrSUBr
X10L+F4UIRhdZ5yoYP+m3wCZKEhPQxwMrxMYiAgLy95yhp75erczLPUTZcXZRsSIoCbgbHRqdyTA
4h8jo9D2pVk91kaa70HV8BfWdUtJH8HGUs6nkwzdpoeYUWuXCnwIsnIHRUrTd3R9BQC/dXdpOM5X
4/XtuiH/TqGOIsEGfJHboP7Qh3G3tkjlrTSYDJqupUunayLI51q2zqrpFbRBs9Wb9oBa9COf2pSM
Ihk8mVExQKRKpFhyDOpPyvTZUgTmJstm/BZ0w0qn66yJ2QlrYkZiMrDYGba/8Ws57SNdcy+yy79y
OMXuZF6bhNCJP85oWPOKFmfEMn6sejTqQubnTMndUGOcrwSucwuYJfb+qT8Iqlht6JXI7f7d8lDD
BHPCS5i3064qmee1Y9qvJ5nEm9iD5xhmeKqFRRXkaEfOdgBaAe2pKLaqizkX5/FHEr5EJkh7SzVI
t4KNXjPceI05WHAbykqioFixKXVKCWw12qpH2CQXNvAms3MLE6K+i+ZmYFe29fH/g0Sz/ZXPeej6
f85L/p+o2L+CY//X+XHz9K8f8JePBy37H1vGnLP+y0/wUzAJvbW/qvH+C9hk8/c1af7I/9ff/I/k
9tO/V2jm5fTfLs1t9YkZ4S8r8u9P+VOimTmuStqsdbZl2DOL9E+Jxv7DkDrSjTIN/S8rsrD+wA9p
84Ww6LlKzkns/5BohPhDkhNnNTYtKvyU7fxXVmQDPeZfhRMTnQYB2JWC9m59For+WTgJWTDdNBaY
fEf7K++ALdh1r1/JgevX0IxJh1qtILc4u7rtmIBIHdx0ZEbVjsEDQ2P/WoQRHZidbsECwqMHbKcB
Whzpt9//cZOupsunbPa/f2oTTNtgDTYXudeZvItNjOZRgPb/j58btGtsOxEf//FLgd9acvn7o5NO
T521suUqJsO9m6xKP6RdgsvHacXRzdLuGECy2uAKH/aMK54El8aNm03p4zBqRH33Hq/zKAK/iFbA
UX1Cc1TjzaUJau5LiEZpVwvaTe015V7Z4vcvalMOwShQHCnhg+NbCzFJeOnRLHyqzZ3QfPfcuT8q
dburX4/WJU2JNXNRlu9q8ogp6c2jL+IQWT+0IEf273kGrtNoO4atZu7zciAjxS1FlyL2H1PqcQ+0
GUruTZH5ZhDNo06tqQ7Kx2DVcSjWyRCcwpGpdmml6V6bcAZ6KjlDedqNpA33jeciFbx6zDeBxCHs
yKi2zlWDDB9Y7tZrO3UX/k04bfTaGBXquPLBRXe22AZ5+dXlY35BJybOpyrt09C9SxuE1TNVf5+2
URGwAMrGPIr4ciKrS5Zq2PPd8lj3qE9BVBD+yuYkZoGWM/qDc+XM/VRmg/9ediYsSDgIN5+1j7KW
FJSTKK522LlL/r7S0O6fXewcC98eu099ss4qoj89bdM5r17tQiswli7tYdupruNjYKRfkRU7xBkh
E0/5dKyn4jMaKm/XoqPwByTv8Rj9yLWcgjtO3ggoFb44miVGRgmN3j74sXst8vrCgKDnu0AVB2OY
y4vXT08T9dvQQmOL71WGw99Isq3naE9UBG0x0a2mtD3bHpB28ig4+I32M/ISDMDYDLkAexhDc7Vi
Pv5sG4LEdm/g3+8Z+jo209V2M05JcUJiQqBKJc0txKtNkVy7QdMOwh7pYvMpiihCqgIJJSyKMAg3
Ts8czc274MHpu0db+heQWWpdew1NBZAh9xJsgDPDNocJBTCesajujGlT/rQftQDMoiENiibDq+f1
BqlC+EQHJhakPF2sAzFdq4c0ojoTyojVEZauU66GLjJm/lEXBPGn/83eeSy3jrRb9l16jgog4Qc9
obci5c0EIXOEhEfCA0/fC/rrv2Vu3+q4gx50RA+KcaSqU6JIIvGZvdce2+6QBhHNT0XGd4IAz27Z
y0PQgWHoleWxG1401p6nn4cCnOW//vTH95K25zmu6yFIdnacqNMfD2ZkNusSri1LuARjDFvzc4vE
Z9XIoWaMRNPn9P42SVyNQdFkcQ4U7sn1uVZNLQzxRZv5tehYkys6dqJq5NJz62grRnetT9ZA+gAP
HYLxg4cGGukDkjw97riRe9Isjuz8f39QRCXHmnDJUfWCQ5im2sG1a2AKHt4dLSBk0U1HcXALkcIr
YsrYG4V1b4vmRgy29Srwra0pVMM9To7w1vSRl5HU5g3Oq6MhS4/TiTA4O3ZeS386JJ6vP/QlIXFV
4W6V3jOidOvm1ZO/OpvE5IEj6VAB05lACd9LVaycqPSxkegkMw9addITi5FSlBycvLUfBoZPWurE
73liekuGK9OpAW93mwVQbiPd5cKQTnTlJCOKq4rKiwLZfNPNda4TDPLd7NIbXMirLC3Nq+jjK3q/
9gjCMlzEaaJeAxrO0KtogInBeY5LeM0EfT16zI3QJxI4EQ3fjTeML4bhnywrrNYunvCzIJWBDyg6
wzaMyr1ANIGMm8lC4L5y1e2rPtwRdRqvxdS9ZjMnEVBcSR7CQg3je6OaE3mwT5Fd3RlQqiNlnyPH
HTGlBdbC1sp9RP1fZfZLTyrGQmYIXsgUbvmIoKODjMNpGRev7E9fYTYRWuhCSvNRfEViihdBZENg
9quDa3XaxZ2ZoABTdo5uvUXkC23uamt4rrQQQXztUD/Sr/uZvsp5r1c5ssUm0+BTVCTHYhkLvZ5A
bLe5Eqfy6Dr6xxzfCCXp2Lu9sxM2I4I4i5I1KbrZsqoiHfHnNwUiEE7pRYvMzJhzGMmTL1F01tmN
SSp9aISAAScs44Q6XAhqXfQ2AzH0+bvuZM9L75xbjVsh2xziVYDswJleIgu9SVuyyqOFCohdO4qK
YVyW1OScO9Um5aWagRVEWPvlIzHTJakqRA+jW4R7ovRvloT1i4lLsQ4dd2HomoVQojhV4Nxv4kC/
QfeAzBLeWd6rksE5Y52ywRSbJwPRVRYiW222zBou+8WF5sF8C+dIZldN+yIbxkVRJw+pCzAhERjw
i55vAScsd4wv5C7k9SytvamX8h38vCS6Delqo58rg9re0RBj65yjEZ6HTTWRbsmhMnjsgQo++l2v
7S3wEITbdiRMZsg37KeCUJalrQXI6clirEftrQnlkfzdZ9tP6jUp6tMiJ9YuGPudmYKnRW9wokKi
FkemsswzP1sWnQarxqz3fu1tfQ+Fvxt2Zyjxv6IgHrDeLlRRPuqjsW0FVLCMz8Kq6TOys8grtY1m
4FwNDaRZvnrrB+MxMhob/ZbX3pUwToSjhVyj4XfjdtAPa01eikGHGwN6/h7S1k1JVioT+R5XmkhW
ERmTC8TKZAQN49oRXYwwj/A5sW6M+KGwNDgcBSjCsTvXXfyKCgoFsaV2PeytTd2C2Ri8EfNVdkq5
ndoBWAyiLZaxad9A70RUhemZnZFQSw2tMwlYXK003AuI7dsAFjcjpU93dMgMquivzekbET4SMQhx
J5twchLBS+7i0Dp9Qvv66BBnCQlFrkUmMVp/+JQeltlYwNpiPEmo+toQ1j5B5HiH4YN65QSP8DPS
dEpE3+uZaon1VAzjvc0RSAaerupbo4yaW6wRCk2hz9H2U8JmjbWzCbFcVnXLBw+c5SkhU50sXdNC
Ao7U7eehF7U6FehjNB8B9kAjqegZjKgoEc8A2Bl5coRLzYVxhqrItJqLE74Eqq6fKhRZt2T1HX++
IsmDjtOFV6FKwDhh++TB4j5atbZVmqD/box6L/GUjUWULA01iTNkb5t1uvtS9Um98jQG5Vx/V9bG
2hYPJ699oEA0NLl2CMbpJTxwD1NfitzROqf1ZZY+PQYxspeyZp4y0drqpe58JhiWzOilRpz+0VVo
OlvuEUmMjoKT5DsJ5MUvO2/ZGMA4qL1IACMikWYZDaFGkI2YA2v0cPoVYtxH0UMFKUllJFxmVsLk
oPqSGdbhuNM+6rCvpgNJMJ0UQInMIMFyPEWrjJyqtY4nCt2taBl/QC8g/HgF0cVfKA3CcKBwlPYj
2YjFyAmuDVV2jVDsLZ3mtVQZ18mQaTe95gb/euiSYdiiUo5r/WtwO//srOJwqpaFiaCP8gT8rDc6
N4Is12ygcg4HiC+oTqIz6WjRuhe4u9gEFuem0AvsijOC18+Of3wrrgpYuipa6001niSwPVdkqMgp
bFyM1HQQi9AfnPUIuv48qNgFnGPcACVQ7B5iKDVO80kVkn6700UwN0AiH/e3fqsbS5vEsRt0+eII
Iq9am3UZvWp5v42jcNr0UOP3DrzPRVAy2QLNNzua4VebaCU3elLdkldTbcqm8V9dI+dzZPnvDQXE
ovILZJc5k67Gcg91OQqQC9DINYOSo/POqNx4QRKZsnCRb0Zt2lfH1A9D73CbUMWr5QULFimkD7bV
o0CNu4wsDKaDZp7ZAok8P4ZNVqzxaz4Xc9ymXdovnucU69KGQ5Ex88Arc5FBpK2SgXQvqCw43K0J
eiTw5NhM8oPba2y9qdvKWPuc3TQsu5p3u9ilaVB/2jUGiCDl2pPGym5tDPPFcA6HZNqOPsuiqEiw
OmMh8F1WzUMLs6dvGBeSm8ZBlFYsZns2E2H31WotnmSfHXFVEneIk3aU0j4hiN8is3aIN0VVHXUG
Lqe8BpPUdMdimtxLruhuQYagaYbEaQxFtEat6KG1WQR9wwxPVR80MtsJj9KumRBdF9VZzAyFkoTk
JOVgHbFoo+LCJ1x5j7hAhl3N6gzGmCAkfHYtunATRCaoQCtD3okMV7SWkUY4RfiW9aTe4f2kSCVH
iGEfVI2VW07niqC9x6RQAikCul8aWWqTqoDn07vdJpn/FEjsZV3aRzuRMcEsaEVBxYGYrQxn0fSN
fWdGgq8qD9l81B0MxPfLZBbnTa56sKfWvwRGuXMsPTtjaHmcsmQZGFVxG4z5Ewl7h9bszH1h1cXD
1PTplkg2fQXPLFuVA+7F3hjCWw/V9lLv2+82m8o9jGdy58kzeAeCvAf9mTwpMWT7GOrT5uf78GR8
s9CXLrzzk2smwUbNK08/z3NsIF15l2AN3aeaPCu3XtSYQIWpSAvJyhutKdpbu5D4orEGAawul7Jy
Nl3f6HfIkHHetsVXkIcvpDE5j1o2AAUTdBHlhDAtCeruKcBHOkVa8260JC96HUzawoLx4MVwjkoj
42eyOOm8gSBmzBC7ljPeCmoI3C7umFL4uOsTaODFizVUv2ob6Ii8k5g9tyoES4GNNN8PpEPCAPPE
u64ehk7trJzfuSjqj95mjd8U9feo+QYsKnRZYRN2B29oKkLiMEhGHiCrygyKrZ3Usx+coYM232jc
EboXgekHN935CNxBtJ66oblixJVbTcML1zBDWQ5GgW9X53oKZHhwk9Q4E3/+UJVjtLZqQHWaT93o
aF5wAZw9k0Uj7MXc6ROd6zbbJXQ3TFCqjccHfVv4DFgla37OSYz6lfYgJceVFrvDASMIva1DBoxd
X8cYM6IxjyKLTDEEIaIZBxS1uzCDJ+XiVGFuysCZzWM7aO7KqBL3oEtvZHuvgSszQ/0o/WKPZbej
zhihotbtJfVMhezGgseDhroNq5eJcBi9kb9CdgarcYL+1fLtdVAksAjqCceW2jtuEry4KHW4xNG2
QRKFU4Tikbwta5tG1ruvgpbavqwxOuG75yzFiIZOLiOMgayzN630k1Mbzd1srKP0wQADiZyRVtfX
Z+65+I9iqOJiPFt+8Boak70geBK7bFRnz4WGwAbOAHmz6ly2QN+zBmVOFmn1Wq8uNpGTgP4VMK3M
p/lggju6FMke1+toKiY4FERNmjEwaIxdn0/1wad1PbC2rg+eq6ptH6gzk+VrVg/mVplVteyj3kei
gQDH1txDa5nBAZT/J7rnAUl1bkzrLqcS6U2kk5RCkSJ4L5VU/FX6kBZpdp9ldnov4EssiAs9JV4g
CEu267vYV+pKUMTS5PxBEgSh3JWSe6DZx1tb4kQHCeyvw25E7lAS1lc5TyIDBojU5aAyjJJl7n90
nf5lOoZEV4DY3WiBEZVWc+6qpEFtjspKetm3H548+jUsafI70B08FJVOLrma5g88eBPb187kmsR4
MvLpEcg3FnTZGa/hBKMsQ2HF/IEgN6cAYNtPRrsZ7Ihp+2DeZAjBVrMLwtHq6PrzkPNpIoHt0urh
vVEayVGJcLp2JcGDgqMRFOxtoJXRPiu1EMGugVHHK2diSzMdLHzFf3pw5i/pm+utmfYvOFcRL7V9
u4wLgtG1ot+RDvo8TEAbKgDhPkXNpS887oEWQPBiaLkoKskAZchfQYbC5EibYAUKR6x6TFnXmtx6
G6M2sKIHtwzUxWoqvEujWYEecJGYW8i9E13/rILBuU8C7U7rK/2p72S2Mnrk6SQd4RwA8Ma7elZJ
Ct46udgO+XVYL8wiw2w35Bc/YUCk690qUWg+kdHfmnWfPuq2fW8gijsrEvzM0cDcOnkPXcJcotZ6
WAP6IJfEy+HJ0P2J/Qwtelnf5wVLNagG+B8FlSJUKc0bi02B3HDTi5S1D7ai3NKKTQuMe8HCI4J9
XfV3oaNFa3AeWziTPp7V6h1JNQr+yCzvwpjyuKQFKj0thr+NDljFyf0YYnEcEAQSaB19+aY9+3lB
3RWRbz3t0jcdjhRxI9m5xLbdz4HPShT+DQBkYiC10r2vGEIsAesomJz4WT1O5ptYGv6NittdXI3s
eCqbXXt+zxU5nkqoysuwiVceKWwPHaYiOFRZvjEHBjGiBlufQCQO4vGtz4GGNjYnEANC7kPkITLA
rTOGw95jHZTXhNutjEAvcSGd2ip/MyLMi0PLcMatq3jveuO0MF0ZbkoJNZ6gdfBMmSoWDYPKrcwc
41qVOkWaNN7o2Anm1O9tP2KUm5rbtNGeRYm6xOl/oYAkkrfXGijwihNac/IVUQl+22SnnwfApQ+x
Bxalo0TQKuiAjh4BwpvSC+Ec3lMi0UYDgbeILgc3YghujIF4t9JO0YS6gGaINlpI16keaThG5DvJ
HVgw/1Q7NpEMo1nAe2z4hEEHX8bDTBudQLi043qYGpcPMluwNuzExpktOmHrP3WYUqMh7JcJ73E0
kLFRRUzSmuSIrmil+Xp/NrP0CBzD4yCc2IdlV30uOgBo28jgvOIy4B+6GZtaQhxvHrxq0NZCNFeb
FMk1y9J7O+ekFbA/dBU9lR2azaYdjKvMpoNXYN5zUs5L6Yb4epiJLmtN+KD5PUxejoYdGmEiVgfz
o/N691gOlXaSmhmcMJsiUOx0gDNe1HCzT4nr9qEVXbqQhBTL/eWOZYhJhweR6uFlCoFP9x63n8g0
EXBK55Kg5n5gcPGNbJUV8dC+dXi38Y9tcpffyebuPLJZx7LQfzbtSEaJxnDQ8bwN7JsN4+SaEY29
bV3/taU9RYQDHGCsY/xSs4LvyQjnKE7dviWhAqd0C5m+idUbG0xtEWGhTJKiIwsguXE9AekKf/GY
HbKoeNWr9N2o9Y3pkwcVDL+6gfgPafm3rmneQP5Czkr7G5okR8Cb8qz6GeovST8mzZC1Cd0CcKuz
8ZPy1xRI6vXxcQioHeco1IVo1UePPG8lp+mlhGW9GALt2wePMeoJ2b4FmW8mWIO1Rs4QKr8X2GjE
QkQbU+P3NaPiGEzBsJJpdbRDbQtx8TE2FGSekoR6J/2VttG9R5zOFvTubZuFxNqzcq59nuaujpJL
q9hluDkTFAIOc7asoDpiqDR9Jz7sZVbp2mJkj71Acwv5ccTHXlZqLelgjGz6GFWxGRmPAN8LExd7
ZrhAsZBT67ktTFrC25Mhj2+y2iSCBqfMyiW09ebnez5Z2aQn2O1KL9R4sCwm00bPZHqaH37+lEE8
20w10A05MZjXRh7CuGBuT+s6rEJ/Fi9V7SFPZ8rc/Cenhcv+X35PpsMDGc4gR22yanouwqXH/6w3
Y+vOG4z6QU2KgxbFyHEKo+ahIcF6HafcNH7+bZZowPlg1C0igrZZi/s4PuGw6FjOHzgHm4c52BQ7
vX7z85XfjAb9Bi6IRjriVKaKcbzGGgORkrwDEWAuk6ZXz06LzxFKXPlJd7qteqsluy+974gmWIY+
oT5tnQJAQjgCsmZ+MPKwOSinqnYGd94V9mbkcpM591zZvRYM3dWJ5NvPtxvdwXdCTb0xmCy8hLO3
rbREdEmK0H4YzXr985+lsPwPMgYoxjh0F1n1nPia1wfGANqd6mWz1WR6NEci4Nkydh8ggTfmGJQv
CHIxHOdfiJnza252rB8SkCzSqs6j5eTXn+8PoFBumnQ8ZGyv/MYivjpyL61nvHhJkD3XbmLMY04s
wV2VP/PiIGsmSWGwYUQVgiNA9OH9z0PWT/OuM739+Wo0OmNjV0nHMeuF96oR0SETWXtwy17u9Mj4
sJLIPaMCMaZVh2/58H9BE/AM5aH89RW9/33n/xeJwP8jogDD9Gcw+H/t29hFX+/pX1UBv/+dfwu1
ZqY73HZ0ARYGDH1WY/2bBO//5pmCk9hydP49WqzfZVrC+I3vItHSUSWzyNf/EAUYKLgMz0EqwD7i
RzLw3xEF+BY/5C9mCmRapucDQXdIJ/FdY3Z2/MlMYQ0yrHLN9XeG66mtlmS7AZ/JwjC7u7gPXnGy
LVuH20WdvPotu3+xloK5XUZa5VRvoLlvw8RYl1DBB5gYccM00V5oZNMFdLUG4AcPCVavV0xXnG0D
JMRGMA/1hh10tyCLEUJhs5qSghRq+ErqwczKXWvbwDMIcYhMkOEmotZkMxMXcX1QekEFa4yVJxlJ
Wdna6YZtr1GTxvpyMB9qcS96RgDa1uFnkMO2yKqYqVH9qKqhmbFc21Hs6YycQ1IziJl5bhyz3rIl
FW/dtMI/OGH5BBhkx3lF9A6L+uWUGeeGmepZbz6qjmxRZ8yza+qDhfHcD11xOI3TcK177a6Rfbw2
RiGPcers7IEeCUOBBV3xg0wabhVYHYryE1zBuC3s8FFHD7TmTpDtpdmXEFEAIYeRrV7NZ+S79Wt6
MWAH78oMoqzPnvSV6CWQLUF3W7nuQifp6Dw23JyLpDvD308INXeTTUkKy2uZd7eG6wpSH9n2RYCH
Kye/w0M5fKjahnrly7OuuQ/F5DVXKBXYJ5lILc152GBU+ZkIbbVL4J7eaI6dLqU54D+z3GJJgZld
Jv819jXnLYoxiCHRXsMd847l7MbtI1DteReQY4cpdhe2A2Zk7oOE9A1gLiYUujgS792c7YUzTYr0
uDK/ZzRUbE1iXNZJYlmvnXiUCrpBWgnCrgXAsUTPrsQ9SSY7x46pIGZ/0W9cOuDFoDEzCtk6magK
i1WrzAXhzLugm5xfTV4siHc1PjvMc8ihYS9DskpX1aj2CWKLl6paRU5ZvmRj+SxiH1VL3eUP0qXj
d2kUmUQMd5rbPZoj0FgrDPutmTCFYP5NE1w3pAIwg3dlUy5SdAt73uLhrDUod6U4aSiJpfLVLZTT
bmt6fUtVYBsn32msJaE9r3JKopM1mngOLGJFYst7qvBkf2fWAjqxOV1qF57Iwjf7E9a95iPEHEMy
m5qeKefoPgOR37cuY1WfVvHit329LSsD1jz8SFfzRxbg8OKAIhs3mqYBKE7FwVHddN/NHmnYcO2r
0HUELt50VxTNN+xK4qE8l89vb6dPUpu1m56yb5nYilXQdNOy8gE5QuvUt3oVI7BLMx9rMYPWILVi
JvoW5PBcVneAF9ZjwQ/ROnGPG2fOcWAsNMEMWrZSjdClac3KVcf9862pwkvFtoxExKrYu3483mIg
cQ92XamF8fwTDwmhH2YjSeUorCXbJInfrI5Y9OpG63ypJxrNG6BH8tQ3UX+j6w30tPkBigHC+obh
gmfoD2U548kGEzxv0zqrNujVmrgZtoGYxA/ZIII73/4isGU75swpEEx8AUMn0Lf3kB2V5EXXrnTZ
e9rDaSy12diS9g9kPS6kMfds+gDVKHRNwqoiQcDTvDbvM+cyJkx+WKHk29QwrKVngWfKapvBQao2
ZdqomwL2yl4GwJ7xPcR4CaoKeaY3sMqahlOLI20FqgDMlq9RjadSzkz5ibK5/OyaqV6BmmjXYxok
pyQwd8zViBljDdvLeti2FGhbRszxwvcGJveNA0dFBzWwrOLpWkjlAYLLu6vQyn6FKj15LLoJp4EG
bKKg69l1vHWJi5ub/31ft58t/6iRfccgoUD3nsGRrYxXpAwm7L5y44FWU23tLJjPwQvNjFXXcm07
16Juq03fhVtf027IRs7Wtl0+gYfDn7UZk2A9lek9KXrbyHwp7Gjvwm4bctLCbflVph2bftuiVMrS
J/NYi/Aa12wS4kwukl4CkQHDRkFtV+xgRXsVTfLgIgy+srhgF2Nh9VchvFsZV7Qr3r1dauqA/g0j
xaAetDzWgd3GPTrcODrVqo0vU531QB6ynR4H+Y2JsGHTxcTXVbnXgdayMoKb0itzMxrqkqJfFgXa
EA/9/ZiL8glwVLNwYRi9N0Q4DZ08IHdyDlqEWgfXlbMlvQFpUDdEmza+aSWEA4bZ7RwRir841G9y
KuRJmNo3sgeQJ6L8AOcAXJzNwZQ+qsQMbkd3mi421GL0sVb8mght3Wg+ZSrirQuYnPoypQJpkc0b
pYhD3buEYx5/HkpHK2hgRS12VqK2cp4OKwOV7GDb9XpEhHOqM/dDeb2znxQhSZKeERa+gdDJNFgO
Zn16EbmRwjCkX1eUGWAJwT9UcVBy80zLe8Nq7tzA7M+AWzh/Egb0KcqSjS8A1wau7O6BO4grOJBV
ljndPXDaNRBOAsyCoLnpquy9ZVaDzQMBBc7lYWX2DA8IuuayTWW9maSXUGQLRisDUxlTlxvSlUlJ
M6PwoWgrD4Z5cGMU7njEHk5o6s8fAflPxwJHYI1Tm6mGoiE25VJv8Z4Jhiyjnn7pVfCIOQ/7drhG
70GkuBruW4+rtTVS7oLhblL2wUnCj9Gwdyp6H+lb9sBsTzU78kXLp2lp1NhZcCUuElN9TpHjITvu
NtNklBdUmmfbENWKC+SrZm2yYPTRn/1I3FXOcMnQxYdV5DM/VYc6YqtJWPFivg+49YPFspvGtGND
RIVFriQ3UsThTHaPU6qfm6p9LQZS23DAyM3kDd9WPB5VDmW5aF9DWaZLRKwEO3BH1BjPh+HWrtTO
oMFciDwOlo1bgUjJr9bUUTGM+c5hiMVcDyK9Q6w6pvmXJO5uU8JwfDFuLN+7Syf/HVlisoBM9ayh
aEnMaKnqYZ3Dv1/hvXn3TBkuC+UfQzHxss0ulik9ixYzD6OjTezrC0+hmNY7ZN+K8UuoX0bZrwyz
kKCHIghgobzVkNBCYGc6Z0fdLwhqzEUj881OKS9ViE12cI6lSOdQVVRDpWsiHRkRYjaZUS8bW+M8
8z+cMD1NQV2vOqTcbMxisjImolgYy6ys0r1V1bTn2koWEBF5wbOnPDUfSFmt6J3RRORWvpsgako/
PVqyeU/1R+2sLNtc9rozLaTEnjbWcITS4VwM4r4cEQwi/vHYn79rMjw5brfvka6iw2GWaqTUGTAN
eIf8h85ZpFQAJFkmI++DvIksYxV28abWgnU0sgs0+vScMk9bWPzuWY/tDI/wCfr6vcgsApTNwt+x
RTCWSkxHNcpnr3ZBogdtvso0yGgquqT++Ivh0PsomojVTXQ7dDAvJvOtKbEX5KB8tbTctOOwiE1n
72YpJiK9pRKW9m2CPc4fyYkoQ5N0IYF+qQ03cNQWHnAwhiCDsSGlBmpw9tKE0yPIxhu0s4BnCgl1
ugtYBjhb2Fm4HP0ccUGQEMyhPo3ApOcXZFF5tA1JWH20OZZUMTkfDs9BMptLw+ihsvRm1Zn9rlC2
ueib5h46Rrt3dUM+YpNfMsfs73TqlsdY51beN/B6mW/jaSLUbpqlIGGGPATlpjr9fMlYpODDQinz
8z12cDnredeOdjRz8Up09OqwNJ5t08+Plo1IqR9B/XBUuDvXqvu7JilgnpIKPMry2Uzstxp2LphC
hZBOmqz6hOqeqfHJ02iy8Voa3RIdpcYoxgk+RH3MAEuQkze17ZeAMrEYx4Slx1SC4STVBB8yD6RL
FKseqepBm20iadO8BDrhBmFUsMLzgvEttGi/aq17QasMzCxiiNSHdn1u8Wyw8bSyQxoaOC1cyVKd
+xu5CSg7KKmcm7YA96LVJDmxMzxFBlAhukEsOoGatkM3j5M9uWwaPboWY4bEm+n7ts+rGy3oX03P
gWFoMqdThDzrBCDbojy2DF8natKjr37FMLwVAuqcmmBVuhbQXgbNWDeLkwiFdtu/j51YlgbZTSRP
ZPvSh4LFhxJ7b1bsLB+9gBdheO4UqzXin1dV0tY3MGznys+541TtlpAsoQ3T4+5M8SuNZH1hpbNj
i0El0jnxIWndadNIe1rq5jZDvHAIW1z5SieECjLMU+xn/iK2s5w7LwS80qqsJYwPggsU+YSwAxa9
09vkedr+/QAeKhjBbaSdcS0mW9IeFOnSDgj+cc0GbBFKAwRUXrWThmwgibCDqA2XFVFO0oAP8jVp
jK9ytjS1mXdCSNMdfvhCNhtx/LnuLVnsNiI9LRVEK5c86Soj6DIbUtA27oOvd2h8AtBEbozbmj0J
rabWLN3ayhg7aXjJffFiuaPcV0TfURYAtIzNXN+jzObwlsUFDuTbWDOGdAi9RCO85W/8CrnxdW3L
psa3uPqrI7XiNk7w/BYaLPuxxvmbXhKvSxHz0m051DtZnTkHpGsvk3pjwYlMXpePGMurLSKffClV
gwMWeheJNfD+SWje5gg03DnErHnXwVg5otbRVEAMoG0zj0pXjxE32FVsje0S9E9ySiUB7JJ9D+XF
UlBKboMJk2Kb8JnIgqXJ+HJd1e79/591/bMBBqeJ+Y/mxJv38b2Kmj87YH7/O/9hgTF/w1doujOM
5Hd74X9YYByAIw7hhVDITEJ8ccf8e9pl/qabkDxmA46Jpsj9Y9ol9N8cdnk+17FFy2W7/51h1//G
/2IBQhF8ujzh8RTnRMA/zbraOCljp6zVoQgo4CRx5AspMKtow97WNDSHLBq3fZd/DVBB4pj9XuHj
NvcqwjyIPtuAAG1X0qTV0wzY4Coft2Uk5IpV4GqqhmrfJ+GDKNEbtDWGfA0vtjQeSwdIsFvZH22b
nljqL2WekNbrGv3KNBMLKqr/lCYCBLVWnaXFjSHs2U5FBCATIVrmodwMdbMoK2TXcNRv477+bCsS
K8okIF+n4/jtS4YtWdVyzRVXWdBEsDj3bynJ8oOFKWWRutNbJoP4ZGcGmwddQ3SZPpFboCiJwn2g
+UDPAjK5/jQKvRbpGBb5n12gf49YxNED4WB+A23uv8Lmjf3zCx7aaT+E0ioOSlv3zYfqAvgZCde7
iPordznAX0xBN0r//Oef+zO1/NfT2X/9z/+Be5XtCWt0l0mFgExj/m2qWWVm1U068u7SlAs050sB
avOQEkmLHTRdDqIkTQQJ7Ka3gBLjiFFznzs0302O79HpHX0zYdDbRbm/+Oen9p8Grjw1PuFYbXGJ
CSa7xl9fEz/O8kiMxOTYLpIOnItHQzNZxs4+7NTdOWwO8rqRq6pNP5F4CZgQTsWt3/uoPVbxAcvK
QWTjIslL2nq907cmMUqajjEcsCcTWQNz6zS+OyGFqirbbyS2Ee2qz4luZI95DFAbtgKUYKs/BEN0
zVw/ZHb5lkjcKlWtqVVCgxXhz+d8x0kRMYDtT2PRYfXqEbD7ov7KzzCxrPU/vzTi77NoXhreMx5M
huUuzuG/vjRx21BieS68nYnduJmxhStFcslC/Zk4kWKNiGmf8NuCSqGsSs11SvCZUQ/wfxLHXVWi
JCoH6OdZI9tX+na79Jn0kvoiI7rfaBm5qbEvUIjDbxGn1kRirsfpr3/+LWam0l8m6rbl8vnjkaPO
tDzxN+OzNRVZVYZRdGAdjVEhfAffDDF6BmNMxhWoi3KoAB3dfG8RWPBeiY8mR93SEEvRslv5P1yD
HGz/6Qkx17JB9fIAyvjvWa+pzTQOBg9hh3iLGjIUlxSsX7YTFMt6eCsrG3kYAdXrYqwh9tU7k1Jy
h0jv3evivYWo4FFpKSJ1tFkRwZJ2Pmwnr/4eQvxeelh9K3NjVN1dRczIUi9QSPeIG0dxhhjF+jnl
5+FduzYT0h1VDIio289Y+2Cq5N5zmS7dUaMqMgoOVB28THbQq+ak6SohBRaBbv+YT/bwHYEasXii
YQ7W1iGfJHBQY+Ub3Sqv81t9iPNLo3J7pWntRkd1vWiPlntbm+6pLMxPhMMWLWDxBG753h2GLyX7
npk2Kw2nHh8YTJ5FLZ8SFR71GqwDUQcmtcuS50brEd6NM8dWCKNFOhEt/eqhamnYW4xaq8JKyp38
X9ydx27kWpp1n4gFnkPykJz0ICzDSyEplakJoXT03vPpezGyLm514f8b6EFPGoUKKGSuUhE0n9l7
bSP45SfhV2Chwwn0/ymLCLOZgUmu0orQyClwX5DulSD03sXo3CsHoRILu4z/ur5PunI8Mluiq1Dp
10imq6nwnx1RdAfN03Lb34bJ+MVv5lMXGXJlJbmzLQl0Y7kqjnEFDU7PrZXi5Gz1r3LWFv3seEjy
SF910r+5It1Fgfkia8b7JTGHAUpYXCGvRSk+GbnHLGpsRVeB25mc66OUEIPr4oQNsaT/iiBuhwY9
yrwZg/LVahhJ6UnBAVtAd9LIXJyX+QSNdIULEneWfFH9T3sadeII4Ev6cXTHUxOu3IFp8GirTW2V
H31BamyibaTPYV/b2OONueT0hQCVYguJGb1QOgY6RnrRov+Mx5jkTrc79aiwdr3gPumX9ZZ97WXO
smzPjTNDsTq82SPRmZEcn/0owbQAXQkxLIBiXb3qnUMoAYuIfh6ZJMty6xswmlorlNvipevRZYUJ
smsSrkBklCmTjiLY93BX4RtHPVfZ9rPM+XcUTfM1MfQI4Rroy7D8KKQfsrZ17yhvYGjqcE+15DQP
9k4H+rIaI3PYlkBk9RmWy1LUastDA5DLGnqTRK8+OWdLnfv4aCRu6WDlkExzJ3wmmJcsPcjBzdiO
B4To5Vtvjpe2msdXM7H5TyFGowDmcp/ivZ0Zeq1URrwrC0TjXEH32g7MJpZeeTw/MFm4b6YTqlrc
YJ0BPFvc0HX2l4ij694p1Ox5N92y2il4y3JC1xrjOI29vdY4ilCEmSejDjduN7fED3OwpiYRGwXJ
W4YoonWCPrmqXlhZHahqCHUts6+86+jSK9IPUHt3vjc63V6IljO8P7GmIP9AXRvSychwJQelx+oV
TCmcH3/fAlcA/ohvxflq9R3pyWN/9ge0GZU93krMxBk4otWIM2L5sWZUG4fpTBi5SELi+sh19m2Y
+0OItWNlldV1dmJPl+YPE4DiiyDzGJsIkATXK8MWQU85esEALn2s6+e0hkOh9aTmyTxCqG/HT27D
1tOq88NQo6Rj7PsLP994N5BRBODDY8wA6yCYinNTp09DqF9F1PgALXxwEfkEulVntlDTC4Yk/83t
VsUN5kCTuKSMEI1MQysKgjy/zknHkc71zV96uqld0rhi/6Mua/duKHl0eHfeY2WZ2IGxS4Y13hEr
4Nwd3PAFL8j8Nk5q3sPCbDzyPLd1j+qqLYV2N0sTUYfv/xSVU59jQHKbdiIIye4bjLmPh7j8iEud
ILXRKJ8GCFroZxu1l+ElT3Lrq8zx1KTF8IX4SUKTWu1HzXqBWWMTvETSZ2lYDeOWwKQLC8kZI5KD
NyqGSqkTMuZZLSAaxnr0pkkfnupaEaA69GRhmu49ijWdMD8fcwt+tTcrN35Xjax+9ai7MifWv+Ow
waPb19GzX2OrNHpn9tiisGmSTKebWmu9ChQOzXhSv9jLg4itNVG+ztPjUzrQ7W3vpOiRly8y+dae
FAYq7snYD1on31TING4j5qCb1NRhWEQU+UNPYS3SCoHGwlnEFgwquuPktNFRLWINTCEd4OOCTJ3F
1O1Edfrs29wG25AQCmkNxobgI/bm88pe5B7TIvwwFwlIu4hB3EUWwuvEiYJQBJSq+QVubYeCZFqk
JPEiNpkf8hJ0JuUiOCkW6cnj84FAjYIqxVzkKTE6lWIRrJiLdCWI0lO9iFmcRdbSLAKXeJG68Hu9
dOhZoxgwreQilIlkjVd4Nl9F0kQ3+PjJyhJO+hW+GH6Uac73j29Tk//NBs/+5BroibmE/vnpkhvY
RpF16ZWLXidY1EuQWNqjNCRKnqFww51dItmFMMiwBCv7AKqjF1X1Q3UolB3Trd4xTRnrluDQu14X
0U5kXciiECGRvkiK/EVcNC2io3gRHLEDfX48I223fTVRJRWLPClehErlIlnKF/GSu4ickkXQ1C3S
Jn0ROVWL3Inor3L1+CqlpHnnDrkqH/qoCaVUtUimIrRTwyKxsheJ1eMjNMf//Oj/9TkcRh+5SFD1
l4uVkBTNU6jcWx1F0x3KWHmnpk1tq9ziYZaULjFD+E5lP1qq0zBEDJxVr8qYgZ9r3XBzBkGhoO7k
rtRUUfYG0bL83bA+1ONp27l+9Lub3i3VsNsMF+imNeUfQ73tm7Q6aonSVwzOjLM+L/nxIzsmxjSJ
E/WnaoxrRqCGwiwRZStVOXhXljeyQiZA+MzA6MUhuGfu4t80TeapVgxO2YWyryIDrGzSkvRtCNSt
cXIKs3vSx6TF+IlSsAXnfvJdhIR5BlZO5ZZ20JGVbGqTNcfAKJaljhufdCvehqSz4fNHagwid37L
zeAT38r8E8frNlrqO1gMezSmlG9WTEh4Rc4oLc9Lb9XOuWo6F5V5abNtr1k/DD6Tt8YWr7phkr9b
yCek3b4H1Tdbp03L1iYLx5dsAh9YzsH98WzSccRZVfWRIkjdll04RutUy5BaB9a4kpJ079nX44se
1/ElTSK1RwP/TdCDkPk3HYHbxztjCF3ID/52WISkMCHzdZ/ZtrUOZom7NDYujwdDRB4ZjMQesiI9
10rMq0TgutCgd8fDHN5w642U7u+D0V7ZFQSQJ2KYebg2eemwWYxAaz6ZjLNtmSP3SVhpe67bKd3g
0nOPTQwWyQxhBjR2HlxIR8m/NGb6Bftdc9N6271x03+aQuPmAuTDmxbAIQDcjEp9atYV+tyjplnT
aWAZulJ2lIBbFiALXXIW0I68pEkdXcqCW39vTMHX1sLHEOpQiXCGdIfUIqTL1frnmQiSu5869toO
AQbLGOioxbWnGBuAkSx869rHgZSHr6M+sLByZ3tbci8ILUj8piY446Q4SG00txPmsjjrgVKW1Lxh
9DLGbrfVs2XTTFBjYuoYjyHDYbsjMwOj3j6OxVMEon1TLqMdFowoiqmzsN60r4PenswONX2ZV5++
0puVk7dIf4ziB86UbB2VibO35659Vv1VOIa69FHQrboyyPado6arENE33e+cHZlHEXgo4XVVZmyi
GipAHrfMZkyS6qwCLXBZfifu7FUiJXBnz0hoMkhy4yCZTyIw0Y1qjrsaFf90OYbvdeW7l7Zx0p3B
4To0BJkGKVOpPo64TDTDqvS7ac1Qrdq1jr522uCHnsifWUy4c1ZQnrIUj1eNYgxEbJcgD4QALLRb
DDOijvolSjnBg0Gn5dyyRjSfKjiiy5JzVUTGU2vwohf1LLaJwq1vmRfbTPX9mKtuV5KRIzKH9IRK
e0qWdJqOYJSxH67uXHXPaKKfhMkUoQfXt1UYUTehmDxCbW52WO7zJrvn1QsQjSSS2TU23VsaGOXR
TayfM0uI3DSk54DCY3yFHTfVuFzRkEGrQO2csQHF0sY+STexfVIX45FeAzdWKwxp7Uba5sVNEDSX
oc0RYjo3k3pBOZhxfQOBUJFYCo9ifJwUAE3L7S6BcKJ9PFSS7nJv6MPE4qfYyZ65S2BY32PzvZV1
josE70cyzsYuz/yTnQX1Sq+qiDSFhhogtsndCfwNyzBw2ylpTIIJxoptnuupNvogicTe5G2+qdN6
ybk0fvxvAJn+T4kvpanb/+1A+vY5fv74L9Dsf/7IX9pLxtEGLlQOAttg8OwAePpLe+n8w9Kpj5nA
6SCRHlORvyB5oLEtg3WeWrhM0l7+DX9Rsy2+pJC9M7pjUM3//icDaaGcZdr3r4NKHNUGolAG5oAw
LNvkH/ivE9IxHLVc5hBg7Wz4jiVBX8sRMlAJGCQnAFtvHVptElSckQLLglsXzURZaKGCb4K1aR9r
xnNtyB91pEWHRmIjGLpBblO7CPmG8J4axW+3848trZMnoMjtp8S+K5uODvJvtzcYZbQDmuquQvgj
+vYw8KJ8aAEUautZKc29yLCft0Nd9VsAHqHndiECIbZNhcPlI9CmEM+ceJrm0FgHocyBQdTaCvzP
GbnE5FmV49HDX2KsDU9gYrSV8OfqbEAB1EngYOg80YEV41NFcbLqdNcbhWJ5xAQ0ygdd8reaDPxK
51dtkmmnS/fi5uglpkGdiTqxz5NSbzmzS7y/fCqtLAaHCFi11v2tgJJmNQt8nHtbjGXh1iV1Y5W2
fYa/WalzFvX1OfO3jyfF0M1b22QkN1tEeY+57Xhdj9atzKyzweoAsDmKn4GknItLo70u2u61qkPc
NCgD+1WR6aaXlAz7lI+gfcoNnySB6gk7MNMJS7PWTlSIqwPAlFcc5E8jL+A/mlfHwPuHcLYuQ33r
9EJcRt/+COgAb+CGHG8sX4cg5oLbEcqokaUYVOgFUECGzzE5PaxEp3VH3il1kOuuyRq6lOYvUw/Y
WnTD2cBLQqZE8iaN2fWIeTkFFHSnMn5j9D7c5SAJkkS9FPVv7OWZJs+2uXEnFyKwcszLLCvsI4Ip
2NKIJqUGIw2ONeQI6xzbmTrrsjL2Tp58Dp25aSbkYU7njtfHw7Lxvc4utsc4ML24J0XUWTRWj4/8
5aPMtT4HKeURwVLB8KkiequFjhg2erHEGd2mVDoAi4h0MC1uZD6cMFbP2ZeHk9Rd7KSPj/5+gCKg
YX8+OqJtTwa1KQMjGuCuVCQCOrV+5Q7KREljxCUFB5SFBQZ5Q0dQ8h79jVgR0PNtVsGv3AKXi8am
3PsTi06pCG/RiIN29Dl8FrnhPqltlgAAJhUm21dyeu+Yx53HsozOcKs4N1X9Ky3c9u4nw9VUKZqk
LDa2bYgrYHA4qcSktF3bpG9J373wfm8KMUJ+wfW1MjAl7TsTO4UgaX3Csncl4iU6WaqKfFSseNcf
zARH+K+V1qOXmbEzawwoX5A2t7VRb/lWIFgTSeFu2G3mfhnGCnHlHK6PNLr9OlpmkG2HNsZVuYnO
R/BXcNDKSlp71aXreZgPiNR8xMOwV6TIenKcP0ScQdMpJ9ypIzGw6bxudNM+63HiQBSpnlIh5wO+
34gSx9e2s7EAYrL+joQkzPtjYNrWJiOkhKzRNd7PbVAbZMPgKdjkU+MRbNkfoZPbG33GO25xx52g
mHip7TCCpqwqjKYnwpRjuWe3vENBqK2VRppkUWQXayzFdqxE52Gt79DyBlRJh2I0o/2Q7W1fqJMk
tW6a4FpOzH5xi5XIFOdLa+R3goDKdRtlqAVFfrd7NDOtbzyNowTP3yYmWDUXy4aPwnjyu+Egu/E3
tLF5zbiw2SoHUYgkFJB31N1T6YdLjisgldn8DsdIfjhGDM8M5WCf6z9IP1qgD+uuY+jLkqLdKJTs
z4OTO0isVLrDCkQok2UAg3NMVJSaRV8WpQDeRMXSPnlRNTRw0erZujMKxG/CzqASTXy0PP3z0fI5
R6vRdlbmviu5A5CveZXDwEPgxKjieKoPqEsTXFedNXxNdSZNKe/57fHA/gRpZM74lMjJf36uCDgt
PcvqPqJR9XSYev2Ss2jyZsK918lCpQ+70fDYNHUgwNep2/SvlSn916ZfqmDSMan1tNfYLghmi6Lv
BYmyD7iWZMJ2nJnZaTiuQxFs2SAgNLTgb5NgYj7F44+0zo/SCcZTExcnXQf0j6V3Sd2J8AbqhHxN
BdApW6sLZnHuXtes7nk2oAdQwx8Jk1Nbs8eu3BI+zHhrfM9z/4DH2DgELvS12RFq75Sjdk2oowNW
aBuZxiZbsSIlNHjeWYCIdNLgqgxD2uBKEKG+sVZhhs816dH62wyHh1BAzAjRPDgAFvQpwdXj80sJ
iXU2XVmc2tx1LjnwOkF+Ob98RFDmjfNQb1DWEwzU9iWgtjgkbD0lV8movAWcW3I16B3Y8HaVwRuM
EF9hhX1vXWI24Gf4Iakwdq0/0wP7HrF22xm6wcr022yvKb/faZFk0+r2iEkoh8NLHdS73tYn9Pbk
28AbOuYFcct6gmkZAwPXD2PcF0P0lQ4xvTRWveb0I8U51r6YgkTmoVMXbuhsVMPC2ThkRDjWLrMc
54A5etwj7bzMWKKoufGiMtWfY/YqAEdW81D1XhUsSvUwOjhVvONeZXHjKW/t1JyrDBJhKeP43p0Y
H91KEs/WTPdebMAYT+MSTeWSUUW4aAi4qi2OU9pv7QQ/9xj6OrpMszqkpFwJp3eOgtyrpuovrhQt
xdKy6YiYy0w22N4kqtYNk7Nr2vjHJqiinb2EaqVLvBYy8wPC5muxBG/1JHBFdlRdKzK56loTl0Dj
8lYsgV219Ra0BHjlJHnJjNGhjQn5Ro9PW1mjwB6Q7Wb1MmEsxXTVuU75rds8B40o18LsdbS/Vntr
S0JMuQwsEiGup2MaHJRhX4VhZrcurao9g1dz0/fuJuce/9HW7OvdWRuuQYoMOSORFDzOtI+IzrzO
JgkZg98QPhlUb65OetM0XnxS7T6zhN+AUWOtxaPu9VTAzKE5xh62DfnIU6sXB4e9hKyBFyRujUyh
y+AUqNbMHAMHoWzVEs/mqtnZQ0Q4E8e0N4OLERIWJ6i7jKo4tjaZrm1vNpsCcc9Lyuq1if1rgyPF
K8jHOo1ZmJ9GfVILtiOxedRUQwrb8rW/H7LlaWAsX7cbolSyKAYbUDFg+PNDf3/nn+d/vvXPx6NF
AMPqz69QvU8lx7n6+A/++0/9+dX/+rN/f4cKm9ob4vLLiML3TOBli9w17uhf9WNXTLeqNAnvHsff
uh2ERAvqF3w06I9bho5CU/ciAkShHYc4aL5PJapK5gTuJsAlbrH+erJnbos55+YBwNkM4E11d8A4
E5nl5EvHHYag3MCHHbGvXXfFGOISta1dV8jkbZb69wC2y89hNI+WGMVX1M3YCHvRnYlSri8drLKN
GPFwNa7k8OBbtYihTz5rYPgAEU62y+BRVpexK1HVx6270rFKr8a+28MdZFRR3gnCOkI9mvck8vQ7
LvyXxOm2Co0MYNfmljuQ7vtl8N6rg5bP5V6FhMnJIKB6H8J007JWMUdmQU8WZf/WmmS9b7Baw+vG
62OfjZiLVgoXAY/Mt6Sur+NEvGCsTm47Mgc0gX87+edsozy1MZlyJV8t35U1E1Jy0sCUwxRrjlDn
laRQGGyYTathEp1DtgJLFCVceysiHmUFTbIhs5aXoo8xbZRzciGF/abaCqcWiS5hQ6iHiRlpAEC4
rtLG3XE/vPWL/SiC8TcsK0HRaZxjICkwS/+GFCLWLZv+tf0kx98paYu2Vh5XbKdPDksBNIl6gHJX
EHmrzHckNuhwWvujzWFHQbeuVXmPhuyN+zt79CRHBWtCrXaSszV1DIgz0r/4i1c9gldWvtNNC3IF
J3CxLb1ECQrb6sw+9i3v+XsY05zAUfQ74VonMngYO8uvhYgJ3FNeDtpvA3Xmo5PtyadCd7X3OTfM
Vaw1pMUSDKeP8Ue3jC9xuTFmskIvLL8UQfwcYOPboIJiLRjglsjQvVflmtsIE8s0/SV6F0ZkXH0C
1DQCYp8AMDL+Y62dWeo45ZYCBOF+TPqwBQ9LfzfVV9xOH47NxTQmvhvFI/7lWHhVblLiIxzchC8l
ceOlu/NZtUXGCC610pGEVM2mafPuGMDCOIqYFurxNFQqXuPUCE5zM08HeGrEtuiViy+GhxpgJ1mf
mbX5+3PRTLxIB4/Ne3zu8dDp6Sb3fVqmkNjKKqIhtgaMZfrwwy7H02g20SEcHeWpgvB4Kwb0YgLj
arO1QDV2WM6XpLJshty6hU1f+tu6K/MdYvX6TcSIq3sgC9vH03auuKhUrSdahudkC+tg7Z4EWM8/
D2GAXWDJWfeaeATupTU/cBy5aJH0j6RsIYpPhtdrJHnSabyGbHDXptLifZ4W9rpEy+ulUbEpxjq4
FnaIUZKLbpEzWaymC31Pe0xGnSSJwtK3xWItQ3wCK1j/Oi41Ue0OXwc5l6eS0WafVVukcsmKSBMo
f77Z7nyH0HjYGqib1vNolqi3L67GxatKnV9JQldsdMZhIvOZgG/71trsRIt6y9rGm4s633YZB3OU
+yvNru9qQENgsflgybtSOmd7JCxsf+HTO1JfripxMCLawgQ6cxLDVb0MwfjNd6rOK6P6nlQF8FXH
gE+NRYJ93GEY3XNfsFDUhqhjPph90SWj0tLGkzMVRbItKZ7LeiIWJUNSR/8TbuPMvRYNTvXsOmrD
a1a6jQcGC8N1nZ1zFuErTlJ+BVq8WbPfeseCMzpoP/Xoh5hgDiOrN1f22H4vFDk7pjzq5Iyeiks4
pV+mVu9/WiQa5Gnt+UmZvSmu1uWYRZ7B0rqPioNA+qvGo623gHdsBF4YzPzU/Ezq+JPlTu/Vmf5K
N5DU3BXUjwH2BI709Dvixc1YDND3QV8X3Yc/ymA7TEHCFAgUyej74Q497U/m9OBLfbnmtflEWAZp
Vk8uvRlToKDCeoMooa/deV53Y3W12VaiNIADNMZsZfHHalXHinJsOkD+ZDKDxdw7Lim9Hf301rTa
mQxrroCANmdiwzmo8+lHEdjfsNefQ3ewKPY4OGxWxmcf0P+KZE7hZeRVn9LYvpRTn4JWlhoFQPSs
+0xQEW/ILoUhAYTQdZ36VLWoSLKLKGDda+RgYsjs7C351GIb+VyFum8kXsYnl7CZM76v4hBoNUtu
6HqEHehPhEdrhzD2kUQakrePm7kRZ+Nz5NDVtUX8Y/BV5dUzxzuBQiUptrLYftPwpe2TqX1J58B6
Morht9DMFAm0lW/TLFDnsdI+otQ6mFUbXzTG2pYrBDNwiLFtRRKNHdSHsV4IbujNx9CavKkbf8Wy
QhafTfnWik11cAgdAGrsn3pi1m34qSjuh3mjKJ83Uu/SlbvQmxouijRT6PegkgUr8Cgl6w5ZXOa1
Votgx4I5eS/o5xeTiZYX7StwUTylyvEQ1soNMUZynXK9RHgS+Nuqt8xdPZ4dPXCf6OLWfW8HJ0X/
A/IAOHU6x+Uxq7prK6r67tPgA0CcCJOkGFM+5tC+favyOr3CXkAko0+hJxMibtu0EkR5ivfcicNt
lqdiW7XtcAwGdxfGur4tNXRS0qjveWoxZsy0l1nO7i4o+2gXFa3tYbKFI9nahCPxXjZjElzFbMNn
YUPBsuBbxWvGBj2ZtlqTbV1Z92CRsT6FJjlDxKkTQSzti2ZGhHA37ckO5YCVRVzDsVV7A2LrwUeo
24Rtd46r9oI6qriXNTBcWZJ2m6fxV6fIXnrX138VVkOlbaPcSVtuCbW16bQ2wpTSXDnItT1xIwaD
2n1dWuO6i8xq3wZjsNHbPH7Rsvg59KXYN5xYxKN6yWg+NxPb6zaD1qR3kouuVoxbgju/BAw3NkVv
zadZHmG6/STLI/xp28RxZFa+TkN/OpjiN0T+ZG+zoWXh4p/hhVR4UjBzRsCm9k2pXmCx/2Yalp/K
3GdaIHhNM8AVXucC3UBZ5s3QTE/t+EgV1Px1xvbtFhZ41LNc20bVSGwxpHytrjsMqcE2JEeMv24I
1pHqkq+oU3a6+wq4O/oBXuzTKIzvbW33L1FYPbtRiDug9qd9ZVkv3Ki1Sz1imW8K7SVQw6sLpuJD
tccuIE5kkhCJcuye9LbptTDp2KTS+YWL6sUInGJTuT5hLnP9u2QicnVE81aANiY8T+7pzyj1Umc+
zE6ypQjBotBN+9DNneMULEy0wcWmZ86/Rj0OrbU/2dlhmHkFMH6dZnCroWvwgumaPFK5UFrMUJfI
eP+EU+x4kzI+Rv6a9ZR86iVZL2EVo1kMyX8RGftyVgJIS3GGMqs7UO+ZqwRU6IXLIJ5zZJ8nS7Jw
lhNvfOcsFzLI3fscD9AmU9zraJkEV1//NJIby0a7OrM7DZFczsF6aC/ZzLveJcS/0hzEV4fWe5W3
rMPDEEeGcgJKX4MsYgYomw5q/NouOnwlWQXPz34eUUTRXLtnPy8/JvwR3jDG1Q18QXkrh5aLJdxp
gNFmeasF0zGjuNTGqV9qJKsHsFpxZxirMD0A/ltlKtKXcGwfaqFTngWdxR6I/i5YELU4uNydXWmv
ZcLVJZJADmO6Z+amhAkil2z1wecuZpSgnkZGfUaF44O4jB2y2fDkwEQNOlmfciRankBcIpRqTzlW
aWrPUxuJr7brA7sCwbDaJE07kyjdJ/AEhm2gYuO5KOZNHeQE57AKXxsDw0vDevHrMDt2WrBV4KhW
gzlcJit1z9rYu2dLsNV3CwaMURHUV8yjJBCfYieD3ll4rWqMX7afX4TWgL2UNuENUu21gaIUpXJx
zBP1Oy9sYrvjRH8d2Hqsp8w9GmjzdoYAQZnmaieMYBszvjo/QF8OeGHi8EhpSabupYxSqMJl3O27
6lvYVs0R2C9ZD15dSSoRoe/qDuifSIR5fjwg4DPPFe/xcewVHSHWeS466lWL/IuPBdaTo2t5bhDf
hK2Nr73FftJMbbGpok3koGDkplyW18iOs31NmcDU+eBzb1/no1u9Nob7hTRUIASIKtO5uvdmatxZ
GifsbZM3JwieUol0Jx/Ordb97OLU36tMvLEggtUVWF8GtsibbnKjQx6Lg1/H8rVyd0nscha0eGUL
AmCBf1v8WAO6KbKtq1HH2rFK8u4Mr9ZdV3aLXiPP7kPa+5uowmVnWNyzurY84rfzd6kSrIyE8x4p
Ar5zXw9fYxKvoaQtTKjg54gCyshz1IZguW59gi02r+GCNmFBnWj6OfPu6ZeFLm6a9/OYTjq2X2ad
RddB+jayH8v/p6jrD/iIoSlbcXjxIR5sOJW8Gmf1mpYa9XnaQZfKw2rVqTIDaMTTIOyYW4fSPrRd
5R+yUDZrPWgZ6dtpAG8X9ihwoWplD1a5IzGUcxfm2BfDH+4hEsPTkMjnfJbRszOQgTfWaf6Z9iF3
UoSGT8Uo+stsLc3j8oXOrO61+R7NvnUl9DI51wYMKWLs8AKbr9JM31UVBlcbSN9qYTOwzhD10aEF
dIISUeckb3BNrFud4wGP2C3YJGRgmoNZ3hFUOtr44VAkVmczYoRHFBSEvFyfPFCcz41bJtz5IaRH
swSdX9RA7t0+fkcmPnKhdeqnqUGvkReTpzkBWl8jhDkn4C9zcXaBfVFhEzaT7moc+/isoyucFeSp
RlFfCXF6dv3Sx4ru1Y0srj1g/rHWoYvhFb8aZLCsLHI7YLY75I7P5kufQ6szWqi0ec4mgCKjIymC
3sdtXbEa7ZJ9hhszF01qH9LuEJ2TLNykiS2/OEiE2dtxgoI4BCZSUN+0uXma88RDoBHd8rgDVjAR
02WHeXebtPYJBnb2xi+HpY6VdtfqOf6QWM0f0QS3Jo+JAuWPIc6vwmcrQcJu43b6lS9Fkp6V0gN3
4jmBNVxjvRuuedSTQpPALxVvpWX1bzrtzRt7xyyXp0HgFq56LXkyelACGNqygiYht64iVfAykHHt
crR93sOn8M8gpX+ac0hW+lfq0r89/Q9ve9/+t5Sm/1tyAtbvGIH+/yynp+7X9/S/ygn+/MhfcgL1
D1vajJEsGKkLsulf5ASk5ymBYsAFbulw+GJ1+sveppPwZAtXRzYgyOKWf9vbhP0PB7cIGmQwUxZi
BPd/JCdA6fLvcgJpE40tOc0FvlvD/jfDVaVyLPWRkOyMOduBOzDaQZR96TpjW+pudB9q6+sj8SaQ
6cll0hJNN/CY5BUro9xiiS0OOG838cJ1iP4Yoadsy96LORr+bU4cChJ7KU3MpUhpl3IlXQqXYbpM
SyEDpCU69UFDAgkTebMMzlVJmBk51+PGjnJKoWQs9u1SHomlUDKXkqldiidjKaPipaCCE4mwhjlr
rDfRWfgZnaKjGBuk+pMYMkLYYjmfo/mTL8HSrtWHZB/tEe7ymQCF3rGso7RjEsKe0yddkLpPLgUg
RJN1J+P8AJ6a6rAc5a9OjxkTLvWjQHB4DE1uF0tZOVFfEuJKbN5ScnIFkvucKtR+VKOUpdNSny6F
Kns0ogmW4pW3OUD0R0FLGZVeM2pcZRTzxdfYeRAdw8gx/jCD+TXpwleIMuJiWzqlMjUzKM5p7y9l
dEw93S2FtUmFPVJpL1vfH8IFzRfv4kcp/ijKl/I8o04PGgp2WctTBVJi7VcBVNSWol758OaWan9s
2Y8aJWJUu9C8bEZiK7lVECoso10aMTotrTI/OWX92+mclwjBE54vWot+aTJsQzv3PdMZ1iDp3kwD
asSM3OTOzde8HhvUlNHPtKl/9tqRw0o/DXqWb/TS/uIsHc689DrN0vXUS/8T0wg5S0cEnThYOiQ7
I2CssaOXkgoSJwggW8PUxyXCptsX1YaqVNszPL8ytoo8rPfWht1D9mjMclo0ZLD6L9aIMD7p3gRt
XLH0c9nS2UW0eBB3uzPa6o0tDN71JFP7jIZQLZ3hRIvoL73iRNPYLN1jsPSRjN9tgCj0lnabw6it
iNmwHbV24EVPJeHHFn4B+iiGa48utWfG6ENeVimi/oAt406bSPYuGiqWBi5Bp9q7mJvSg8GpbwPD
h3EjiRKsagGkuaRTdo13yzXEVykrOvpEhZ5asqwUAPtraPZvFk3348Yy0IaT+5UxsJd05ogKQvj2
R6SRATYz+vdu6eRNWnqSyd2najyXS68Pi8bfJkv/nzwmAY0ieWWk+C6m4YxTkdzYgXQZ1OluJZJ3
roDBrt+g8igvlaNwdkz/yd6ZLLmNtFn2VfoFUIbBMW1JgOAY86gNTCEpMMMxA46nr4Os6rasrGr7
rfe9SC1SykiKJHz47r3nAuhw17xlgqLaY1oVBfZYQnett6Jc/jWx2GYXuUr+mFqqXQoPZ/icuCcN
plvIH/C2JsQ/vpOsYMddK6IXPSrSpiNsk9yVOrkr7pJG0Hnub46i+Q2Z9lR66c/Gb5zrOFANaQsQ
V2u2fttOZz945vTclQj6ELKyrVlqG9zQBFbtwD0OjzmccRNdod7qF4muY7TYwLO0pNvvXa0wLt5G
Ag0PEze1By1Z7qYZqSr3t1h7YZtvjKP0porP1Yc5JD2ebupHRadR1OvV+5FbB2JhjwvFT3+2a16e
C6c4CaWeZ1MBhZYV4AK/Uy9jpkxaiquDRSQ/tKqeNzVu7NBrnOXUgdrhAuek53LtkldsPDbmzdUM
vEleDLEUVIK6PYAUaZ6GOb9UvUFEg63k1UhKJGJ3/G7iFLyHWZ5NTQPlruKveC3JvqVTfxJI5knr
ABPQ32jSsa62N1wr4sawz+k8a1IPndMsh1tMYoIjUXKuRj+5p9IqhWdFpYENmf7Uj/2t9ofk2Gug
nxk8tPMMlEIr3/Im1fiOS5tUy7MJaeZRUQwmymK6TzqfFpaqifwRxpnX0ndq1M57rtszEJc1iXrL
iEM1G1YYc2zNQIlcprJkljNw6i5c69j01c+cruvO6xO8ScK5lcPShCWRZfJtCnS/k5Jrpv7L6wBY
oWtL0ivch434Uc/W6Wro8nkyjY65LtPfVHj0Zhf5CXuO+ORyyUHz2ArPx1tf+E/VWD51mT0cnYn6
M8WshGP/0IXG3E1Xy4HvVRlAkFuY/7rkGaG+6Do6JBhKy+0CMGrVTut9cEjC+5Xb4TC0CxcKyfNL
rs0vzWc2MTxngARPrQuPEHZDvi9s0IVy8iIjFpSlN0Z1NNqMIXVTJk82b4uO1ehxNvg/kIa0we+k
7F74sspuOamU/hB/ofy9hLwfpXGa3TwuYQ6AD8bRtn9y2wX3TZ+al+Rq2rp3LWMnJ3zZlofSEqjl
Uqo9ltfqooo84r81iR7VEh/wWEOXs4ih8XQKhIAzJvLfPeOcQwnafJk0qvo0cFPFiHI9dIIb6Hww
10ScMq10Q3cl7clXOEqw24ZevmTH3hi/XI2wZEVTwbFaDBsxK99ghCtg7kSdTVlhL+xI6DlwlLFI
odVW46nzezJiXNAnk4OGa9syzA3nQKLyYnj2nd5QLsukdJ+UcXvpm62eAMh/KBBgwyHIy8l9aLP2
p9c22HVzQ8GZ07RI5HW152/RP7IJWHu3q9cD3OBC4DmoiFUGNXmq0G6SgvR8kz/Sn8CMGYkojFuF
/lB1vKZlPeamAVjJ7tMfsWah4BjGq97WrL7K3OOp9IJCTdnd6LTLcUzb7pxDcrqUZSMjT+rePQcG
O9i6FF781UR3beE/4u8/C+gzASJFw2RBsw/rKAfMDqX1mGHjkqCjeJF5c0trW958THW4q7Cmta1b
RDjdwRnli/Fc4AkI/NYmveqk3q6k9ucnqZ83YvLec4/rEu0am5TyTOMnQaHaGg+5ng1hlqDxFpR1
7bH9x+d8TO8Se3Cv5bT1u2eQQdPeO6kqucl6JoCeZuImHbpfRvspTgsqJ9xx/Fg0+4+XW/qv1s6P
c9W/ZOvQHmOJV5piJxhVXJ1ci4k9sVZxBcZnBAY4zmCEpMDluDjy9SNeVbvmee7jONSgFe/8FKp9
Ebvvjl3c0sVkcqU6anNjOiFVszE/1U/kB/2aVZTD1UjMQTJPPoBvfANtSuOlkXUPPdFGZq358+ri
MYyFrMMlr8U5Tp09dhVyKkMLxdlduWgXmNexZ5zW9Ady6gi3auYstt57bvfhrfb9aL4MrgZiibG/
ytH7BtNE37Wa5xavYtrU77Ymn8ulKfat6PB6FfR04s6pmsG+lxXQz2bo96plRyoXEpb0xlCxQOp9
uegmwH9gGWdTsSQmbDabon703d9t1Tl7BesmbGt0QGOFebXloCVuwwLGsb6qY2J31g40hBYlafld
Gum3RNQLV/UxYF8JusazLrk2Uyxv5ZfRhb89M4x6IZIwXC1wXUbP1RiUQLTWjIsCTuUWhthZ3/eD
YV9yERV5WCSPfq2sX5XCjIj3OmxLQmKDVl50pRgfJQaS0NyZ93khP+xkbAkPm7Q2mBOY/bbY5NcE
MnxSJv6TmcF/slK7PPlu+yPzx/Zuqe32rugYNRbiqx3aKGlKEWlunr5P5k8cWeXXhKahrXFDGW31
Cd+muMqVAX+KfSYy3XTm88woqvTrxymG2iUxPOzSjuhvBl98z/auTvos1rMc+ygHjLMoWrtGBDUU
ooRZjFHhxyU/iCxZ2IfW7uMbdG/cRUhJUSxgrDdOt/GKFiuQOb2fuCTcW17xVVvX4XXy5fIkWb1I
2HqflpbVL6Ml+r1Z1e8opfKjroJCeM5HXTQn7FVlYJWa9dTxk3bLWBm/FlLII3WRf4aJtAkUiLW1
DWZbdFIZhse8ZNUKDmUTTXhzScDRK+TFX/cWutVDpU/FYSHNRU32ymL6mhdCfJoW+MXVKZpI8cOf
aYJvL3UNCzPru+cxX9KjjSEIEQ9QqzaAbF03eGu1YVynDegqN2OQZeXepYP2yttQsHcDgFX+59xi
eeohNOwHTv3nziCCo9OIcOfLnMAnkDcOBMMDhhKStO76lwePEYuwX/p1TZk9s741xfKlWeWT6spz
nvrGnR1P5hNA8kc8LPUnxlzaxkx6QfDZ3ZYNebtu8NsWCq6z4XA9uLjeBsiVGypX36C5xb3mzf2n
+a6ldvvpehtad4PsWgLcLjDdkcWAqoHaSTgqek9ZKbxLrfh91VL7h3fkUvrryGAobkPGne8sSU5o
13V6WQyv43vf8KCPcx0mlPkclAcsjP2EakrLerKYZ02tms9lv7yoYTFvfDTnbASQJOs+vRutI6Kz
eSxXhNN4mc1LHhNQnOYTBoQ3RypAgWN3VsFA9wJNUzg8uIgi65b4YZvirGINiiqTVo55VkIbfcOX
3O9NbmoMxDBSJwpblgOUbOnpnCSjtledxWm75eyu8Ghv+a+8/tLzKmaC3QFA9vF3Ffp6L+T0krfF
kdH/9CgdI5zjAVJwoiW7hKseDVrc51yb5yUzaSfpjRlLouNXAZ4NFIaeQMBSi+lMDTVkKKe/cfWe
oE7RW+t7RXa2G/8eS54MZ4K+VKAl3b2cfGAJADM5PmnxwapxMjlSiD3NYFXUr/nHMHloX6UBbtpd
uL5Uiv2r/2lix9+PtWNz8UuzOyv1n0uCdI8GPMGK7eiVv1D13MzWbv02kqV7m+34MuD5vtLJYwwO
7C2bi2Fnc6frwUkZRKHDzm3bn375oTe6/ZlpQhwgUOokU70Hq24Im86tG6yaWd7TB1UdU4T985gO
6lpq5XCgGzZ5wqNMlVDtjR+xmf8oa2HAg4NmsQABHWq33sNeY5LdgJixJCAeRV6QQyVt9wAKHyw/
JX8k2nc27Iziq6m660xRPwwN8DWHNY3Jk/uWOPSqEBB4W0F37sq43jFYMB/XyiO8oOOCKU0q84ol
7Q4UCk73hNf4GLYPL4nthesrAMF8cF5yayr3VEQN2Wj88oFTUoa2p72U5KVCukFHnqPBxDPhtRJD
gJU1d7IlwjiYFfcHjsvwhPCi5JYCzQkkRldUY7b6csLMPz0AGEeBGFYvSNVTyezzzX8SuhJXLKbW
Dkeau7Pprgi8oXcvYi6YwRaA2exmPdM1QgTUrr781m0uaUVwuXITjtp59SY12zq57CaUSWX3bvcq
11S7gmwiZVET/V+E6eCWMx56bsf7GXoCYEujvv31S5U28jY5z6OkcZKwdX7Nyk/Ra8PFt5uZmXQd
2NACL4umcNYyOahxauzLwYR2TGGqqh/n1v/Ruvlys7sWXm68VCzS0xxUSM1HJH9el170V2j8eIKZ
556sYbwvLNa/jkF6WPOHX5yYFCThmmiWTX5IC4b1C5otSpWWRMJZL/EIWoPOmPzdhAiXmg+cmtqz
360jb7TR32myOuOdphbuHdQF8AtG94fW/704fRlRCPJ7Kn1zh578YbY6141MKVY065mC3biG+MqZ
SruOJbDWoYivYk6ZbMdOZBNa2dbjOKy8XpJ5zOgod2lTW5CLWIMMj4YCm9wborxBU4XoIjOD2iD1
QnslQU5QXG8PyxpT1ZoKd68TgNx5lI4ErUlIOKMaBOzRby2vbA6D7u8+o/vTtZ0bg7yORDpli9qq
4dfX+qs7p9rOHRvsML0gCNlOj8NIdo/SMoIi7UDWW+p3JW1xO8sH2kWmPwuG9ZTTeKV8svBNgiXF
WbYDKHQHChT1gyaHMsT1yoLDIZwdxrxkfoGNGTBROGxlqlPONUBpJ8ZtUWl2zh19KO4BCz2dENNd
o3G6LHInRBhuAwWJ9QCTyIuGQf2miCynvdlftzsdONNmM9e4QPS6tqT4hRZr3B+CLxWHYG5B4oBz
PMeenTzlqy3vap1PwDUZvsmBCkBcScFcM5Tiy51CWuBKled4HAc5F7t0MLVnCQrmVHXpifMtpV4+
0Py4S/A4Fnyx8+kXWm17HPD57scCXLgu+LyQ15Ku1O8ZV1T7CmImD9W9Z9fDkWtBcmyhvCDYZvQj
N6L5GLKMLzON0vks6qua5rNGioOHOf0VF8PdUFG/WerLlynSLNITERZGj+erwn0pWD1ibU2YLZmc
MmkiiY27yklZd9z+x+Bgoc5ndJUJKILhWvvtosJmztiu2UwD7rPtOsBIs7u4itm2ZoxgOS6mPVeJ
u6H/UVWFEw4+7tO2qycCCpvuyTR1N/zJBs9+tVisdy13b7JMw//PYr78CzigawjUhv+7ePI4ZvXw
s/75v+DE/xdC4H/8h/8poXhIKIbueQIJ8T+Ekv+TyPT8f4ObZZh4kmjFQJb4m4Ri/Juj2xxJfcc1
PduwkXH+dyITCWX7UfxjO5isvP8XBUWQ7Px7HNNm6kMRB/FOh1ma74t/sLumDmI6CsQCKj07yiRl
LWOMLxwU4AUOeJI7UbaNKnwizeGq3aB1iWamC2PD8meQYnY0aLzJmBgyNpw2wZFpl/YcuQe8+zAV
QJtGwvvI3PUBHlGEvmgwIsQ4KzMdQrd480GEIyXa+j6ut0J0HJmz+IKh9Qa7bgn0fjgR0dlIxXWx
87s6C6xWqLDX8qNrYSL52yf4nxLh3/l9mzz2X98PX0fMcsjIQiX16Qfh9/9GTJyLuqaFgmCY0Jj9
O3hNiUv2r3oJC79PNBNUnEahnlY9ZQOwQyZdR0MbL4JH854dnSm2gLRHIpqdDrr97l+8vH/wBW3h
63xWPq9Ntz1EuX+w9ERH4kIhYkeUocudxLF5jiHhsYu5mI9hGAxb6TK4CbSNUT0OLkW35RLEXEdY
tJJIxvYvqFvdPeIJrpB6OThZLc9FxwntX7xU/R9JX16rZZu+wzzA9ADw/MUF/NtbmbRJHLuc/7Zg
TMJwRbv3c+uDkghOPIlFocYY6dQoxvh8ROxcE8PZhg6ucb9lj1LL+90s3m1K2xIFOT84CWdqkZHN
M2JTnNOh7A8L47lICrqt8pWbZ2vkX2ruCdWrdV9Dkif3zlRsfG2EPgPf6dS+RyZgUJ8+9cCYAiFV
vEM5SHH9GJFmCQgPq/PDa3qLtKlZv8ILcA+CUS0tCwlWziSYZowwG25gmREvKgVycDTX6dW7rx2M
XYQA79qkPFs0id9cmGYBrvaWzSUzrlpUTf0985N3dyZDRyciiz90iJ2oCTogIVlB55jsuYwbiSpO
nEQWxKvOopK0rst3aBI3BDL/fiE0JtYMYNtSEKuiopuCnuapuTOn1tnVJoJCyaBi1y/jeXPWU2wS
HxAVrLvc6rNIG7lq196SXQHYmz1Y+KTx0303EvifEVC47MknRiSRZlqMUXIo2nbS/gv04f/woLnC
tskBMCd26SHYFqa/fTsUNL5EY0QepW5+A6BezKs8zCkcmqcVnfKWkiimrKWjI7ZA19XfjHwlt6l1
9u2boiftCgzlX4EMScn/t8d/U61ZFVFlhO/5/3hVsduD80jaadvY9+UIGbKu+S4WwSRb9D8uIzGO
eO0dQ92utjgVctYu0hfDezLSPppqP5gtP0wXuhNvORZSvl6VuSs9c6/U5lU9ZvCoZtZFhphZ9Tuz
P5zy2xqQKEGPVSjYxED7oj44Q3OYdPPYWANgckBLAOxjPlxj819jUtfnKswseWlx2RWIKG77KLHP
0qDDM4KisSZnk26SRRLxQ1XhRs9lRgOEUQQyaS6myV2CyQrSZqARwyW2wKX3Tm21gFDmiuGhjttP
WKARbrswjycUYzckG/NzlTZbhBUmXruji2XHxIjcahFkW8zHkBG9Dy2qH2kzqE8b9GVnDR53VeZW
+Qu4EMrRgsJPgEU7+yLxd9osDpRkBzbdyhSQ78AyBjPJ8Q6FbqL2wgBtRd0qIoI600LyBbkJ5Z7S
+aR5czM3HL3kjHuQRJf5RCsD5hhI7hY5USrrtHE5xBwCgdhhwKKPNEFNjfLfKoeF0t0QsikPWkNg
6njOb9jIwpz4fQl3bjADxk/RWslrlhTBHJvBmMxRrfzD6sQPZanjzEm3/3m4YBLS8quV6UePawxk
xqCUHAp9j7V48y3+svihqsPwqSBfN90Z1wRFbDq9pdXeHfrIp63EpT9WjUk4xUSY8MTloYv86Hf4
GpguVG0XbEAtGmKpuJY7eF9hjzdtVvGeKD5rTLs31j/6+EVufQeveDfxto3lqSI6v3Aho1wls/UA
hsdhSJpjliPFFeRXs+HUNc42xkae/lYdSrKhYzO1sR7wmSKE7jptvV9VRY6exKUo4H23+8VIEZnZ
hJUXCGi6XpVG+UiIufwe4+ZpkVQ04IxPpXkYcTYiz03MYM2yOTmV3KdVidnHv0vcD2tJoUlqPFXN
MY7fbKbEveseGjrj02yJymna29QDxLhySTwfPPIm0q0j4WqBlrGac8JoXICxxGCLoTpByWMwS+1L
vp5B0hFs/bXVyXEdoNCE6khWk/aixhYxjmFRBQZRf0l1O7BN/dxSCCMW5l5LcjY4dDCziXPmKq7z
0LTNc+8wkRrb/oIXkNynFfaXSscxv/oRHtGQeqQmy96kbh80fwg3J8jiUyXqF0eDEpCpoe6rZTQA
w6Xq91NW7elx2Bs+eHNG1RqzE32Se4/X7jCl6yotdGzvomAsdduQhgOYy9y2ctqwhDpREEUk/c6H
lEbkb+AwJUGN/cGM921CHXyWP7ZpfkEYumWwiiZinWSPQgjJgSnEL3dAnPdgxfaQi5TcOxhPx56W
aDM5qdJ41Og4S0fztAzxd9qfUvVsNdQg9a56oYKAyY/1ZltDWE3JSfBOZyXObpoqK/NGwwK8fZ7A
Tn00Y/a6DPWDJeRHItMf1oAo5DJaKLyPHs+IrFgR9cKlGb1H7kseBViFqTJ2BX8xYd7JtDkwrL4w
p79M2c+5MR7WRTsZ9XjLqmfTn255pp5Tf/pEWvoNjfpCteprlyx7u8m2pg2belP9qdecGyz+fUZ8
rDsZvfVYYDMQY/7MOntep+VSpNrepvaykcRc/ew5NvAPxsmn1LQXOLMBpQwvfZ1Tgu0ezWxktrQb
Y4K/eIDcYTxyfkHFHQOQCRFbyjOZ6dh8mJfs0mLcjel2lbUMLLyxcbuE7oAobPLvUMxmAs9efG08
zL5CCzqpztLwLyrXz9vbYKoT0KmzM/PbfPiZmUfmhDm6e/RW6zS5J2KVEQUhx4KKh1SxWUz5zRfi
xnK4PfaHKiVaqEAg6WSUGNou+BZH996WM41r4JvijVc5nFuJvu/c8jV+7UzzWvvupW6MMz7B3Zh7
VAbHl07vgHWQwB3jqF1/LLF/pujqlJnjyfPkSU/Y7Swv7ER/mEuW/ZxhY3/NtR8zROOFUo0Sukns
MPRftos5RePil4bSPFn9Lml+YcNR8sE13qplpL9a7igUF9MO4ckxXgwKwQmubE1kOySUsgj8/BK7
j3L6XsVDe9TSh3H8UwG7yLCFCCrWoJRYc8S8xzf53j/W7hvJcRQJPI4SmaT3nrCRcKFXUDub/llL
SgYF05zRfMyIsB/tnz65ideVAfWOnu5vJ2syToHSxDLFMGKl3+WY4Q+rbfi/dd+XdzBQeEJT1Kba
aJ59gyKYVYDxtArzPpvtD8M2U0IxAaMCuAlqrqP10ti0J8AQldECcasrUT/TRTEejv0rbuY7kfen
sraXcIFQHeki/tly7jw4JY/NUtIZOGaYGDRPHOAN4hovr4kpTGTU9pJ4KGKKVP5h8ooXQ5s2DKl/
ogr6VFfw+tLOWwIS/WxTpjgp3zMPWiUCzFHNGX3Sfh71OQFROlw9/Oi3QV9vmsbOkphsLcU6/6mk
81CNYmESV34X3QtTPHVyPBLbc21+gaRPT9uQse3koRqoji4yklBr0egHkw5mmhmg5ky1SiJibniL
qek6ZdwXTujIlM3F0xhq8feaGswpPXJgk+/VjIcXeouKI9G59uCxnx/KwvuVbZ74rKQbKM9V0K+s
UxYK1r43Ut7Lzi0jt+wfpe+91ULQ/JIJenWzrTdJ1fOOIfsveID4fxt5rHROUblrvHQ+lN+BI0Fv
1eg31leLmmVxHRzJUe3JXmBkzxIrSnTsD7COLKBfrMRpoVlhh003zLhCa04HbMXmmFN5+l3VNfgT
MByas5ec4HTUAf4RLSwlBAIzpS1SObZ1dMc5gCdwD0Bbo/qsNPeCzI3nUdc4GEnxFCdcR0xxE9MI
LpJMTyDmqT1oNdCeYmShyHSDEVtb3jKnfeXHFue0E8bRGlaW+5wjW1M3B/SC53zEPK2pH0YM6myy
jRmP1XqXgPWaY8w7arDbIBks+zjPDEBT5+qnIJoU16TCFQ+UAyCGeBPMOSn6k6Ox1rcTfZJlzhe9
6mT+mmKejAYS7OFkuNmr163pyX6XVlFxDGwKVgWPYri2wR7WQQFlkA1gN+M9y0FQ7pRhTVcW3z9l
VWGRktUD6Ep2KyO/Q2rtjqXxkDar9bSwLe4MT+G/srKXVk0/lmVMjlOadrtYGGqb2NqnaW35iau8
LtoXlL2ondvqGC/6n9ifhnNsw6yTWfs0D+qJvga81nOLz6ecPkxK545Odhti5dwAUAhK2Yo3Oy0H
lBd+Kak15GBLDKwqH3OYobvt4ndJdPc72cLm65K2184lKCrZSEw4Tvs01z4dvtM6ob+znrL41TZP
vjYP9FyTEiiK8clPBJt9Mv2Z9JkS6TJL9rnvKFifwqJlCx9Ikhl0SMXIUjEiZJXi0xnbjLwwEXZn
5e8zmX55yvTZBJMRcwxY1NuKQCyM2kavT21S0PHZpV3uFdpEf7JT7TQN8DrrsvlBzsS9mHBmQr/o
uPbUjnbVSDDtQaCSSrXEmWrKDmnXE2FTM1bGOIG7RRyw9RNLyIoPvPYrC3v+5cboLkbJxhrjV2lH
33xYVK5hCZzSK7ny+WwMSAn+pvTSycADOZM567jsLKYCZ3mNYyz6dKs9JvNQf1gAjGSh8mjRUjPS
c8JyQK5+G4mJD8aXfFu98jHteto9Wd1Tcql7THguWx3tXvRWJBtIROBFP1lOYDFXv+UNwObG1Zm6
Fukp0clj+OWzminJWY3lDeTfRfOhvM9lSbeaCc/Y8q7ENEDngTWhG74daioCfeKdI0VJE/vq0Pou
nwbcdgSm+Ji5sRum/gmaWdK2T7XCV0V7J6UUTiDlzH7S43NKdbrFJ3rKiIkBUwHeipVpJSurXFIF
0IJB18IYydm8aeHy7L0z93ezS4SlyOPlZSl50ErT/8M0IAHIV5YnWuS/Fyf2TnFL1MFhMTmNVf5J
Wae8o1bwOiewa4w6f5EcyOkTALCxJCqUADzuPHvuUNM87B5NSl1nnVAkCj+Wp919T+iQRvVB4F0p
JHIl21g+NrtqZHmLTX062EwTFndJLtP2iz4q8OLMs1kaUrYE543SEZwK83SEPJxd8uKeQUEbDsWW
vhXJe44Mf9aqzZYssRfX06EdQDY1JcF815tuokv/tFSjoaYi+7XcqYsaBHabRlmSQ6vJMnmwcq7g
Iwnok3TiG4I30y4lCgqPnLfYlpJyyeGEe8rcxbZe773evGozkqfs9VPsVJ8uKkg4eZwbE5A1fMix
E3bEYwHtcxIzsMDVWj7f3Nz+ifmiOmR6BdAuny8mr24HOwJP2Pz2YBMFAxZe/uTwdJyFPT2gP9Lj
KtJX2wQtI1ZT43rbOUHcThQAyoKceD5/E/BEH+t+1A4Bj5aakl0Wj6xotITupFA+tLmJguGyP9cd
Se+YrG5QGRMk2Ni7SzWGCCNghSEv1ZfKccXaGJ6n+cOW+ifUVyQyWh3DRC8OFAjoJ10YF6NHG5GS
DiphL4SZmQQLkDKqVM8jlQB7HbYGr6EI/ZQblW48gNTJ9t5YfSckLvdb8flokML3GIXE8Ir20xLf
bYiJICe5JLHWcEMB7ZaAK+U9Hcuo0NxvC8ZTgdXysa2qKJYENlXvfTqGeObAKN+9kVK8vpw/NgdQ
ZHpj/g6xh9Gbds8DfdPkNB0EOBkOCBswlIByKn4B64rhL0884Jb2WRrTYVKwiPiUiBxJ7XHRcew5
EivDiAd7y/x/EbV+yEFtQrnwplMOgWGNk5Wy0xl+DaAH7nt0NeB7kiOvnvrR75FqPWIGgEe6BVRI
faHT7RXVh/vnFiRzR4PTq8GHOVZ/SBq5YQfr3O0IPiPhcKruaIOszyMz7TMFGGTGF25+sXyxpVFE
VKn1Dm1z1tBcCObbB5lpHySm86gaJvwxwrvWyqYCQcYENgfrFi/euc5Uua8t6E6d0/sv8EKpj+Zm
s6CcY/My6ysAb7wvsLIOveOmnMRWb2c7Cj/bhLq2wE0+jxToBHW1PjaGV9GHpfmAefsTjaBrmC2M
/bO1qV9XgyUIyo/FNP/Qd5a6+pXOcstNmo3Xf3eKv1BufC5uWq47v++9Rw172R4qBVDbzcPDbJAj
mEh7jnW6f69Zxb3jJo+zoF6CW559ssXAycHVCKnJ+sjQoz911xgiwin1ffnoYLveFYlQv9OXLv1Z
NdP8y/zuenbRuYqRKazmJ0lhc9/HTfFYZyWcYihjh5Q4PxDM0CnKjiu0zWQXJ/J5HNIPI0enS43S
DFDxxS6paqLxMxiQnKtug+6QDD6zKoYDHjV4xiCOtnUlU6sfe/NzxWJyLgsmdYYxE6QoNL68IDKY
3TFLdNFfud/bdKKVdwV9PKBYqbfM+AMdnSphNqC2m731NhTmdNTBohFUq0NNt/6wAmCqNEjg2umT
OS7GI8e+PhrxPTdi0ENcl9Qws/AX7qcttCYweq56lh8zHZ6qHsLQQE/AEif72ocBv33TPfpOX5CE
ycRxesdI6hzbAs6KSry9r28Zawr0jtyJJRBtd8Bxo/vzZ6r+9I5qCIz0f4wEDyHOOW9R2rmPy5rY
6jzu26X/9DFqnq2JVsbeh3Pr2S8k7WiVjG2QZBrWLjFI4p/d6Acwat29Ik4eL0xSgXyf3GGxT0mT
Mg0nqN7SO9A3Gcb8YTj1C6XmZDZ2pu1DHnH1r1IX5xITP1+orS+yKEPLBVSLFu2fZYM7oCt4kPNi
8ZiPmU+ZudoBuB98yyM25/bbto0JWjKxksKEA6OpmCpQt/IwgdO+sLrxozklDWTcjvuoY9vclQlL
JMq/5Is8lg12DDGrKfDUOauISqTOdBxGWMtLWfThInAE+ng2qF7qGFNyCu6y06C4lcDNo3lLLVqU
wjsBITp/QeBqglkx0k/aAggy9lauyO5TPpsw9yv9oXVjEBds2yg9pAgqOl9XsYQzx4RdNVhYZWOI
XA3CEEnWD9PaqEY+aZmKaacvkjed7IjXcOjpWgLBObOvrrTwI1YC/xU9lAGADX0d5shpKKhOhDk9
9Jb2oHjOjxi2QhXr1r3c0E+Ox0WcwIBbFgj2I9JJEtcn7ndP09L6u9TKfN4uWnEb3nSIjcZloqqY
PsCkd8sH3EQ0V6TaeSq30Ix7GebrX6Wi/ZRCTW0GUsblce7c/mgPiYNfDXKT73LzMF8l368QcOQZ
2v98XigPchKyEDg671t/0A8MuxkDduQK6OrG66WXcNOGlNmv5EEbkkntsCt1oQL9fdyKE23beyqq
wg1APY/81SLVbf4e9wfgqQETlvbbgUcYdO6ahpP9ZS3TejT89Lwqhzbfuv6WU5xdsKoxoCq8kzfk
XPsMejFVu6W8Pe2KaVW7GE57NyTs+p6dPRck2YhU4DTImN3my3CS6VZI4t7AyLtIDlSw4QbYFUXP
MG9JxK2fWxCMd5SXBJoYsCqaDc9+DEdyquBoL4nJXSVp3bCoDYN2GgZN4FzzAJwFsz1X9C4TtXpr
eIxvf33hwAumSLnZfe/o41EuuPcVNEzDGn5bfUx7sJarg1PoyTX/d/bOI0lyJMu2W2npOVLAoRj0
xDg3c3dzD/eYQIIqOFPwPfUq/sb+gUVWZVZKdf1f855AzGCcQKH63r3npjogpnxPaTNZA7YEarMX
k/eCHJ+KQUuHyZhgfpvB1wZvAAvoBlsNocLl5KEHZ/YKX1CQ8kZo8eCU30RKfA6KuldhTIIFRlde
x065J9GQjZ2I18Qy602TrtBcIyhyEMTA+KD9HFlwtt2djy97nTYU75MGsdQg3TWxYCyKDlQx3oqh
DdburLzt5kCAx+YvV/8/9tl/fwLszyhjm3jzz54Od80nlaE0r2L9GE9d+96fes8v6G7m4gj2Ry0f
extBiBNuV6pppd++QyQratt9EzmLCA0d8OLXvVqNcszkW/vH1VpnLIij9pWYYu0sOgQdj/2hbdKh
ADnEN/7kSbO8+eEcl9mlya3UAP5mpH5c0/m4nALPgmcJuSnrnPGaWm28IbKouQ5NlG8sO8yvyuur
DWsAWPyu02zA6YoL/m5MKPVgAhGPKB71Rn9JBBWFburqi0NS2aYzqwx7C2RidI9YwvoWDlPluecQ
NdJ2tGI6d5UFvg8rMMnONv6gNq3PUozjVnCfs5xDFzxVhmdJYs2Wfh56e8n0bpoq82RDeNolVjbM
SrJsB2IZTZnmlWCGjfykiqzd9fjeTzVsp13t1P6xCXNzV1MUOUIKdne0RSYquiLY2bneHpNCRPsO
Evwx6fxsbw9DekQ7Xu9zaOdH4cWUQtExH1D66ft8qKyDcBp7LxNjBEyf+nuR2MznCiM8kFVUHnLf
Tw+a7iUHPeuJVbQrQsYq1R2ScZyzGRBYTyg99rZM7UOS5NO+sz1xcOht75lvhUeF93TfG8Y8AKeg
OuyshuxJvSzJ6h4ZgQJcgvX6mHaps5uo1CAR5Kw54SU56kk87IQdJyciBtVOIAE4Mfsudh7M3ZP0
4nSHSpXZmBXjJyBp8RTWvoBxIOFC+JnDRCSLsDJUxjbuWvgPOitKIsWbs8MpdttF4XhOtLDadlpo
nQm1BaaQ2eKs9CTaWhBWLoPdMu1zp/yC8NbbCIPlcs1BP4rzNGfHelGQHewccTZTba7/uvjY+8ft
upH9fk+WBejjHjd3jcmDHjf9uvjY+0+v//F0v54eTG9+eNzzj2d+vJoyvWBc/vWN/OmV/njkH6/2
l31/eot/+lyPu7eabS2neLx0JWTPsdoQebLxrJhFcLN9aLdgp/Y/0ffus7Fa+zSztBY5b4a4RFXr
zMFmbAzbtmdO3AzoVkcKWP5XrTzj6jE65H7XmpG4d6NV1v0kpuFmmWrTlWBW6bfpFPi1ZLyMPxtE
ZuE07XWaJVncboh8WTne1hPJAescRrF4jY/zCLZij8XuyaiLa2rnW2sPPPMcQTRASUuqr3ks9fDo
FCQd1vo6nMsa1hL9Qaf6fTu6+7D1N7lW7GQrD5KAi5hapZZAmCBGQ+5SbQCiQIQi9czWM49BPEA2
qO7jKH46GnTO4tgNeK3auiAyKTm0JeThtgR35+zqbRojYuxwiUUsI7p2luMvYbptkVMgvp9OBfAJ
HZ+UqfyDrX0EnftkAYrqu+/z1zCxOHczuiTIMgycBXLCvEQLNyFpM67Ethft8xT8UHq9pSsWEtoc
29PGglfctienY9KlR6tUC6gF0KEwJM0AzuEqO80tvNLRlmVTIFVKmJeBBpuyJW2474ZWbZIp3TnF
BIA4WYUIfntiSTB8bCt4E62B8AlVd9K6BNOgB0XPgUJy03jjVoK1F/U9IKcUBMymoFwc8hId6x5E
9dfYcp7L8hndx13Pph0j4b2xu63BnGmcrK0Kjae4ikC1od5MgRYlfOWdDYiYBAncrc8ST4ZRBGsP
9JpR6WSzANS2AS5TXLM5BTc+vs+cSm5SrkuF2LFxWKUjARs5AlEJTH8TA/0veuHL9yzKV5Fq6uhb
8w8iwBlv8CfF1OpL8+U/fuRN1IyXL9mP//rPly/5f9AyVP9xK5pC/Z///icP/huEQfwGGdTVdfD0
bB6khb9nDJu/PVIUHGH7v/MZ/gZhsH9zHO7uW7YDwcEweTe/KwhN4zfD031PwF+AUOt4/5aE0LB0
nurPojnDRV+Edd90LAPOp2P9BcIgdVpFVYOhyejBlOZaOJwHr3uO5Vi+WFlVvUQecrOqT70D3HJ3
ZaDUWD+IC55llCsNlwMLOHD4nU2RpiodSHGu/5WsCAXhzqFlFvVimwaNfpRNvfVNensVrIdyIYKi
Oj42ZOINe3AY5GC1TgVuyFTXeALZGnp5ioG2uyTMTk6PjaYRsvLHVUtnzRB1tIcMCKlHv2w/uk5P
n32YiouYVsTJbMul5uT2axyQ9DDmw6pkvYcvgtx4StrmXEisledgdyBSOI7AJ5MfhSG6sBZVhCXX
ZxJdfbh68UFe2SGpUOopBSBYayiFo/Agn/A2V/Opy4Zx/V3T8LjBuEEs0Th73KbpIm9mY50rT8FU
NMhugp0IkA+4cM+Sxs+R21B4FD3qc8uFaBFv66j+kGNCwoM//HSTuc29HeG60mY/tpr1hY65BWSK
jFZW1Tkd0eXkpi9DA6t3jq5kFkLVMaQZP/1AY/ANQj3pUdOn0TA+V2X0HY54viL+7UlKf5s3jGjZ
OMciQTj3q4I2rWcswF936oubj5smsZ4JcihXqWXQkL4MrXbyfHMnsp/0ZXjiRoLYQhoUWh6hikjk
qA/5MZn0WGDuWczg5U0nqushiz7gtXiwRBQj7Ujdj7yn9ugnzz69zSV+/GNCxB+n037FK1wDmbWL
cnS/lJScFoZKaSficUKAiqwJZFz5M3TpkkWjtqkyDOux/5bayieRaBek8LGKQVu1AuiGQUiBbcWf
rSh87hom0JJu5wgKMgnjfWdp2ZoPOqxo4kVIsq0IPKv3oYWon4K6uPjYvTaOEb118YdNVXdllTpI
TH6CjFDNeKIkQKKgHvvH1nJA/Vb8DKlI5dKiE5GUX4M4tuiOEGLGwcKirJie+zC6Qtv6TNwLxqRq
G2vBh9/Z/rKvqdrlNMz12ABiqlATph7ipZyMNrcipdYMSJ3vMmS+CB+GnyRP2ovWHcDvwxiKekKe
SHKg8hE+WTKGNEhYJOu25BYE9c0vjWzVc+7XidldmUNN/JJH0dRQd5fDIflCUfboOtAt3NBGliWp
5ePbwK2QI/NTL70o3sgXIdOV4g2tz+k7VCq4SUiQmn6q95kXy5Vzj7NmrqHzj7E4ONEGcoYP/KPw
g4te5AcDuy5ASwAg9JNRthb7OpjZ7zARFk7GUqPLr14pqWXFn4yYWKzMTIKdDBN+DX/Y1xUBsfx5
b1PrnDRlvk9dCU1iMF7JszsEASqFQHU/qJIT9Sqot9S3ooInYDffSyHom2BZ2NoDgeZaAAG21Kef
tQCYjb2+vWFC+ex70cjvD8jCHwvrFNPFpHTcbeiC0ZuroulUG+pHGhj2JVY8QetlH0RpkltF8ivE
ao4pswfK5er19K4IXYSulvNBQ1jPEeUMcntR/RLYFJ0fV0O/uvsXZgLt6zjHNRmOSo+D9ABq1DSz
/RybxBygiUm6JlVBBUwCKkRfSuXvfebQTOnTA3GL5TLq8gwl7eA/D0ngr2Jl6ivIIcVBmtOTYNxZ
tvOUacqgpnWD/R1bnjy2BJ2thIyyK0pXuRyN7vZwN7OAxsb/2IQcmI9LCrAVYYDz27KoJVu9fMZ4
RwKcOciNSIZh9dj32JjIoBlAQxruFiorYTvZSvREPujYmRVPd2L10pyU5mPZDecDiQXTIEosm50b
HSqsgvSN8LrljTIu0Ry1OrQJmvWiEffREikotiLdocAXd+QSw8byxmb9uFWI4FWD+rGkmKR2BrE/
d80hGkARQhfasJ5DGlDr3G3aLQieDuEm6+RqbHdeXk4/6dpthsBS7w4lwUUz1dVFEh6xE6om53as
6rOTow6n1AjuOlXVtrcImvML/VtnWu7VlaPcRGYTHzQPXgECFIJBIkNsWpqXAIzbuF/0ja/vbDut
jgU2tScd7ewusMdlPCZfAXcwhOHCrG/ZxFoQJ98JAxTjt9HeKJXK52H+Hd32OUvj9nn0DYi9jpsv
S61t4e9xQxNDzEjQLuzTLA92Cocj+tVMf5K1s2zHvryCbU5YeHg75IDU7SJ6VxDb/DuBCiSgBasy
bQOG7OqcD266r5A35HrsPReTwCka+vdWr/C75jNNO3xJC6yUpJQcjHEivyVGOCOC1rxqNn+2IjZu
Ke3Paz8R6G1gmnhPIufmi/0Q1elZp3+4GuAHk4i0VbXEz+y54i76xnk36d0sTWIwn6pA0bpLI+Yg
KvEICElm0GRHhlpD7dqRybnomwoyLXgn9ak3gDfFszJ5YpEeBLc8IhdOhBG5PTV9Ewx1F6cs+m1p
imxLg5GlTWaMTyHYTsR3fUh5vy7WsqsIcJHFzoztYjmGoXFs/WcWJlDmQ8JiWGoMDFB+vdHsGrGm
Y/NERRDZB/I27IMlSZJwVL1xFQDPMAfwBLCpXTWsWOg/ZdrxsTEbAE6d92Rlnr11oCeues8gasV0
Md92/GFj26OnXAdqATfKuASebVw6iwOhBoawkqoE1pQm/B87mOPEMLOQS4W9LYOhWvCnnJ2J8UAA
3+igGXCmg+nDjq8mvoMYE1SYOiRLBUTwDSUzPzxk1LIQWwTm4Cx6TkBXu3U2fMP1yei0EmWWpAFs
BpzpswH2VaOQrHUsLsP+rWaZVU+TOD02aR6MHUbS4ewC7w6KAmF62fbbsYAc5TcNQJCmhWQ1R+rq
zOp2Zuqj5RHJNuuL4A2M3jEovVmMpnsXPCrvrp0ab7huY9cO9+BAOtgVnH20WM+BDfONm55j/Wnz
P+6zKvEZXUqA/gcx9dKqyfNI0uGDkxRfcuHhEoiq751noFi0MjQ30o7edTjm4WSE33RzwEQGzeDm
NsacufuhwtwiqbvMP3pUK80wxN+sJJGchqr4hkKjPMKXUmssIcNSpe6Eqbl5B4lyzke3fzF00OxZ
i0A8BhrzgekYCKz83pAxdHWSZlXHDAxOJv0XPaKIThM1QEKSLfte+URSswlKM1mM0rXgavnaQlrh
BJ4Yj0QeDygHKTfJKSrebTO+9KFPUV4az6ZVIT/QmnyvJ666TYi9C5ceYzDm7p3owO1A1XfdBInA
39i779GM+rCF/dpFXri2BMdRPiCJUY0APaiKA6Zq6JmpmTxNSKAvZjbnLsEBdhsz+SRl/ZHXff2S
V3Z/CKzokybCuRxejV9k+266VnKRiYC0UxG9a2T+Dbprfo8TkBJd48XLmoCG7cTkEgGh03wxR/qi
Rhl8wiDjbSs7AMVFawzxRI9YvXCxPEZSu7UKuQo/sXus28YnG6JBEo7KrAeg8FaOWDWw4OWHx1Vw
rYjEEJBfHleLirScqC1eRtIP7j6mEq9OzTe0U/2VGfr7IEjIaqrJvcpJu+IbhjAzK2wAhQ53ewOV
w7g3JE5Fur7yYs1HbsCGqVIOJ1ol8YrWacZY/46a2vlmOlq87KeqvFW0hQ48E0K7uYFue+G0bfKe
6rSy7q5jlE/dkDHdafHM5AXBwwi1k6OWUe3VFSpPKXX5RdjTykJ++F1WIbM38qzw4hMyilwJzIGP
RA44lLMyoo7U8ikNThI21dA7+Hh6CtkD9PjO9Fi3BGa7TMtKgydTPjUZSU2dxHEEvgD2fokYoFH3
uorlE2q65cQbftFyTb5MEQkVRG321IVXCobdqXbUpYi99GVK45eQIjlylRymO8LpyR7Vrg/0iLbU
tE6wFl/7sf4SjVZ9SskIIGxlS5yLe5Ml3FJZZ/iRNEAgKg+cWw3Z10e7flSWjti7K93bWCWnMkjj
vYGLd1lz5GBs8OyXMEkVzIAxOKSFhiFCm0pEdI62zvUCyrJlo62vWg4aIyExtsqDtVBh8GLjzD8l
Vf3FM5vgBRKXhlzfQ+KVovrvI/MTfk5wwGTcCSYwm5zk40NpCbJsrdRmCVi6XyqmmeZQHdKy6b9m
OeTbuo1+mJV6twmR/TACuDfgqcaNpap+UReWeTJtZGaitTgOHRfQWg8qP7QYeNrEm7Z+ScetIBP+
VUjYI0FXfs0bFzie6sR1sNPmVEk+SUho2dfEBjzYg3OKW6JgfMKD+aVR4GvRuXW0iYYgqAR8gBOs
Q+Lh6MvPKayJuw218SaVW3/AZQw3SZIVuzoIxMJUTrvpBg+9zKyeRsRy7C0ITnpYczopCnNb+/i7
2rqxIYDY2baZsCrbShtXRZRC1h+qauMW5PyaWXEJOJ9jxs5woNSax4QCZeXh10VhpJ/1NLc4OyTi
yQiRrOcNaheDk9QYQuLpB6+4qygnrX4AmErvgmmO19lvwDM6vPjhgezun26lyr2vprMx0GGPOib4
qLKAh0HBqLt2pYmBGAEpFPEhwPjCYe0jPNgAh9fOeQglNgFztWZ5GL6CZLkS69xdG+2tLafimlvk
mqvCWAjdvhsqrpEn+uNJr+vyZBEDq+fmib6MSZfEM0+Pq4GbH8LE7c+z2rZ3TRJjDYbvgH7z98zg
R09a54M/w6Vr27un6dkb2hl0MLFeHJBC5TcCOsiJnrnC/N06mWTf2hqxRI536Dombn5sGs9e406m
KEwcOppDQ+A2YC6nayUoqri7hxmjQtmlFwwM06JoVLO1Enzqmmpfs7c297Bh0DK54u2xlOwuyh72
tLr7Z8lqYlGWfrVrMf1ci7xZovjcDmJwP3DNvMk+87eZqoIDgKUuqAnjYO70w3UPtRVm31Xg38zS
QfWVuT2E5Rj3SErjt4LTcCvmjcOaCU9dlWzKJpA0L+u9g6kSQUM3ZTscP09e4NdPWEl6/Tt5xMYZ
VZ218hEJrhILAkFcWP57mw7vLDy0HxqBw7C4cFW1NcVYxdhhDqgNwnJsKWeI8ORltn+bJrtZoNYQ
X4JQ++oNefQyad4qjAAMeJmO0bLstDdZZBey85pvZkiLP4N1+dKxitpFrdduowYOmWpJdgdNx2Bg
wMNBPhclx8clZSmAGLW/LqRb32LcWAsBXBKpNDFkdFPxZiFrr7Oo2/iD1T4PhuIIrDukwROhvhm2
0ufQMvIN+erxUblP5KnKs5ZOJhy7Ztw5N9cba1Kt7YPvTNNWtFO49UrkSTqrkwuWt3QZmq6P7qz7
DgXNv2tR3D5VNS5dfzXR1LoU+GUh98wX9bmukZRWSiVGe+8rzXl6bKyuQW0LRWJbRL06UBLLllNE
KUETRf+U5xNBMlObXzyf6ZzlAXuPZhFENTr2DustNScJTY+eVkUkl7004ULPUW0sKWODUSd0CchD
IrpokMGiiCSgK02jr0lFrZtpifMexkm6SDrT3XZYqyhKFt6hcqiTLh8XVW2T6OK+6l05Hh8bB4rS
rk/te5+l7ZuG98Qq8vAmQ4eQN1qOS/LF/K2PcmQTT/34uStPGBGg2xjhMyGBxaUXYK+RoHz0iGhf
i6Y/iihjio7RqJ49fcQaHoaZBwhX5i3RUsDz5n1yTW92gzH6hyZnQhLIkUUR2KlMnLwjww54GNOz
JQogAZyCKohdQXtSaUj0Rf2d/jE/PjOlhQ1gkzEJqGvoocM1a+SYGIw2A0jQOkZG6IXdZ9abX8xp
JMpP8IcsThNzaIoIOZ3otLyTYHB3cwIBUEdNOKxMbEtNDse8thhe5M7hLzdUDeW1Ai5R0oQbI/DQ
Zpr+ivBBdhNQRzJAuaS7wbqFOT5ZcSTTCTdf6245IDc3jaVfQubIhXFPoAi5eXef27aD2bxEUbD2
azQ6Q5OA+iyqfmtoCGWBxZF2Gx88E3lCAcU0lHRRZFThkKqicxgg04zHT1UHhBC/7FXjS8VHN8d/
8u9Y9W9d6H2zzAHtk2l/9JHUr45RfCmDsf5EDEq4j32Bp6CS6lMY6WpF9mq1f9wqB4XGmZaKTcVs
lUWa+9KETDQIpAhpS4/uC0Eu08EGSwhKt5m2SSmqZYpq/+qX4ZM9MNnN52udhk2onNQyH21jb2kT
Poha3EOWnBtbIl0CpC3v+FV1UtUR7QWjojUn8xMxvXCAqAdtEKpV2Ar0cZFCyl8Rp5asGzGSjlVn
X6YgaC6alo+EV6k1RNbuJS7HFQZb8+bzw79QQ8vRnNtyYyOq+l/i9v8DGmEZlomn+H+GRrxg9qr/
gbj9+0N+b/aAivjNRiGANdn3bFo6ICj+1uwxnN90BzO97fk699BhF/ze7LHM32yf5G7fMwAoeHNH
5+/NHvc3MiMFpmZhWw7UgH8vwPsvrR7dcxyLrpEBE3ymIzzivf9k26aqT9ks0qrTuwm9+ZqGqEha
gM8winpxsXpnXyEnOwoje+KdJhcvLDJq3SleekMfWFza238XNAARASO5DgnDMA1Bi2d+z396T3HG
QkGqsDoVTdSvQ62F1tLK6I41gF5tUbwZehNekCFGa+ZKN8BeyzCcPnsA6D71VJN3WlbTj2dN/qkv
idicBvMQMFRMToeuAR4EXobIJidcdRdnVv0UTbKH2w3sNWOsaaQwOEG4wz3CaLsl6bdeuoGz5Qxt
vw+jToKQsNyTp0ftqU1A37vEG57bsof7HVHK9myM7yKLXjRUxiEZJbUT0qLxn9Owi87dYJCLzGgC
QTAqXrSiR7Uzr6tMxzixOE1OoaeSnaYCtQ10pIahWVQg7nwbLTqpjaIsSAfxKzzIhdkQM+cA5RN0
jQYJsGMsK5flsEkInYZFlVyn89SW/oLUbFL0AvwREFK/kiT+mkztLjNs46WrmBoWg52fNUxWB0fz
8WSk7lqkbbKUZt5/HgeHJKehsW7N5GSX0YnlrxsUZ+GFXub1zSbpwDJ7RR7iqC6BXl5AVUcHF8i4
kRIy0RCG8gQqz1tVZP+sY6Gt/nTU/RPQx1+M/vN/Bof/DKg3bc91ibX/x/8MJK3SKKPi5NRevCeM
a4bLNeZyULh6gICiyjf39PSz9b9+XeMvB5Chmy5zpPkPa9AxnQH4//DCMChbq2ojZo1N9IVRP7lq
UJsCCWlvMET+MjjMm3J6fRjLK1Y16DCwRQOllmjVraj96QFk0ydj/6/f19wO/oceLgwane6mA3LG
9Bgx/noQlZov22RwjnLIXqa6mec1KlzaYMVWRtoZ6zJuhkPgxR6Fq8qgCBIapz52fkTx4G/iEPrA
CAp4oaN+o0XDRnRbJcvue5RwCHiFTba4UxtHpfwYn0ze75h1ioWQ0+u//ijWzKwp8KIX+f77f/2n
w1cMMQeOC/1yBinvr+OBZ5lenpM8fxwt8ig7rA4ecv975LWEpjnZMsByflatCZCBQOsOCsQ2xVMW
BJk4zYpck7Dwwxjhog+pBznTmCwDK2VssJtzSSw07np9YWNn3yjNKffabDjQRwrug05kZuT3Dc0b
P6C2q5+jRvv2rz8edLG/QGoYfG3btx3BkDcjNJy/9NshJOZZ66iWbOkaoW0e4Hl1KNgB5GoXjQy9
tdVTIbKBgJl4ndPpPuLYJJLgPrhY5ZUXIFBKsk9GQD7wnLAIw6T73BmOdrPbn32a3ULTzJc1fY21
ppmEO3klRrKgfa2LluRDP92NiDE3vdeQP9l39DCaMLlGjYJvQjw2ZIjJ+hyVbrNoQju8edTZL41I
tQV6bvuz3TkUeX0ln5I5LqC2EQ08bnCk9200a/nsD651GofI+rWfuuCb35Thi4dWmLxSBT9V7+3P
0hc3FWfxXUYjK5ogQA36eOVR8EuH2Ws08xYqL2XgZ2TGjRl/CiXuwtKOYaCDQOvb6fvEtP0d1GWx
LA0+Slx4FsWf/OfQw47o/T4nSBJBHUtwa8VjaEvL4lOo9NfKEckSsS4vpvAWMEum5+IU3+IORx3B
KF+7LtLUonPcbjmkxBf63IHAlVdIzNeuGI0ZuCE4n65LOTIf63Vq3aL/RCZkfYaH1p8CAdvZqQnV
NbNJ4CJDr0+A17ETGJHavW9m5j6IKubamdxl0vAPSAGvLXXMbQVBn/QaZyREKvtofJrmOATBqShd
sSrcAk/W9xwob1MQV+fJ7L6anZ7vSE7cNTNBXvRuvzHarNiOCTYorSME0rGo1uDkSzaZAaPN9DwQ
Da21Cljtc/4UK1G0/rmaTZNm5ZuLYuDkk+WwKGRLxZmTn75uteSTFeWv0rDKfeRd0r6qsd4nn/Xu
ZGbuqz8wo9ZIuOaPXMZXP3TkxY8/MGOP9GDk17CAWGw3Dku/3kHXVDuIzvsxOcvEgsqjNPpxHWVO
cglGzQKUFKfPCUldgUEfoJnrjRndd9IBpw0LiFeyErJPrdLkwfWo5cMhDoJIvzcK9khLuZkiJmEC
xOTFcFNp6xupWpKpC0ihTT8bs6/CynLSISWOPseovmrS+TAwVc1OM5rqvaYvMe5aT2WF9Hkavvnk
iC68rtDIrM2sQ9A7YpuIsbv2ynMXveNRcDGyV12iEAm9Krm1AZnRmejpaYXY6qegBk/CqtOdrGbP
dHFcd8j1F3qKKZIpzJryn3tQjFUHHAfGzidf7SwQf26Q97vwkiuUNy3tkimf5RPQx8BgFnIfV9Ns
iSqABWPZtuNTp7XxiTroOi/dEG0hVYihO9YaVs/R6DdTlSDJI+KczAroF415grTrnNKxCXdGMdzJ
5CQysNVwDiM8aIDpYsVmJaS/OM5zOmY/AlnXPwHeDClHk8jAa0VWrV/lvGnK4BanTXUQ/Zqlin41
83aJIzs8TdT3LYTBBouVo6TcAEUeycncfgGFnH4kBkfbgog8FxrN2K+MgTx1n8Snixd8HUPPuxhj
Ki6DV3/V6h5/QNWR8STFd86oAgGj51xIpId/2KQI9xske/iMGvp8C9+x9VXdUJR7bKSBNdDq4iOk
TnF6bNTfLxVEni0iKdNNE0txchyl0eWFSIkVSvYL146SZdIWPUYL96cZzSJPpMKnsqdpXEJAlEa+
c+x+Ojlhop+6aWxbSlBOtC/04pixdj09NqIB5OSyb4P0syftonMhHboTq91SRRejKcdl6mFBDedw
mxhoChA1DkWCvTAuqzOyogwBg6ZRFLS0A4VEzIaZSnDKdsBVHzsfG8PWMKJCfX/sn0CwoU041oPW
H3tXjQupLFxTj0rKvKFdRFuXv7DKSeibLwP/Z9uogVrLfA/hTWewre5W9OWbrOFgJGENcNSxMQDg
rXvhDLVOdLweE8cYFcR2qE40cYlG7TKNdmaUL2nBVkR2u2R5BeqVQFfxqxH56EY2cWPsSk29VDH8
ZpWPRyZl2rVkXXwtnUJyggM4VKZDuq77uMbja18qUXPOpynNz2x1Z2FN8oabSd7aAd3AhC9k6Cx6
qWP6qqLuXFhFctJbIN9I19CQ9n1wLUaQRMgvcd80aNS0LEvPGaVsgCHK3jiVtbK80D/ghqJrHfXp
GSKPtQGFlSOhHq3zHSamRbwisMxYRXQUAjGBTEIjKnWX5BwwKZfYYRBGhGOvc5/RORqinCABbij/
vpFjVO5ILP1q9qV5dE1/3U4GJmMktvA1Bl6y8/LxjMl7qMzzr00eGgfRRtUVj9TZKjQc9WFLhYuK
31kFHbGYvS4PntFPV7fzJj6qTLfEPGE+wahzKoH9i/DzQykSjbACW8P+jEXA2ORH7Yctm3eEVNXB
NV4gXshVVlRb7OPLyjK+63r9Q06Wtp6XsJQuws+EKlIZFAAChio7orVBxArmrqZrhI8ZQ61c+2PK
7Gbe9+tmfEHkBTs+AqyKaF7aurAsarjHv1/s52A2/t09PvDO/fa4ue+m/veb28fFR4DIY9NnrP/c
yoXcLwmyAGTasAXEkeMsYdHmmJMHtTD5ZCoFlxwnao7hacanPy7+sQmSLNgobzwJH6QW1UcE8hDO
NWDJYX83hjgmVx7jeZ0Qljg/vch6NPEdLIHDMG8eOx+bx77HpZyEoUNNq3QOBqf80x0elwo5Syvq
SJdUItNPWqXqw6+N7v9+6fGNAT1ltVM3qAurhsALxxsP45BMvzaJo5GMMBAGiIWAQ5fK/r6rquip
mTdImdulaCrKU1CDkfrYYwKb3xHUQoPwiWwTflyzijdBorxtRFDDwh4mj3Kp797qpHNOfTQeGpJZ
0OyFzaYsC+9WPzZw8hju7Msf9zdKFpKoYBSdAx7+uMEMcSJXJBSuH4963FCOUbMDBgAzPDKso2P5
t+ARCOSZ4VlrRzIP2aXFAvEM7L0FZeXu+rhHGNT+zbbaz2ESTnyVf3tk1mIZlmVytkYzXZU0DJ8c
Mv+e3KrX16bghPbY1xuDfNJEXu68qjAXj6uPDZ7t4WjFxcvjUY/7BmmmrmNIcX9+0J/uWoyrvMza
S5hFN6EX7jGuWhvdDnxMMAn+zo5i+xbO+8YcIF8mJ7Wa7JQTUxfzprEgfzzu8sf93OgIeUq7Pp6I
ljDpKkCU14kSV8sdblHpQF+fn/CxAbdoEx09YQcaHPv2eBrdKcUWAiYOvFzwSlNIdgN+Y0xnEQIZ
XaPtkjqJc7M1avNTMM/WeWw879IURf9sxGn72PfYlNjeN/6E5OyPfRRL0hOEw/MYseIfqgFXtRE9
lV4y3spyPcgwRnCmrdysjGgnULF03fGFSNK5PRVat8eu/8vemTQ3jqRJ9BehDPtyBfdVFKktdYEp
JSUQ2PcA8OvngVXdXV3d021znwtNpJhKigKBCP/cn3djXeLzpLIB98gM29Mv92/GI7tFLmjZ74/d
v+EZY8Mf+8+PKBXPD2E7mnqgEzHgn99v8hkjmdGIu/Tmp9wfwzRAv5ptvv7jf78/PoAgAaApHv7x
uDdyLNLfWW7vzxjnn5u1bb3ubIWNVOlUF9IOOY2hXJK4qV3Fhz4JAWJyY7bE0rpohWNd1C7CqGqP
1eb+mDE/lozTMBPSpsX9sfsN1tfi0MgFc/jHfxxesWJRWm2yKREHOOWDn1QUiUOXZEPTU0kRK+Hz
YMfxYZiS3k/x0fqdU+s+vsZNm5ry0lY3M5pudQtLYYJCLyfjo2kT5VLNNzmg7TU58GipxVZwuX9D
LWTGrgJgAboQ8OeGMOwJTOfu/pTfHyMFX7EMvfx+L1a0x8ZLDpJRzSZttYjLNkN23FnTeWLGQXwn
XcR0gRLyJwnThOIliiqWfLb3ZUbRVnBd9wkcbk1F+2FMI+e/J3MIz0zF/DYWZ1GSuyNDyaQou3X9
yivFo+4om4SihTaIH3r7VIlur1hQRGXNrlckjcWAGr967s6emnmw5Hta/KBbuQfcVllbSfJijgNt
E66V4gvvoVlodJJ09qsbt7+aODyLmMiHZ0i/sSBf2I1ghpIkqyk3TpOjYhhvfcaENwdE3XgLx7Hy
KwcuajiRyOhnV8vspU3L8gWehg3Eq6YEdHpqtbmbm3yl43wMyh531GYMLxT8HDCm9Wu65VEv6Z0N
0PiRC0G6UWH6GNAWhQvmhzGw/cpZ+VGe0V4pPVgrOkxdvEWcaFK19jPLG/1GzXJfGYxjiFN376lx
7UeKKjBHWy8Wja1+zQHmewHwABpcOrgxqde/MYewtfpnr4QnpDsJtrU0WKYpztvYegdPifUfRpw8
1s+0MywUcHA0TuPb6CorWdhGires1U5j5roLzK57Su62BeN0eF/yuxySCw1iK6PpdnHXXhKQGlZv
fZZF/8kGCY6cu42zm6MWX/SpPZXZtPf6ekcmOsD7uPFqExUrqT+a2nHXVVfjQOgpGdUJB402EBp6
FhWv/JBtTLmYGTwEmnYzqWleoLJDJ2zoRQkdIfzMyNjAC3a7nr0eM4jpU/eaB0DT2I2HSXBzKSVg
a7ijlSvyhdRuhP5e9WC4aVP/hoT6MjIq97mIPgfYRx22KusiAlLvfZeN+ahX1cXtux8uJYYPzFab
HvOcC4+OVgUxrsiTnRFyLReKQo9TTwFFsTAqtSB3oGILMbnQ2r2CrQl7XmdKVgcqZCBX5u2XW+Qp
ceheHhCTyEykSr3vyCsuVMXoNxbK66rrlRqoaFJRJM+OUjr1IQTMQb6i/KJN2doMRm2uPAAO/CBD
0pJygQ413Gq1BzAkv6U5qpuw6iaoiPrJNhx3M5pTsu6z9okZ6GsFcenTC/PP0qnjJZQDbwPUGYrh
bA9nRI2vBZAoywi2QlFiLpXCmw59vxuUnD1ERFchVnAcFHGCczpun5oBSPpY6xcFJuWL9OBw4ry8
VUqavhgMTtEqn12vy540ppxxfEnKyfvqhu5HK0f5mqWM7lQ1ewoq3VqZues+8qE3d0M4nfWYcG0p
U+zYZr6mgacH10KTktZ2h9jW0dzS5ArKhajy5CK354W7c6Kk/wAmcdKYsc0lN6TeXmXXfndG9wYZ
vHgOA7Gr3f5VlAp9chnQg6meOCelcqJ/fK5OSfNxZ0S1+2Dj8OG0sSlDW6zCdvBOio1YKkyTCPkP
XU3kQWkbCuBK6lNcNggvOSQWjYBMXIY0qkXhwvHQDADD2NeKRVWXUdhZEMFZmfNlM1iZdqE96Yzh
SfXmr6021SdoBZ1P7RUOF4cZKr9ov5sSxAvDmNTn6Lm3QB1psdo+DLlBHyP5PN2ehtP9prbNw+AR
tg2GdO/h/7rRliGWkVuVH0pR62fkNnaik+XtMuznbHWnA5D/8lSP5dZNLDQGp1cI+7rwW4EubHNs
nCfPmXZl03R76fTeaZw6Gjju34gBOK5IzzA0nZ8XkcHYl50FBaXOLlVemEd6X8EypnJj9pnxabkV
5AdqRhZq5c2pYQj8TRsSx/A4U8V53W7bnvN8VsDxH4fYvE7RUO5ljHzpSFw06ji8lzl8f9cbqodk
sPFhjlA8VaV+VDWlXDhSJRVbZoeevO0xKiZzmysuWCNF4s8UxHwj5/d7SYjA0BH8ptR9OmGPpELE
RaHosbK2Vh99O8aH1knnVzVWt0R33GNHfmmnK5b9wKX6ORZ5Tf0h9/KCeTPWPlqs9bo8hZ0V7EpX
FRQRRQAlTRiFrT3Ux4TatjHq+2ND3HphoOKv4xppz8CMvCoFS2bVja/GfNOQ28EBOT4UgYyvpl6Z
R5mLxyDwNgEVhi8IHMGiDDUMM43gssmZdxHEwv1pZT8bahY/YotyXBW0cUC65BxFplh2QRi9DSJ9
E2bv/QqKpRqqxa9JGl9ZCpNcEWlxaaKhBauHbuWZ3njrPWrqhPBWBttQHx8ivmhz2FRFz0ybI/xo
V13H4skDKdlaGUAWa5uxKzjrLT6wstPHjU7vJNfwuvpopXW1a+z3vU5SBVPkeEaEYmk/mBea9/Ye
F56OIaHT72uFzTL2v2lB94yEikMyAFQwl4cCEgo5EGtV08d9tIFdyQjrgoO4OyBccNpXwxOBcrxf
qu2uyWekr63EDyQbtsiKexgE+2MXaYezq32LpLVocyXYq3Iy/bZVhwdGqF9KFPSHbpqHLrmrHJoR
VUDYg/okXLlvuMAvey3qXntcRSSNQAOOpXtK8AItbbcs91aVOm/AfZPw2DuZ/JyAS/lD1VQn+ORf
FPFREzcY48vg4EIem1foqRgBtLD8aOEMhlmfEFqS5lXgi4HwW5/ZTxnHgj/beWzh8JaBt8j7UGNb
rDuPaRbX24HiIK5oiXumNKvY5gXr2qLC0EW7DxWoOGQ132hI49XTWG7srEcXqTiReG6VAfqgqaNz
sHA2YZgdzNhbtkVvXDJDqLeqdEYosimGTo1UqqEU+dHolANZhOqoaSYtj83wNtV07NqO4uyo30x2
mFbMH7kw0+3gGNE579m9O+PJCNGReiJ1F8e6DX2pHQzspOu+J+OkwO1hX6QPS1ZtxiavR3WdhQTs
YAE4t6JHVZPbkLpYQMhos3qhLSBKOVcDbWtPWn8NswLqFju0N7dHS4WExxINH8000FxjUvV0Tgn3
QFsGGV0NffoNB6k9aElRrOoMhocxRWwEeoV2ErM6OnEzvaWp9JZsKN3kTBQy2xEg+kUIGveNFqpX
kp3GeTRJxLQstSdAnbsEN1oCTfoFS9x+6FtceqUDLqtonstBMZZpB0aFDMVRHyb9ZLZ17OuTKa/I
NIs01R4QxazHCHkGDb15E8oonvpKEU+02S5FNGWP9C4GfpSnLDdZ3z9o4kCXifIQxiYrwXSgCpOA
3aFXuI5p5LGuIxRbmnMYlLXm8Bib4dViZHWuR2INYxPeQhv7ziSAN5VT921Sycba6QVchbyK2O02
FRbjbHTCVY0s8siZ1fVjCfba4do9JN6HIb6LsuyvRcC/SMfgnf3fJygb5UJf0IsVuPrPvJHYvBTt
oqGoPVFkv0+E4RHea/ZmOS0Jw1TfQWd/kMASL9SKNTB8VXSOrL7WWVUu7CyN3oWYHiyRrdwwG69O
yMpUzQWe0ZhPZqBYXJTZkJ8AjALXhT3EmMymem4sPzTVWRchDsNEt99Cb5QUcpbWdpTJ8BzDC2oF
u6exfFda8oOZU1pU9VkMqWo721DERPxeU71NqRmGbypWF/j1kG8adciXDTHMvaepL6qZ/ADwZC9Z
xDcPtdwqnOAWnjnEkGQ4aBQneobTcy2sCvj36FJDOLIdbO43EXXd25xCnQWGDGshnY524yYDJx5M
7PUzJJ4mqM6iHlpIMUG2pnanJuAZD1T3wJYPiLhFiIXESUzjAHsQnmVOYbDXTg1T19EPmhQngeyt
k0JR9cYw5vVoDXrCb6a69I0qmJ77atobScizjY+ay8dZTevmrAbZBqMWtj/HVdY2Rr2F62Ar162K
djSO0ve21a6WwEjtlCKmA8rrAeOI77SwrZuJcHdDj6SO1djjVh4fka/4LKhVsU1so8fsNtj7TJgQ
SbLgJMoc25kqb1hn33hnsGWbnPORr0QZfTWxUR1UL6kODlWCiwKDw7Ir+GMJRaZr1t3RuSmDLab+
+lpVw8AiLnBOSdQ7z7D3MSUu6sgxBdtETh4jhrcYO54M6ReMjdw7DUAhJ81M1zElwYeiU3+KMZge
CHJNy6k1EbiwK59ErDori9EmYEju3m9Gh1hkRzOT2ZTNYzb9pO1VXIbGY5uQ3FXodIkY+BAr+bOa
sZ2cnOTmpiMUKmv61Rro8uSi2iPByOAFk39+REcPUZZgOpuMDs2qPdQTe67KRNViythxXGTabqoo
HelKO95IkX6Rd9LWeBQGC0KkkoljmobknwzAuAUXpZ5FiMNkibYNrAEDf3WvoBplRoNlvAC3cLOn
vGQyYstkGxHmXKjJ2ByL5GvgWxsVWASsFLon5igBRKmRpfbXRJilUps3et9hh02hseKKbmwFjS5s
zQ25UGsuipFLk17VsevRYzd4gFxHtjT/MpjpH+LMwz5o2jWAidLEy5pF61g4+XFqmh8BJHW/wYC+
l10aXJAe1aMLbN/oJBb/SXttR0vilEu1XaxG9mmkiKq0baY5AY0eA/PwPSEiUFTYY5btHKNjHMWN
PvxMiYkgf5dLTqFvoyk0tvdNcuDpC7rXxalSn3tYbYcCh8XBJDpxEBU4r9ENfva1gXTRnq2BNXsa
A8gCIAzuOvzuqEtnL2YIyNyQtILc/YVrxNu4TMcPTYka3BltfGhh2sb0eKxaE149vsN6VY7hlzrb
I6pQ7/B2BNe4VjZgrJWNURrFA0lxEugxHHCaxdNl2shVrVLFGMUvbWS5ICcxHIK6j/wyqYZFgDl4
oyouNc3aHMriWloH6avbJz3CTI7kqrIJsVQ9potmw373oRGuWFqV3Sy8MIGkEWHFaVWqik3W3l7d
fIJjo1uzvDQDo9jR0feDG1FzN0f5LEopnK6arh1cIV9Rgqcgk+avKDnnoRvspGrGu8bVaJrHi8c6
EcAiF/ZNZ8mPFAB3Q+3yVlJevFd7NvZDHKoHC6PWIQpKAoeWuQlqQvJtZtZLJZMUR+tjdP4vLo65
SOifTCpwGVSOM42TuG5ASOD7fzKtFcwIa0WhgS9ypurIOAH6SYItQYUShMSAtqIgWtBw1F+Cucbc
Q9rrRxa/0UQ5B5u8ApQCyVCbDLSJbqKmXrH6z69R/7evEaOxBlzCVjUbL+KfXyOKRy/gSXWHPDXe
pnJ8a2IQVBHx9XVfaS0aGlBwjUyk08xggQTPfwsswRm3ZTuUnMEJ3bWusxRd995ALSTqLG70YKRP
BsRFZgIobR6XAj/Pqa7o03HJsN2m0tj7/Tf5f/7I/8ofMTD3YRv6342oTx8/P5rPfyou++Pf/A07
ov7muY5LplrXCOUZDo6wP5yonvnbbJtzXMfED4rJigPjDyeq5v5GFNP18IfiUsJTwTH1B3ZEc37T
GQ/RHgIthJ2crv9fmsso+f1LGRZGT5PFLl4ow1VdrA5/8fA5Zq7Zbe3qG4UeX/LRZbFv5mxZoQ8o
l1TzwJWYH7zfv3/nfvd+Q6lnsf/H3Q4MJjY3NHLyQ/fv3Z9/v0Er/+MH3+9SdBOUQb91VBJvUo/0
ZUbGC4zVmLE0lKxT0RHy/f2mDIBGkJrul/E827s/dv8qv0/57vdFYlKBLIBvYj8S0wJ9Pye5Pk8d
KWrKN7077HW9rPatiKo9U5tyrzY1/KUyJviXd3tHJZBu0MsxhaTS56/IftogEpJ23znGI/P+tYkS
BaQ3xRrSztNlpe2gitlpZ+9zU/1QNXfamWJKH60Wj2iQl08d5ZcSYFCAefeKJ1n6Y9Z7n8CFl1y3
KPKphuwBtYWUVkzPsJYVOYb96aUX3WWimfDadhNRFcL3GzCC3mPqAvPvGP2WiOV4OGKdFSkmMN9g
G3KO2GjZ9GfWakbcM4ieqQy+9lnwZVsR8UtZb6cgr8lzEMdilxFkys2YuSlUMC9p0f7FEYDwVT14
8DkXwsafF3iPlqa8kwgZzyAkwIj2RoH1baPGSrRg3TosOtv9zq14UyrGLlHChjhytgJ7S2FSz6oF
sqSlzxR+QBSjrqyAcUZPTUZVwjgBm7OSTaR+RBiUoFwQhNlbndrt719JAk37XFIpSyvM377DL2Bu
OWC3+FLzS6g4HGvDNHxMmvZN23d7HTNBf08GeO5ESZLO7jSTtUkRFrN8kRARCiIcUi3SdfZk6S0L
/wBiMVixldugRjGP92lfxxyF4Wg3pIA7ZTBsmyJRV99YcoB6J2cXIYSrrK82xRnZ/RxXjbLOGK83
cGyo2aLVYsjSb1OXgkJrYLfC/VGl4ZvS0cukuuUD10ogUwNpqAQH5UJL69esjF/sIPtZedGn3dN/
OsbflpdpiyEGhlZ24qnTowoXTdeuxXxw34/w+1e/fxZS7Jb3r+6P/bun3B8zY2OmfrfYIpR+Lhon
fnT4/WZenkMqga0K5ez3x7r7c+K/PycJzHY79T0tSjR1Neq4t6NsXCdNAfOjaBn7ZCsMzcmGV639
CEWw1OawHzMJcUCNklj/0IAsaS6rZvroM/ydXaDrsC4ZjxJxHHy7DqdtnkSsqRxBQxY8Z7JPQbOm
qwb4LTC/FVpGddbxYFiFfrynZl29O2IMzwHKxt8FFNRlLZ1rYlHbo5TZW6hZN8DyXwlw6qJSITlU
/dI2WKUCH/jOWl54bbm3qqHayoyDteJYPzP+TNYESb7X7GMFCTGDBlrU4Qk2DEMl7HY0mNRbG9bD
Qp0/B1Mo96MXwwoYoS92mhFBDB4EYF2ZPzLE78kO2j3gUxXjzdaueo0tWfbI5E3bM7WMWc/H2mME
ZYPBXWzF+WMs7ZZ2rC5d0pnmnls/KiEXNUB2KO9y5YIgjbOqwBaBNErmKqHau0KRDBdkJ0kJ5cKg
AU07T8GwAMgDVdUDAzkEcs/qL902sYAQkZ2uCtkaX08wn0eVq+Foj15jhzIS8RBN5rFPQ7kwq37B
zBaURV4/2U6yk576xLKGlxTl77G5qVHwfFUxb3SXLy1a6Hy16/Vl7g3ZMgpjygHKfNi39LYvk0QB
JUScc28o4HmsIs5WLJNjdrxxv2QR09qscyv9UAyc3Aw3qFfCYASJjo4qXH7qcd2dbd4vPu7pCioG
x4dsJ5QfPnU5zSLmEth15Dea+eFG9lXpk6tQfyrMdo3W2jeQ8DsV2dEoTjIbaRnvP8yacqUSPwDE
bdjhq7RR3tGYrym+P7JP00GhdkGBaaTzA3r6ggQ8i8LqyoPq2mxk6gsx5+UoKMjI0oH/wvlSq8Fd
zBf2VekU2YZFg1wQKVAXkmLkDVaGYdXplJHBJS0eZR+DWmqCjoSu9R20HBGysrzH3sGufr8bppF3
0voR8SNDtf5FQsSgJ6ZK19O4MuIYn+cwfirs7UAIvng1WS1JqHI/opZdpLxx5UGcRIXPOs8JMEEm
Bkq9E26ZD7gBE4FIriu8WosIL+PFDXPj0mta4bcmxlBG7pvIKzb6NKH568bViXBLSVizqXawGECk
4acmPXMXOJm1iC10GPx9tbaKGC9TIUUzZGTQzGeFb3bVvmluac5wh/2UhgjzG/hknwHl8XTCHTJK
mArL9GU6ogpHnC90a88yHiqh82qJnD1M0v8wVDx21uDmS6hb/cKzcppNOcDWVOWEPuF9Y1nY7jN7
VHfthP3OUW4jcTw5NGgY7Z6S4eJIpJzp0chcK4RNX6hgy1UvoMWMw27hgqtzY96OYuTDH0CB6sd4
meLeMOz2Q9K4gByRr70MhllDkGRJ+xGh3fixlcPkU44CqHqestePETgzjeJIO8ZUXrANMR20L/gH
Gz7B34EOjr62C/s02MlL0FjRLiq8XR3F5hK1/IeYYmpUivn62Syg1pDNUaxVD29o0RovmpvswBi+
I/AedDD5JD0SatoacQ3r6XkaQ2RxL3/00rkIT9Y/2pJGhaAzdg1oZapjylvrdhdl8OaW+fBC4c+n
YQwHUdMV52D3kfYrYIZEWUqyMHpSv5ZRvk/V3iTE3JlYEzE6ppQ7dnRa1LH1EFBJuLZ0eaZJjm/P
1lgpNKhUeHa4qC54txIq7Vj2tK671QusFGOeL3QMSus6m2kcUaSDiHRLZlLJDlpjgKsUzQsRnwsV
0z8fVCjIXv5d/cVm1l7kEUnz0dwVg3p2y0vS6Vc9QGbubQUYnUaC3hCM3CwwDA5cKhmnHLg4KoI2
O4zhZPiTFxyUMY+WfUCvHSQPWpG0vFqU+YeS2FtFlf3aKcM3gY0JwQ2jcOBMK6O18WuMpBnz2gZV
hhM10IxwL70Gl4vV+tWQnuOWCiLmNKt0AFiSXCBEMTHHZwCxgFBrC0MtYp1rN+Exp0mxfSAfPePH
npkCaPsY1njhjiZ/GjKZE4o7iYoMncA72TnWsjb9djKMFoYsPuAbpIj0XbqehwoA1wivlxNeEors
dIZ4U/NECFSmQNiK2Ppl6xR8cPbeZDK+2BWOXDMjz0S8eQ7KVt0msKrE11pN3aYryTz7eWDd0gxJ
c6kNDLLmsG4aDXkSEi449aOG4ukxdV+YojeYuHL2UjpqbwYLOJrXPtlVVe+HWM9WTd82JxZtLuSH
eHbfZ+GNSQnHaRzKz5DlZwt/5leiBW9pnV/KtKJzRbMOEYo0MX6R0aCcxQtjyD8I/rxA3h991CA4
OxqJ3TF3ib52EZuF1ul9o4QxVqoFfBRbvxFQfSdzy6XFsRZaD0qwoN2oCVnFzquBMK6HReHOIkzO
pwjU674kydqUIfbSUjs16XCJGFy/mswta2onjiPVFAuPrDwwrPw0iSk4GmqmIL0lSJMj5cyaYWY4
Y4i5eQ2zLXR8u/dde+qPg8rbl6W6SgVPXe4Ge3oJtZKpn2l9j0EDj6ub/SW70gRPn/eROrtKTigY
5OSa4ROt+6UVTMxdjgi7LbFA6DJfw1CP/FqL37rYXADAtfPgIWIObXedsa9Mdy0z8suQxqol5Aab
qwAk+wLeIEijkExev7XbAN95TO+fUH85tfdSJbC7p4jWrmBIfgqFong6eZS1GlbrpmhXWKS9ReV4
4cG08RlgnfCDTrxXgZotBWBNADtasjDyIVjW5bNs8W17lAH3RucuA5M1nCj2ahBQR1Uy8RsyTNHN
KjCGYRXgmeZTIT97gpq+resnyAJsbxj6j0xxxiiz9oNORTFtHuVCG0sd+4j+PfG5uigOwCWj8naR
ad7CZmtGrrGMiuBTDWLA6I1+CSfrJcHSi1nTWzL9MuyaIows2OVRdkhpd1mSm6meW+8Nj0rAp2Kk
xC7LVVbvWCsUQih1mwCa9DUCXNcWc5XBeXENpEUMPUK1Yf5EBuYX1xHL06pZgKqIav0pmsbvROlf
p54aMcLxGwWnZ+tlWyb86xGvlYexKI9rQv+GtpGak1FjmtI6os3uhorrfdZW2M1h8C0kSt7eFg2X
EwUJSAMzdpy6pzBQorUhteasJEI7BerVGVzvxGcwxuE8cKSFaeUXEwgXXaHmWrQtp27bxdGn+qkT
jb9Mu/wEBtbzKRjEg6UWLKqKiqyLGi1NYJarCAsEo+YPUA7utmXZt0gyBfIXiYMli5zyrey7cwN8
4ssS/UVxsXTFBIVWoRFQJ1mH7THgMrUKzTF/bYb6dn+q8JRDpWXumwoHdOm4wXjS4ese9I7mpyIH
v5F08Q8EluCrbhnLi0n5wd6CppO6I/yoyGDfAbpYJyrBsSjottWQJy/gwX+ceiUdXhnFYEalcEkY
+rgScegcGl1evMnESUcHwYGMx5MlDMYpoJb1NG0XaWB4S4u+nktrQwiS3UWQ+Rk6TVlhtEGygG22
04T9BGtAMvR2DAbqaYNlq3SWQwPxxx261aSJJzcQDyyMONE67VbiOTk15bDDo8dB2+xs4jrUB0wM
1tzyl6zC15A4ySlzMK8mXsGki4AZVmpVjS50rrwYtNlgV7lZVE4BSKNRMCoWMuwjXwnyc5BhtlVU
/UPr9W3fN1sMfA81cNNMaB8ssD5NltWh2Ib4mC5ZKKEqd3RqVvqYrRI8ZUXYvEt5nD41b/a+Y7MI
O4R+UFTzpVxum8iEzBTg6FGxmObGbfAEzqjO+WIWsMjK+mYlzbGxyrPQnJ1SKE/2pB6YUTIFrlo4
Gmn1q8KOtbZK2Iyg+NfscJmhVXO3GQR2DeB+HWtyFZbftmWzZSc/F26jKDpBryR0YOVAdrgo4uh5
tEppQS1RvnS8Zg0AyRbJIau7eOE0xUsRMSaO0suARL2SSmb6cdT2Oy7q9K5Oz6n4VmuPs5nzwB8/
uo353H1JfmVJSlxuIxLkftz3eG6H7DGbtyyOYx5tq3tgow9hzq6pV+56P3bDkyXbtenR8hNnHyjV
JcXU9s80Zx5DOsEnwfvu6MmTXtmVT/PlO5yHwhd0yCxrw93TwVUWIHjGUd+MUnnTLctcYl/Y85ss
WVn8mtL2SQjjMNjZuJAUChtaclHC8Bfl3iC6qa+0O5gmQgLrHN9SE9NNPbiO77aqvUL76v0sww0Y
s4K9h4JVHE1DomoPd5oIXsnooXXhVBLKixfEjcw9qZhvj55DCiftLXBWFsX8znSdcRKuS6JgMhhJ
G9Xm0ZjeDBvPE7mOmtWiRa009UxyHmxGqdi89x7bHrsufkaa+xVlDZ0ozntdZMl+sNhw65QsLhr6
R3zHXYXI8SvgT9EpMqpbDKoHS84mdbNjJK+FOwHJ16ZgU6gU88RetLFTepk06Fgr7Ew9tb7Vtc+L
buU6nNDvwu7/q9//Qf22Tarb/5P6nX10fKg/mj9ztw39/s/+JoA7v2mmQe0mrGmbWLSKvvw3FIOq
ooDPdG3VVC0dxe7vArju/Gbbrg5nwbY9bwYS/F0A1/XfdJUf5UFhcLFAetr/RQD/l+kMgyNeg4kI
r2v8NHuOQf9pguS0ncqmtBh3bsNnwmpx0dZxTGqezU+G/GMxBmPRqI8gYDJ1Qd0rh/9Iaa9Q/SbJ
fiKNYD0pCOcE5rJU4qXipBIsb/zAYoYeyE+C6ssSHtUgkxe4+tTvQhGwOuXHn975fxPF1/6q48+/
iD1nmh2NeQMwk3/+Rbwwm5zM7sDyTji5PJp8u0GdS2wM9m7qpcEylxhgBWenWdq9lh6D18l9LsME
rtgmVkOUE+2FpmtUX0lfdYWq/F9eosZL+PO0jpeoQ4vWPVMDJMhn8J9fooF6bQRaOuyK3Htod17n
fArpYTdB+C9sj0rVVPVL1/iKQXaNwX95h5iM/Ot/78ICcQAWWJbzL5MOYXGdUcIBnYL/p/VKRtKl
xfSvMn13gsUZMUjU5xpx6ph9zEbsA4r03Y2TS2NXS0VCB25QHiKZge7t4lvmat+i4rxTmSALwezK
dR8hKfznt03nk/KXV27jRzL5m0I7ABXg/TWqHnuqrgwyy3aRNl5GTX8OKcJ17O97FlPXZwgYJv+a
+Sj4vAyzQQRQpBbPXWE9ekA9sKKnAdztZh+b9XBwvFoARjTFjlwWdB8zgCkC7myldGm66ho7u1ox
wG6trY+F6lA+SmOi00fKsY46aLqWc3IBgp0YK0G1A8lK3RRK+sS+k5AW8XE2G+CyCrmPXTKPRWr0
+7bNn0kmZ1tLdcSZXRg3Urwo0bJKugRJPmiP4Mu/9QBhJbInIoVxbN6cjk68YQjclS7k9p5q1NA7
Nl5PUKO2Nf3oKhZpY600UPwMKjJ4l1p9wD+WBigFIQjgqaRww1OZJthse1gyRZq9CCH5kc1viFGq
gMj9+5f3m3ZgnO2i3ZLglPFBifI/brphHotk7IGsXB329xuGC8N+hFy3L5zxRVV6Z50w0KNrXaGW
C32FfcV8n3j5tsgGUjMGlUwtlg0wUK04BqMujvevZvV77Ynos08aD6Tk3DZ5vwFRgprLG7boaWoE
2VDvIwIFe7MgmRYNsT2jCHdZhYAt5LpFPtnX841rzt6NKlG573rgU9iu4KUjzhsKikzK2oJ8wFcj
55TDkIf6ykIKZ+/cOAfyLH++uT8mz4VpZ0fDswHGV9ZeK8r6GKozu9w0YNnc75uu9s5sTN8UimjZ
gVYfpVkRcA9owKYACx0o7cBAgpg5R3aDVGTVxbJjFboMh6LaqVX6aksjeHDnG94w5iDCMFbO2AQP
/Dlsxw/qdtnC2DjV+DNoN66o8NHyi1omcuNFNtvaAD+3f3+wDSqaUTEYBm4LLCFKFIIAWrxz49Q9
DY0wHydsyY8tbKih2wwFnbEsg6HrUZq1ixKWxgMm0GvRBCevNcVDPnb7ZrDFxaAiZtPiy18qA0zJ
hID0tqp78wbaAQN+Ea+99n/YO4/mxoFwu/4ivEIj95YEg5iUKImaDUoRGWjk8Ot9IPuVn11lV3nv
DWs0I2kkEkR/4d5zx34DY6p5UzFT6bAPEuh2GZMbNU37sMXQ6Y7NapkIcccNbbfaX6B8dU/Yo9Ls
pIDgHdraNZlzQpmugsXTO3nvTUyrN8Ez2dTVwFSRhEIb6yIFvQKzkPdbQ+O8ynpuaWQlttgXBK5a
hA5Vdo0sI17hINc3U0pX0IsHp1Y8oaHxOdv2jcUlgQW1nJF31aR0Gp9kNePRLL6Bwpu+mxIqa2lX
3eh2JLaUjmhWpbkYv6vqI7TldqTO5cZCw+uq38xFr768UgLOTQ8TstSwqbvkIiZFS12a8Nwiirz1
xODtlOP+5nEwbUAQ/tDz38p4M2fQn7sQGm6OCBm9mN/0zK/i7ERMRro37R4mAHAAF5vupob2dCfq
iUjKpjvrQ/PDSrPa8Ab46HIM6kbGFAjyI6xSmkdmBlVcYfxiphtXPqAabRUFRkGugXzw2G8h5qHA
Nq7wV3DJsC6NFe8dDaoqNiaH3MmMEGitsL/jEpdpYoQbvRZnL2LeNI3uTQz2IVyGFdqcV+skCzts
qpfQmH9VOTJB79tf5ainQJT7wOm/W43YVz2xgZwN9GNYYvS+X5URYrVOD7/yqX7NVOqHrYf22GIP
2UzkMmI+Y/9YiE0ckm8QgCDyOzmXflgSOq9VE7rS0sSbEnOb7JpzrZmXOvQ2RVx3d8ps30Oz2tKd
13tDB+rIwWyult5pBQmanRPuUJLV/qEGjU9A8D+n3k62tJvM1wgs2A1R9VbbbL5wRQZ+k3rXhAw0
rlKm9mLpxCJ4GGtU/RsMw4R/2iiAZrhuntoaLouvoDa2sOlizBDqWGkVs4+Oba1D33YXjxUYVM18
J7FS+JqJh53y7JG4VkViZAPTBUyDVa/1sP2SESxkDw+6K3SHYOxPENTKD4BZ52lq3mXhbja7fJvV
xgY17bgaOm1R7yEpd8o3US+YKs17hj1eg7xt6HOXrIO6ZsdG765z9hP6fG9P5R711NEIdCgRPAV9
vAwLvK2mSW9D7/WZ6vGGmQ1LZV59cDzT2iz5dTQjYkbaWAdW98fOir+FHt/lqLHwmTg/DADeXFUs
IW9IF6DwcOiM7tPcQ9Qx+OZ9+Giy8sTCPiK5d9O9m8iXIMNh0kXhK2d5vMocC0xvgcbb5ZQsjSzf
RK6Byjf+tZviYkxiH4cGQyvGpytcj/chuKwFdwm6m1+wcXSXd+94NMzxzbF+SJv71kG2AOz4gcDc
d99DLJkzzf0ZEN9H5C6FKzD0OPtiLv6cJs7LePR+O0qOlctdYK17w0nFHckHlmJAlDMFmEhOWbpI
wR1+GgjpcoT5tR2RlNpWkYAFqrEBqJwxczX7Ey6Qgj0fnsoXAdhJFT37FbdgCGM6W13DzBEz8W1H
kzDpKpHYI32jK4E2dvqjG2lQKt1hV9rj1wCdFoy073D3wizOUKNr93iKzjSHBG/MSG0RjmNF70s/
GAkd4RjDRk/GDHMWwbv8XVrTfarJA4lyDyVBGwnqcr81yggtvQlhZh4RC5ghZrLuqNkJEytJRKyd
sleOjbt+ro44b8EvINak4gXs6NzcMT5GdXZ1BX03c7S1yq9TGd97S0QEth2CZIZnvdO4i6SYNHuZ
7oYKFSxplm72a3flZ1LKjcrEO/AKflxpvI6Jdl/H5OPBaFPsuxA2FqnP4J2vxpDmzAKokUaKNe4A
Lhw81sSma+9t1p1kidbW4wf3xuoroopdjQVYtnLZnWJz2EftcEmG4l4QMr7qJp0ZbPENE/o8NSWc
UAbDazPsMBICDNVD+0u3yge7hm9tDa9LfQ/qDKLt4FyEkyKVl4JENO9tMl1ny+tn3TXNQYNXI/J7
u1LPSe1CmSOr0Z+96knngrSH/DLq042F392kc93amn4YISngCpQPaLx/TDUM7IyskB3esLHtlphr
x7wAVqCLAPexElVvb5JMfI+FvBJYvE2N5isnyZ25veDtxsSx5AYE4iNbk1L0mWhNjRTB3ouYc7Vg
z51E8p9Hh7jGxahzFZov4CG5vicCwGRs7JFoFruyG9/J/tuO+D/9ARgpShcSiRzvixVQzTiF2Qa+
/p2btywGoAFUNdT4qtBc5pHlk4ORBeoE9bmnDauYd02MSEL3ou+/L3ccwHZxQ4dkEmBiwjx1jXCf
x7JZj1bD2z67hSNOgI4MmrZ09lPcDL43PZVowdCQYhSJS6f0HYq7lUWlj2+kIyoJVf46veTFJrG8
Hy2V/Wagx/Dx0kGSZ7wzkni3pjPew/DcZ5qPDvMXuh0IaEKV0nxNPY+ihwxLX2vno0TuxBrR6cFc
Re5wTWsUofZU+Ub6luY9C38gLSyJUuEbzadRr7hSvBWojTc5ux+gdMCyjcKfbIBIBSCH5RcCMX2C
ALjYwlt8Q9F34c0Ptr3GiTpb2IBDfpq+EBxZwnxn89+viLVCVg5EfNXq76ouIOqGH6JAaM0mCbAa
Tis49gghhuSuAqKKQXCG0m9gLm6gDFQF+mWuvMToYSsHFYirpDkqDcSDg4IKdQFjzCx5UJP1uxze
VMWm7wXht03AXtL9s3SwvX/fco5ZgCJ4GNJkoZ7Vat27zgNx4++DZ76R9LF1CGXCWiX8FvDhSmBM
GFGwrjyTlR41BOSSLnpNQ++NDNdu1UiE5Y6Ido2FImEsE/QLrbt1nOhqOsFrqqpolQjXVzLkyEnC
/VBi+tG9PF/Xlb0zI++eHiNZldkAZ74k/T1IzJP4goG2mJvxKxcUobOc2nUpNdbBUK8Ks3ooTHvy
cc+KbdunxHDrj7xs5ppV0T/KH163GLmfwzq1WzNf1IlJzzJqnU6ueak0XLYYXOgOQx0qkCeA2zfX
DAAEcV9YzKdSQNk15cffX/VNs198O8bi4yS7SRT6zZE15iNd205hQmag9D4SkfyGWvdeddmP95nL
eieyrzydNlMPodkj1NT/+xm6oP3nspqqtfkbHNXNUlDIKmab41wbPvSTAlydJSxIXpiOOoSbfs//
vHJNbl6NPRElRuo56I7nPNcyDgyR0VUa42vo4tyhN0pJrTgJFG0PVlJd54xXmJ/pVWsy7ZSojnAc
zRI3iBRoC5z8nv1CdsAmm9+KKdo0nuZdS8vS0OYwOqewYBgbdy8lN7RtXaqIAecY30Zn/IGnXVyY
k64ScjruyZy6CTjljY4SoRiqO6sjgFwmRnaoySQ3IWzAGCsz9iU2lvY8jR56+9VBPbKvQu8V1aK2
7Sza4hyZ4DnXAsLuHVv6XaHNp9jhPtcVyPk7fWbUjAZxo9ls3qfMiY7AM7t9GzVn8JVEzDH3Jatp
K4PmX0WFJUK69Hg0diaN3ooBdbQqmbbrrhGtEye8WrLYATLlporwrRfdq0xBY8dCMXKQKJfnu7Em
AiG0gCe0g+F3jUCBRy+He5MVCLqCRvsinnON5Dn0s6A+llayzRuYwB0L2bkWD5R28cqqa3bRY+Ot
HUR6nTIfMwULwo4W41tor4qketNMHNU4TowEWQMWAnA8PIeaSYxy7Yf47EqdAPpMfehx25x0A6Rd
XRkvXRIQcYJFluvIxpNknmQQPBsyevQskZJ+2V+xo25Ziu/7UlIRFelHRplvSQ+o3VxSBqgTvm3y
4AZrM7MAHWHT5SgUV7lXPNnSZNES22cIVVATdAWYpmyfyybp6RKqe1I6TnXuveilgV4x954j4n0Z
y3dM69B2UbEiDKUbqSv5HpQ1WeLiherLwiEuffr6N2fsDI5tViYspG0T00b62RThwxh2n8tLSgew
jaISu42ujoalbcLVrXXQag0Ob+RpdqkGGBaFnXGaPKn8pjDuUnckUDp4nXtxzTjzozSmFk/JuwEK
8GlU/a1vJvoqbXx0x6Dc5SaQRBwUlWX8mJHzrZW3Em7DKseLejCqpxoDyGphwyX991B23zjRT6ru
opVEXccyo93yP22dMNx5GtqXHh0D+rRt6oWS3SYJeIYNXtCEwmBlGNcSoCYaWOcGvuOQsdiwY7Ah
4pDV8w4H+M7q6mabOxlpSuZzUDgX3AQcernLMorihUHQtaqNt1iO4UZY04EFX71rl4ubSeuDUZBi
CPxra3YYWYZuGw/6vZeM91ISG102FYU4XWaQHSdMEnD4dnblvWrBUh18ND3AApas2A7o51GsMAF0
1xHaWYpnDLrmp6chAQ6LbWUuer+WfX3HkpybRT1tbL1lvVne16H+YUfUikTcElEiQkhh2XdoAHRg
0/ZgRiWZTH21iZL+pmzvzZAarms7O+akTq0ij+0lYfGEFVMGEDy4TpfkIY6IGJsqHuAOnTE271I1
eIMUZALiXNyw23azLo6lfl9xrG6siaQp6Aa+TtpZN8T5LkojCGN2+djHqJUD+r26ZfHkpnOzamr7
LAM0iiMqLD/xKbaZN5FwaPgtoSutyK6SjK7N1OByK7Bl2KXlHcN5eK1TzkDXoXxit03kIJndCXVN
a3Otl1WzcsbwByER82Wc012kfKvN0ZQiGqpS68B7WXHzgP7YUF56cbVVELROjKqRtvVMTjDqqH7W
AfAm+S6mv6fVOPGjcfuJo3ObDmKlWviGdh0dckBGFKxfWdzEfjyjzBv5zkXxkxTzt7QJHWCuQrZB
mCKRtdS2C7lknHpjpqSBgdT5NLT2PIr9ZDNWGCuy7Kdxa1b5faAQPZRu86ZF9Y83BC+K0dBAqGzR
l8WaaKAfzdFuRQGJICx3nlMfpo7sY0AUo3MsyZjvSDuEEojRFDg9UPzCemcZ660zY/rE1ANSWtMx
lOZk+4pIeivXgjKE7Yhfbo7WoQx3scOvXHaYjMHZ7OCgsBFFFkICHxi4rH1rDfdnakY0gMH3XNY7
j2JCesa0toDMrypVS9/5BL33RIPworUQtvpft69B22u2OExsru0k8s0S/JqhTeU6DNNqnaIBjUzG
Ve7c/OvqLt0OihcFFSggGsEvGM0gIdJPvMIfk/R+DOYHdodxPBfqX5bqf/ntdDrQ31vc4mX9bbtI
p4sc370VbVvuvq5DG0mk+bQ1mOWbFoF3kZt9dK4kgic6FtWUESJqVOseBf6cfoeqpX1xmjczRfPU
SfMHX6W9LpD24sjekn1BltMszn0+PqPOw0ze37FL38sUQ/4UOOYmcZP7DNPaWncJFU1IYsEfpCEq
IMggDqKjTFFRWx0wqf6cFfaPNk5vCWRjP6McXHmahkaaPJq5D+6hf97NrKjJPK7P/aJaH+ZNQKMI
5CO7yNJ7J++y5hIb7ifkV4gkat92yAcbZHyFJI5yGUcZuYngdHEG0/V9CxGpbaS0tYE1dVUl4wvB
YNNhCB04X0m8YaC40gz31EqCuTxTCHAxNUb02f2yndFY5XX7oslo49UtbYbVHievu6JaalJaxdFU
L1UxhYubeSfcdto4bAZXhNN8sfywNxqDl6zo11Yg925nfHuMtFYeNyC75vnCKB+sOL9fccLd18L7
RZgDBbTIIbLZZu+ncBQuU9A/9NmAErbeexa3zSjLb5Qar1w93dYw68eJklvMpD5J1f0YkqhsJYbD
qKVq7enIxfIMVnc21YdgDs/IHC4F07qs7satKA+a0+PMqvH2Z8OPkWkNIkisdEpjNwGepKAAC4hw
96kH7pluxqM+MpIAJVQ1/ywHjEzaiVfY9Pm65I2xGtvuU29mLJjBdIKVeI+kgjmrp+o1a7Ys3nay
ZbamRH0RxZyBey3o+Z0nUL3dpeiCYjMlqON0DYWXwbSZVn4klNzDS2uzjqXuyaqF14AfMkTkPmdM
fxyPqVQ6zjvH7K69QbXYICZlSEv4S3FWTT5selg/64iAlrU9yzcuT9sn/9AwDHcNKHjwk1h/Szv8
wcFgXlu0FuBF9clHZ4bAm2gY2ssIxbZHD+bikuBp8q4s//3BNqILuqevSM7NfQHE6uA08yVZPvr7
q1To867O6LOSFLsyk00WtMSdjMXXgCLoCuCDvaueMLqGx1wO/5Jc+yqdNeba7j6u5pD8Tg5zQios
lrO4COI2Sp7ThriNWX0XMlHYTsUyXC8bynQY0yUeWFWycCl48ojAJaq4unei7kOO1tqyasaHwBba
YbgA3bU3pgNSYYY3UWKe5/mk4CMJrIa6fWgC8Aou92NPZfuUqXaMo6IBsrejSUzWsYd+kP7jqU4I
OffyMoVNSFgnfQl6kNI37KYk6nDYL76sHSk7n01U/XgTO1CjZ5eiJNGwPZ+0SiMqdQQr1apLMi7n
mKFJ5E7HkMOZ6cxHmrUMzgLco21jv1he62yUkUk+mwSSULtWCSiY0QMXZ3ff2K77VaQj1o7UprCb
97HRvmvCpkJFzi/ex6PpohPq79BhcXqPnk42JnPRgWhF6CQcANIAs9LHD3S9v1HAqK0naSgiObWZ
tzIl+Khrak75oV3z/Dq7zuYGYUXt25JQXGj6K3oRZ9t4FOoZeAgVP4eVBpGtHBH+EW8SU//EusXw
rS/g8XlLQBCJ8GapW2tR7WbsWGwMuNYFt64VeXj49PtZrEE6f4kw97DYtwQClIOO6JN9YTNG/5h+
UyVU/og70tWG/pIn82VSqgHIPRC7ll0VZHbwiXxv3XY/WBxt+nnUD5lbPowq3vRF9TiXxrdOhdYy
qbCV+HYs/V4xgfA9Y6tGqmB7QtVUa6e+YPPvBCFjqIIhRYcgjcUjuxTythIaQYLt0R1FvbeXgffq
DrO2plx7MBlJkBqtvqMJlpIha1/OeOyjred1B9kJmpE8+LBzQFKD9ovLINjoTQs6NOISieGdVacG
me/7zHVxZ/b4H3LTKt+ZulH6eFn20BJM8ihF+Vk7R8IMRtaUGopDjeGProb+rUjYpVSAhUhha6Nd
bLHoTZeHKG0u7YhXO3Km1p9Ea9CJ8/oyNL95MFNWY7845pcHc6gvUeb1R4n8KZPuhYnFSLZQboF2
HrJTHha7FMTsHargbFe5za2y8uykKZmeknnKuOymu8Aw+zNrrWlIdARANdm/zJNK5D87Mq+0x7Ap
q33ShyGmOj5M3VR77BiJ+GzYOMjIUdA7U24rwUQUIshK6ShFiXfJDtlkkyFeDO0xnmM6iayaLkpP
1BYZ4KI59bYReO5wLvNXIb3iEd3m0fbUW98F84lJOG21SsQ2qG3SDnE9UIRcrNI7y7I5W6PTkKge
vf5p2DP3s7eKu7yrzAOkRJKP2/I+7JtnAsfFNoyqhygojpScCXHsK9Lxvjgkhr2T65/eNN5kPj5x
ytCXLvlszJfnqbiTczceO1E9hVVxIzxkC2P8OwWjtLKS5RaR2U92Nj/rRu8rN8bebVG5dSEG4nRb
pXNM2wv2iQiMnK3LTCJG9q/s6nuYBRMS22hHriP2FiQB6sIoTdJh7CYjyDZhlYFdQ+kHQ5jtTtgY
62xk7tFE8lTRi9h9jilSZyaeKJf3JPkaa9cYjY1j/trJLLd2W/QPXKK/MretFcHdFuVu8Dma2SWm
8onw8sDkcav//pAsHzJZYB6mbLXlTGMdoJAYuHTsZvCrK+wuI6wcJg/1CjAAYyYXl3MxAOCHdsFY
wkRzBtryKqkOZBQ44HdinKvzdRr4AZELjD4S9P2Um90GygVEKw9oZB3l5BYyl9frHRtb5n5m7qzj
PmIdzHSMA8S5aEypdxra1JVp51gBcmPcsjl86GfnpzX1Le6o+fT32fTY82lcHri4rj2n7XZ0x2sq
rDvSYZFIcPNg4pE6F2JHUE+sAp7Gcx7r+HJ6kAu5EZ872fV31eIGDZT30pa29qEUvVKuN/mDqoPx
NEtAjVN0dBevnh7oyTEy2cVpAQLTnACUi8NiPcnN5BQ5YHxcbBILGORPGDxaYwvr6tleVMLdqORe
tMNDpdpLYLLGpkjVHGMT9ed0Kh85qm9cA28GamWoCCuvad9bgyUPm7wbEASqFjRTsU1pZBfWoZjc
g5Zsll2phu+lb/6h2D3IRUIOq0ZsdCl+lafBzrC6ZFtF6sdogifdIVW3mKaeV5TLyY4bZ48HN9jE
LFP90kzzGxLOBwdwyE8j4ON5JkMsc3KvI/eupp2QRI5Fv/dkTTK9Uw6PbtFeO6Jg32KLoAPSpHFZ
mA3r57TwdiYi6k1txfZTo8x3ViXNgdgOqj2HGdYZg9tmnsY3A9mJn9T5li8WF5uBy3Yc0I/kAf1a
yB1qMOazW1gN4MCRuTvYGaZs/0ziovw2XfxuywOXw//409+HkDLE1siiD5elQsbqyRzCeUFfAjPG
NQC+210w7aiND7DFYiSWLY69v48pwoeDvTzMPePdRDkIdqGVCSazQLjwXgZ7W9WI1rQKKXLFLAxw
1FQdglj77ixFA4phUkuc36jWSQ/hRV9hdy52BmKp1ZAwLG7a+ZPAbRiaZEScB1AOflnNCdboFuyZ
W4pPGS/BX0X+j9gacgjGRhxK7mSPgaT9y1120WZY2PeTDDgYXOvFlKa1q2Isj6mpFy8Yh56nQRif
mtX9DOU7y/P0SbLWPLCvTrZpOMgbeMJNl4zWp8fefj1GTX6vBc5eeHl11yrqz8FCUQ6Lb+tV5z6o
sFY4TnUZCWD+JxK0tPFsTM+N4xLOmtDu8etIl6UrQzwGrM8SayYqjnCN1dPcxHZL8MSTHTB1U3X9
D6h9SSi6l/itvquZDq+KOj8PM51dpbOIa71LERFa5I6vRswddpkgcUSubHO6GWnDXMxoPscMSYEz
7hzX+y6TBNBkW/utg+ZdNfNEse/QMSzHEC4RI/VIgc4iZsQLP8lon+ICx5fmyD0J2L6h9J0huPNl
cY5nOCLBGRjT0ZhYmagqK3axATxcsza0M8TTF1TAC5M9xSxf6DbjjozJDMuLCbKSh2h9m8JJWaP7
Oiziyk0j8SyolPtmXWbabjLL4j7Tk9fiwLpLmjZAAGY8tRwVU2itQ2rMCzS22dmq/aAhorGO6rNr
q/zF9mjS4sJBJL18qIvozW4V5pa2PQR9xti894az1Wd+5+IkFWVl3+WRu+Y2Arx9YjzjWvZ3OZeQ
bXC/rlUQP2PoORVh7Lx5jJ+CvunB6GmcepMXM0rdKuJI6jp5z+FrXEHAdLL+cSOlOD0xEdfWQK9D
jszdmCYnEJjiYHEzsayeVmkpjkh3YjQFduzeSh0bY9dewTBdK9yvFTK2g0sJs5o1Joqly+6lTptj
2ujpmQHAPyOeG5wgZMYABCKHWys3RR7lXB9hTErns55qr4GriItJAnvb5A790xTV+5wu1v/7sDDi
HsohC1qkLt5DVohdDQf6UU32piuFxflXaocYZDCfbxU7yHne1e7aZmd7G1eP8sfZUOEhznu6pGFs
H3vwyRsDXNPOczF3ma6mreepnp96TPpzlz8NoDPDhEMNTh72G9aWWzvyyP1Vv42cxysYF8SvEXf/
JjB2eh5cSdsSd2FN05m37G1lYhFKlFsHVovzZqqJ7KDo7veyqH8JtWcz1QvdN4z4V7NycW+0NLw4
KwukC+jQ6R0JlrFI7Q3T5BBulWC2mKre8nutj08tqPmE4t0OB2/fuKm11Yv8PAGfvFi0cdhd2NUR
NOI82H1s36kIK069jNHpIC7pJIl/Ei8WFsKr3bTqRS/Q9bfU9akj+mPiuqAUl4c25+6M2/ldTZ8U
QstYuZCU7rm1rxCpHGRrmKxCM/2dUERfoFD+HD28IMpMXSyGkXGqnYqKM6mntcz6YY1Op0dD6PaH
VBMMomaAeUQWZvd/D1owpywvL0gHM/+PL99nKekGRfuPSCQHdo7rHJA6caUaTGwLQx95O7IwHUlA
2oKaGwhFG4+WJqdNU3jVS2xnch0p4e7/PpSKdruMynEXYSZ8LkivRkWxTOfRbqWiaJ8o8s79QpD7
e1D0qdusdHPfkcn0iMh3fGyGAoJuqtBS3UIXqZfpGPYLQAYYPkLhoRxi03nqlgcaNM4M0mLuVFo7
TwYn4zGl21uVIF6/em9dkzD17RRkStp5Ej8MmWgONJ4FY0P0voX1LFM6wgR3iiR/Ct+eoplquXFE
8ml0gg+ZEICnT6SLOK61LUW+H8xoPFhFVm6quoo2bS6mR+Se02NtsGUpEe/sLFXC2q7n8lI7rJXT
KTkkjdAeyrjSHjqh35mySc7YdMcC3ZK+ge9VHTMVI+obOowtvb6KQGVvlgjkLZ4F96CChqzrhZIk
JhaeNLX2DcH6tSb0lV5vIvipTnZpqdu+zKPsPOp3emw+2PHg3IZZLgcmi4AwnR9m1XCJJalxHylb
3Ntjk+3iMDigK4cLGwfhMxivlknnUxfJa7FkD+R64j4p29zno5Pd4aM4A00LmKT7s57mF71I5ZWw
zoBBeNQeQqjdIeP8SzsNgJcqVgq8Fx9h3Vns6YsArLOnY0th9PzH0iq1rnvKbYcgUGaC+yxLuqe/
fxgC9i5Z+GTNonvIG0Z87eCdsjli0Z3Aioqn9BNVzHoemBEVVRk9mlZGtmgr9X3QdgkpPxbRAE4s
cF3HCjyolya7xGiTg73IcDvi3+8ZF3/15hTeuqypdqRvw+YrBrJzp4pzpKnnOw223B6+XXWx0Obz
1GTtzWHpYKZQ19gmgFbA7gI8sPdzp+12YT04LA5tIryaKfMDO76RTThdq15vSO5inoiXjOFm611h
KrWbPhJM+JabKWGqQC5NJuZ//zp0KTrAiJSSvG1I4QW6slZhRd/YE6o3eMqDxYRcNiJartakyTSZ
IXINJfk0I4Zxhyk/cYTlfmUGFVDYaAGVMG2fqPCe/h7YjI0+E04Eeo33P/5uNIsXIpLQI/UMibqk
ZdUaaTz8/Wl5aGMjOo6if3Bj1rueoBzCuIvcL7DCo1u630VWhw9BOXOdMa9fa2J+HJsW21iD9iuj
yvEnkvye4gngu5U0iqZmyA49aUZa3RS3RjIhkkbj+oVrv8jSfgpp4vwwAAdicRC3ZfyWc4tm7Fex
rWmR59GQXCckzhvV6q9Aa29mWX+ahXhXMvvupYQgBlW56xqfIv9gyHDBD2YfE4zKdBI3fUxBzEq2
pj27NpvVlYsgKy09gV61jVdYwSH7cHipPXzOT621inMyyZe8nu4IZLtlboA5OrdNiA0VpMWSAI0S
KC4hPRKW7Sq2yk+zkxeHxN3KmhfOmsT0btzXevtjpgNhEHa9LYDJg8N3H5pUHjpzfJyTcZ1N0z+7
fA/qwSBk1mTfJjSiXy20fSVCo1Lo56DEZSjbyqc8K9b6OF+tOq1WbvOeKfkUavILnAWLDY3ZvUnz
WKUk0pdM6ZhkgQ8K6hdh0jBhJwFdw5o3acV7b2NM17yD2/FewJcHB2n8Gjv6Xw/CDWlud/BhnkGP
4DdgPzNN1P9VTqa4XgU/ioHlegqNFyRxOGqtgfhrmMFt2671Nj8lePsnQfhAWrEaAh3gmejZOrYT
ZtK+WW1A9UWERCL3U6YQRWjYN4N1m5l00Jz8y/8QJmRjtxNeyAoXFgWHdL4NAziF/TxGBohl8y1d
zlpvPrXKe1iOa6H6s67DPxIIFUfbeNJ6Ove5LE9dWwJNt3RK5vCdhklDz8nMOjCZ8A42hMaxep9q
5MFDdhc5mDlDdRsSVHa/U8V10KjLvIgf1Vz7QmueJPuynR1oz9R8w8qyoW4KbbiTwT410D43eGaR
bdsvgYGE87Mb+Y0oUiaNZzALomc7lntOtkekOoj5egVJg4kY7Ebm7InYCL1/kriqO2cvQ+pqHSv/
gkMgrItolwLRmp7yEs60haKW1daK8wu+RNQ8g3l2OIWJ0TpXgAR5makndJJZNA2wj8iO46BZPide
weI/d/R+m8HkR/IFx7qZN6VZobwgVAzhZrfuJpYCuj0wZKGiWI1DY/hZv0QCIQ7TcakimDhjAziW
RcrRy/3kGETvaTtR5uq4sBfEBcLGd2N2bgykEKqKafdnU/n//rj/sz/OtJdg0v+LPy77GL8+sv81
qPi/f9H/dMcheMVTpTNhNzyxBIb+Jx7O+w+2ry5jZ0KJhXAXw9d/4uHkfyyC5uXLXNpn+7/Q4eR/
CJ0VGmg4TjBTetb/izkO597/bjxaMo91x7EMvHbmH4fuv7rjMqPXXZPM8n3hiniDo5QRFL2/JVV/
IyRyWjdJEz5R1LTbThjTSY4t3Ml8zPc9HQoq18H1Z0O0VzUAAu1N1IGaZeHI0e13L7tVLt4BvUUk
3DQai9KaI9cI2GO3onVOxFjodn/q7eBI4lMNFA3jyVIoa/mzQfLGS2RbWxTNzmNdaM+qjuJLj5yJ
AcSQrZ0Ors9EDEOJhG0ePXs36kydmjC/VVpKHCz6q7VRtOmm4S21nSYEBWGYkOOb1vX9YHCQNpko
N6LQ7mlh4wNDamfT2Bo4EQNnizTRlBRWfzDZgdF5RqybJdiYRvF+S4za3nk2dgsJqMCPFiKHCFml
j2xrzsoBjdN6/WNapXsb8k2X6vN/Y+88liNZ2uT6Kr/NPmmpBY3DRWkJVKGAgtikQXWkVpH66Xmi
OSRnfqN4AW5g3fcCDaAqMyPCP/fjjyApwN40UIMSFtS0+AoYYy3IquP3YpFrLPHAOTBclqPMOSQh
0rFZm7YeEvpCJB7VLmXFvCaqLbHvSzNZz6HWc7ZLEY9AjppO522ndFqMkN5eMMxp8jBByNpQK3of
hn0aUoRAyMw85jOFPZWsCY9buwqE3EPSjQotXh3mFnksl+PzAOfpYOPUczXLevKx6c2+y6439uUm
7oZijXiOjGr4DKWLIoLHapJDnoLXZmJv5ODG26DfJMdZYlFMRvb2bucf58R9ws4u9jgx1mE+4+Bt
E7pcHPFCdn3aFmX1XdpZB+aXgPsX+ot9dEe4rcCrdubENqkjsbVuB+1pnseLUYv2UPveV6QNK+DN
gCEaYdD28Ak8ojlbLfV5vYBbP6fNLYErxyDvXrGfPXAtMzt1ME4Ahz5ntIUuE4X9m7E8IR82zdju
4G7Cmo2WGnQ/QmRxwCEHiAoe08r69kJjn2G8im3MFHVDcQRaNZ/i4cyydbkfu+bkj1SI5skJyOcV
4PeK6MoKUwaet3Y5oA4b127m3ClYC/iHo95dgNRF1WE/oLlLXIpAy6qN+mxKAFaCgjH0TFw+C96S
rV7Xm6Kcjyh7OzfKjqmub/txXie8WuRvCAWyVFVLXfeXQpKJsD7Lgv7L/imqqcRJDQzvLhenxeRN
Su9m67qxLsJln3KbanPrk5zMjW1e8/UGaGG8cKBtof6fJrvZkWLDFpnpJ6np9qGOupWfwaFKcgM3
mWZKJVDf48DVdrbLRlPP9Rvr8t3OTUJ8tXSOwCrg2xc9VvG+Ww9G/zM2DO2Y/nscuuP8bFYHer2B
ayFgHNtu+tGM5DOrTXPDfNo++bDfnP4upifIYP6qpI1nBaVluLiTP+4ZqfyaVDlty8RipKneD56n
PFfy9lxQusFWJK4e6CKLltKcmsUIqmlbsvlANjO80xQyAvP7jYw747thTmAp/EfSus8F21otcEaC
/Nz1bLX5Jaa5f0zGCC6FiWd/0F2J3Ys9D/5e85qCQJ9sNo+Mz+Vdc8pNXjbe3YHaJCugSTXtKRfR
IIGoaf7StWssXFFILhAmOzSZfIXFz1ybZXYHZFnuCPcQaii8Yjkgivz/9X2qfv/1X/7P6zvA3v9r
/v3+23x+N938j5/ff+xF8fkdl+qP2ec/Ttln//sfQvH//d/6H8u+9Z+cwLd8Q7dN29dtFfj9X8s+
tJnA88EFY0DWXVLM/7bsk3y3cUEwaA9QB6zAZrMgCa5E//ovUGHZRngQdTyS8X//13/9L9/jfxa/
5b9lx+U//f0fRZcjgPBM4qsd/qX/kNQmcBw4tm9avu+hh+v/lIqnHrSqqROM96LCfg4i/EJFCXNF
PMpu+ibn4s5I5iE9h3UN8Mk/2X2h+Hc7fwb86pOKIvww4eQZAEngecAneAyl82GARLdmWlpiKsxd
o9xosLgrxzxUjOiwip8Cp0RMbdEIpui1jj1w4IGyOlLiUBNmIIDsjR95Ot9i3zgTEKBB3OFsJtm0
azfT5ADgZITGqFis8XnKNgdjP26HF78RK2LGF6Le1xiNvHIBXKNkV6G5tALzGGbVobxmQb6djZDm
3HRPWO4kerybQ3rOsRkXPMghgUz+KWGM4JASzFqcjNW7JexzPyecOvv4AOXMyrJj14Ys7iMmJe8p
MAwI28VRWiaOZ9SZQT8a2EjwBRxzi4kNlghOfM9Fjuh/QSfAKhO9sCm7azgLGextjEHsdJFsCwfE
d1VfM5a9JmgQu8hChBenafZVQHSEY7WxqBvtaxbxsaHRohrWOpHhOi3Ojk/Ey4+ZNMSoaoLK1ey3
0vrLGMwXyATnzvf2DGIfTbM615n8iEELDQEDDOfAFuK5MasP9UPitl4bMd5KQmp+Eb1kE29/iQmu
3YSi2ya8xHoUbBghrh3eXqOxr7aWfcpCiY7QVwNrk9JVqLvZS2Jl+3+3uf63y/g/XLY6d+c/Xba+
4RgWSDAuWo+CJv7/v4M5tNrU2XNjC8Ct3bG3Hbg74accvfUcczEWpYMxpwJlNZ8lRMJl3fWsWkN3
0IdhgIKLFp8xoG0cqiBk/dD2481H0FzoKWtj5XFWn8S44pQcLbJOaduao8pKeswB0S0e5Tltfkws
uSZxjJyR4NhkHPqrLXEofCWpgfLfiO8g2ZcS9FSkm+Mio7udsYPB9BavLkzJEZnF6ZdWzZ5HNk9t
Sqv0lL2pq2WyzTNTrXst3F9DMnoAdb48tzjPBkSP0kFgAYxqsZrWhfeaL+O4XPtEmj3NfpzN4zg1
53EW22720XT4rSprCSkGlG+xnpF1cUPQCLymRGSF4L42BtL0pICd5xAVI42Lox9n6xgPvyMOEteE
eqM9I/szU0FfEkLMu+Ba28UuddpNrmdLvxmxqXk40b1tLslQxvi4Ved88/9435lz/jPawXXw4ZsQ
sSF4uP8b+MVQTW02RWLnex72U1qtgq5jwWwpTDeEK/aZzniSlkUF2tEEcZHxSk9Zegri9BEvqnwp
XE4zRHDCsz/O08MY2tUySOv4a6CoxS/j6a6Bod2arjNt/RFw1SSNnV8B2vGkG9/aofmCq0e/hdU8
V52ZL0bFwKtxY5Kytbah4uOZgPKm6qQpbh4S40QCbcL3i19I7+XlL16rDtKXfI13Td91kOPYPxBM
733Ss2Im8eUpWl/XZRfTTLa1zkRwCLw/HO21VT8fO7d7bhTxD+UnrYyLps4dsR1crQr3Z1IqAAC4
QF9xAxMFEAQkWKfBOUd07ktSSpg3EeYUdTAFP6gpDmEKkDCIqM4EUIiLFlhhDLSwUfTCPNGuXDww
ANlOL+L0kgM6FBHEwxQVo7aSh1mxEO2wvmgGdERfcRJLgImmIifaiqGoAVO0FVUxUXxFH9AixWc9
tkx3VxefgSIxonXQqarojGKG04jZ71hXeCFpGD+OnkbxANKZD9xxbKHLNoxOEsV9HFwIkCHa18Kv
9Sf6KyoQkTOkSEWMxFeEIknAgBQThCN0LYK/raJMUqhO9FWRJ2dqPHSm5ktLUSmL2WRfiLmG+Sma
qAW8kpQ0M2HGJoXiWuZoh4pzOcZGuyBzxmcrCqYxTg8hDbNU1ziPWadImSAzDYXO1OAe5jqfEwBa
t9LmFQACOOZVwbnU91/p6dknoDhtC2AHaE6JjAeX2+AAJy9ZV9xSJnQLUzP2xFyI4gH4DBXps2Pz
qCv2ZwQEtFM0UGtOMawACJWAQuUwfUR9sq/qe5NhYrRzB6KorZ9iEKOlYo0mQEcr4KOQJWkuAkcK
XS7CulLc+3Byz6GZplsPeGkJxNRRNNNS0oY7srd3UgHpgSb7qL12AFCZTa6lIqJ6oFEbkhJ+lHur
UFFTIygfo+Ko2gBV0duXA2F86pOBpILYChR7leP6yggMclidmnFBEAfRh5ClK2prAL6VMrkS5iIj
EFRCSKSnQj73/bAPQd2zwpOVUSTYRjFha0WHRVgAwFE1EGP1iOo/10EIAyfrKq5sCWA2BDQ7Apw1
ABHbbkcgPMV3nJQn7ClH2qifecZ/g/+1aLykWZYZDpOr2u7f2u6tDTT0uhnWbUDihqvTJEVx4hiy
0LwcS5ay/1hD8BVop9w4jsBzaRtl8mNavD9wdTMMvI4ht1YByYUepC8pmVw3Bg6eNda/pZmQKuYc
Q2yJgxXp1oGXSil/NY82Tqc+84FzOmvVpZQDLuWII1wn+/DUZk4IZrc09qXo9qVXgKhUH7SYOQZp
xW6bDpE4SmNsmeJ5+WFyTYjPboTvwK+TXUG329Jgb7DKs7S/BThtagZclQ1ajXamYQN7gYln1Nrr
zi2rbRvnr2bknoSM+1tm+M/ok7e+YkuVyobwaiJMIg48DWvUni0F161yojCaM9wXo+NFMjg6zwOX
VBPfPCRoGhmZFAzYjcOKPaVn6d0pKbIvZm+23rpX0gy4V0RvbOk32NKOw5C3WOiTxx3Z+NpDXPcs
SNzFC7vybjEQzyPyUnds2M8tvQK7BzouW9C/H7rB37qjdwxYcB+AkTIHIoaw0CQMRul7B5K40XYy
7N/ImibyT+ZrzXq3CCrP3g8NE/ckSrHAFOZM5NMMd5HZWdve8u+W1L/V0OygZ0W9EXV5SaOdTlDl
xj2EY5Uouy5wS7a5oy3jgrcqqBxs8PaADbvgzDdkFIWTRA947k+kC9gNL0mqWnAJbOtoqw9///r3
T2ONx8NIBSWugnSu+qAzrD1O6gNCfkq35pFtDeFM0+xW9KJVp7DhF41jKl9rI2MnWIbaavRsbRVG
9hWebHP2zVx70lxyOKZU6JqQt8SJyrvbSrzu/p+KSuu9pr+AJWmuYuDrw6rw11PYHJKW4V8SuvJk
hURyZupML5CagLp23d4srW5TYE17s4YRja3o6PexywfP035GeWMP1O8Lz89o3iGplONe4gxd94Do
UfuUfbDLR0w7Yhoe/n6Ys3rPz2vv+k7dydNIgwA1hczJ02Bb0Lq7MuK6JdLMdt1JXH8dBnF39VAf
2iPQrPKFvnkAuKl50UkxHCNJDTHVvvDxOhwCWWG9KQqtUAInVBOMI9q71fuQAbE60CglYH7nFhG4
gsdhPclHEf3G/VxgXonLFSN+2nao1rCM5thk9jmYpnmfeGhMll0zTldtQV3UneKMpCyGj/FAIyh2
CT1/ypwyvsSx/qGTomMMPU6HyIoJHjJfqDN2uaU4JHj07LiGs5ubiFx+3LAz05qNz5hw0xgDHlDT
ns/onasaE/S6h22K2Bb+dvj1HrAJ6yC8a+s7XvPIx2ns0pFomqo9WhnLKFtk4j2w6Zmu2VD1pyFg
N+kLQjCJwXvQmenGFxSJIzW6y9GZQdP3lBNWEo6slswbJt7YlKi/3HFbPsf0QW19uNtk87KFyMr6
wtFxXohg0Hb+hM5H8Vy7obpnxR4mvHup88p6Xn07hk0HQ9785k60G/tRcSUrDl+xAho0AgkoJEsu
K8inbZbO7ATbYiO8YOZq9ohhtIph4Pjam+fpP54byG9TJAffxYiF6nI0AzL6C4+kjZykvmdXBkrN
spDgMhlftXrw97ySxiYO6hhLyfjmlhEbgTIL+ROR+y6o4jcYcbDXSubLddJqe1NgExOdX70HhRZD
kLDyz9qh2jb2s2+oII+QA4AaZM1OH4f6niQAW8lUrcqhQDkWigdd+uN9VhISRoZF5pvlW9NSDtYU
jMCNOKs+9hmrloQb/1i8asjyd9fgZ6hjd8A/Sc3x0GFxw+/9nZSZe5tT+14M6TfE9Owtwa3AleIl
Tz7NYht6BbSTSbfZPhkp3fOqiQejFns8jJgzs3Zdw3QuHvMuLR7jNKpO81C/cCrlOBHF+0kZThL8
k2ffsHalL1nwme2arxx8CAGo53gaDMVWMM3YCJ5AeTClzwhXAzea0E7FCOKSp97NpqUQkVQ/00j9
WEKxL2zWUELs9TaQ6YEtyoHyXiij3hX6JlNHeswNt7ph3LlrGlW0pcvQddRkuRmb7op28mMVzUMg
MBx11RNsDRyOXtas287RN4IzGxHUjeDps8K32q7ZCOEIE+M5W7VZTqNhoHOLCh75EzGcDc0ffwrT
mF7K1lvbzdw81pTBtiG1C647LCK7cNjX288G2t5aN6a7H+FDDjtJ2zGdBHCF8UtQlNhVCAgY2784
ZwWbue6OXhqA+PAQN0KIuxBvV9lEcG1MOeODaqMOvc22mjNFW1WW06bkPoRFzbJMgbfN+aWrxDUv
TdYSgfNv7nlzM4e0jsERUZbTsXYp+4jSg6TorIv9VypKj8Ocwu+ZQuW2Z/xZMOj3SScZ4+HvX3CD
3R1dUnupdzxu5ptdFO9VUvxVUkhvbcq53o5ufHY0+zXL64uPR45wAOSWhd4SMXCSXdBpvy750SWR
miHNf33nq2oLZ2FB8l90JbFB69sewueRdHNY6RV9NCcjgZUqkvgWNQi0no4pVyOTQDVZM3XvpO2v
HGthF+Of8U39UxjuvZuzR9M13qWP48Kig89sCXRY6YEE0rOB9lEI8ViH4XEW77gDaU7LTsDDfVwG
SyvkeAYlEN2axEWbfXThdLTN5taa8g1zV572b+wJbtLD016FzkNVFS/a6O3si+3xjNQT9vTSokPW
7274vL/jTBxs403UJ0Z54PWNY53nGI7DD03rgMaYxWmcRuAyUix72iIB+eUXFKSxmh+xAT0lpXFK
jIC0XkcwwdjIARa8YBFpB7qSmTvN8X2WEbHM6OrE1iPLuNO5l9gOyZBFTPWjB/Xzuq63scz6QGsr
xVIbqhafxi7eDpLOD16ZnBg/GZsLNlOymlTUFdSOFHs9yl4LhuZM3S5R3F2UMFdW7klPvX3bO6eK
oyfg7eUAv2HsIqh49VJA57BlbywCo+FtwPqtlLg+ppeQslalD1CwSEdbSYg4XWdafXXqq2Wmt+6h
sQsGCuWNaflLVDg7uxVPcWptOjFeWIIPReAunEm75VClF5pTHLt04njO6Mrk8BW3NZyIqXmcYAQL
IsjLjhD68q+6V5dngDwQXZz3uR8eNexlU4Ms9EF994NvRpAmrGwXUHkSEvglA3nwcAwMgB/Ur5qh
u9EXzAsIy2W0ttLwuUvKm5lNr+nV9eSpxnSeCbai0sCoH+BWpy7qDCNka0ryjhlyYGc3NLJu2X0e
Ir/fJ+QPvJYRQC3Djx4khC7CXVsAl4rdTecYOyuIH4pifqFQ6FMJn46Qp4TUYlkUbyyC73Qsfbj8
kNg1A1owblPLxNB021WiVk7sl096XPOjO/Pat7oXYqrfOR7c9KZUxCHAaEs9YDxEe68WV9iPRxgA
CAfpLUExGPe9iDcBGmTQEI3hd224pmd0yLTMr0U7rHovOrppgF0HB2rpbaN4zBdhGi7T/j4R6Oxk
djanApOp9T1PNXKHyfN9hL2Y9U+uEz9HTXDB4veFgrLH8vsYW963bLytZAZl187RudkAfJS5PvUG
wnx8b2qneIb11leOhTPhbizMQS5ugm85cz3hL+HNcA5KxnQIo5YMaXExVv74HNTawqybtXT7Zyvl
HdG6RxoApwX9A4fZvlHps58Qf3s9eaFX+t6zHgRR+jVX1ZPU56dG6te0DPDU1fzQ4pSSCahzDRpP
e9IceY8ybKA+iQYgdRzww6eB29dpyFYg9ioBmOTtoxJJ1RcPVnXO/JPkLv/7vUjxGEN5mRr3qhTZ
IUSriOdfIrPC2ozcwCmJMRyiOwOmt5XOgNPKdYS+RzvVixGi7yICW9wrEY9M08B2Uuj0hs0OSAyz
/+oVnCehWAG6HaBAIm3l1eRRAFrxJUCXt9J6PefphjaYy2qAKbnwdc6ceTg9GXpyNfg3EcnNwINm
1NE5FCPxYipf9Jp2U7G6mJcfffcq0J/RzfsUg4/AU1oq2A5o9oXu4A6qWv/qEn9ViW/Jc2qiakqL
QC9J+1397GVtXgcX0h3tNUpBd2X6k8TizShPSccgQTLbDLkVNAEnj5d5qKotIP3PsYnfJ9iojdg2
PKXULxVKkpu8zgGfStfBTlDkFT92DQdjEX/HJm6a1po+yQS+x433a7X6yvXKJZ3HW8OVD5KbsHfH
pctrF0/oB0P6GPtMAMzhULg+P3F5y7mHct87j8LYVoY8zjMNMrw7rSP25aRx2Ld3DqvGujCqVwu2
OjP5TR/2N+bhdAInV+mmW8YYD34pzpxHTt4hbelu6pOPzn1ig/zaDPEur81bP2ZPnUZ2r7LXaNJ7
0gDE4v1XpQ03mLvxQq5CGlMIEvGwqcQOrv5GybiUAptttAltANw5/w+A0Ynunp0xJfjJxLeGxBuM
L3E/FLsBHxIArgc/rDns8TI4GHMZpOCS50oAX8kSnPr1BurbrTFsYwdALk/gJPQecVPGFPOiizX0
N0YcPiao1J4fVkKT57HFMp0TVm4BKtnQOxcuBaVFgALT2JW+SIENkjTTAmzgrr6qCfXtRs0+63n3
U4mpJ4AMd36iqyUADbiJIdotCg04VRqHrH1R0S+G0WUfJQ00dvyyDdn4gBArRtY0gs9n5RBh5n08
vUwoTtuGpD/gV62Cgul8V1261+Z5W8x06MY2JDvGUzeahde5zKkFa9OTZgcUehCA88rgAEXgExjA
D57EkrpqLF2esQ5yL/3q4tBcxbh9Nw2GBVaByn0ANUYiLuN0ERpHPpGhoPFjhRxMW1CGYEG+lRfE
xvViONn0PnCoXepStGu22+268Yp6bUVtfsmTjKN2/66NAncdWIBlW/jmMy6QL33a9lU8ffCE5PIv
fXtbpL73PjFwUP+5z6DiNToqpeOZ0c7R/OiNF2BFQTQ2Cgp7VqZGg/yoovxJa4NbcVA7HZh7a1xo
2toyIvfZztnaMFveOU74SBN1ey3quX6E4b+M2Dc/DoihkxFfmGkC37dotKtr3Til9XQ0/cjcBl4C
/Ep46yxoTkXaQVucUeLxDbAXzq2rZTxHY1Vv9EhFZVDPt53uFPjMK/quBu+haH4HyECu1F8CY7jo
I14QHRebhZutUrY25vULZoHZX7+bFr27BQa4Slnhcsc/dpl1FmUQrIas2pAB/2OEo7lyplhfGMpS
1ytzXYXLTp2fF5Uy3nEnzX9V7BxPXp5T3UZuPFxon5My7VHZlh2B7zPefUiVrQ/bi82uHgMzT95J
Wf+Eh8WI22B0zXpjDRbbQv0PTcv5MlPOwdgAViNq5zmRyJde8NRYxDQr238R2biOA6LaNhRiS1kQ
S2VGjOLXIcphuUUjKF+Uz5X1pbH0l8ra2OJxzJTZMcQAq8yPDi7Iid5J0sjaLVQGSROnZMj2HEyE
ASWHzvKCTR8TDniWFG/iaVdGTAo83tJUX3B5eksNPzPwkYF3ZBkkAdTOftB5C6cDL/ceBnywnluy
7jWm7dDuv50p3FQeBs6R+xjvz/jrxtmW/PCyjbSXlucXcbB8bo8o8fs2SF/V7+7MHKqhJ4Bo6l9L
J1pF0WvVyYNZiEfqFQYcHvMXQ+jF/NdTW3nfOSZbX747ynNrYL6N3aZYOkNF6tkiEoRBFxsG52V1
RrMw71Y4QGAkZfh5uVqi4UPH5ttj922x/TI9uZTKBzzoSCSojjuJRbjFKpzn/t71SBPgp31OoB8B
Xf2qagY7Bjbj+a/fGOOxjgG5Uk7kXHmSTczJVNKr4+hLg+Hk3DstdyjVk9iZPVZt5W7WFWGtZ87o
YnweMEADDGVTaQqPLJHxNmOSBoT+GWY+nfJhRAQcH3WJoXrAWB3kyU9jT++ILV+p7b0FDKbczA/X
VWQ9d8qbnSmXdpi5ZIED7a6SVJFycgMGHfG5O08lJu9Qub3jWIYMR0CFBDlkxjEoIMBgRKfPLHvQ
HYlDlV5vpsd69+I/iKB+jkqvvGeiic8J20/sSPw1jeS4wlHDTMiHT+gANHgzBoo98lkE26pFFonN
hrNh5+XvMWJvGiLdFEH125j2dGKORR6pZkpt9clPFITmyXJcCNuGMx4T3f2gi5RDRyadU+sOf5qJ
hzKI2wEsaM8EzAe520XNT6k3p7aoLgVZD1rSl6Yuf4OQrWZupIeW4dDUV2IbSvONDqUTIuilp1dx
kzMtQF3xlrnlB7sIVit1U/eiCTDu9cUjZRtbgW4KMcMfmdWUe61hHUx8kwNYT69nSQ1nHDxMnh4c
h4kx6mQz4p2rVUpeaslMH7V71Q1zs8/+Pl5Yycx6+DHokVwFPQq9PeV3LGY3+GhnISrgT6ICJ65T
5+VIsRq89qi/QcFaWF39rHv93hhZQGcYvKu+A/NYwYogr33R0vQigwbzWFIkyyZPrnQCbdyZhIzt
9efWBfck6gpQCJRIy0Vv7imnASeH0F2dywk5Kcm8rRHKeenoiQG5LWG11q6RMQfLovffI7MmEOMs
kqn76KP40S7npzEK8F703MFBkkAnGdjK64+RD26ajJSKYyuQXxIcp0r9AjxJA1bRFGoiqMGdRQP2
qkveWynukUHaKWiU5Etv4uS9m7E4ujHTE3PnFByOO0vLgdYmexpaiV8IG3978eilyZMoaVMRUi66
GbUn4Djade02aXapLQO2KMFdHYaMlL2fcFPU2+pPkYT9JlGhuI0uGWSWNvNLqv4+KVGgYiowcWyh
us+AMQyiGH6Rp0seWE/5oC5MEvIxu505eCdFyW2danSVZlzKuPBmEgd+Atuxt9lRV/MrUo0yB65c
2PabaFJUMuu3h/0EivhUWQ+pZVzmUeHUUuuJ33RjBdVnyPndImrh0ohTqaQ1g82yHaKVMD0oL/OV
WE+xqqr4Z0rnj5Z5S6xAUoP+rf8yf2DIpQN6rVjappa3AbfFjRIiuTRrBTpucOg01qrV8Pxp9rEO
+m0SUXyZHt1g/INsP8HAKN/zIeak5+x9YPns/rDNT+yK3CbaMNTC8DYGOw2mAdw1QS1hRcvXLDDB
B9a+YXDMNWg5i1aWP1ZP3VO0SszyQosv5FFXbhoZUpprjAsNh2ac5+8tQIliX8WcKToH7z/VTfTd
YKoPNLblWmaoTOSECSPULyW3A/AL97maGCTGIfhJgufMjqolAXPr5INyXXS9nj3hQX3XGSEeo96O
eSaMDidjEvF/P4SaAD3xP/9auf0D7RBrx7STd9vgewDkRH9JLQ4ic/Zi4isqPG+tGUX15fYBSkCh
/WkGQCfZ9FBT+7WHjcBoicnbpk0e0KRj9BRiiVrQuduQeP/Sly7n0Z70Me48t+nmT7dmWgxDpLr3
/iSIMrIBCSurZSXJ+8NYFli4gnxFrG/YNR3EdWoqiPC2lAV1DsMGDySPDO3kUSNmceqrhD1AkegH
c6yfvckzicZpKD50A0wSwnzNPhhXYrJpo6BeF1iaL0abPsvB7C4TJKWVEfpkEhMZP1J4CNqnTMgr
iYt5HPLsLqhRXJRkHkmoRD9DUe5cV+4LJ95H1ltWlts+S24E+dZpPG4IidhOdTf9Ll/DsnqAz7kF
rdBsnAv3Z78u6fkOELq5wCVxF6580ZSb1OMUUnnTe4/Rh6IGGmBrBZDLreYbZ8X3XCWndPS24KYX
NpLhzq1bYyFsxUaqzOQlN9O/Vt/uYmcUDBbpePGrsFBWGAiweGxG5isFs36gB9uepWtLtzhuB9ld
9RGEv6Wnp9antAvfKHczgwYQS/M1zqLooQ4AZcU9OJReH8tVVs7jyff88cSsgMXclsk6qPuCyurB
3JdZWz/QdLVh5Rp2nh06a5p3baKgeM/jenTRuQFyJw43lj+7xp6zmbWpZEMHksEGNK/HheNmw/NY
aRPjkBgLjs5ewbe1cE8uL1+k/Tysi6YFbpwOB52N/1j/8L6HT15lDwePbBeNXw2APr90V57eFmdc
+wm2gEp/HmC75RO8QFkmPXowH0Rk9w/OOEQnJo0P8bMsNOfHR0JgDDIa+yGNxr0ftXKPAzvaxIw0
PvVXm5HuwosT+E4BcVKRNuW+drimMTrRqVXbH6JaYdhdm1M3UWw30A4wzVg5crs+mLlv3lwSq4mH
LCPahpSc0PcmxE54+AP+qrkL9ikn2o1lw0oqbBxYudDnpd3RKS7Yu1xbD7aaRTXK3fGg8LoxewcR
D3+YtOlPuWbew6zp3xPbSpY1N/SNiprDXKcNuDp19IawsStshnpjIrWdoZtbNqTYsutYPpqELcGg
AQYeuCKWkWnNryKegExGfvtVddMJ3xAwzjl8JIhFMKE2jfRPbCPU2JS2WxNl8ViMYpQiG5EZrqrZ
98Zp1hvGmzqIFlEH9TW08qe+1hF4Z2Ke1FpECQ0mmlvBmW/c5IFz+4qjh3vHdgH+VIhh63UUsAxz
C70ETxR6Jzy63P4bA6/DrTU3+jKm1vw8EdTdSI/dra4ZZAgGEk79WA4vfAF8Q/ZKttluJUnqg87b
s59cuh9aT46UDxTAA0uWCsNTUhHcjLDOh6XBM2tbWkW5d9MeeElQvs/qIvcaiwjEmH115mfoJdGr
Vmaobi2WBtv98uuQ4UXSPEyFozAN7QcYg4zivDBdaakInloxkThIBaObXpUgSrPGqSQ6BKq0fCuG
xnxEbYsJBE7iQgVuBoa52QyOu86V18KJE+vb1y9Jso6pom4pDJ0ckuQcc5hD4s4JQK2OW9oS7KMp
x7XTOu2pt6LkucU9v4hJTR5jbThbFMIex2KCGz29VQ2n/sgPf+0i/hPoprYVcclTpkCMdMXjYHes
mCxxeSXdbR3pm7pMw3XdAY4Z5U9nhlsgFc26a2GLj4V/MEzEMxTKzoU7LdoACazIRq7FV6fC/lLl
ULmq1kGj0q/gCPaNzUEtH1lXWy+/GRyXYoHDZipujjXxHHL7cA3nxFg5EEXD6ple5kf0uTcvYdGq
h89KxMy93PfSnvcYQOFjetjdaiXCBF6EmaNwoKCH1oGhNHQ5jwRr0TvJrWFs5U9WfclDNnc6mUcx
5wHBRFOsIsXhY96un4xh+hRTZd6cMD12E/t7MZrW0XHScxJ6r1RhhGeYcckC/E24zpW1IreYRfRp
SnMjQQ2KXvD0TImhDk5MzilUObKdpoJJz9ZBafJ95ramJ6V7jlPKylkuvltI5Q2YwTdIhcVS013n
ia4LmUr7LAjTK6jiue11fy+D/8beeSRHjq1Zeiu1ATyDuFBmNXJ3uHanlhMYyYiAVhe4ULvptfTG
+gMjuzLzWXVXvXlNGEG6Il0AvzjnO3XBSCOD92C5kB/Sq+aJ8KiTNLFudKKuy4nsUqtEdaBw95vG
R1fVbJP0gf2F5XgPVts+Z7SMH6PD3pLjTIfZxsNCmY7Ggxl2pE4wp4KWwZmad0+En9+uLqiv6gtz
DpotI9/RX1h3kyJbfsYVvM3zrN5WvBAbFv/AN8hurs1pGZ5Hw2NU+GKjy9q7sTlTkQjB1MJsY9CE
cTruvSZPrhL472YAWNG2oXbMiCl/Uia8ZT2M3pEQErFNubmvwhpIzwTPkI1PIDkDL7mnyV3HgO5O
FioPwjH2NoWK2TXNH5YRsZFvRwsPTtGyQYVLnxqkoGein2AjJbR/Q/lheal7OzL11OMABoQRZHD4
NlFiNCdHdGvo5Hx8SYUkBuuUGM7WIcmYePMqveroPmEMkJVjFupAluq+cchf6aVk9lIBfNai6dg4
iABBgKKe5qSfj2G857DLzjBuP7O5TvaiaLATl+VOU15GWKvGtnuOxEFHfTR2UtykSt/iiyQEvtdI
lS5Gnq6x2DJ0/jnU2nyEinPQSys/pw66iZyc9MBNMYuw+tsZsixODuxLIldFH9QVw5Q4ZJESsr4+
i4uJNx/xF9xqX8E9sHOG3NyYnNU4uWRWFyIHZX5EIDOVnJoXe4m9mSyUdpXB/sqN2o3nNdG9MY+r
scZfrzcJuF86N+Q/wtzQXO1SWxCO3NK6Tbw+K9vTs4OV1vSchD89THD0QZbXsUNFr8GBGGvvS3as
QWH1ruLRlJveIfwzzN34jPxyWGsmM4DJmfdzMRFtE/fnriplMFvYXNzeJPkU7M0ectR96AjvPrEH
/95P94sDPbRH8cY7+RAJb9yWSP9WygRLqevVAyuJ/uwYFMS9tl6q/E2Gg2U9cLDj0F4ca1EVl1iD
AZ9RYAUjzP9L47URiSFA/triQ4Dy2jdmhiUflkzj1+mpAI8wyd4KPKifRP+2lIn4ZTe1a73Aihqv
o6hop4jw2gn4EkNnq5sGVqbKMzI5XdDNGcz/OtbIX8+f4fs0e80/t/NAm9wVESbg5tLNJmXJ4JHv
J2EH5sqPbroYcZQEdZiZCPmrGDxCHmbRNkdrsoKleBZZbJ31+IUPRX0c4EV58KNgo7ZqC6zx00Bd
cAK3eKzCeIYvon7prLU4yiJjy1uj2bRkh02wA3nXuy0HUjSibl9BWZxNpjm0Itksoyey32McUozi
gMWMhyKs7YBNZs/2LtcC7HFbkzA9lv1ieuwLUt+Gmvylypgf6EoPKPX5BfoMSe/c79Qg/aNJLDtY
2Fnbp2O8MQ3VvpvvWblMKwCdZbaJ8aon5G0Q7SaM2EmaE9LjuWxvdXFB7XQr/ch+of33dqLSZo7d
Otw7020OyLe1puvuxJzIPUb/r0QxdnfncbyTnXz29NR78h3ak3ZMUIgrR8e6RLSRiNX9SMwXeD84
PIbLkX5Z24OWGm1Iz7pgoxQ1wAzNatb3XVZcGHGEJM6cUOrogOwA89LAM8bcFFGOnwC2UjX1+S5L
3QsRvQ0BHiTd+D0BB2SUiPM0JN8KInDvKoEf5L4V0xenrW5fdlgbbVZAa8sG74sCxAlcv4o2knHP
Tib9vh1x4YUNXNUGCd3sS6BtI9EHUARJLYJUCoOeIGF8rPgPnpRIjTU9A57IrqW28j+0EEvAjHGm
tqwfQxjGW8koY8fUghTwkaSoUr0bLTscndTusis3RZF/9qQcravK+Sq0SK7WTaHDsBH9HgXQh5+L
D2kulRqAgLkcg7wejnF5nPXiYDIzXkKz93xmj34GdalAPSQEVItO739EU/5cXuZcr0+FMI8DbgQr
Hz4XDAsaftJS5uRLDVBAQ8Yyk+Y+CYBpS7rhGt4wCxVTkvbWYoup/XbvC/WozpEkS6dvIOHEsFi0
sUczKrHIVUZDt1plASNBKmKTo0YVF88hrfhaIcE58NycDU4BINebozHCVEmb6lol8t4HULrvo/GN
+cGFgHBjU4MJ9JxqPE7dQHDtiqz429iwn2wdqiae9nLFUBiohdxggLzHprJSDh93MlnKoMIulFS0
E0tcHgaim8awWZCJgzeojoCq8Ken8e6gf+67sA6cDt9ubqR7U37qo9Zt4y618XWIbFX0ME9Qtvbm
TEaVP7wOlWceqWTAI2AgGRCKRfgbQWgKns60UketnsgXKvOjG/cYpuNNOcromqH5q1QFzQXsztqi
3wFZosB818mjIiPjYEzWPq2BQ8al/i7d2N+TQ/Ml0zE6uNAiFriLQnOgSRYffJn1pr2dgfHpnbqN
NLmPQz6PMwHiT3PYQR3PqnT3/W2vJeVWN4YwqBpFEE5ju5uJcYpeNei/k3Wh+/ZlYMKySjjWgEp2
9p2VJQcNYFKudV+dPRArw2iDjwwIBIclJzSWTa83/t33l05qzT6eqdvH//gZaiObJV5lBn/+TLiL
67Gdp0Ot0ujk+0s4GMT8Y+wIdRyGuGfmwLfSodmBcawfE0koADqRcAi3RraNHiw62Y2ju2o5f+1F
ZqhjnVpEPpvtNcqcd0QfxD3MhBjpYI1N/52TrLtV0juWuLoOyiWXLhVg8cEMGi0r4yjGbZ3/TOyE
kysKLFEXOWCs5KH23fs4bJEncbDJzec2JCvbc+E99zbsjLh4jzKLmERf3VJSALTsXpVe4NHu0YUZ
7y46u01XeXsi2++axHyFX3bDE41QxSCdryFyqKejZwT8lFwd3RvXbfig0hYFaMMcNdZvFKpmzDhL
IBs+en8Ze7WK7t9hgATheDOlKJVAnDxpnrzvbePL9vqvrHPfKVoIEXLEixgAvvlEgKBxR8ttd81p
A6D1WMD5tMZfIHjpDiCvox3CoP8rLWZmjEpjkViBv0h0tVPShBYETTyG4lk1NNVV2cLJY8nMe8Vf
N3HL0dm6aebsMqTLhCKkB03dc77YCBxnE2cZc/0Rvh79vW2zI8g0fu2xdsBtJy4ntIwJyHikhiUi
T8orhL2a1ZnOMF2RZ1Z+JGDq6LASUIAOw3Xxfa0G+KRNLonJs3UwKe7JpZdu5FzEZErYJeEcGOmt
MVEXLgJTL9vwSxEDligVMHiud56GoHGRzjPD38zpgoCuy23rdMHQeJcx5TWCJzPvxERnRCzH8nkZ
ehIPSzWiQet8ABxQfn2/umBgRsg8W2/FTMhEmFAyapPb/JC+uWWwFb51PjF6ZLfIi+gNdZ58YAPC
GI3XRXHyfdXJ1D+7ysye9MG1t101xkc+vmwtkX0E+OhrJBQ46jsbUWFvO+petzl4Ed7SH5y56O9F
X7m32rIJ7TO4+4skPGpG+VmbRyGwG4L7wFDfPJJRH9Og6pfZRZYhxvHXZLOqYFV+MzP8iAe3O7iZ
i3HFlTYqNaYpcSv3ZS6K0/cX38xc3vPfX33NQcz7+yd/XiNfrtuZhIj2obcf9Akc62Cb3Opvt/2+
hz9v9fuyYcSlvzaKJF28j388zPcd/nnN37/GXx76j4coYmJSl8cmlJyklD7fDxEO8ko9/+v250vy
Jau2+tX9+0JF+apqBGJR3H07a//8bh/cB//fK1weto//fIW/3SFe3T+wK5uP7uNv3wRll3TTnaLR
vf/Zqvz3g2PzXa75373w335+38vjf2F/dhE0/8WBuTzCH7e8fhQYp9/U10f3v/9X+Tef8+8b/eFz
9tx/2AbwEI5jfLUxNf/pc9b/gbnZAp3rEHOif1/0f33Oxj8c0xNkbxj8gxP5b3wT09ZNyJM+l3IH
5r/CN7EFCeN/NYzauLINErOJpXaQ/hrmcvlfDKN9Gik9rISxQ/JSAwVV7jalpbl2hhFuU9+G5TjL
ZNfLxL/kAIOpEVvsq0nNYQcC4CUv9A4wJLrU2jPGnYV88RKNo7HLzCG5uKQD7Oas8c++wHkwd0pA
fJQLUC2aWZrIfK85hTpXSLf3ngVGobK0du+R9nLO/GbclxPGo0Faxr4sc+dky87elx7hhkOu+3ud
gcWpzThjs+OTp77qCurEsDi1RdmwKMPtlftJf5AGm2696+cDn3MIvbhwD0MYMfXTHPcwxEZ/jKo5
OmYuQ1kXYR18WQSqvgHLZRZ+jCw+Usdq7vxDhWPx6OWmOMzo18EeDvoBICQrrrQdDrPdR6eoFPIw
TE5+AuNXHuSkNye9pqEcWl+d9Ah5T2sl+glfvLPv48g+jZ6CNZIZ/qm3x2kvdD2BHNGpvS7C8jzo
abMv56hbRHP0zM0wngcHaVRZ6+YZwyzBemnqnStcYjsIjvEFFy3HPh+ocpU5005re3mJa42DeJSO
MP/CZpc4nYl7uwWrSYLWhaoz3Vkw5691rmlbqenFNedOtzK0aX0X4JzEYX0FVwh823HN65iO49ZU
yru2HXA6MVvxTduSqZqqtrzpvKpk+dB1N3ZqpNuwypACVn20LZ1C3HA+Ji8PCCChbHBHtX7IbuOC
jFItiZtbmdxrQjZ7hvwZGh5fvbbgPRk8NtpFwFR76kcqluXniZaLQ21n0+9vUzDxOORgc1dT7j6X
zg/O8P1rrDrjONpD9PtakQWk35KDd6oGWb9SBy93VY+tfmo9Zl2p9zK0Oe+DZfz6/b/fX9Iu3bp0
GN/f2f9x4T9f7T+76X/ys++b1aMKA95Lz215bDC6njSW62rE4EmUqRWgkPfxDFTy2iezvDLzq1Y5
5JWgqvUtLdp0iVsxXZLkFk9BdtXlkN6UevQ8gi85uFUfOI7vXIuMJzQlVXGV+xa7SUX2k4iKgmcj
NXcDDKOgy1hYaINsl5xJBNAKsPgEVjkoRiC91AX+ts2Jxokbl2jXvgmRfIBPuJZJAwGZ9+haNIB6
ccMwRyrGi/Y05E1+BZ/4IoryFsqoOIiqXuWzrQ5GmqAOnkwPp7CjH+e5RBtBogwphzFukQT2nRHp
1p0YmThxtOG9FQn7GFrzLm0xlIke+3ZEPm0Qx0520sr6pRdKP7OL9bZO3RUruzK7GxqLfO0mebcl
5E7dmFGsbpiUIuyceiRimv9BSBhmjWbDBvxHHMflNkG1cbRIJNH90rtxSQTcRFDJg75htkrNtNZr
O2UNUSD1qNoMRWES31alHqREjV4IZso20qkrZP5ee4r4m/bMMl2kNxbzEdHeJnBNAyPDZO9DSgUY
1CUnL5z3YQxq2oKuu7KJiAs6poeHKTQeqtHECDJP7aklCU6rRmxhblVHZJUQaUWqSnnJEtjOTkOq
JIbz+mrnqj+lTRb4UUexSTmcBnhed3nRPYNgk+deU5LxAP/zpFafsecWbnyJQH5evMzqTzqSMKFS
/5A7Q+A1bX0GrFSf8+ULn3qywVTobLKGVeQGS3VzKIfp1C8GS5+1BOGCw6LLML1LQobFjGrRRrne
m4tZhMlt0TAZJInAuVS6Xx/IZ7+DeK+uuslweuooaJfvpqTTg4x18Fqhp74dOoUpLW1vmqhvjoVu
vWu5ld0bwoeYmArIb4INWOV48VGCGV23BYd99vFxQHNabRhzJAfds/WNhNW6qx2d5tBoWtLfTPMC
kb3btrFurJLW+CpC197Dq3nmFFWemdIjYakca1to8cEjH+LFbq2t6/UsekPH3XiakbyJbmkJhMOG
RiT+HQLKJ1eYZM7IpNoiKeUQqoS5pcUoX1lx/qQkblnfGePBygV+Mub7kZ5aAJ4/oaIAhC7dN7J4
jmZvTscZFk8rXIMZNiukws+NO0cQNCJHOw/KMUdCLWeWjmmgzeiM6FSRscy+ddIaB0GglbQo87T+
mM7VcGxFmIjg+/vKA9XM3oeL4uWi7/8ZvN/WePzrQ6/s7Pz9RYA8OHdslneQEB9ASJFgJlHib8LF
JVPzCl6NzCoPWZOWR8IgbzwjZ0MlerYGY4Qre0pGEfiOTcZnLpL8xAgM57putcT8aXzIBE+9Xs9l
EDYzS9IsxTKJbuo4sAZ5wJ74FmO4+TDUgB8dp9eNpiZ15c2VE33DAtZx1ZOWTji5EEKBI2Ps/v1z
22Y97hbyLW2ibBdqaboHgjC+zJP/+wrAZJBQCQJNy3iky5mLX7U7dh9lPiHFm233xkZteYlEPfx+
JEQVt9g+nEepx4zELI3+ZPkN5uFgCKd/L0Q1baWXWJTfcf+sV9nh+/IKCdSmzWtCbb2+voNhwxO/
3DCOUcD1SS5u9UK656EGnPV9QauGkz+kLlJBkRzIfyWlCYfWR/bwfTGZ15jpmxaxfu92T5NTX76f
I0sDZ+E4Wc5MXm9vfZ1W9vtPwpQKRs1ujDs0r7i+Shxf3/ekdLEz3ch/znsmUN5MB2YpK3q3xe9H
YtkwwmuPYubaafcIY+P++5EcSaivI5zwYsf1cBMp4hy+7zCdWjIq8/8BL03/RedBsqcPEen/DVak
EYurjy96j4W3dPP1UdTVX7uQP+7gjy7EWPBFf+CVDN0Cq0g0iKubhvAgAfyJV9L/gcrPId/FdE1X
t3Uu+hOv5BsCpqJrOeikTcf5V9oO0zD/GVRjO0vLY7keMwrDgnT9977DnsfGQFFZMPxDusKc9xY/
k84YlVR2i6zrcABVMA5b25s4QCDtgRaxwEBw0tFnLHlNxSsqwBcdKc2+E+kltGImVj67qSHooEru
bKUHE/Pmot7OOUGOJPj8lJHzkNeY8pwxdhiGom9jR76riajAjZ8StNGbl4nQH4UaDXGkEQzUpybY
x61tLvG+SUM01FDm/JxcYMouhlelHXDEwt2nINV0S5Azdc228sq3yLOigPnjXaXvQtsmq96bGb8C
2JgK1GixxV6rlFEJFZGZrtuNn/6UFNgD5iOEtH7V1x5ZTkMVB8OyXY2y98i8MODFmhmhimvTkiyH
YtGB8NfO5lHzykA63p5ZH1TprgE+IbKXhjyvVew7t3aNRU5juennEcWBUaKMsV+7zkzWGck4WIXt
TU8NYIOqJzpma6VwzbvEOySJyXyrvs9qBb7DQigBoHllEjHARnovw4yKXj/a9ohToztJTv9KK1B9
Nx2FtneVYQjGGnalxBmf6zrUF+dRmNHr3FfNugCbmFltHDS7NILDktbA2GdE4owIrbdYz56a1iG6
lOrfQIomkCite2B0iyaVSa7n4HvWrU0jzK9GLhyXodxKqiFowj3xax4OOixafcu4i9MDp+RF8o9m
jq3Rj0R1TOJc9dIm4mDYBRgHY2JX1SZkc5fkVwytc5W0vWCIO1YWeXHCKPeoeZisi7JCjpDLOzcu
uofQ9FDua+YtMl82px0rQCekwMpechwCgOWJXpaDuhislSC9MOnzthjXJZ7U5CXT34RXfnU170Kz
I8U6W9eC931kLLvQXot5X6bPw4w2044nPJkzUB3MwwrJTPzG0Gtrg4ZZo3gtoAFna3Du9iORCaBz
iSLdGV/YdX7QCG99LEHEqBv1iUJNRwk54bG0iZLI6oCMv1+OgeSCDTpo1Xu0MM4mx/S+AIOOHsUX
cgn02rk7sfJwKhQbPMlFzt4qVtkuLuVLLcYjfcdX1SK5STHXb3NcmxyLoEEp4kJijO3uUDyyS0I+
mDkfonWPVD9wCXDo1ggvBivq1iXVdvzpReKaV9E1YbUdot1buQ15ZBLM0Uos57ZY5PPK9AdjpbyQ
TWHMGyvT+usorVPGIocPq7UyfKkfSEPLAjMO840229fMb4+W4Q7QPEgrr+aQ2HqqBacBdjl44Vce
odzpOyAkZNLjhhnsD0hQGHvoF3jVqAd6XUs3vKHQiVTW/YxnbI3XHpH0WGDB0KpNUbkEWPlaixZx
1nBpmF+qKA2AO2QmdM4qbd1HozWf+gbQULNQOysAHRjoD9mUfVkQt9eDhjPRk977KIfbBtHF3JaS
jmkwV41O9VXeDFxvLXUOeHQ1YWBW1HuPqSALFxXHSyqzG481zIbZ7H09NTVSKSJNp+yFppKbSKT3
BTNepLXxo6G/kOeHXse6jNihg6R08FK5GiDbuNwMuPd69jxksmVrYmTZFQ42VgEG63VWbiwx37m4
ste5cp8ay97bk/EeYZIhL84/16kfsSknUChB0sERhim2qa0IeqSKRadAFjDdZDQ8FyYZZCRf1AEC
wxXKxmj18AFizmVdgeRMtw2gapwd5iTZxCOi3ijhhtKJBSbwL9E6ahfKugGa+eZM2rXyrTNSnzu2
N6g4jflXSQJr1xJ9EPsvhcdD8Hq/FNBS1+EiMuPsQwauloF+kMD06lPpVJ8UldhBJX9K2rOS9QlY
OtTD1G8ch6zofHDqbWl0yUtho3+IExZucTc+qSq8q2I9XutqbndTNWiPY/RFxnl6ooqHxGBK2ms9
v8PiI1EYIxVOE4K2dLMNkNnjAOJoH+78mtI4BRmxnpU1Hy27tJ+EQfeXIWwhkZhFV4vPOUHKl5vh
r6yLX6cw5YRgvBV+mV4su98sJ3tSLPgfIRjGnkMjouoUr3BFLlzfYDWcDOPUt31/nN3cJqwqaVdQ
SLW9jnUOT8FmLGp8Z4PCHkgdua6Set70g/HZTjZYDVklW+3mMtd8yuWA6ZN3o+8ld3TxvHmTq/tI
vM6JM9iKrKl6zztw04uFuKrEG59K4PF6xFAlpenUqmKt/UjjKnAa58MyMd6Rgsi27C1F8rlqfONQ
pMVdWOmv0VxbQVT9tK0vWyPruESBERYuQCkSnnKuW3vH0MBC6ALZksZJzsm10eZbIMOIuJv0y1f6
MXW17eDb9bFU5XO1B09fgZBKfWj6nByxJ3FwsbHXRt1tNLrn3qy6nd+NXzMx4psyJg5wTnYAcdjV
dKjBYz72U+pDh2CtM8juSFopeg1iWXUPgb1qzTLok4KgKz971UC5+ma07nTjKUn9cpNV5bsfRcc5
IbTF83okcdMn7LVb0iwubMK6FeQcovqw+pHL9RNu021WwxyuPBZxrk1+X/4OSIY0v7h5r4WiX8Zp
EeYE9/ZAVppYRDt0cPAr+eynSu/WJpyZJEnxh4x5seIUDpfWQvVEwxmVJEj1bv8GSejJDwmXqgcX
gi+TiFWd2eStj0DtR+MzdOwbv6QiygApGaS8pUCtfTgjK97lhO6eEqt5lXL4ggbBEx+PfLAMMJIq
deNVzHXTtvlM3AgAWM4KZ0TuvlEfhp0+9jraPysdX/JO/pQEHXa0eFrBzMQn8HcYgLQ5KEsDawHD
rjNGMpwrnacJe9bYFBAG/MWmP2wYH12aZLgb8mufWhxsGKyGDLtQe6UoPSf7FjI0AR4G+7DUeDKV
+WgyTlzD/7FWXl2eszo9uA4CtCRe5wji1kosykyZOwerdQnAKQhXITvPqM1bL8uII/A1gNrEPqO1
pkMmcZEjPtTqjXIXUuQAraE5WSnYnhEKX1EQVO7gflTwlPUE2a8jHbSFOukJkolLEjJcsgHfWrOx
BYjxS+t3ktlYL8Lb3u/ieyuV8cEpwx9jEZ6sqp3e0BWV28lqs33jJSRvQ4DblAYKDrzMaeCI1zFn
P9v2ebM2x/jaZgq72WDv8sp8IbZjbWbIBnvXgAUYkvgOtH2dxYQgtQyC15B/ILj06RvJKf4hJvQJ
B3SHsrsm66H2Rcu50fXvcJrvO11+zqlobgzO1SkG92MVFfdTQlZM27/bPEUnyu4zTurxUqZbr83M
vRzEM1UApzjbfezsCg2R7QdMHn6hwDCCiFyvYkyJfAr7C76mp7zzCCFRA3XGPO58D46zoOLbZQYv
UiQxlTmWLI5p9drHMdG99Bsrp1pSYtP7YrK8u1Jv1tIvcHEuiRDl2BCkME7GKcXeYmEo26aerkAH
gIJoCI7nj66vjtG7W72x4GXmms1fRXQRg6oKpGQttr4V4hdkQ30d/O4+N1DoOiZ1oBHSL7hDtqM+
84JKd4CF2dqJKFj7gZpOYUnJVl052tSuIafwzG1Os4dENcs97hqE57FFmBVkWdouJKJ4JzRW4V79
k4N6cs9K8gsiPJAYK7rh+Aj+a4Y7M6b91rMJRB3SWSHITgWsDJHt7Lx31nGqT0Ta9d2pKOp4Q1tx
lLpHVUKgOacmDlOgu/ZuS4JCWaN6yWyNT6YhSWvByTR2Q3MAMSbXVuMvE/fso2sVOcte/4yDnP4i
j7QH4qX6jVe4L/08v1mFqXMiCPcQsPxFdi1WJohNY2xPZro43ksT4iwcmAiJ9NogFG8HDXetcjJQ
0TBUFwCizUZbvEeTitJDpxUEfPlqDW2VrCfT0x5LdgOrUL7nZWveKsh0e9T2J4JWSO92ph98YxxL
YTl40S37PI0Osn0sPGnGEYlafuXGEzEXnMXo8cDyGLe8u/DQU6f4ndoAvH5DEIwRjxrf0lwQWE6x
8abhR/cMkRX/am+jbzPxWw/u45iNB9EQzWxGvty6ytW3qok+yrg4S1wJ3rJi6OAyWT8ZJnLatYqf
vZzeGJvZ69WAACBy0BVATiWDxUbaNcKqny1kyrPAYOMR3JWSdLdK0RuvjLZ8zWNgfalaArlwwLqc
yibaF+4AA3Qt5vdWaj95yogitY5OkRC0bOfvkRdBjy8keSd2NaFbUf1mEdG0bRzdULoglpYNogrD
JeZXWsnRzSLCv6KWsRgDYQx6XnU0mhQwUOsiHmR1tdVTNT+YzqdWV9E5FOEDlsP2CtjgkIYNz7pZ
/GhnpZ/cK8WUvIsn+xMjvAl81ZyPrV7qx+//DRZ9bVPZ12QWizgxmy91Yzn7sPT1s2XVz2NbWgcB
wYRWH/GRkS9xbyKnRxjCY2vONx3nbEBv0zpZniiDeqFNXALJL3rcv4dIXQFPBXmMGlULewQzCNiw
E0xkROqz4h3jRbQ8/leK5CWbjc9B2tdq2VxBAZDORdUpooSZzwKPRe6AaW+b0nEpq+VrRkLpqnQt
uAR6+ANHeMM4FDGs1tyK0X7KC/E20fcA8Wo3Dc3bDppI6rfeCkcIjveqO96YGDTvBhObYkwe0rb6
Rnd54aOaRhvrCkg/uC3ndjDkEQbgJFprz2T91HVDfU1nO/DqR6thPzHVF7M138fBp7Elrw+0PoMW
h+N6nta/2DxCGFpUPBp6wDDhx8T1vGYx6q5ihi81YfPvauJ0rLnC6cXuQxCNvEkM1GcuuJjQejHi
muaU5GiqllMRgpLoithaS8AdM7QaGJ6MnaU42TAfnR4Mp4bfEO1YDvDUpAhs5gGNSXWfO+z26i5Z
N+RrrhMbCU5qoG/vMCFbJGlsda94ihrwp/5OV551sJYtUjOWQT6O4Yr1tsODir1IPZI+qRo3VVi8
uS4fICy8v2BeZCvZuAdTE/MmLwr/GgJ2kQ1M0gJcy7qHLcivjH8SlR/J0cLe2HJGy4z5ZSaLdhV5
v39Qpc3jrIXgisvwNTYB8pBIONmVCprxDLb+OSbMEWE0tayb4DX14WblDuf7yEtBJibentMeIYNU
1TDJflWYx5cCmDfLDF7DQp3oLX+LUYdYezz95Bk1Ybhkf6/tJZczK8wpsFWLP0xAkrDsIV21nbVP
Zndb+86wJkGk3fPpIyYDdTwLHXGjatdYVS19RlS0gTtM6AErul67QSDoHdGz4/fT+4yoAGkcXcTB
67SmK7X8nBH/8qWuyQmf/VsPH8N2doqW4QYLSa1knxgXRXzjErkz2yOb3C5w6vmVkyLF/UJerJfX
G/VccnESdO8kFGjbtJ7UrpDMR7K4OMUV3tEuVgZi2YU7l+XYFRViNy8r9MDSKf3cybNObVQC10EL
pXodiWmndRcK+rNQ6r4Zi+yUlWRR6mqp0dCP7XgxNWCsPRXI4tVAznuIsunYodiCBYtHW5QUxJoz
JcykOAbbvGShww4MDhb0OpGuZOrlpIKjJVe0eH78yGCyWtnNyC0U7ljGj5CirA3owE3rkHxuFXh6
UjAa5pxeHUudl+i4zZKf26A0BOmwHyq0nwNqgRBP2+gz/iqnzwSu5qpxgZkgMQ9JUOOxrbHeuOai
uK/fZlCydNg+Tv4JvefY+qcalxAHZoSfZVmQ1Qm+1UuvpHygOLLUi6GcX0OK7zSGPJaq6LExON9H
obgQMAwE0oIeWqfXzAmTNeCsn/jYd1AjupVXNJ+myWbWU+xoh/ECZfGMigXxdAKNwD9L3z94afmk
+1sxIujoyECuDSuoO2OvCLO0+gbrPfJppbKt+Op1535c/K4TovaZl6YW9UvCpn55ZB+FusWH6xwd
HQJsgqFHPlKBWmCeRZR7tioFUZmZf629GU6p55yHPr2KUb7Vbdxu66QOxAzdO4E75SjncSgY+FXk
Mftlfs/q7wsJMn05lglM1ayxbY6WiUNm4HzpIA8a/qVVNMWmBZ0pJkjQnWGxwRdhza2AS0vmwAAx
6s/CL/axO/ILG9Z1iE5VbP/q7PYO+GVHYwv7NKIQmQkaDEt50XBE1zgo98jOm5Xl2u9d9qsbSYHD
afhU9RPz3Ql2sBOYXZev9bC+iWx7V8XySfc6jcGc2lJpbYiATTZhX1IcadmJhCCW0by+66KetmJ4
QxHpPE8O/rgFToVZo0pM6g+GhrKkYEgyd7E4rCBB4peyGY7UpntfAIzcSIZ1rv0Z/x/yzmu3jaRN
w7di7HkLncPBDrDMIhUoiUo+adAS3TnnvqP/YI/2EubG9mkFW5TH/j1DA2tggcEAsqjqZnV11Rfe
IMrTuvA3rbhOyzvLoiloaylI8s9J4l8WYXFtGKjZKdZ1qFryuMaOBWv6ZdDJN21pc0MeZ1iZXSIL
vVTyetUCJXFTl5JD467sQD12K+ogmYySh9Mi1dvKLtLj67CFXacJwiZ0L3zfO83VYIOqbX6qeNFS
ClAUZ0VVcT0T1HadxZTDPMx0cHtTp7qJQRI0whHqs1d11zyg33uG8OE1lE/CICHeGFYqTPHXu4Jx
B2okz+6Bpdw1QXcVagHO7GHKlzDAKkqxe5l5BLaeLE2MwD5R4nVuao8ijWXXCqplKQPOp55gxRSj
DbEickiQI+zz+Fzrkk917W5S3Tr1ZaSMzeqUav9HK2TRtHKz1vX+0ofCikkrQrRnSe9uZcG7CJVN
qWCrHFEJ6D6ZenVDaWwbeRzbIQpnCnrIjsBGrZi7UKH0avliNFNqYVkpHQHcpC3GhenD7JP7tYKc
FCxzQvoESWIlxaNVQe4P6/Iei3DVmjYNQjO6pgpEuw7UgMcsTuEROh8FhYKQLAIfidypI4f3WLNq
UKgGsfxPXm5mE7lCFAV3Z2pSt73nXtImHwsxROw21NlN/GojWLemmqcTW0cQMVWqrYmoM9hBqv6K
P2kTZ6rK3K2ERh/UYPmiQqeb1+2mqYmgXFf91NSRMi5kKJkKGxLd4Y1rSt1p3tMET4oTUn4qboF9
nrV3VqnPO5UnJes7udfyEz8K1wGqjGmL5GmVLkTXuKKOcMvxct3ZVKyG+ekF50Ia0+nCUtwXtz6C
jBORPmxkGCWVEAArpnpShDi1Uuq1XI0mOwDWEDEHt5fW0i0E2bngUGChGoFHhgMXLYaC0CiDy3l+
poTWbU+AKwjtdQl4ZhwO7Dqxzm/LiswmwE0MswWgCYKRCng73lUQ2kjdQigPWr1RE++i6FqBlm2f
jTp3m0gpvHHq803rtgusbcKp0IAmyQ3vUUeM9bgcOjdxugtTAHmxSy6LXhFI67CcWlq46eDKIIla
Iw7vzthyVpVobtE0U5EkiVD76iYC2i+a6KLc4OzA6OmINYAS0K36VqwjAZwPa5gYI4ewnsHWGacJ
Mk4ORHwU4NNyZgwaoj7wxxkJbSsjdjuI1I4KASMUjX0bJVEHWHMmjtJSPe5aYjVLHbedB9adPtTY
8ojiI6lmGxDDYBzDA0WgVqdgZubFudRcO4R3tuRmSwhUs0Ebp8jHta9fsjuGVDQ3lpLMdbct108/
2RUNuSQqM/R3SO5dDVdTE/gT327o0nlt0M/8HItGO4I+gGRKAL1Lsk8KPf+cpwDsWkwlTcTQF77W
L5rgqtDNnAck5lO9UZNjtaVohfwWkpMZelstECYfaUeIF8mS/DRZijInUtiCRrKiLD/p89ZbYgh7
HsjFVYrcyUXpZDswHebSTWE/xLFzJ5vODeRhjnv0mtEjsaVT3+I4wuyC8kaX9rTbeeEdO9JOK4po
8E70VRjpNWJqhTnVQTqvLG5phOZANxPqPj3PDD+cIEhBrCn1wRlQTNAhSrAOx32f5SuFntVcKImk
OjnUT+w+uu1jdm0hjpJZE+fygkVgoElTlKeNoxWnvWk/sjiyOcwQVCDdVa846WVvtRsrSTEj8KoM
mkK0JvrBjMUQNqUrtuvGTNp17LJjZ1G31MLSOqnFZpSmHaqrfq2fy4Kmn8Nmr2Fr9/BXO0SxekE+
1puGrM3geNYa0CdZjihsSSU9zMUdJnvicazGxgn8OieSmqmOnCNF9ByPChWdA6FLtVWYRYQmA2Um
FyTjsio7b05YTFaYkQ+3tbPojd5m4dO58fGM9YCeV5aKICmCFAFl+RGu0rAC80S5zvC60/Bh6OlB
WxNs9OKx5YiIrBkIOtWhqdyhhoueKlrsU04HuPw4AU1TCW/YnPbhIvBk/JNzT52EmO2cZcBYEe2h
C6KvOPDrY0NAXy/TQ2WCDh6iO/DVEPZUiDc7Ae5qprkXZVZi4KcCeyNMTDAVuOXG5UkH4P4YV5IZ
Eb08hajnTiVVClbkoDcd0ST8Ik5a3d01HplxrEgzNCiwdPc0VM4yTZjKTXNbJWp+kX5Weng+tqzf
kLHHF1p9BnRlzosQfZRARnq3tQC93RAqOE5s4LquofyggkSj+jXGUaCZUsfvF/g5UAamjDKWJFVZ
mB71MfBAx3ihw6Vy/VEMuUBuqrMaRBaZigteJThn5wkpCLayfp0kMmRD1LZbRbj0nGhaVoG39CTF
wpZQP9PRahnLvIx5tvKDXKbp5VDDwkNH1e5tQKVl7S9DvV/WAmz4+MTxOMT0+sqhZ2gUxb1TiJci
0uaS485FxotSf11k3bQ3kssid68Rv74PYxmRUy8AItvfahDUuk0yMwMWBlnJRWpNUta2hQzOqNd9
E6ASISNPJYE6oDgUj40efR5adZxjwi0Z5aQsy/tYnEu1hjptFDiT1qPG1mkPkJxHtT+Iozm5QXhR
injy6mvY+GwyKe0SGg63UtwsQfVd4fu+jeSon2Z1dh2L5tziSrM8V9ddoLRTxH+ysYqDsU1JkA4s
lrIFcuy2cew7PCI1iij4hTN14P3YilYN8vl35FUPZV/emJVqzHnP7mzFebTC5k6Az0KHwEBqoNdW
hdwuUYGgCOBTQo1sBHnFFmpEimufb1PaUcSJ2gp3WSYFcx9/cQ6pBPppJF0mVnUDtmJs2VQagkAu
pyRxFNG3aVXe+2EDwcGlXMhyUMeFAAIvAyVKtWViFpyHOJCAd+hwyUFOMyNkm7YWVF+zkPIFNKwJ
N4bgV5ytPztwei+NoUkKQ2KiZBXy3yFyIoUH5UrGcDHxTDQ3OEAw2KWoYdEDhAiZmFg84ouSpy6o
bl0ZK9R9vaQUF56mSGMNu4lpizobCo6DbaVio/kKsC7omp2qlZNSRc2/wIaWRrkC0MT1Rr5GpOHL
mT1D20XdFKTJi76V/InuluqGOjGLUqW7EnEcimqszwGZ9hTjnTFUdSxEGoyLOhvtb1fraBqggRQm
qj1D6qSe9I260qUh+eKYoXvHnVg9MrO+nwjI6NTHYdc2y1A9M7w4vkH9CVHZyO2OBQIDohnQwxT2
hAUHdzvug2ZtbXzJkxa+ZcNAhJhrgyY41hNK0dGgKJRpV1JJxwaVTQQkUKsCKK5RVLDKK3TQyytM
q2nYG8L50z/RIlCnSS1V1ObTCjVMv107EaV0LujgY8iyLC9iRzz251GGJmaiJS000BLJChDAdMBp
odE9rcCnRWh4qXPTt7p5zfZGIpaax5WU2HTAzXu7yG7NOCjmcBrmdWs7i1iIp3ExuOvQgVORGjgt
MXzXFd9CV7EVzlSK4ZosDMo8yqwceF01wleYh0gTXdNR3i+yyjqHG+pberGAokvxV6yaM3f430qv
0uikLMxzO3GSiyCMEbVScIaJe+MUWRQq2SgCucJHGaRxFYjLUnNzwo8C9TkgD1OJLvQIB8ty/ITt
eqG4rJOwc2CP7bNo3v34B4iv/0fUG+pbmq5De/kBBC7Jd2FSvEW9ffmrF9ybZcKjMSzLpHsDammP
fWNBzAHoZuKRppj6O3Nhib8CIadKJtA1EyTeKwzOPAKrRtNcFBU8CE3L/DswOGUA1L1l30i6zI0Z
MjQfHAtlS+ILv2XfwN30HXGggTSOYEz1JIMuByFwpXiJNikArBjAKaeQDcRZpEAFzmstW1jokHK2
YxjSxhuNcqbfeJPcrWLMwvOK/r585sRKcvrUzU5tI5lluVxf0H9Vx4JTbAUkUVF8S8qTnBcqlHJj
wTfOR7ETYKADzzNy7Ec/K7SpUz+6iU4BU7aCkREV/qTXAdWQvRljCr7VTEpFREt78PRiIFxLHgmU
o+bo87A5W2LsTLV86NCBDJmL7TjmXo51ZOxjk0wi6zIbrmKQXwj6nHqBhgsYqugnNYKcHogeZEsK
pJ4pQ1vKFUqu3UrJxAgPVv/ONx1SPFt9LI0+nKfWoxeL3UyG/z0xulsYLBMnjdA+kQoqvH01USM/
W8auvFaMCy+L/FuhyvKxpvcrGy+0uVRQBg4Jzc4dCWmwKmuI0URjhPdOs0EjBTJ1XxGlZs25ZlTJ
ccI5PikxmjhJWsMcVZWkLyKMQSboq0WLUqobtJTLloKA8LGpcKNSx65qOjOqgliTt0J8LINbGsl+
li0aeEgwj9NJXtlbz6LrQ7xykYELvjLc8l5PkfSkReUT/aDYUufgHRC/qBZOT6bjYGmCcgw+eCAT
Vp211IDIIHBMKYxz59yA+xGCRO9aMjBYvUAAIlTBTfdWSoTTxJEAPGmAmkoJPSvbdxS0/bJ2FToW
rjiVXXJC1c60JME48Zz4UayFz33XB7glIBLVtHM1F2/wv1NmGspWWDcNpjK40LsRShxKVcAGTuTL
AkkD1Uj0MwCdAWIlnTdBiAB5/R5Xhmpo9qQhDGT4TWAMWWdTGxodmAYq6IHqs+69m8BPgo96HWwq
fxC8BkZOhmaHp56LsbWqoaYHQYQSUXRvZmpxXmTo5aCzQWnLR+bfZvsdTJf647L0H1oDWhvv2WnV
VgslDYIVls7eVLBbvIU8wJ6FHoknLmBpP6xDJJYKc2Fnkjptc4FjKG3Xdu8752Zq2VMwmHyPoEFI
RGxEFIApZxVlc26jMgYf17goBYXIA1zAqqrmakynLMjc+kzXgnrSDJUnaAPt8NpfCDF+gbARvWnS
rAlua0qIQXKGyHx81uGFYcNmyMoWAJgAHTl3SRnDapraNioFBgh7nFEt4uj8bmjVLLRgUpQ5cq+d
8QCE6RRtGXvViZST47LHEjtIl4D4a5CNgBNkvTjtMvHxKWlTYlQK6lp/IgKdOfYaybBz7Ce6tdSg
oa0HuYmy2yjvXUQ+FP+u4AVEPhoMZj3AMoFVjOtGu9RK70Rkj5osjcI4IXhB/rL078mWTiWr3ylS
8qAjVgUXY8QGfZsHyJBA4JCQj26JNkNtGpyXAyiF3nw+cyt/66RARSutUbG8An6va6e2Fd5WlANH
Fq4xZ4Tk9y3Spaxs9awVg03vl3MAd1BWoFHaCxuuhV+y4utKCie6X88Dy/sIEiWb/f2z+t8SYG+9
wEt3j972PQt2j1X7i2mybxi13/Bkv5jjDhzXJ1fcTfLPPvTqsvvXA/0c8VZCSP/92f90U0+03x+N
EW5hB1ePcHNl8cgSNZ6tZjIcMBXOXuz8nJdfC5IoHYkSe4kiq7LE+/H2Mf/1zX/LN/7eTP2NSXhI
qrgcuMyop+0RiUms34U/35mCdyO8mQLlyBoYwngsy4pO4AL5eH8K5CMN/STFNDXVMkX1ec7frJN/
9v1+Zp5+9BB3T+Ts40ceIjTon5uEdx7WXydBEY80WA6GppjwcCzKve8mQdKOJJH1BoLBRFR5sJsm
6PyNJkFSeIYHzgL22ITTliUR7EqEwxY877dLwbKOLN4CTZYkCT1bVs3vNgu6pf7k+/DdpSCbRyZM
PxR4dTztFYVJfTsHkqgfqTp9XtP8Mke/10oYuv7Qbw5dC9aRoiEgwN7Iynp+1m/ngbWAIoFiasb/
6cb47jF+3RQMdVAx2EsMv7Mzvhvi66YgG0ekbyoeaBCQnvO4d0tBPhJVVeR9kFVRVl4u+DttCpqi
wak6bBaGrRE8poabLu+FNVDB3i6EgSqmSwrnh6XpnKX6MyXtN5qFp7T50FnQjmC04ZdOeUAnI5fe
nZLD1vh2Vxhm6ffaFmSDiuyhsyAemRrFCE5BCUHwpwPg7VpgFsA76SYvg/57HhCKSAnl0FlQjyyL
SdBMakJU9oaI6O0sSKLBEWHJOlnJEFJKzxf8qTfiJz70JQofu174+BR/e7vijdbNv/3Aa+D57QAv
AdcQVQ2R5d4HBzbq89DPu+zw8x97m+dTPPTml6/x0dN1Xv785Qt+e+m9a71+q9d/XHi7fJs/uN3T
L7qX23zW1/kvp9oWD9vQ48q7vUqfYTHzX+/nP/9j727frIIfDT/a+tsPY4b/jDCet30d8Gvg+Ysv
8OGqyt9dhB310IuM4f7uHtzd60jD7Q8U3defh6fzz+aHJ7lNt3vzTj4NlfjgW3Y9t9ry3+tQwz0/
B3gHD50wrhfujfwcMBw+MjLt++MC0Hr9Bv98lme7R96A8MME75fceyhfRxzmBDAZh/yhdz6p8m3s
7PHDLY3S9cEDz6ttvPUrxKFfxxpu+iV7P/Su50h8Qe7ZH/o5FTp06IX3uA33J4SussJmf+jIS3aT
4mH/np8jtUNHPtt229zbWx2ybP6K5XFW7erkw8nuz//Zqz+8xFaH3vf5tt0+7L02RNTGL1jV62r3
af8951iWfsELOZy3f/6r3O4vvZcg69DpuKi8GBWR7YfLZG+VMPyQZBw6/NU2/nBSecUHXACS4s//
fh1xeC/Rd9Ooch18CS/ehsneE30JvQ4eGQGrfH9gso9fsE9ttp+II/bmm6rfUE849JY322hbhd67
U1KRMX/7BYOH25boZ39GFGpUhw99w5HzgFfF60jD+lDQAvwFd/0jUcTvqy5+SWR/FLB9ZCcpdw/7
IYlioIf3+j3++TFMf/1FUeV1rGFOXnVUDrzx0x/1qg8d+89/td7+4v5SJ/rx8v6rgP1L5fPbMP61
rPtXf7afowyfeAh32/yP/wUAAP//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105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 sz="1050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12EC3D87-545E-40DA-98EA-D9D90B33D171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1HvZjt04lu2vGH6+cpKiOBU6L9CUdOYTs6d4EcLhMEVRIjVPf9TP/Qn1Y3eHc2jb6crK6s4GbgKG
fCyJErnHtRblf3uc//ZYPj20L+aqdN3fHucfX+Z9X//thx+6x/ypeuheVeax9Z3/1L969NUP/tMn
8/j0w8f2YTJO/xAiHP3wmD+0/dP88v/+GzxNP/mTf3zojXfXw1O73Dx1Q9l3v3Ptu5dePHysjEtM
17fmscc/vky7/uGjf/Hx6cX57/8xm0f/8sWT602/3C31048vv7r95Ysfvn3obybwooQ59sNHGIvl
K0KpJBGOCGIsQuzli9I7/fPlQMpXLKJEUB6FWHD6y5svHioY/Qem83kyDx8/tk9dBwv7/PcXA7+a
O5xP37188egH1z9bT4Mhv7jXdD7+6VLsn+d+hnthsT98bfnfnIDlf3PLF8751lb/7NJvfKMeiocX
8UNpPvnWmYdf7PM/9wxBr6iICAfj44hJHvKvPYMxfYWR5BzzUFBMWfjLu3/yzb8wse/76DcP+MZX
Kr74i/kqzk0+PMCfXyz1P/dSKF4JBOaXhJEIEQJO+DJ9MGKvIiYkF0JgQaiMfnn1T076QzP6vnu+
GPqNY56v/NU8Y4aPDx//hQr3v5jRB0jm7s+sseFzJiMuaSieY0US8W2QkFcMkxBFkjJEIdm/DpI/
MKHvh8ivA78JEDj/V4sPD2lryj8zcfmrUNIIU8EF/BDyN04JX6EoQjTEYYRCEn2buT/P6Dlm7x/a
B+3X353d9z0Uf/cp37grvvz33V/MX89t9O//0T+0fyJUgTQSlALq4iHGEn8PqoiIMgHOYgL/BGV+
gkk/1dr/mtOLfwfM9qD/G/763jO+8db1zeVfzFnb4cE9FMND/+c6S0IpwxEVOJRChL9JL/wK4ZBy
En4PWP6xKX0/p74c+41vtnd/Pd88te3Tn5lGmL9ijEuJGQDLnyHJl5AFEL8EqA91D+PvpdEWUvuf
zegfOeaXkd+65Xl9fynUfzE8jf7F6env/+l+6dV/ApakrygPqcQc7I4ZOOBrnPDsmS+x5DOO+LLA
/cFJfd85Xw3+xj8Xp7+Ye26Neyj979b3f40mh9ErKaH1UEEECwmKviVjiAPOlyET/HOxw9+QsT8w
oe+75deB37jkdv//O/n6R/n8pXLx1T3/onIRklcSMACg5hAaPgnFN9mCUfiKhhQTIWgkxWeXfZkt
39Uuvp7Q913y68Cvbv5f1yn+MeP5Vd9JHvqH9LMw9IWM8ftXPy8RdKtvhv6evvSTEfcff3xJkIwg
0H8VnJ4f8lVF+jV6fzPm6aHrf3wZYERfgbgkBAekICVDQH2mp58vyVdRJBCVSISIAFZ4+cL5ts9/
fBnyV3CaRBIxhCgwKsDmnR8+XwpfwWlMJEIcsCAw7l+luStfLtq7X+3x879fuKG68sb1HTwYKmr9
023P66MYgTiG0XMECRaFMA+4/vhwA/If3I3/D54C1OWd8Uey4GjTlNFuTEa9rKp1qFPzKuedNi5S
ZtFShWGUK5m5W9rSDzOQzHielp1dEFYFKycVtCZKJh29yXP2etR8w0K3C4fiQ7CMYmPIvpvKNW2l
fNL9fB82q99+YfzvLCci31kO4SQKIxFJDprR18thUbnkUg7uuPbdp8rVQYJW9maa1jHuCLvzImjO
k7sZxcyu5DzuVwYT8ijQcRi57qosrkvm59R63h5xFXycvY92XRbt5zDUx7AJt/MSmj2rLN/zyQcK
pEe0zRf51Jt13gRMFyeeBTqdisLHmCGcdjhb49CO9RZnjKnMa3/NBzLth7Ledq27z5apfuczw+Ko
I7WCpfnYzWOgft82GGLmN64mnAkG4QZefw63L13tfMnNKlp3nFzuNk6sN24W96Juu6RdRB8vDlfK
UDdtdHcIJC5Psxg+aodkmrXDmE7UQMn+NVe+467w2R1fRR/wT8gwAARQ3QjQ1K+nRDMihyCjxRG5
nsbjOPONCINAZb29yhrZ7qQIC7UG87xlma53eoyOi6vLG9+YE2uiKLbaf8JFk6VRVqwb1PT4ONM8
iw12SSBmn+JKZ2qiXMcjP/nS5XsHKtdN11TJ7y8Gf86Vb1YDS6GYsZARjhjU6y8N3FdjmPva50fa
jW1K5KNxU3Rox14k3YCEMr40+zHKREpG1erXeTNOauRtVCtZ9j6eFkfSwgbjJZ+ZWqEcXORrplBV
qrwJh/drPX8KoytRQBDLkW10oe2VnVUw9sM2WFi0l+AmwmDlmPmkCeZyW5q1uWZ4TDy36x4q1DtU
d62qGLXpMnN/t+Z5sW+i+cQHel/gurx1ma1imhXhrlrbRrF8EGqmy50RGY+bKIhiI6dSma7DV9mA
rrNuvtH9gPehb+gbyaojiYLy2DWcKSqWKmVS9Be+WD5kHeNqnvrqapITOjYMpQhlNHY1d+9Q7s88
XPi7ipSXPMNbQwOjlVyGzTSKD50ugzs0b3UXHebc5m90mAvF1oLHdp5vVrd8sgYfc1ZfhzILN66f
L22lF8WGwB5KZ3hahyvagTCP3qNm28xNGy8VMrcdn7adwJVRn+QsitR3iz11rcxibLrh5JsIXdjW
bsFI91BPy3d5z/12CNMw65tNLqf1PW7GnWdBHdcRmo8ibO2m0DFGcJ8chbgdbDyjoomHteFv/knY
iRA60ldZRKMIYg60nucsetbZvo67yNB1XTivD2PG28Tmpk0akutDMdEpGUIaQZWqs2PV6lLh2fY7
6aPhaiDHIqD+uunK+jrP6u60OhuDh2bFcx8d0VB8cqiPlBgxThY6hFsj8/DAGxEemtVUKq8IU+1c
tKdSmPHo2KGe5bDBaz2kVObkpEuG1NSVzWEc0kHn/h5rfpRaRlplwdsKWsMnAQW4g0Yguyj8VOdp
JnynVY3FjZXkLY3odNlYqU9z192ZPEuG3CgxsOpxckUZl9KHKidBnbJSdS6rb4jslxtJgktQro8j
JbRR3LX9BkflnEwDxaXinvUH+XwIoPTHw4TxBmw8H0Ajmw+ff+l8mg9oypcD5+uQZGYycTm74kJE
c3ERWGsT15E++emcdjYdPB+Uj0oXt7NWueXJsKZmbONmrDeU4Q8m6x51NTewwmCbR2RQrOdIuRYF
CidRQT+gou1VDTWgd2qxNi0jn2S5OffGXspoxzt5xN2YjpXezV143VldbqvB3I6sfBK1+2hxQ+N6
KV8zHWxN2R6rms5JBM09CupOBWYzCatVuXbv9IoU7yVJA09XtSLrjlmhr5cs+NSMtldmXd/N3rGE
DM2HdaWjWrLZxmOwvEZZ/jGX7ZPOxcZXzY600aZsyCVzMMWoezvX9mjbLNzKMOnM8wpXeiFpcD3N
UaaC+SmS0qqwQxvclg/DWr4P8/KwaAg0ATnV2wu0dGNczOsb1xWBGormPipmrOY5a+M65NehJlqt
PnvTBekwj4XCjbscXTgcRi7fh4huUQnr5VxvYNtiUwbNrOgShem0ro8rbGWkzLUbz8flIij0dpIk
Gebhfu1FFE9T8Kls6Xgn15xdFoSoWYCrkPbBhpRIX4ql/vkgI/406eIALqKXQzkuG2n6NZ4Qr1XT
FGJUJiDZqZnb4DSJiR85+dAuJd/wYDWqqgQbVR+EMpEsh0heGnYykwxSQbIxxgQdKBL4qneieW2R
fZNlPO2ncN5Xor1lC4YuEvZXsp2DtOn6OwA8ebx4WFMWCH9JJkPBLpl9GKHcum5NcqnFVVSVR52h
6RwVLBnssYPakRZziTdlYW+LWU/x5Okm1IN8w9GiRj2Gm5IXYrusPd/WZFjSdU3sDC0CZxWNC9IT
xRbik57R5Qy9Q570Ym96AaMNZ+3rzoWj8iF3KS3H5hSED2EY6J2sNESfhUJT5l0G+NGKN9EKlR+Z
MNFd5tPJjAcrwghau7nLta1Onw+ZP3sB3d1mNkhCGfUbi7t+M7DpCdf6MGv5ljYQfnjRbxFy6HYp
43Ba7oO17Q44GPAVtXm3dVXjFZN+PTQ5II525kEa1OMKCVkU+3IiRoWGDrsREFqQN9UJ5SaIS/y6
z+qrvBOvi6yrroJxmKBBD14N1Ojt7CamgmK5b21mEtK1aTTXUgGwcptJujGRAIPufG0TOYQ6FpYs
p3a9LUVGEwsgTLXFsLM5lhdyCeTF3OUZdBnXqG7QJjZBzW/Dqq/SNvRwdSjNrgncWduiOuPOHqr7
fW1k9KYqS5dkhPJN5szHBRjGftVCn1vwsYW2mjYiKK4aVKu8sF1iDalvuMtLVZv2oRqdPLfebnMW
mNR27XRjvTXJGK0dFLjAb5pck3gOS+h2IdloufhNV29wONdJ0+cy9T4XcVt3t7jPwZzhCq1z7JVe
+zzug8mpyU6dKlZxFy2427QOJ2GwFmdM6W0EFOG1aHp2XTYsxWhMMrsQxWd3GflKb4rlDWOm37jc
Xra2TMF058VgGi/YZKdwarbzmFeJnlv0psyCmy6b2W2J0COPwFMlb+OVtHRL+7ajStRZc6kluxup
04c+SObRlFdAG8KElH2WAMjL9tPs3ts279N6HsKkiphJZy90mjWVvOwKo5a1mi+qgrwNAz/trGeJ
GKYhjlA0bNt1edd2rtvy1q4H+vXB2x6iTwBJ6Rz2CtiKPgZBbfYuM9cDr+J2XCBGebte5ZDJxyEy
t0XOo0uOVRMQc/X5sLYTFJO2TFAvyAWWxUY7MWyaopFxKUrVA4Yr1ttoyRJqJH4vNKkUHtAKDK20
6Rw4fUEGANhFsOXDRBPYe7BXYqjEJg89hqRzRVL4ikBTzrsNJRi/LyOiNAqKoyTepFnkhkT2tjyh
lQznKne7jM9WtaGFDzwc3RStjcCPgh3LMIUaXRyQ09nOG3PZBmGRUtLrh3IxahKQRDiHDsIreZjt
9bTQfAviRxMHEfFHy6QazRrdTkXSV+hR5qVNGuj7aeN7lTnA3uL5kPXBdpmiRTlhkrwMstM05h4W
YBWR5DwPvr90GWAl30eXM5lPPXpsKZuOQO7Yru6W6wE14Q3xdRpKYL9TNBqoXN4koNekM2rxRVM9
VDzIJ+U/H7meVDSiKl6LqkiafNRn1+qHsa6hG3WsO4+t7c9dM/TnCdlhX2p9jAqXhP3k91F/tpIb
VQSu33TSgZ1mXW9lbm6mqqSqHLMmDZvcxq0Qy27MEo6qO53J9QrbMlNkxGFKDOEQLACKULbMSQOs
Qju3qqnPaJoPA59UM6/RfqT2UKOSnYImFbiIaUjkJqfT0wqYH3IQDp9/NTobElppFANPBxoQ5ndB
O3Rxk+EoqSmKYj9k7Y646LJrbghb53PF6vk8cPnzL52V48aLqyGYbjLBKzU4CiynMtNhsFyZuXuN
HCC5KAt2olzGhMvmwbeGbVg17JGpoSZaHteyrTajzmB12oK9mRNpVgm+tdocvQ/jmXgHXoSDN1l1
SfOm3vGVW/X53JqZOCsmd1EtoU4Lbud4wnxj/bA3Ab/qRhudhRePc9ngXb/O7twNQaHKPJpVLSaq
YGnRBbfBRhaVvWnqLFJD2CX1ytv9JFf/ehQdThB8x7Kl1QqQg9PXWvfbwDXxjP1074XsVEfW6VDm
YxjXXYEqBVGDDzCjJtayajZSu/1Ec4gFStZ9OGyrwnW5Aoa4DxsxP0Ylfxxp26WAoMk2rHCearZO
JxaO7XmchrezmUeFaRVeoWYWaUNTTh2+WCy6DKh9DQqVkvA1UrI24Riv05h1ilr7wdW03S+2eqzy
Uap6WdmGgHGPC4ps3BfL65wu7q03S9qYmSSacb2bGu8O0tRDLG35Ccg5OZVZC0V6WXxMunJ6N5Hp
I1hsSYA8Fhey61U+9cXbpjVbBl6DZ+Xtoda4fN1IdgyWktyLhS6JN3VxBM3L3HnJrtraRPfeO5sE
KBLHuZf6Nhj5G5ut5L4RMowpn8gJ2pG+kU30+Pm8G4YmFjgDLLLm+joaQqs+X6hlHihQ4YaL2vT5
FRNhrz6/udETUgxq22VLw+ISU1jKtJTLnpX0FMm+iEHaqSDKqmDDSBmDQr4k0E2Au7eFaloUxtFs
yImzblABbZli87Duo+XEOOg5QCJF7Ju+Vsb2bttogPshHrdCOKTawXvVV5nYZuhiAGZdICAQAqdT
JYZUNiiLV0bScrAfbMXhtVzEveuPw2BLNRveKkBdQC+yS2QLRdDQ7/IenMU9UlWey1hnHsoXyAtK
aKBx1rFLw4s2DfIBeFFn0ufxXldcOUjQaXrPa5sD+szktsMkTzrRFxfZSIq4b5rmVLh6Bf7k2nPd
GdW4fAOU86Ed2jFdeQZVuuU3QQW10Lri9VI3e1tSu2kMWmLUOLKtBbsBY+6XaNgNBT55YsZz2B+L
ItRJ3gY8HZseSBCiLq6DGhY8RsOlRy71bTdDhZ2X1IjBJSDDpYSuUEhpd7nynm36hT9qQoOLjoXQ
r8ryUA7uoh9jj4v2Eph+Edt2smnAx3ctQe9kUIyXICS4A59WwKq6Gm6N76a46BaelqsATNeW2Yei
oFcVRMwh0AONLanXNFyi4NRwKw+1r3OVu8iosqLjtacTv+LlAbTc88JAYSt72hwYqGdqmbTfmUic
6cj7fSaKSwtUcCyWd7iPrmuqsQo0jeKlYKFyZd8cAUzGDVmqXRW5t9UQybOP2JTgaO0TFGb6yjt8
wiuUxHoxaEuAYO84ZhCu1VodTRctyYTqUEXhzai763qyaAPtiKuefAhKE12gTMSVQOYAURcdBR0g
WIfbaDs1Y3cn1rZUBUWgpAjcAqgN9GaJ1jqmI75peLUFZBvGxDGAST6v9vJj6PP1IMz6fr0qZbNp
+lGfmK6NQiZSss+mveltjCtJ4qUrxiQnU+rLelJg/WYi9Vmc/ILSdYnIzoCMwn2tj3k7bCgkTwwz
PrdyCmMG7TcGIr9bxmZf6bVRgZ9nNVQdgACv8shkSpSO71oudrNhxdGgnl2MOi2ntt6t8/yh7dsg
ZYPkqlqi7Oyn2RxLZPZ9S6pbMq6hkq2O9laDQVZtrjNUAZcHSA7atcNqZN0HQCHVps3FPs+g0Uq3
VmlgAtAiAvpB9kEbw8evPAGuCcTI01k1pUmwX9YUPvxgcR4G70pRsQNU8yJxo985EKGKEaNTNdVF
zEb5rpyrtw604TSkFJZYs92M13Jj3Gx3qL8oodckqB1ZKqq2P+Y2QVZfFllGjtTlEuJZIjWgrAbS
lpENajOveFe+A0lgUX2htaLF4BPekimu+OpjOfQmNYFgccU0ujYlS0NC6l0/T81mApaXs6najXI4
NV3bxS2NXIqGZkyispkSP1obU0qQohXfmE5OJ2fGRXG6UDX66bHkdkllXSugkPmZo/qd9oPZNqPx
qgxwXNbroAzuANuI4R2UmWhP9FsbRlki9fBEC6a6Up/1GLBUT0ZsiEdlwn0ZpWOITpOPDLSjEeQc
hmOBbJagQPRq5Wjbgp6lZt2uSeXa63pdh3TM4SkA9mPOqb20tj1GVSPToh3AHay0ccCKYWMLsi+S
mXJQ8SuICjuiN6OoUbIIroahH5M1o58c8zopJ/ogRygGdixPw2SLtFpKSGkCNThfK78r/brrKXe3
IC2leeVCRaCNKuwwVE3elB+wNgmtI32LCz0ra0WuMoSi2yobVAsUNS6G9uhMhc4NoRte4sdh8QsQ
FeAIngIC70UbqKgB3bZo+jNAvTwRBLcp6yZQsTKWNrpuFPaUgMMbtEFzodzCQXroM7bNc/80ulLR
ISBJRwFtLVNhFX0WWINcN8p5fZ7GCsUZw34XemARgQc1rdNB3BgMy1ygG0K7gI7XuNjx0AC2ZP3G
4Es6zEUSdBaMHnUnkPraTWFCdtXlpT5M7Dk1A3+a9UE3GJgF7oEJz1EJlWgoNi4sdm1kq0Of5Yfp
eUcKpJAbwE8ybVkDeyWTcD85OzT5pmF03A7E3BuIhUk0+K7Cc1oCXDjD1tmnBbapRo3oRU5uG9pH
Z5oHiyI+rLd6EG/qrNsC6clAw823mSf6wmWhi3XTvRN2Qnc9AOoKSiiSXXWwlqBtv/arimbI5bEG
V1JTHdrFnm2eBeBXHvOG9NcVPmLB3E1rLhfk5Bb86uOCzvyuK8dnODmposMgYrQjObeZnVI0wluw
pN2pDwad1jTDKhxtl7bDbI/ZGEFUtyDIMGhxs1iP7dolcxmwExWVTWG3UcYD6ucbwerNXHN/yXsv
97Ab45UZh/nqo6Z2ufJdqKZs6a4cKJ8XAZt33RSssFEBFqjbjF2QIC+AJk9B3PesuuDM30TMVm9n
rNd0yTNxtGXQb1lenKxDdOdCd5WPblSaZn3ccLDN7BC0aqhm27aQ97W15a7EM1AhvF2HBe/8EHzs
Cer3xQCasqmG90EeasAypj5UTdLYXu7MMPcKZ+27yQVMSQYNqcKgUhYkS6BnWBUBrx8N7CtU/bHD
aLN0gqdYFFdE1k06FuF+CDq+j+C+xQHx0Tlkm213YWTLxILW0xZNrRaNwm25LA/Y4pu+7x+CZXkn
I7aqz5hv6pHdhg0/13kF4sGQLe+oRdeL6avtwNb1gMDqckDzhqyj28qK1hsnG5/ARMS2CoA6dkUD
LICAokNyHyQM9r9Ug7M8saAQHlrWXphcjUEOmxWUFJuAiFj7BuT0EiSmOnc+zeFmkK6rHagxjuTz
dulQACv0GVDk6R615oDBAQDSzcXnfu27flHSLnXsbVukpfNXI9UXTbPwu4gHN6RgpyHv5E0Ymiru
OtGp1UVTrAfQ16aiK0A5LC7LQbxe5xAoztSnubFQc1z4Ea2jUPA9Cd+E2d0M+P8ksrFJPlsrExto
f6CAScAVErT+fTbDnqwdirjsZpOAoHc9etDUcO8+0pDfrbyek2FsPxhGuh2RjQYpFAyaFcXrIngD
stoB0hjoGXCXdB2mciPejSUhyRq5ds+X7s20kjERDUiszaqPduIoqRZebaYmKlSPdFIvM+g40xqA
ImKTHmxxv4A9eRE1qqSyPc9VcKKwOXXOs+YB4THfBzPLd8EjlFlV10O+lTM1SUG7+sKGblI0bAwo
68RcBzP52BZRfjZuhO0eAB3JINAAO2m0SuvMA6qed6Gb0Sfd9ukaVsXHEvifsu22Lzm5L7R7BFkX
MCNi0Eo7UNVkByo878a7YpyzBPAMgu1s+74Frfm+mebUy/L1uObksqnJvQuy26KhoSo8MCz63LSy
zD312fturcMbXZkPDC0POfzXmJtnQFZJe9cf2fN76syxLXyLsG5L8jCtXpyMlKvqm/KZIy/mroi6
JZYtbJ9N2fjgxyE88aoL9rCNf+o6qpUHzPiWrRipjoq7CfSIC9mP25J6UMG7ll6YGd+C1DTuB3uN
lhYepAcSByFVdTbC7mXWDGpidaa0QHojOnEh7cABKObzazLBFu7oxx3yMJC2IGoRXM6bTJYyhdbC
YOeg4LsFgGVJGnEGJSDl0H92Hg3Z3ln3tgNqCWLAsZ3IAORmve4wFAGyFs1Bw9cRN3PB3692W9tV
3oVruMYB6f12AVzFBlBkUdYfChAKts4PH1gbXC6w8eUJN69xHaNyqc9d1Ltbsc74INj0vpN58v+o
OZPtxnGsWz8Ra5EAO0zugKR6yZIbuZtwRdgRIMAOBMEOT/9vubKqIqPqz7p3eCdKy2FLaYoAztn7
24fmUb4RrqIQ4LAAXTLzNTX22fPhWNWB2+8KZ1I4Qv06ITxk+6C1m3xuUIgRznZ9Fy9rfJKHGGX7
StHISYi7xKeZBZcivocZKi+NRFnq6AkGqh+pzJMoFr2A0J3nCX/FcWasYln9aNtafGNOuyeqhP3R
zcfG4eolLO9jOY2vEHHjfdePcfr1tJHFmIaVpIchGNH/9hTtCP8hRuW/Bx7UXw9y8ZZpRV8sls7X
902jvFWpnXE3jr55Xpph03m1OluQMUkY2iaTZVmc4J/ZO9fAY5Bl7u34NKlV33TPsiD6lbTbjkUm
WULLXqSp4YKFLNw4ushfnHh6m+Oqu5TaiqfJeuuvnxpsOextPeQpili9gsLV7+d+vLNBzV4067Bi
oLT3keHH0onjk6OJyrgi7F0rVAwofz9hv/SJYmP0YGO33tIhNFtP6OkBOsGBVOOZzHL69Kfn2PHk
TyKd7344zM+NT4uVbSK4SF0dp75P5tRx7PzetM2Hig1buTNfNsxH0RhH4avUFUCYVi1p3Ph808RE
bLQpt0UfRauli8ajmJc2W2Tz0AWuWtcjNjIlujKD+s/vQ0Ppuqbc31s/MCtnQXdcm3DJxtgZT55D
/MTpyup9HPsrI52b+GgZ75x5QDvtQUBtCZgcHbgm9cU5qkdQLq4HMWOIdk0xaPQULNxJ69cPFcdm
nVvnG/F6sR9oXFw90WyR5nMPIeSdbLxZmoWrNHrlrlkpE5fnsXbcTRsEza6c263UKDk0WcJ3G7yY
MiSbntYedB/IyF07nlvZOSmjNS6RnFJngdiObBEH8pKO7sS2ucu6PWTBIRW6vnhVp7OCoOZxhQyh
p2Fv9Kim+1BJk8zS8061zbdhHZ5yGnXw2FZT8rMDt/OjMBCADaH8kQx9tykHm++wa9Zn1rYH240j
qArhPJe1A0fZLtXnPN66a58+uHCqUjnV6ZCPQBA8P9+rggQfy9S84jil7z0tu4QYcZGtoNfCjptS
Y2OvGrhzDUJ0NcqdNK+b8mGe/dfYkD51YiGPXu/ApDRls/UNds1IcHkqgsdIqzOrZ32WampPE0Up
EnZ2I31ur3noNgeiVhbkCXb/MbrWBWTsycVfSKcn1zhxFvA2vDTkEBa2KpMGB41qTli5euM4ULPL
C/Ed/eJ3DId16+p7q7nY8aIkmzoAwlBzMm06Z4ADoeKHrqRmHSkgNbLC9jabar7zu0qmAyCJYzjR
u7JgKh3zhjz5PUSMKZqX9YxidheqhSXYBOOjq/XjCCMft4UUKZxEsDfBFMNTao8LbKVAjPaz9vk3
LQp7rQbYQNwDBWADubI5k4dxAjXzRUr8gQ3+gRv9HX77wFLSghd/RFP/+fT/vIhSqB+f4ttXYvJf
3//zU7zIH696A/7+9OTf6MP/hS/8ezL2f/nH/zv40CPIPv4Cg/wbfPhrDuBf/OEfv/YHf3iLtzIa
AYeLfMiKoK1+4Q8RAGJ4E+bDs8G5gH/6B3/o/S2O/Fvoz0c2E5IzUKY/+EPkaRmSXC7+HUgqaBP6
/8Ifstsr/QleCT1YBSFoqSC8pcPIbwBi4HPgG55WO9d6Z2cM8j3VebXKvcpJ/cEd9lRAsO8buiNU
PbOGuSByaLgtmHsCgsSmJJTR3QRNczNFud33ZnL3X1+N00TWfAm+t9Oi78M7bQf3MJP60wFzecSp
uJNSmDsoaU8ap/ORqI+yC+2j4pGA0FsU69k2qJrHSu2XtqDZgldMoW8PKOgdsccCojvVDahZcjEm
paP5mQz1qivhWs7lsGRuMeXpFN6kH9W+dwtUWHfM+UM0Y+eIiH3wHX5nIWGAD6SweiA7mLnaeZVb
pUXk1Vvjkm9a1n4iq/lTzsWPZdLDpifDmldRt+4NNJ6lpofcmw68ctVqUdDaQxnv/TkOjtph4WrE
st2z2fv0eV2uJ2UK4A9sysxM5CWMJiz2vI1WAxwhNyqj16lcbOY1CuclOmGcAUk9LfPh6yHPPwIq
4g38zzgtUd7uRgrla9b+kHU2rlL0YpBk1Qvy6F5Srcmg+6cahlc2Y2vf3MI0qPlauhsWsqSB9lL0
FvGZBpRnlMz9szY1nGE1sW/K1Fk46V3PVXlXSo89NrqJIIlUA3BEbYEy5Sj0tRkfhvdohLsdzOOY
FrR3t7z11EHmqImsqNQ7J94VTTXOeNH5Rxs6cwqh9831+vkI3aZeW+0Uabe05mCX3CS6o3JbaNee
6CyfIKEl8FzYNez84ux4rEgmXtkz/KJTPnUoOT6Xhem9CKe7oo7z7cQKKFCycPcdbfUKDMRKK1k9
9ouvnwxfoY77iKcx2rCgG/dq4e9eB7g0oJqvPKcASIHiYu5de6bYO8cqFIdg8fjRtORF8njM+JjX
idQ8zKAGLfBkxlMOUuYgPMvSeDJBBlFhhIVzGpwi2Bc4qA+V5+wcAfkW8MXy5BP0lIP7EQ8uOcPO
Cbbsac5AIokM6vp0r6AzrRtu+WqeCncVgvFKvLoSL1WAM5jo7/M431ZNkw4gFPcTtu4jNSPWSRGm
Y7so8Ldld9A16RO38iTM8kgBEIMYHDoN2Qczl89Y7EnvlQxH26BxDDppK4vwZW5UUqNoO6q8HI45
hLiUN8yu+9HoPTA30KEREJEibkHUiuUzavLm4DnxpxL2VXJY+YkbPhHteJtZwcQKaJs/WPk+WO5k
DorOfawKtTKls5vkWD0IHvbXonxfSPzo2XA5B4Hx9k7UdZupN+1eBmULr6rYhS7aEKjf7SNX06l3
feeg29E5+CMB6EjDZWVQq1qQTdsotF0qG9Idxygu1xV+YiMkLBvbhMFr1ZVqhav5PXBcKMahmVaC
glQUC3SgSYLCNYGGq1sM/klxP7WKqsNAhxy3B2ppvQT+Vk7Anfyo7g4xA03TW3gdbWPzFWftdO8C
44VH3NapEiiK4fF1GyAYUzp3TnD/9VDNkKAV7CwPDGTqgoG7U3pAsf/1pccyreeMSznck2hiT001
fkKxY6lxHfzORJe7WJUiYYOFUAYAcePOPmTG2057CSqzbPlNMfUaaLaAOdqeigMAmAZ+0cweYpjA
KRsB+lWqCje49YcHukTDuhGizwa3/5bnMUTOmMkVmpUADtagLwFHv+f63SUYJiDDA7jhr68IG6CO
xEKYRBpaHeUQDZtpnP1tE4J4oQWs4A5120fRQsJSo/Mc1xBphIDs6TpRFs+NeHQK53uLnfOba32Y
ZbXPLjXK36NQy5DRGahJ0Nd8P2q7DYMWKg0XMpGF7/wYq/m1bCkUewqkNA9uXEHQ0kznzDupyf2M
szhn+r7O7X042nobMhbdNFO960zOd0HT4RYRLWREpxeX8PbQ1eW40iXwN1mH056qoNmanF16WtSf
Ubivpd/+mHJdJr1OicIa5Llhm4rFzwvY9rcAx4RqTDoGlYY6wLptWyuTtHU5PbhqAg4EHzTnmYtK
9lwHlm3yR7fmwxUqxJq3ldlQcK2Jr8bqTtTgReT45DkquJON6E5j48V4Y576NHyc9VD+bE2MSjGM
vpOSx7CvHPqgKdxgd7Bybcu62U6TPvvSzE9ey18nqH5+/gPafk+jB9HP5N2he8hKxZnA7Unn0a9W
dSjIKZ/dN8JruByMj+turtUdpcGPmkuSBKB/78Np+pCyp0neLcsq9BW2o2U6gNo0923Qok8PtLua
R/oIsNQ8+6yErk4Z+UGWIzqRel3XtNhCjx333dB9lE7X7Gt3GKAgdGirmog9Vp6r0aVN8ItzZTPV
c/M45b2f8mqYrqxYeJrTXm2ZqKGShK3ZBQt+zpsC/mpys4ZJQ/cE8KgP82c7GN89fj3I0qZ90+iD
skKeh9FA4nWQNUBn02VD19c713d5ohe5i9Au3AdNqNFr5nSrHTfV8Agh4MonPgxyQwCNnX3thjjy
vCHrZ3pz2Ru7Fw2skL5to/dpnjdxb4ZnPuBcnWA/rb6+L+o46UgxvLqTwM2pnK1omZMqaKnPTgdv
Jw/FssWx0j+3DOsWw1WqA3h9su4ddEyWt/OBFMGpzAtIh1Fv0nCBtR0UtLsjAT+OjV8cBk7DDRfA
dSyw95R7jXNXuSgSJivVu6MBVZCxgOTUy3cz3zsDjJBOsuMQzfwg2U0IwQfEu/hMsGknpceubFrM
Q8cqnnaO0z0sXX+eRlRjubHdt9XXo7Yxkg5TKXZ0bP2niRSwbsDZFJbcZHO5LlxQALZykp542Dpv
egLTcDGCz2i5NLFzDF2Ctrwr0kDJhyXiZbIsxoBJ6YCTKvexx37uhv1bucgZPpb/CJDNWc1B9cTi
PgJt1F/hUN9JZj5gMz56BG0nWIwUwIS/KtQA3tdz0tyfL3k/rUdPJwT4rQ8XIaauhq5UPtFQnub+
3jTiWs5NmMwXTzdImJSMZaGtRMIHt0iJR3YA3vZcgeObquhknenguOHeN92DdoREaxsjZ+E+d1zs
bdinhQxI6g3RNYxgrVb9deqqh3j8yQK1VVGOAst5Mepi6+LJzN6qjYLvnX6Bzw0BmmDVznWXlJzk
SQ10CZ7Utmk7bInOgL0RlXbTRDAz28c57DMb5uEznd4qtawtQP9UO7O7Mk55YGODSJEDwWzwdAan
fF3Gs5OgTL06frCxuToPrcKJ4wer2s6bZlz2upVXhXMjVe5PaeL3GnhU0k7GbpG8yRjgBKrJDiDo
kFJ/VwfddlyrcLifoujnpA5qDoDJeQC6Wb1tqfreyJbCf0FxgrtpSR3olYAVo61HuwWEBm7SyGMn
LOY2hG8hwr0O9H6O2FrSGB5TIWWKludDdc0DD9oZtzTbBkP4tAjrJdT6wJIUUgWA5+is3yZVoRWB
1x3DdPWd/NYA7CPYp0mu29SZWg9BmFOgdLFydsSCPI0BfJdMwNjHoSn7l852WAHLlC19fif9+GH6
CdW0XJsmh/MF/d34Gfq9beX7K2GEToLZP3psHWt1bYyz6wJ27EuxcidAWK175MqelniI06Ele8BI
31sNEB1Y7qYryx9f7+zL6i4yLMiaSWxaGp7COljQAfCnsjBuOssiI0P4M5DzixCqTXJS3cVh9NI2
9d4vXJMgS98hCsAObJlYUg6QIhZRj6lfqTeANbto6DIAbDIRjZfjPnDntJhED4P++8RCmQ2BPTa+
O+249NPabrup4OnCvbtewiQSw3QkprpDeYXKWFaZDvmY5CxHBUMzUDGwBWooq62LimVq2oSz4gkH
JQoykowzit3Qw3u7M7CQUEA/A35cKqdP8hBUIm2Yl+jKVmk/4US+GRGNY3cC0hV4TCxoGArOiipK
4Wjho3FrnMvdDBWD9/1D7xVHCBzmVA+9wI5u/PRWmDWdRQCDS9xcZe2usA4RCCgrkdJCi6QvBg/O
TwU4tyzqQ6XLlwbm9EZT7awDobG9QqA7IZ0GgXXk9mAE9OVA2VdemxWzwXwJ9YHXdXHOG203tMQf
vYR1D92eVuvWsguIgrXLquGO3B7woZm1Y7CZ+sb19jVnH8CwLmZ0NWCoZqtb/6cxcAGWKgQ51p2A
iqI3lsKDvg9vA+QYSNiRP5F8gsppvG+y8S+0yddRKy89eWpIuJppqO66IT50rku3fXivJ0/vB90c
Qf8ZEDxzsGFx/oRD12Z8KJz1SEYUH2M83EOAd/p9hYiAYH2MPx9sGRTzJmDLqnTJoQt9k8Zg3/c3
PxAGtkiQaUF2yMaXEJcpWxz50ZTubiDoC0ltsdsOAGkrb3x2an/G/7PtVsXopgXvHx3E/f6ev/v/
XX76+HUW2T/i9rdsKCJFfyU+/TMk/IvydPuNP3SnOPwbppjQMERo42sCxi+5Vy/+G6Z+IfkaBhjD
gNjSP3UnSv4GQinCyBoSuySit5k0/9Cd/L8FlPqIoLuuh4AnpLF/qGt/kv4Q9f3j+a+51+AmK/2S
1XMxloNShGvD0EO82o3xRr9m9TSQWdE0RXdCXUwBlPjZ6FbmoYbR/FCimqQ6ugC1nk9+JJa/P+CY
/OMrStHeBQbgA4Klm6W8k6MVH4UTLilapOFsK6Q3GOXd2jVu9Tz5+ZVX2FFMPDBUGihrAy8qDoaA
fZlA7zzGSF1eatyksOpZUleju4K7tJxypfXWViiY7FDeVWXv/4AStBubRb1Hot+HTXdwo0LXWbBE
xQYOCM5eZvtzOMJFaGfRIKuHp8UwP/zyYf+HC+i5vwl3Lj5BfEBRhOl58W042C3b+UtyGImoqiiN
gnURCkSklqrtzg3sGiS05ngLybs+dViByQRZHm4+Uih5Wdq7uhYxCAw5ZDO033Ifhjzo1/EnyYvv
hVs0l3wh9YX5NcIffgzGt/COCgVoxty5S6H5ekfh38zwSDaHxR+jQykglw15R19c6PmpieBc6rZ6
dcR5WiL1BiZB7KBO6VVdd2olA7gRxAQxNl7i3Y+jM22B6YmkLYruYDqpjn27FIntzRbhOedoa7Fc
loLOF5dhqmE+ExCADkwspG0A+JTlPcfOtYlLtBAFhfJO8fsrMbEDH4h7cvx5zpoBntLXV0LR6aFZ
NiOgTzCVIXk2lY88FEy/j4kXq4hVEegHcQt5gBjGhgYCupIBgjEQqqRjD83NsuWjPcgyqp++Hiak
LzWV7IxgX5mYMeo3Ahf/0FsJF1qJ5X3kfCe7KxqY+IcfD2mrZyGSItc3+MT7aav+Ei+O+VYZRDO6
cfGeRyGCdA7nKfvrO+ffl15MMQQkdgOIvv/hxiEuhcAyVd6RWkXQx9SQ3AYEFpFjM/JswLjlZpAT
aggmDk6bu9/p7PRpBUBzz8I5AOo3ohul3LsA7Nh8PfOZ1yFDN0KyKBocUO4Yh1fILm/IYEq4r9UC
eLQaa40WWHSHEb2RDH+Azm8RWvfIk7FnV4wi1ZOiVxrqcQcCFoUYtJ2r7OJxN3WBlwJ9mEibjAUY
C+/mpqgwig4iUB9TRL0otQ5eAmR6m4V+s6T5Yt1jHtegNP9b6jP6ffUxFiDCjTE2FNlB4oW/7V8l
rXyiaKD+WH2IlgcPjTfxrMtz/2ShBZ9IUd/gQ5+cConyYGNobteTiNyHwZkZikmv3kR57T18fS/6
PvfCPBgUwETa5ux2HJ8QiU6R9vR9QKYWWQOKpbrEBUi3st6RMSTXMiii1JdtlzWNRCVUm+BJ++6r
oEuFTYCJFSQSdpn8NAatfJ/fHjBm0oL6sHixJoZjhKIHEcf6w9oSO6onH0Yq3ENLWh9c2Cgvbgkm
ZezC+TLPVu/IUmpEc2BhD7IKsmIRZAuuOZ0odZ81AC1EscR35xZKsQGvjyTyt6XLx1PltMvOkeYH
v+0z7LbPfH3VxuMPWKTLrp3U6a9vdv+3zwkzOjCZI8bJxTzMI6Lst10SyKfnO+BmINHr7rDo5c1H
/vlnhGozBhD3KZExBb5QB4+OCWeQACZKSp8hMhoQ9QIDrkplLpZDJeP2Bdgq0gApGYPxPPU8fLR2
8jLTtxHyq+1ZLJ6LtIYpDkimgAuL/UdMD2l3QZj4CBW+dbyNk1x0yx3qsHlfcB/6oLcN4yC/C73J
nr8eIKzKI3O9bTRG+FY5hJjd9lepf//fZ07EiHLB1I0CnCL44s8nR4MY71zhvQ6i+myA6p3Am46A
gnybdXEbphpix3qiMEandkTaCl3xevIRW/NaWITYPeg1aIuXQiOAhxUIuqka1KmyhL6E0aqUzadh
8bx1+qo9iTYATRmrsT1B2PZ3loTwG0OQWWwMkAdEgvXS4p4D9FqGHwt7izhYzCB0brwiwkiOdkHM
uSCCqhaLhjbt8r0eSDJ3vH5XCkiX1tO4p0HL7h0HkP/UB/N3lJdXCmXxv1y434PeLo1hNIShG7lw
yuLfvbLGtk7YyMUcAJFU5zkn2Az7GVk/Xhnv+wI6CjETx8nabi4ekbkaIf8uqJ+p0z8shOZp5Lcc
yXdtHljkv0ysbDJKdYeUCMI2E3Teaw1EPYkXYPAWeShsJLTd+l2JcO5cqqSMqX2qu6VYF07JjxpH
JgCcQK6r2S3Bl2KIAUPw/shqF+ekBhR4+1DGIU4Kw8druICEAQFKV9ZfOKLpYf79ry8R+fcBICzw
WYylhpIEw/J+2xfrxm/Gvpm6Qxg35Rp4wvQAAANun3ReyFS1O2MqkpEpvKWh6jpjLY6W0g75h0D8
2y0/9TyoNNcuhFheKOzzfIZ4gEw16TexpojQg0Vt0WTMnU1bLt31X/8F/2GECXaM27hbjxEIgvFv
MzHooioUIqo+xC7qvtpEACXG7sHUhFxzy1aOL7uHKjB7+KnAwFn8VFrEW2POQCEPdEHvi9tZIz99
37mY0+BVo/3m86hNPKObe9ZU1REZJXhjHVCKoQEJdhPqBE8FKZvLvx5QsiAf4KloVSBXhN0/o3CI
7v5eUEb91etZvmNL0WULRIBNGeX0rogq9Kd1bdEiKv8OYyGuf3156O3P/6Vw9wL0ADjwkO7B9nFr
B/68eXQ5D2MO3mbfTJO3nR0oY3ShxaYi1ZyMMCh6bBoZjJwAOLoDn2agKkNLp3exC9LXGB0961Jo
iB3SPDkwj7LWCeLMTn19LgO5bcE+fRISPsqqW74hrorirC7c10ZUkEuQpEHPieSCl2Odgfd7tdGA
BI4z1btZtfW9x8QGLSb0Fk6vTY1D6/aMQGi85nFYJn99Ob6Gtvzpcvg+Mj8EHn1IcGn834a6OKFf
Ubb0CJkAUJo3OFo5sM+snpzgQSGd2MdL4WGGR1kiiTfFiRfp9s5a/ZNE0PAntwIzJ2a9AfxvHqpm
QAvUlzhhnBTRefXSQuv5rO1C0nEoPuSiECMbMARgrPzmv9z4Htq+P3+yPjgAtHYhwXi+kIS/kQCO
u+BToo3a58Pk3SvxbXKpfZsbfaY9kgJ61sEjFzMMtwa54rIzAeTHmqdqnpohtTFRSGzRNunr6BQu
eRBlA4Kw6V9fcA9jXm5n9q/XHD0tRgeCtyFYYq739Yf80vn0Qs15i6z4JoBIWiEVJwN2RfAbNfWF
gGguzGloH2OhEHzyEEPxMm2bNIcQB9r4biThvljmfeeJtXHbjBt1kkjVUWCN0ppHTdUKFujUkwN+
9WiId1fMEGjgCELPeAeIcD0XXv+t9Lsz4fmuIOYkp/hUe9hRzZFoC3goCaEzDqu2DO8qBODyDsnp
Jn41vodSS2xszTdmzDdFDoopPzadd/K6c4DjRMOHKc20VpGzFqZdkXHaF9GVlnW6+NgzvPHJkg53
fo2LjaWxKLFFJ5bY0GaaRucK4HNJKWhAnk3lDybfZPxWL1cqsihPMHOkynfQl/m86uZ0fozKVH4s
JebRZG59l/eYONCdq0uLPxbguXCfdPATZHRSoFAv8g3HKVP09yAwZ//ZAVDANpp9d53HHEk86Ep0
3AMdzPoC01jSEj44hjeFqVRZFGziCbIkMpIRZ2sam6wHBLBs5YwPq0BTNRPgHs7L2JXQ6CTCNO5O
+XiH/lCQCZNw3PsQU2OUgA/Y0oc8bBEapydvqTfKrxLm73gZbcUyrCYJGARH3laMcuNG/X1f2T2x
PfpUf9cKQNcwD0fM9bGqRGeHUHrfr9V46AuDPOM7d5xLQZp1VL+qnJ4qz24YTFheI3Qr/VUfYUsf
qvjRRTp1nLcBJVtd0hSQTY2KktwNgq4BQQHi61HcLUnQvrIWGNeuQp6Ve+843jDvo0gccsF0r8Tj
daL4pdfPwJmTAjSkwXCWqMCLiekVkxxWsT1Xstj6Q34sLjnnz9xisksBhBgx/p/VAKWDhd8FH3c8
hmHGGTL5JkVKesgRR2kjvJuFoJujKBgOy4LbhR8wuoO/xJhrRIP97F8DdZ7HFGUEufocmv23GhgE
LHHQgZ8IueDuiBCQbZNSBqsSoZ3Wex0aAU3kcaRdyipoydBf0d/7T0a/lfNVsq3i7314Gc3TSLP4
GcQGaBmcTPfCKdaL2BsDIWBVMAy60ikGLRFy4N3Vt+gs8jqbmNmQ6IBxaKlkO5uvB7GPcDErtDn5
W/jW8r1PL5X3hvNC10n7DuK7b8ELQIMHSY4YQNBr1E1tkfjBcvt/yWuTmajADAd4UVWDvYJnQN8y
VTK8eJ0h25toADyu7pPQ9BdHkI2anpFjuoswPSj+QajZzKW7LZHXlMRJv1qxHJElwxJOxbY0wR7/
xZ84ZGPTIPGN1D7bLqTdNL5ZQdPCmB38lFgR6qau42fIFOxQLKXQcTYlAiXA4bPJnXcUt395E8Dl
fdsBxezGjY8BCzJsQKWADe6gLLFh51TuKhoZkAoHDLs8RBIskndCtbHrpbqLG+8C12fXkSEp9Hjs
DdkjeLOG/v3IZ8DVtb+5Ne1TjbO7ctPb0uYORldhcFKIHBKyzRhIN3gBSu1VXO4q51wX93oA1wy3
Zd8W2+4mt29st5P9BuNsND8qN+HFnmBV2GPB3ic9p9XyTMoP4Xn70ABw1GqFmQEADpxsxPQwaHin
eeky0P461ahwlnpE9AKL7jBXMS62ls91BOQGQ9zytyaoN8JrSUanpT/5i/lRzbPzhDLWW2ObAUpE
kdKvUXkX4X0t3OHLy8MRVSILMpZrq84yzue1rlCvTE7l77oRXm1g9feyXaqL8MLpkc3TrpNowWQR
YH/AuLCdx8DluHG9hyPoP6hyQRQud3ezsNHOaeJ2RQEbIfFeQMNk4lph1MW5i9iOsmjjjW73Wsfd
vO5zWW50y8qd0n2cUWd8gxTlQbM7Y9bgsPaXXqXiNpuoCzZkZPrVoFbewSgDC1LpHjYngB3AyvXJ
RXztuQLA+vVjKh6jPdT1GGUDfovPyIjVoofKAjY1GaMZB8xykKQwLxOmgRzrFrVmJKdn+j9UndeS
4krXbZ9IETIpdwsy+KJ8d98o2sp7pdzT/0P0Pl/HuSFARUEVSJnLzDnWbJXP9YyFkODNBbEnxi+C
qHrqJ+sdU9OKM1NQoc/V6csEmsubdVkfqendZlWbX/oeR2oydN4qRyw3dDBO/Rj/d2NkEAfnMrs+
jtPvUHIgPjG90bXX7RC3OfFQP4fq0hzFKJoTrZiFq9PEtPa/V+pM+ji6zifW598iFXOqo0SaFzkU
gXAKIoyK8++1Pv/3no9ffNw8jv17+Piz/h3DGRyWMRf4IOoatluqUk2GnbCPlUhZ8Uo51Ql7FklG
WZJvTHVer3u7M7ZtsnK8x4/S7eePm6Qq+Used6thy0/q3kLogyhgnzlGRQWxUEI9NW4or8JWqkEh
B3y3kV8L3I3IdXjxMplOo6VQ7rN2CMZ3gzYHm6a9RK62RgNOqdkfm8y3Oq79eLhN+ta+6b0MxIFE
yVfVRiDq6ahW+lHRv0qVmEi70m8NpaLdyogIRG6OqRDdXxgl3zKdQsQggrFAI4hdy2xFIJLlDWXn
cZMGQS7YrZh1m9h96UH00DwNMZuHW3NzgiuFgySsAd7UYqvRdggL9AMS786F68NyVQvbb2ncl9q4
sxp7n6X5Ve9qvwc2hKQHyEeAo92vYSCZRU/bS4S2koX9WHgx9XdsCleVqjBeWHydo18nFuopNDrL
tOtyiYjLRMqYg2jQMK6IsGlcf9mvIj/GjfWtMQfEkmng0tFsxmGvZQA1VuVYtwr7quIlqXVvRPZk
zeJpsbrd7OIdUJenxd2k4e2phOjDII7Xce2+t6RdHT13yT4VrR+xvf4wi3dpDyHR+cXu+3B0+Dt0
7SlRhitt5ntqyWNc3+a2CAe7eHx5cnQ8hYVvLPUDNu4LXVg/gwHY6e4ePV2gL2/jXASl2Xv0Cnyz
nIJy0P1l1IFNRL6rAxVr0CiM+aFz1hPX/hPK672b5F/cbHmtKywTEG5UOJgx/TuXHZmOw1QGxe9c
HU4212w+izDpxzCN1CCXoBI6PcD6iWZsnzjDieLiEaHmCWjH0UQbtzh4NwwnUPrqNCUmZypcBdRN
FbI5Bd2Am+6q8rKqhEMGYBT960N4YK4BeT1khs4DELVTDdWXI15QKJ3xclIqwzN1xVsW5Fjq0a3l
SY8TsJJjaJdq4A4GDhzW5i+T5txbq9mNfMOxWocK10JhzIE6ZegD7eOkcgkNPeYcmBAy1Oc0UDKA
NYtz0ZQisBNaFQ1Lg4aaHWHg9m/LefUr50MlwtDqzIdP6tvCYq/XaEmknjUou3GLVp0p0Jz+bBnz
GZqgV+UtTt350Mn76mAlzFxvcFkfiL/NXno69J400ffRKoKGnG9SyHtJZ91YCaKR0zpDjdaFXRn7
9jrx6eVHK/f4SkOV+AW2RKiggXLnllhTfWn19Ny19QVTtGdVLO2pG9YE90SoR/Etb/FYrM11RabY
slDapvZOZnS08FtGqhZIJ/VZp/0V8TUO+8DSn1Hon6Zm9gd99Fr5Da37jgTZW6wkcCP7tqjJKxnF
FxUUD8zMd9rzlF+frKgKR9FxtdfvddJ5FJs2cRa+b/7kUQ/t6RX250EalWcVJaZKJezolsUolHRR
E8LjDRqo5UMcAYA2ddE+G+39uK70nJ4VlWWqN4/ltscmeFaARJidvm/l5I9LjuQmfqmH5mIOn8oq
Ltl06/Uy2Po9YrWxSXCuGSaBj3PSZHZax4Wgx9q7qjiw2YdLtlwoPb21grb0Co2x/rDm6jhm60u8
zj8Lq4PPmZ5Lt73zDY34EiXYrxplO06to0ELiW/znHT2M9KPKJxy7Z7kcajnM19rFwojv6LA9EpU
uSOSWtWlclH92OJ8XQd4Q+ykQ5yCinZYKa+radCy/sauEsBB3ZOuAigQfqnBDCRAKudgbCq/c/pj
wRKY2c+0AnytVb63bnRw1+JsKdFRF30ABYWAi++RtXkp+r0aDHLdFUWy0wtQnLsBpyRtk69tJ061
XK4y0o9LVLGXnApr3bO9+Jhhems5O8rEirixsFRcIrAAiy8GJ0hZ4Tq1vWnKgs5eTvVkPFXLU7Ka
v6fpVVQZCqR4J/rqZUnMY+ocZ8sI+/XeivzSLOqxE1OwpiZy1x9qZx2Wfj66dGDwp/sUEHxzMMO2
xhLt9ABhR9amFxg2T3klTyVCSPrMnmnJFxNo36JfMmRGySEFOlcIOgdBRMsk6iZi4qAT46GJ4jAu
OYFpkDii+dZFm48dE9u0Lyw0PrkWzFON8tPYYeLdW2oZIoPyjdrc29Fwbd2Z1lRDqtoWV3dOwE6p
J10Yl9lN9oLmB+Xvz3FM0HkZr4kgWIkAMODF1bPbQuAhqDeA6Tq0JbJ0p3wWrXjJBUX6AvSk+0LP
+8lUix04sjg6ORP7YaAP31RAe1aDc8dH1cdfPOdPTvfu/oim54w0VDMxZr9F+rkuQkftryr8pdxK
L2pavyt2iX6lwcyPqqVYzyzIx1TFXTCUXwrN/jXa8VcBZLdXs1PSJUFR1Jdt/5tbedpqDUW9IJUb
0EPzxyQCupT9UsnpPPevDSuH4lcxHrIaDzDimnEsyEXMQ/+KDvZYW6a3KksI7eRoTsWLjSTJaqEm
441WnOQNzZ2WrZ4yLkd9qI+qulABATbQozC0Bz8yx5PZDMcSnxk4RTPp90uUPg1J9bHo443aeqCM
9Bt0J+xwjczlc9yPh3L+ipAXqEp9UKLiYOrxQVOLILEtPy+KQ0uwaRsfxVu3srebuefo56rYQpes
3MVx/b4K62lGm9yYKU5NuSsdM8ynHGJXes00B8vwiPZrvoF4gNKS+qN5IJj0RqRWKi4Ru4LdUDk3
6NwvtGCPXTK+NMp8x7NxclToLi9rtBdVflUiGzaUAcOh2RTf8alCzyyWdNMch01bXi3kZFOuvClK
dE0U7dCsw8GJq4PpQN+LojdFcz5017jT43kZZphAbX4TRkYB2QKwVvmZArSgdK+bNnY1hhNiIaDC
8cHJshBax73Z8uVODVB+3wt9OLT2ckPT+b6gcc6z9QIcAi7A3c7E20aWLUxiuMI4ioksqOUCo1Dl
9IHEdjjZ8Yuclmvq1BdHN49rd3FG6zQrTqjVGtbb9t1FiOpEPwuwQnFPNSDunzTLG+cpRMZ9Lirk
7/Z8bjkLplndi9Hca3h1Zb18GlgDc1w3WPG+Npn52SXLc6lG771Wv/QOsde2UqbqtSRnXGr1Kyvl
h0tUB0DSK5UcA0p7dqP+q7VG9ziWR22oD6T6et2f8rZ+Vgft7CTY/qbvKSqQtZH3vqrDdCSuSJqr
BtquaQ/qVHljLA9ozl4l7c+2Fqc8Rm3WiJPW2i/oZHiV7gOq8E2XwqcXvyuy4yAsTPxqIOGyOqXj
5Qu6QcU99an23GX9PppNP6tx3NfAylSkh1XyrUrsk0Wov53iahZ/K6zxmKNl1ib7RbbiPBtHZaRz
sM5ny53ORVHcHds69ySF8/yusjXKqkWEb9yoEv5cgSI2LbUIHbbAvDfl4EGZ9NxWCww7ClK9u0jI
CvS7CvkBmPXoiPhlMvuDjOwzFeR+Si9sAUTp7cQyA8m7hi3i2l87x0Ds1VzoYZ9GoZ/lUlCdH1Co
ZbuxSD7HPv0icuPVju1QmQCAi+Wpsd8KxzzbEtWbox97dP60eK5gMi4q/szIVQ7REi5qv7dnIDCb
VV4LR8PyK80CpDWH9s+51oNlwlhsY1LJMvT165OM1XvGZRxzla4G+gjjGie0W6NqB9spLKz+SL/q
Var2OYZkaIKbzBU0aNUSxNZnbdk4Q+cQ+GHofkJmOkdzi6eguuoO/Cl1PSl6c+vc+VmSyJLj7QFd
HToLcOIy3wyHVTvDJE7QulL9SNcz3bgPvOenSU6e0sZcV4SACj5NZThaQ0FXQTvll2paAoYDHKjh
VMXeYAtNzUCbIn8ZWq6a5Ejuq9ja3cbx0aaSbUXCB62egC8ctT4+L4hBasP4NUISo3XzkiM57iHy
GZG+r1P13rvqk20Y70WhsU5Pv+Gys8C66HCKg8x9c/4oVHEsyvWJjtlVpiN1OFxSbdKCdS1gl9XP
yuq827YNGBzdwKQEi5a/4OibRuNQFrcZRDI22JOSTSTuVJtL7TAuw1bJvIhqQnspdnZJrA3s2zLn
81iuL5Atn8jFb0WcXIScj2r3fU6TyxiJr0u5vMGn/mkP+sESaNXHCByJOBijPNWUZcdUniFJnjLt
U5Hj3ilZxPgHGgyyUiLgynpWquF8bNzmbIvybOv4W6Xj2Qq2GWmzrVWXrGBPAE0wzV9MFw+NU31d
K+VLKuO7EuGTIscI0Rb4lLvmmXhr9ps/Evxys4BeSX1DNf2WYKJl2UsXYiCRhQOuILgYNxdgGTo1
L2qVQz8mQW38Vso/vWg9AEBPBZFbz6ln4RIBNWFS6lDscI4hnUZ9oOnyYDuRH6lO2BMEYwY/58+t
qL+DxTs6uP4L1UWbpMLW++AaPLNA3fFDo/HXXtKJ5Cd3AC5XJI83ZF7UI5VAAxhpV9ohjueDPlND
qtiKLEKMdbxkOBhM7fvcRk/oVq/R0F/yiWBlk39WJPUdBZTKkEEJN2OvxPBrI1N4MsbaCcvjURL5
Vw1xTUm94nHwUR15/OTx8HHzKN38eyj7pvC0YoBPXiGQ+v/KPe3/Cj+P18hdL4IrcbDhNu9Q/VMK
AKWbQygsNQJNOgF1n1aUFbgBzQEbuypHD67+f8ce96qSBvnfJ6Y5Ots5xfTYaJC/9lgkK9wIipPv
pFaRsTjziSC8PQ1p0uIjoZ6k9h1bs2ZzoiLGOWlz999Nk9nFxmHfHlMz2AKr//fziBY9osT58Dgk
QCyepN3w7H9PeRx8/PJ/r/PvJdZ+hhTVoxl+fAaP4s/jY8K6iYmzyliRt4+ptodPJM1poCqGdnrc
IICPMPtkhKmgik9xFpX0V7Xy770ChR8f3dLuqPR/omKuTsP2UT3uye2jUMa4wX1AqLlV2B5f2eOt
lmpsfTpzvwrGM9A5L2YqKKNeexQZ+GwfLwAemk/072ttL+2Y2c/Ipj4PdIqvrG32COTcY7e942qa
5d+3fdx7HGuZ6kt9aaUVBvu0317i8WL/nvs4liGeWP6+zeMngG1sUrf8tc/5+IeJrwOSG5/10DVd
oCzI9UYFN3u23MamD5ulDeTSBDZ1o0gfwgkgWoZocPozkCeVS+u7uE8VaZIfaKHoW78E+5Jpcygn
6UNiYkrB8tYu7g+luUaaj6Z5Fz912RJMVuqV4x+UXndD78nKoOJRE1e3ukK+3JY/Q0QHcF2PquzP
JVQyRht7pk0FKAcfBwJtzLD9mmdaYMe1tJ+1rn6iOxsax5RGaNprfDHVvV71c6MymqKurgWGqAQU
pWKAUtiPPUH1Yh0T6QaVUh9iCYarx/2/bUF5fqvPUxMfCoWz0t02RdWTtg4tfr7ldvtGOeWPqQRT
VJ/HGTGB7OpXJAQn2fC9yYahL+ahC4ss9YYRAGO67JMRSiafB463kEb8GS/vBT/JUS2zg967J6F8
jUbr2UiIYMdf28ewwi5j4greAw01AzU6hNrRoHu56gSI88LJkQTGv3u1C5PsTH3tkIk1MNrEl/Ji
MmMjVlMPCPAuMgvP0OK9SnCy9CVpV3xo8J02hB45IswG4MawlrQ4/F8AYoJ8JQeo14s0ci9ZHW+K
ieQWB7gJ+DctC8WQ++ijdsI1mJIAR4dS5mAvYTwlntO9RWRXedYHNSFMwluMinlcnI0qT2+eSQX2
/AZY8CDy9G0QI6X6wltWcttEe86Yb7JljkNh8CHxkY+MOukrmOTq8BLD7tTqyLdxXGotrZOVlpYY
PGucDqLudoNbsGNoYU4prUErn+AIzoiAchqtKvCN1a72Kr7SggplXlVBwr831u1+E07SsjlYyidM
KehSVMxkvM+TN6YxwEcNx8r1JsP1k3n0ymt2pIqM2UHfocrfL0vBKnpIlRcxiR05g5eWv1Lzi1X8
ARG/18FpQrjwItvr8yqwhiYYVf3QGANkR+ml6NyiluJzg22jbH11KvHE1qj6Jw8NkWe3z7Us0DZD
WaZ9aq0xeXO2nwET4zjbtQvMR/4zVeZeHTdnBmodmaHitzASlVx6lWn5U3SjS5jgvIzy4V5F7Vew
J2HPm2XRiKnA9kVufl9rmh+bItyBmh3pOzsCrAgrKmVLiSnpyfV7S7nJpvdlIULQQMpifaypi8fZ
GzUEJYEr5tK5tGhAx+5OmQRFhII6c+fFLphKQV9cMRGallQY150mh30JvlLF12Qn9g+SN6RoCpjY
5sNmZol04pM50iVodPSdxR62JHAisnZ0gIqEgTRIqscbag3oaQxFPsx+LVlCu+Cqx45fRKvfJJIm
5dVJcj/Db1yYHTU51D+4q8r6ksa5N0U6W/QUVosbYNW604/zDTgBvDkGcP6J7IIi8+AocZjgASoQ
ZuaoX/FvcWL+NHjRBe96QgXUaLqT4bqnJFP3uVPu7aFnsgfB94gBA47dGOGLvGjgEe0M6HGnH+Yl
2ZcwXsyJsw2ZRL4iyaVD0U9mMC3RnrqcN5YtFYLfqvxRanLHpFv668NeFsdSnGJQYtqS0QBRvYJK
6MCYIKzWezuXhzUdjl1DHGJLQLh/lk7sSk2lcmZiM+I7ZZwWgof1aV0wguUDNrzct+koz1h2IKb5
PbViYRJGsR5n1IuK4o+MmpeZ5iOI+kNCPiGj/jT2BNwGuCAEKJQxk7I4NZV7i+0vxoxXTihcVQ3Q
wg+zBHhExb2hqZegyC3YMsyRmVATPU9FBA6aldquQrBsnsJS2bsCnTs0UmXEPFAeI5KXtnBDMuxT
vNSh0/wscekOhruTst+0PTs0prL1l4nCSXkeTPUtUU3q3rAIWicQtFLlHJ+Yl0Cs+xRl5rNm041o
G3yM+UJZqj9PrbFbHJrF55LqFUCsMAY+jlO1SdOPWjUDxQWhllH7ZvGM3PygwVseGxTp7V3MDOgo
+z0kPlr3y15zGb3gTj5FGtbceu/wt1srQUoJftV0zos17nEC7jUKgrbsw5KFt0gMzgEnXFHDprR8
pkndLwA2K/tJkoe2sbU30uy5ZaVPLWBrJHqj7tzazMD25FICFaQBzaFA+eP24BcxIVsrmnHYzKUe
U8HUnpXUDBOJQ3CI/iRwuJZXg8EP+97eGlDmSSbGh2kMfjnGR8EnnRaz72BkKPUrg0eOGiuI0i1f
Gpm+z0N1N0QNyjT5ZoAnyOzqWOXOF9qz+xoA6E4l+9gyYqjXVOsMVP/aLucfE/qtTuilsaVbg3ke
ETs12n2dlaNWyWtavurueM3S5TVxx6/Mofi1dmRBtfnexSTiDRa1dTUvia6+9IqFz6Lcp1iYOrI7
4znXipuQGYENAdM4k+Epe3OJwqbWrrGbvkaa+dRF8ddaUd4cjb2lkm99lV1kah/0VAYRJ0JkBiW4
aXuQFKjivckauiBAQHn5ugZmpN8nkLltvXoUgPy6qj0jzYOonX1STi+iYF53bJdZEjrRpXHYuoXi
dTXFXc09L5l62j4GfTkmKvWKiR/z5ac6Lmbkvkn37KzGcbSPsSRCAGqcI3NPFjaLMbu6QlxZDrfL
PigTwfJwpw62N2ipxPNyUKT9ZNKIjNMcdZZyzPXh1NYUTawrtc73TtcvlWuf4ZWdpindycy5ZUl0
7nC5wehgKkcUtuu3OXIhvmTHFGih41BcjNntDMfvKIdPFL7zDLpmf8mUbxPA2xlvQTEk2KSJLsh6
ZA6ZUfzEDbQbjX4XNz+l87rUd1v7KInQqwKJGhgDlEjdF0t709Z7iS5R7tDdQF7BIY1xMLKf6/HP
Ku7tQUnuUv4uyb/INXeCcTeDfDMYWaUfXJ3z/rmyPwyG0zjH5UOLdmyY3Rvo1cI8qr+BUD3VX9IZ
rZHXI3lW9+4P8d39ZE1hfgvitVtzM/ftUezmNzQBBBktXxuN9lfJUil2gxNIeh+7RO6nPxgdDern
OfsTSbSVdex303DP7XGl0ZaL8wrG61YrEnsdc07eZD69plNHV1utWGPq4YVScXsy5xIpqqX1uzTW
LTo5yO14I50pMkkMA8OWmC1wg2gtcySGpJD7hzmkSLPl0FX8UaLAsiql/auv1VcGFAAutcf2Z5tI
Ii8gYJO/zF21E1qtnGbLGbkYBobXNcq5neJr6U4SwLiuD55QTIJUJoMFWU5oy7CBiqaEk0RBPhr1
ft58P9VMQ10s8920BZjNqmhDpq5VrHpK9uGu+qVQqblNa+L4zjjgLmVNe88XQM8s0NrFTbAq1SoE
hWxzLiX/u2Fc20EvNXKWaEGlziAaj1E8zDJD6XZ9HMursj9Ecu1CDZrIhXEB9r5u9eWbnjfHfi05
kWbtra67/Pmhq2E0HZQODuVa4y14gbmMaFSrGyK3k2p9S9HFshMqZ53a5e1xIxJmpoH8xRx+sZq4
vsCHWm5dFq83hvcuN5juVFFa8e1xiK4weWyZ3iC8GE+rQgF3+6Ie3xb5JLlrzsUfr0vQbjYaldjU
wwbGtKpBmV+zRUOaST8tdei5PH7zcdNk31NNN56j3Ox3clHdQGud7hLZRX953DOV7mLNxa21cu30
eGVEKFQZNAnbWG1+K5lqvsqhpRtYJ4NXEjdeRUqYvdn3mH0wX/HopnudL3eUdXQS7mqfJ0wIgdLU
2XOjKhGwA9rsttHEu8whghvdkmcDmsQwpA4pXdy1XL/nyXdhLcrXVl0ZNVgxkgtSUfSO2oF5HaWf
lGXzokKvunbC6HaFPhufZUmDfEp/o2bZxaBv093KvXqCn78OlqBS5T6rs2YeSB/6V5KsBPvyynAz
J3oRukkQ52iMhxHjSelK45KN1OxbjDH33ODKwqnuBv320F2qYzOq4h7Z2T4xh/5WUPvZERXmjKwR
yxdg69Stp3Zizl+SfSrFN7fLdWaUFCO6mMI6lrKA+TrFkx/Xdga6x9M0af2SLUTRNouQfq5TyWfS
CTB/WppsVJdlNfNLrCp3degZXKmMzRkbdXarowkaMZBXf5hU1DPpfEeYb/wxpL1jDk36a04WatzM
JwThq5w0tW5Kz+6tLIxN5Q+NlGtstsavesqvtYoUtpMUtcqDPSTJ1am65LrCOGzKgoY/zqPSy2T+
pHSuGeJ2n86m1dpe0XfpjwYEJbkeTX4d7v92mrRW4M5Z8SrkyFU+w3rIlyq5UmCIr7iIzSB9oeZf
+y7C7UtHNf6SJ13u123yzRKdPBp2B2/fnSbEaBTR8rrg7aHU0JjXsrs1s5IxLOF9morldet4gz6U
4Sy2uXaUoyyBizrRGCKaxvZ3a2ijXQW+y1upHXiPMzs+ZJmDvLrXjXdq5FM5vcRGDfmg0F9r6sRz
GpkfHQa1W+y6DNGzJ/Mj0XXEU+NIJ1q0QJUZtMlmXdHmFh2+FqmNb3EVmU/wJ8+2m0xvAx2gncYc
zX2breMbEeYdjRFD2hZlfGP6LpCz2o4pCOSjZ6VzdI5fchaQZNdk1dWGX/591nRMdaVs342KLlpX
zWxAxciuKAR7TMwZ3KsHdZXZr3o7I3upTnerR2BmNnW+B6mdIS7I4zehoh3O59H6JcgWqHwnP7qO
bapkpg+hYe7QvZtSCrlawfyFKr1WM5j2tVf717Xkv9ARaAwMOoH5ajIHgrjlilsWU4zsn+o4H55k
iRF8AL5+FFY1+y6KN2qt3ZTsu9pGLbNZV+WyIMBAYSxFRe+kUMq7pcUOnbtF3WWbKeJxo8Zas+ut
AQ+8gzDM6EZqJ3xPmZuBhNquntV2dtk24Q0bREzMjLrZacsEdMRmPIyy5jlG6RI3EkbR451tfRRe
rer1t9JFVKEzfWmymXvlTvDMGA4GcX2aEemuC05Tt69v/ZCMO0evjDf4K/too+E9boRaVbBkFdCh
zHjaRZtFccmG7Hla9c96nuLDmvW9P269UFXSvEtnfIE6Y8WwNGAQxkibe91AWs1q/qWdTPEp7LiG
QWpDb4/7iQE9wd8VQB8YqNOtJmYPZiqdKfagXZDilq3r7OkdJcyH8aqAEE7SUQbO5r16HHrcjI52
KEpVvdhmlJ8qIX/2bUK0TYOWSDM9VRXrIJWTs4GOv4O20kbnRSEJjAwp96NTMEnMXufao8NCVAIZ
FDFr2p4SKyqgoEOy45QaPos0RqUEYzmT4usore9/fcalzqjfTljJqwPt/MqY3LtlyOT1ccNCztDO
3FAOA3LDQ2JZFbiD/A6tHc1p5tAQsMz+hWJVWC65uBlFgpIw07Kg1pe6wVoKczZiWpBvgbeUu2ix
3IMrsgsmeBY415pomj2smNrCZwXLerk9bsBpUQYy8Z01y3+HZqlhqJqIw4n4fLtYum+mACo09lZ5
LZCAXnhfJo3ZpksTNtIO6EgZaPINkqIM6eMAL4vr5RsqoRbxqBQwwjnF9OpkRgt+nm4IMxQ1ZjcX
V5Xu/jWequL6ePi4R/cEPBox979DEquJh8lHbA4C7TIDZ/yLMXqwjBSD2RtzYleBIuyF2TL9pn+d
tXY59Xnmwa6uLs12oym9E5qK8/w4ZOGM+Hv8ce+/Y3rouPD+AcexT0IQQxTjeCWjPK8olBgD05hj
S2uaxwMjCHZWESEM6+CetF3/lK/0hx83rsvSPtbguP536PEMezte8/zHcaOr+uNUx4jyo2p8bTD/
MyNven48YjYWEh1GRQYT0/ZeHOtHWertk0MGycxDFEzbDbufgI4NcO7xMN+eEfGMEVu5hy+L4Q8M
izo3ekl8B5rna6pT0EG9UN2tkYE8rVswHGj7QSxHbV+O5W+rU0QoExWA3NKhyZuT4im2uwvCHPsA
XJf1m1Dypc819QWkLfSzZhhP63YMsHy1Od3jnNZkTPksM1fSpJX6p2W2xcXIoZtXmnEXveYckUuC
DBiRmcez7sf9Gj0PUDuepZONRzuhm/U4ljhFc2nc5fqIYHOt1S55Z3ARq8svrNYSIOwc60oA4m++
Znr2gZNABK2IfOJ7aiLI3r1pFk4Pv+pjnOceivMQ05eCeSUcZp261EbOdtopd1MdZ9iOQv5Is/W5
i9Xh3QVNfBA/9dzsDtZY6E/dYsO3GzvxqWbOF5s96OT0Xe2JoamCRZKLokgy3t0o/d/D1BP1DP6N
OXZDWY+3h8/N1QCIa7Hx1zCrptXvTKOava4RVqqkfNMLenU7J1+YNOnocp+tkiWeRBo1tcPsvF7X
d6TTlE4Idj5iMZEvqXoSjujwiGDL6AgZ8qHX6a92odcBJbOeSiYBA0MA1vdy3Om4+HaTWbk/Bzfb
kxyKP6lpPOVimr+in16B1qwEqZOkyyyz8VQ0srpGwuUtZfaSl1b9WRuUIRl5E53T7WHeRyGQd+TD
0Qr7Zx30d329V2Dv3x6WbR4kQv8w7CJ6LsoIhWPFfJIW/c5HumTXYqsERbW0T2mqZi9IH5kDb5CR
07pG++C80oK2K2P5+2JudF8azQnJ7JiFPFemr1dVc1ParjhMqRVh7yhpOKtqfsAr39wK1Ol+77rp
y1pROE3kSn0a3NjVaRqGezn63VDM6b2BoPP43/LauQ76wvwGSTzbAYf8HNpKCdcJ8rBi9fy7+Tek
tnqQL5RdbVUlcLeqXH/S1isarHTfuvRzbL2sb+3gVLfHvTheaeG4SByzYYQvoEvUn3pXHTL2u4M7
uEwfglOJZlC257apdK+NkSSrLlDLYTvWuU3T7LIRw1GXvQI6bs//bhwsBX8fai0wLKUskbBuT2kk
aB+SDBFMpTbVYZNphq+WeGSqKQJTUKd64CTOdH7sCnGtTKe27yBFsVEw2rzRGVimPU1zXB7MyDTP
rTbR96mpfPYCj629HdOaDp+KCjfMjl4ftvqhgrM6O9p0i8pZO+fKaSESO+imVYXSzJ1Paa/0nPvk
hyN8hZFjDNdK6hDImPHewN/x64lnPk6dgjbwPoFa6VkqZctVUDqpx/9uLKf4P7rOoyl2Jmyyv0gR
8lJt1d5C42GjwF2VvCn5Xz9HvDPzxSxmQ9ANl4tRl6ryyTwZnpwm39hMDbR25Sk8fqqKJlwNEc0z
JWVndeC0okCXR1h7EWWrJU+VqecHZ7YL0k9xcu0ptylIz9xmI1G3Wrfja/v/PAWg7eBVXBG9W17t
eQhviZaGN8ubo709Rtnq77m/N/zin8yZvZdWwBOMl8NTurzxZN0fdJBtfGCy7p1w1k81POGssIZL
POEDbPzrwCD2wuFg/O/pKcUz3nV4DalMBaVUhs0m0qtxRwyZe30JRI4gj0OmciiG/ay38BuNtH5k
cvfg+wyWDB9pp1zWx0agYA+VDRFfeb+ZrLNXplA5bZQxjbLWEr/wwhhxMP6d8ans6f2Ob7AxSFUZ
cflZiSeqniD8ivRODSJ/CjUQ+EQUEgxqVnEzF6ejMdgXVRX7/+gNlaewfGsWoJU8E8BgvZJJV2pV
FLszCJKLV1ZfAqscDptTaPPq69jLeMp0f2gGIMQxF19zS/80IVLU7JlGb92M37weaRSS1RPr8YCJ
TP+nijR5498RLV7qzPZuJmlQktYDX8Hd627ucEdysRqGqviV+AWhgrG+nlzXuvUtxoi/R2x+8t2c
uZ9/MJgc78q9RapmR6lZDH0eesPfc0BlqR1v4gcjetebKH+Qsusfk04Oa32c6S9dHs6i8LEJyRun
AQGZ5LWqo2nHALvH0G9F72lm3+zW6x5c6dd3iWMVQeb57Ym8BeA6SnK3NuTl9d8v8u/NNPXFWtj+
FKQKAfrvCBjCAyGEpvlMQYBooc4uh2VhITWZ4+i9OmN4iEZZ7ae/D6AgQYeRJdkCugnv/96jgEa/
H2XMc3X0Bijd3Xucro5lTbyolJl98Zv4Fzv50hlE/0fqyvXcUtTjhDnHFPgIa78s+istIQDWlkg4
NwGQdlWtNZuyenBbQ79XVOY8D7o6/z0aHQOvWxd5K6sfjA10IvghVl/cm4TGSc+Q/67nrtn7E9B/
vFTcyJ0QUHbaNvQMNat8ML17x5b+/UgXkQ18+vL31N8bOCR4xeFRM/koYFHX8zPqMhEkOaVnOZfy
GPUDDW1JPVw8n4pPqesDIjlVw5Q9JS9dIRZpAoQbW9q7plTqZucMCorcEASaqbNtIiWvpZ2HG0ev
nFsmoEirOtSeLRtF1RCD+VFw5k8m1/sdaL1MRlg6xlTJByfBG17l6b8ILqic6OgcehP6plt0z27G
zjCkZOaeY95ATMHcRxx/j0lXFbux7W32ykOxKwkH/vfevDwnl49Go2Nf/r+fV5Yrpc3GnriJ9Wo0
8wOKW3GbGoZtUUXUP0rtmAN+NZM8n+nHqYz5saTf/b/35P997u+j//N5paucY+mS3Pz7lHn5Av+9
N/XJg93TElHIf8rruXnrpt5vpgaVvaLh+WGwQpaKuG63XWF/Asd2Tn9AGKYGzpnx4eNgVIzD8Syt
u4yNdknWh4YolpzKwlDahb6Fo8utHsmEzUADL8JBAgWtYz3/PfSWh+0CLsDuwJY1jcd1H5KboLZ3
etM6fsoEzPZx4I75FjmPTec7h3oJ6mlsIoCG9yUMyzHSu3VIl/lm+iMx/b0ZUbMbpD0KhLJjMcf/
/rREIsLUMiq8juiSqUuPY6072QaQwPY/SS8zmQFaRXtpIBRRUKGWPuHEesxHNW+kn1sXLe86QDCD
h5XN765ZOZD47Qb9qao7PdBLP/xssOaGoXxkZFM+twa52ip2wsfGaNh3lgxLOz91TkovsWexLj7K
UdLC6LT9C60YL9mdljvRu9YW5XEGZbX+ezjU/NR90xpXCheKRzr/LujXcjuWcbpvp2Te9kY/7aq0
qd8NM9xwT5+eh8ktzo1AlY9yUb3nDb1/idvNDISEsa51ScgVYvd59MZ5OxvURtht755B46KR2DoZ
BT2qtlYL5cdZ3tQAw4K2TIkIVMq7ZJXWbbvMrOQWTKO6i9KRqaBTHurOZWFjpcaOXuklu34SG/8J
mo3nBpGJqGz1GV6ORZQGpgjFudG4ry/ytAO1cd+JlBm4zKbdYDBR+N/Kng31abSY8sUOQNC/J6l0
Cje9mnBWr8xWmWs4n/UJ1kt94scQgFSXd5vSljtTaWa9FBXH5BhQkDkRqTOenedi6PTd31N/b/5H
WTZBbG/xB0dBxX67DmIr1U/J4BEHD1v91P9YIulOiEc99XfLM3+f8PcGZ/EUmHPKmHDO7bPFgI0B
oxUb3IhbIGFZTp+Gmy9R6Xx5V/i+df57PEScK3Lc3LPfwV3XxbVl18+rdMjMC6ucHyDSO5uIVrIl
9GED6PGax1S9hDLs5ApiZHHPo/9ELEfWf4/SMVe3yc/b7VDG9lqbeoQXCG3/KfHgASirTCCRq+VY
1ElU+L+PNroP32r56H8PTWYMAHX7nVg4TeStVp7XVnf58tX/nlJaBbIzoa5k+YQ/+sbyWYk54qxt
5ltpp8lVGkzF6HeS72lYZ2tGr5DBC9G95eMapom6H1PzK4tMB3ewTmmxp+mMxtv0wN63WE/mpL/Y
dU8iTQwGr6DlowjfgUeggEDocEwKLX4LZ5czmeY/ge0r76iYQDn/e97lH+HoQ7iONv/9kjRVZpu/
x3/fsD8ZHtZ+dIRaJ86fRNr/+cS/x0qnFNeLQQJXunv+e+NE4f9+73+eayjH1SEuwbOlSzOHyMPL
12bjaBBvUh91l2+NaKIHbDTRY2hlGCYkhpL5le6ZkjQ14qcodrqBnlyAJSUJ/CLSeefHRrXROuq3
ivkwNmy/I1sGXTtg0VAclg134dYBiUL/BcD8zf6S6WcL+yVsTqWdbHM103XjUpHWGPed1sWU4xGD
EiM1xK5fX7vKumWVnwBoLs5WB1y9SOpXOHZYz8L9IqhjseGIh8dJaNYdt34Sp+zeWYSNrPokWqXO
umkyVKrN5y4B3qZVFONSIrAuse+KMGR4LW++zXID14kJFREaHRMu8Gicm+knSZkHBslUxgHA5UuS
BkwW/QPnO57bkebQ3CQXmfvFgyOwukSxc3HwFPLnYj4Tly3nraTfhy46jESlz/1nHXwXrzb/Uebj
WSaoFuEgkkDhD45Zamh0EO9h2Rzi1nhe1pKdHop13pav7gjLqU+Lm8Pl51igZdMvVUT3Y9R9LX/S
hOIlmjEJh+u4ipgARsFb6/J6Hly0jGn2rsmgkf2gEG3yBUNWArApkT2RhC9zbzxlhaBjOCY2ko5s
EF35Zdb9G+sZzZ/aeCMbXe5yy1h3zK9r2/y1pPujlW9lNE1BXndkFIE3hwl5KxqEkv5nKLufWsvO
VcPBUswkIvy23fI/bd0IOUVLD6pPuJiyCI4y9qOGrXZgOqa1thhx29gb04WGQfmZqRr3OFDrs0Se
Q+bhGZhYPR0wPDdqm7vZQzlbjxTDXdHMaKRFu6prgl/tGD/Vjfkai5G6Cns69h426na5uL3cvTcL
LaijLN9aIAmTodvGg37nJ+OdENZdVipcVQP93Gi1E+kCzDpkLfwXJnD+1H6qXvxWtuNgxCFpTurL
8HSPSg/Gp4QXusj68jWykCDqa2vSSCenLj68yg/MsJnYBLZ7ip/ukIw+HYmrEncltzkjCqIx+4lM
cEd1G92jj1HKhy9VJv1b5fivptBQ2JzsxCg5DaSfHIyqPWqsrJskn/AxcWQbFz9aFdKQ3nXUCKIF
lBUeap/W0NqN1l7EjXLWjVOpQ9vP6o09ZTsx5nBEaDvo4KrvaJpug94pb+w3znGIzte0LWGFlB5H
gNMXMpERI+cOG9earWi7eFd6E0mzum+N7Ek4sbGZaEsLkNhWTmn7p2geIBlRnurRrRUMVCgRzcVX
5UL9c7jWyxo73xj9Vs6WNp12zd2jQiHLWdmYicD0OvJarlg8OLSo+kH343pbpSX7e0FaV/SrISe0
jTOG2HuWgD4A8w1948y3xvKzTABTDJlVG2HRb+SRrPotabzvLFa0iMziYox85QJJrZh/BB42HBYk
kiU0BLozqm2HVzigG8VKOVJOJBlNIsyjsZ8cwmZjrRurCat7nd+FVWStSk+9arL59Rm4LpiHAT8j
vcnFaja0X83V3gpMKGWEJ8ptjhNiWdccaQY80Yx7AJeSrcuW9g6MR27QFPa7k7IaZub0FfkUJvua
Tklxjq3UkBzNPZtajFDX+OFmbrgi2sVoV+x+ESbntN9ZdGEHttuyqE7qsc7aVzZPvwQPHzwZ/rDz
3dGyxR2fYLw9wpevqwZS+xf5qIe0TZ410lxN/w/5kjOW5hhYTQiWQNC2Sqw21LOUqygi+psmzJSt
chl3qI+OloXtUPFH0WszaGKDH1DOpBTTLztXn5OAEEKo2qHmlJtR9UEYl2uhz3CL2MYBqOeubH4c
LzdWRU6htS23Lauv5+LoTCVVg6Zbry27bc+Mrj47D0ytL08FlUXbKcVq2BdP/Zz+RBWFrhw4Xq3U
6pAIrF/AENQPEsilkJ1CxmYfzbNx6fPxUfaKIDFUmMHai1TlwRTSZJ94dIn2oAV0r+GOTfQU3p0G
Dn8sgjiUJ5FiA4RfYbnwGgvnVxunV5zs6KUGn+EDt6uV9IO5D+/yojvMHZvViHF6j59DG+ZNiPCU
2uvsKkr/vbOgqjDsu2PLebQ8B5chxAbKROInI+RrlsIANpqFKx00gZ+YP4aBKUsSdjcXubxOxuew
xLU0RMzHi4QUR4TDE5xXK0xr5dOqRR9Mw1539r4dd8RU07TPsOw3ftP6QWa3J7DqT527UimTxNGq
nutiiohGJTvDa2mr8IUeWGP87bvC2WgygAwDEj0Ue68zf3yFX9dnASKiPK4meE0B9+8XWq3vGsP/
F+V0JnRFDtnJoS0wDS2DkGh/32fDvwGh3LdZNmWWv7HVeOHq6bam1dwm/H7GrOtk1LtfExVzVRkD
abu0ojQ7w4qZ4eRj2nTEUH8Z4vBa4L3MGpymRnnU3B7OWzOtCYX/mpmm1kNJC3SlbSX7jawgfBVa
gKDYD9wN0SYegRTVNVT6Wn3YTOXhvhsvkAfzVckLIxjb7kunnJT1aDo3Q3IXdQSGPb9qsO5BBd12
AqAiXq3mahQUPlGtt/Yy94Hq5+5adGGxmVBgA7BuZJGJzEKAGvHD+5iAHdBd7Htw62D7ACESwdSd
s+JqugTVk3Scke26px5DxAGz1jDbfA+iuFQqJwneIBPIGHMZvSivXJ4wRq29aZreqq2QlpJYf007
ChWwYzKGpcA+tqhhSic5Y68GE9GaMigK+rtbLxxxziv/CbVmPTimvHpZ/S2XiWuhCbxvaqYaYgE0
L28Y5sw7DBnU2KSNukJT8tnzXvWx+B7U2DxFzhU0lZ4Audm3LaJFkmvfgK5ymtQR32aIQiU387i2
OOPqgmNUKxNODunWmKufQiTVvdnSMDEnJdYaiAKqLNYM5GNmyPzy+hhLLPgtV3afYrSZ1DQuQ0oq
BIbhatZcoRbFHrQRiROmIzAYLKppxj5QieSoQus+91iP/Srbpxi9YyvfqsrJdq4jaS7AfYyrsH1o
cLcQwCpT6qVQ6scy+6KFd2064JMKd9g7NoXtejN/KVn/+hMBEJNTcVAJY2Ekkf5MpYnwLtsa817G
5QxUS0lvOkXcnGU7fHKcI/gdQohrlfNs+627qcwMgyz6+hBpT3VCTdno1+wBup8Mi0MgddovJNA1
R72PSvtpMI1HlVWsbB+imJfEd/0hFhp379HnXNOiJw/9+JrEPjcAYVLB3sf3rbL+QVPLvP49FYsq
qOatSGMTn2DDXX7ArtzHLno7C4QNCccT5r7gZBNOubtVPhv1TN/mVfwY1drOjyBRlOPYQEDzVrFO
drDv6XKZMIPjKgLEWOr2yqiZgswR3iSudYB1/MQ426lVmpkhzv43aC9/M2ttCY0OE22lh/5GjfJD
i4fFfb0ewznwtKG/5tSyTlWlNpqGAYHNRmWb7raq+NpAnD99/l0/j/ox88r7sSK1XNS3uaT9mR1a
O3ufTmX8uLZ+V5FFIhK9rUZ2wc7EsbrRaH8BceaG1DEoemDgdB8Z5Owl8sW6THLMPVHRb3LZ+3sR
+i8eVQortmv3VsvWdHarHzkhcJuigU2CziG3vt8dRQc2ycjDTyenrXzQ/tG0EW501d4B7i6X4AI7
0jApV3Xv9c82MdQhmV4LZBNAyjCOu/qzkrJfh/3Flk6xpVzcwvuxMzSMyc6IGJ5GuHV0Lm7LZHJg
IvQHdo1GZ1Jgornhna0aBgq8tAJtGXK6Jft5B8CdLG+iaseTnuZnQ0bcgv3+FV7CdopcmEspYKvG
yXxwCPg5i/FlEMW0cD5mZAQDM6RL+ZdrJ6/Sqc8OVaQbO2scIFb1SHqCoK/B/10qdryOdXCHCs5n
Be5cF7SnqnDVcVxc1Zn/Em+KFj2CZESEz+PkSP7LqmMk0dkZQTYPgHJvoJF6DTkPR+liY9rc53yT
/6J0ZzKaMfCKVJGo6A9OiUO5dFhkWSLJA0CCai2TMRA58b7nWAaee0nxYKf1JiAfdRGfS91qVsqi
dyVxTwRc82Ne8hNrsUqOixsyKmd0IpbrjR89M00ELZuSKvXLaj9KJ5CRrU7Y0jjumZx+vbTY6HXi
cYaGZqx39TasbAvMj36XzPFl9kxvX3j5EKDTbZuOQDdaJnbEnpNwz7bf0+vqYJJnC1oHsQ5vwnnA
qo7KfXGHEpu8YhXLRbyeWNdu3Ktx6MIeCS32qpFCPGTuOwR9TSjYQ7M++BNXstPiHRcSZhvOUG/V
3Pc6REJOuyVzSQ57XHrdjRUHe4o6+o2J4dZkd5W3ezgWYJq78AMA4Gg6XwYK0Upvx+Z+nuHzui5c
ebc03zmgAHPPyPOWdbjFJaQFXddw3G+LT+oBx82UsvHvcpRDem5MCswJosGSUoIJVJbU96NT/dhU
ypWVCHQ5kn5Zmkk0PF+Z6xobULBcFhqq+diOVdBqJgknQAzasj8rhjZb63AZDd/9tFnAtn1kn9KR
Kh6nSXe65l6tSquPFkbeweRfQVRy+Y56FlbgQqmn72P8vOyz3SDpPH0FLWRn5AQHBiN6ixjkrNvc
R5vV81cQ0U9eb1+djsMQHBp0XmfnojbSWw9SOBMlyTHdeM2ykWyEgwFPJCNnhmVXBL2KkgS8xFaE
IokxXsOKzi39hdniYx37xQY+CwmDGfeysnBWR/+SybuEEF1lKywOKLRrFuzrIM9WhNMM/NuQ9uJZ
XTQr/+ePCQHhnE0umsMbTvQ7XFnNhm2qF1AkolhReKExmyKYFEnWYfqLuWDK3v6Fu3GYGkYI1dQy
q+Al3PcwW3qYSCUv+03b0Lbn6NRh6yNDN4RnxjYmgDInuzmkKdToYCD0/J+MjqUx8u5UZYNy8w9l
JMhaVTgMR4+41HxX0AHkFdmZrFoBgBnPkSfhSvkvrPa2y2QqUR3jSIur0rAFZZFkktJrJ8xXf9Bd
BqbxmRHiIZ3osh+UjSXM/PZD7zv2oFhKiiU9Gy6kX2OjL66iJ12DMMOLCcM6MQ64+3a3KsLwy8OT
BpAOzvRg/FbLfxeR6g7aOHtPdciOumIJ7Rjfs3cwPn1vIosd/nOMXnA9DYfE5Vzat+AcOcZ/ZnH7
ODTTTuGIY6jKJp2zxs5W7ovKDfYQFMhtdfCAgsSyb3Xa3rTdEg2CjKDvfVQebaqNmA4e7cQrMyeS
LOwY48v4lktUJi8vmbK28LOLyrz4WcxwRGUh2+h/kZbvJ8PKH/7eJMwTdhGOw9XfQ8VJi6wOJWLz
JOoDm8td7oMSkimhOrAg0TbKe+M48z0e6wn0TOJMeF5ZSQnPL5ydEb5AJo8yT+9qPW8PbS/vSpmL
PRS7p2oxl6baN153jkrcI9DImUiEyT6bq3nVtqPgEGgNeApETq+RtwURN6+Fpb9WXqVdi4kbbqxH
Z30ivKfpBNMF1K9+ctKNMshkRYIRvxE1Z3LKegDJtzv0jvfuVmeQNG82BZJrv8qDEVXpwCTlKYvz
7xFBqm/pLtOtag/HuGGnP8hgoDRRoMJuBEyqeah2UEq4l41sRhCY33M7f6QQ8eQok0w8uO1OMhUo
vfxO89qrP8xvvefvKJq/2gIATNKQnbR8woQ0FW1b9r+sU/VbnJX3gLjWdvZi4HGk1MzbWZolgwmH
JXcegSWrOWYKmGzM7CIbQYN5HiQXv/fU2pDEFXqyRp1nrRrojNTBscPu6KRiy+NrBYdhPdqE/PHp
naPHslhAU2h1pgcrJ3t1GaInIcEPaY53dVl+VGb6qTXOScMetVXzCMSf7wTDbFRFO2ZlIQRfm8Kp
wcMmkvQry+uLVVv6r7VJuNG0wPyWmEJhL6LF5Y85Vv2TN3pgNLi84R54FJg3c7tdfqjOy52tiWAW
GvktN5OQgX3y1VA2gUk9ayCTDvHbWIC6MQz2suAXbbL6FlG3mJMM9RQMd4Yz0Ov3MGltVksKIrDS
ZQpnklPETMDlR2SZG5aAY5LnC6iulOtIg4nYmaxJJiGRtqKtioM6uUMdqHhfITgKu//oiSGnlcI5
ZrifXRh9cjh+jFV3ScvuqoZiVVoNScOlJnI2+ldfZh8dBQiU3aEhDE10oBfwsY/UIbGn75kKnnU9
mNeImylLaW+u6Db26O6g1ffJAg+pF9oTtXMRuWGyV4P1kKR3FAjIoAk5IqeiO1slYGV5R4L1pGJn
E4cF437rC8c9ZAu0s03PCC5NkYYM85OrHgyo6I+qzg7YncYV0PXrFO8ir4u2qOUVLbgkOlVr/tSx
3MJWPDKGQBnNvpty5iBQW7QF9tHvlCBI6A0ngog/dJdTHGfnVOv5mX3CLv4oEmdNLgXNxO5vQ918
4aE8YifVg74oxd5E9ytCdTF0kuRLltXHpo9jm2W4HsQLo4FtNKhvVbFTj5v6zPWDJh+dtYa5qmqN
d8p3M9JyIvC5UpvuSr3gwZ9jEnwJv+3GGDALE0Cl2BE4L3fmvnW+9Gp6q/1xP1gZtvXmNZ+OGaBP
1OQJT3Z0CVlZXOk+Oo750uqAXDv1ErnhZ0XNsfU4hu6a7dTZDsE/8hrh1WvBf/X68yzj+ymxsy3g
n6fazyFWK6ID9fQGdRWKGLlOKApoulF7s2fj3PHLqu1N/RvK6Aba7b4rWQ+K5XhoM7TwueWMDXen
EIIDE7C1rHAqLrGZyLGfSmfm19D688ZZLpCEoORYG28JB+611xk3oC8eBXMNSPNa4xdhvUAc/7Df
m8bdxqPEHcv2LTDL/t2pQaqlJEKNUxty/xHItwsvjkMqcfYi6p7iwXgd09dO/kC9uDlmGgb3SWPv
VDRCcxTjM3jkQzGjCxMjChTmEruaOHWyHmCATTgUau2Lo3MXk/H0JfGUbR3mpxtjGs7zBJd0cogE
oLthDGR31NifldXQv+JVK4qpkbSM8dSlzktFOhIH54UzZx9QmnYNNfUPU9M2mdJP1wQVILoP/15J
sW+t8U5H8K99jVctReVEOjW4OSW4lan77Kf4BzXTgWtY/cwi55oht0bSZB9Z08fIQrub+R2bnInH
+YcZscc5AiGysOp9by3nb8X4Ns2hLBZhdpbxT0q301rTID3bYcMwxwZN5CJmFgi8Jr2QYBdDLaj0
HKznFimey6YtAiez2IBmXrwJS8GvzhrK7VQM4Jnqb6NipypZZ+Qk9tkwf0mtJ7nkxFsVcQrMi2uN
Yo5z8nus/KNRYHpFGYBtDZqy5K+LhARBcuK0TLAsfkZbuCpvByc3FQPGfR+qmppMlCZ0AeGjnehY
5MjtdW9OAlMQaGKjUu6EcB2RIHY2rI9Nn8EF7KZD2HcWdwyi2kIxO+y0Vz2XPzmrwkrQA+yVNvt5
BeCxJNwb9bFYkQ1cQVeqUBr3VtvdGT1Bd/QyjyNYlO2MTV2bhDcb4sb1d7RYTQt0PPJeuLtLVmRZ
mAQ7kqPtj2+ZCRgAbcBeGDNDxSoYVRjtDolElCSDlxMfmGJ2euyf60paG0iMLOds5VpTHPnDElG4
qKUujEJBR1LbF1rHgsLoWPM1roK/tSU5cUsYVyWe5cBzNSvwxANo57euT0KAEgxCBucmdJruo7B/
0Luy2Ha5eA7t4RnbKHmSYsBKJE+W6dzFVBWudfxybF3aIHUoo6yyi+GFa1KiJNtntu4hzppdHj/U
mv5kWZXEby/eo55NCnSHy5zklxgFMfBi56ZS89HvAqVUscrJ7G+pbCF3R21BKYUNFnL+oGlrBVuV
i7X9RtV+J+hwGyRKo5GTdZs091uUP1jO3goEOI7CPBdqW1vNy44V2IleUh7UEGQU9KcXLb8ukT83
Jd6RJBN3FjFpLa8OnHPedJGroGSLRNVyw7E8G/aWg/Av9GSHdoCh1GnXvmMC+0wZpmDVNNgRrmIs
SuvENB4A4oqVCWF+aIuDm4DREBRTFYX+CdEKzrO3OMVZotwMwTQ05ltM5dCKrS4EGR9kodP8MomA
y5Fa/7pYksIC9SLhObUNM+FKm8TGJYLA/gooAP212QrPWIILKtzkU/vICwoCibS+bKneTc6CJyo/
r8WM2cbXtuTOWLjw0Wk1i7BNmJXBE3ED7dGj/gSfx9ZSpzJu38qECXM0hqs2dV6durs0Y8RNiKRa
IMf84gz2tTMwKYdVDRjF45QW1upZH4+JO34w+dr1inEcknlGglBM8b/MjhG2ZDVQZJLTUGmfo3F4
GqCYsDFY6EoJ/Dvd/GwQMbSW3G/sQUkk676qC7LjdnJikhUHDVthvy2YPVThc217dOGAGjUapquN
rQHS76sP3SqPiGsPU5OwjNTvoNDhjvfR/UKincngMeqb1skIb4MEnjCPYa5+tdyjdsW5hEPCz+yv
dCeCVZoz/wgl6mtRceasycRIIIeuNQZJmR660flkhOY34hIbdbZy05rm0qqvV56Mvky/eOZww71X
IwYs+x2GuWHl5eIuAc+084fhy0NBd6PkPhrHisLUe2Yp82peRloOYUMkg2FjjsNz6MCTdctlu5Wp
U7NB1Pr1oBRyyqaqy81YEJnPsPDMDCsBV5o1l49bv0YyoWbLsW8DkguB90/TH9eCEt3M78fr7BRt
oJvjtxsZcyBcDsuhW7ywLXtJ2ca4ghOBIP6L+dsdSFBidw694pL77rbGQIabAlOG9GaUl+ILSfya
Wc/EZqKVz5Q+4Iz3r7ebs5nnu7Yrwc+arbeWNdbOFIfCnHR3jlbu6Bs9uwk51mLiz92mF/Snn4p7
UICsTzbitZh7/9DlEBd1PcdKElEZiPzcIEWtSl3bVwnCp/JZOCQjcAHUY4CaheblnvoMS8LQfXBL
jnEpU8TM7XQesP4ou3lCb3f2jqOw8KXdOfwJ58G/5ciZbvvE2dolbvhAJ9ECXYQBk3MPLB6HZMgJ
BhJv7k0maoWBhg1ub+Z1OMSwmCxwLaAJROQBW0nh+Pfq1dbwFWUE+pFms/jMy6ojKLe2uWh81V+8
vN5yCzK3HMjWi4RkK8ZGZdSfZomX07dGVG5dPCipHxKny/aN6J5NkxJvejW5INzsFz/+kz9jQHC7
CPZIwl2ijXDQZD7XRIsA07+CrGY74PIylZDfyZVRzYFfBNTToZnaHcdNzFXjpmGDyUZWvlKP5Qa6
y+bXxvPZwg0MijjtOV25gFBl8t4LWWAhKKjqbqMPvyNdgwpvifbe5Y8+Z9UrJ18Ke+b+OCT+bzTp
Q9BSgpFD3gmysnycxNlQk0vBCUZmX2T7nixBPPFrHD0//kh6bQxYpbpVWrOtbIdii8xWhvRqjHs7
tkG6dGgV0bXvvDNrFQtn2lMaop2MKXtJqhRhpHplZ9YdMn140wfcYyTKvfTUVIh+Ttgh7JHWDQEZ
NlkHXxvMWhzHWw+SZGAM6dJCw54j9pHg5oLzT9DW2sERYmfOg7PJogXL2lW3LszPTaHT2IWKBU+G
EzFWh75N+UHoI2VYq2bUOO+39OlQqgo32ciuu7W+4otxzMLbkxlWt6Yxvt84iPs7etIeQQVDk4k1
bBLYjnK9fJixLa56O3/S+/gwRBY6KDiVev61axCnSfbc5ul3F5vvrc+Lzc+0Z6mQZed2/LAj50OY
gFuTwYV2MOEcU+UQWE62/7YbbWn4btZZZUImp30vn9A7Ud85XrOj50gmjFltdY6nnOPfUYn2qT68
IBMFXsXrJsqe4rn5mD71ZkBk09aJu9NLjxJkWx3Y5nsUcqEegrjC5u0TUKwxs8GbYMS88SICeyBC
tgMIkHK64SF6NSLzu5y6p3lGrSyc7KURyVOrFKlZP+DMkI/JceA2Peneldbsd53Ob7qDMyB7Iyjy
qnomKMAQwN75bW7vHNpWZiZtnRt7O2caTnZsbQwiMDugl2fN0r4jtxjpTqDHjCkk68RAbnJRPomT
4qAeOC+vuwbQuw9QfwhBx4YtJCSDzT9kXgwjWb5m9Hnf0gje1O5nYXkHU9T/6qy8+sobA5UzbhIH
g0P1qqoT+HOpC0WLMWtFdU8djQdymfdsruF905Cj69Ud2xl4UC26DK5lxDvuygOlZrYCkydyiynv
fI7/F11nttyosnXdJyIigaS7tXrJsiX3rhuiyq6i77uEp/8HaJ9d5zsR/w0hkGSrQUnmWnOOmQE6
jasHNfJbwmBGlTWCtRB8eMiK72KdmrsHpp+ZM2FWoKl3PVc02tlgy1q89r4pv0ot+U5s+T2CtIta
3D02peb2fVB4HpzYuLYaNZo5KKBBx31H4gZ9eX1aZwpBt92O67S3zVXbZO/MTOBYITOkqNkBG0+J
as3nF0yKk6PwnU/eKwQO5izhBAcos/wrchFSpnFpOe59TZ74uttFUq9WlSKsIMCqSNytztjb6+ha
4p+m25BXE0lIV/WwNvJuU/c58W4TVgcNzDXgGMyKdGWY6q/1drwYXQ6xyxx+TEnxEpEr8gtzXrgn
iI2qDWGtDLlklAKynXLGQQfckCTDmxF9OGMbClZD6t0XqXo3hfnQCfuzSMXa8Y0/SUHvchw7Z9UE
qw49zFq3e++nDyZ6njfpEI6a/ORV4SsmLUz1XB/S8EsYycCq/gNp+LdhUlxAjPMzS8d3NTCHbEIu
G64eEF9QAssDDpalrLpriSgQcQPI3beh0p9sqQnW5SG0RlZdflCA6tKVYLCq9BV8Gn4GlLxWhW+Z
K/JB38QIe07SmjdaPASoiX26Qm3NMNIm1WtfY2TRuc5VdD568TOvx0Mwec3GNqdH1dI2FCF5tkg5
Cohr+bYhSmxtx0jzI6TccLvepjAtt6JS3Vp4TrfF2/2V9lyRNEnfU2OlFQEYnXTApWH/gnxqLVr+
oB+Lq+QNwPwxo4PrUTo2mM3IvV+NAmvF9FEquFaBQd2cKcg3WCeGB9YdSjcRE/XrDsnIaupRKIjg
Z5VS7BeV+2vSWcwCubv2FbPczjr3Cv5W0U49pSf6QDhB5I+JUrKfR3BabMrtUWIwn2jf7cyouU7S
CCciCrORTDQwxNnWahq1bmwWRkkDOI+iniViScYPy/hxJFTXGGaACrXpVQ1ueFUa3VenOf5DLX8U
DVV023BSpiXTb0aT9kzvatsoYOqUdyPtT8edfM8dPtOAJnQf6OadDB0WluVWzxEouMBOxrl74DW6
uB8jZqKpew1zb9ybMmc1PA7lxmpT0OX6sMOWVm8rzU447mb7luvzxvWTH70REAaS+dRYAXNKGE5P
RbIDsa0iY7rzfUCLbnTJ2ua7rUSBYRvs9OiMb56CmK4kNbZYApELsPh2Rjjrdcp2T4sWUAQ4Z8Ek
LEF9vUL9NNXhe2ai9zZ7ERIWIu5ZvCusiDHVyJTRf0ximo/evabF+p3Xe5+tA8Qs7dWf1h0pxnJS
afgSREmtEvroCm4LUPDW3KtKVqwJZLTVEfpzbuvzhRafQww+L6+TghJBd89qSw+LAvHTLJsI8JWU
bXdvQ4kyaNRvSvJ4tvVQkTovP1PAHhTi67OU6YGc1FctplVjmFsCP+cCJ1g5y9DtVajHj2ULQNug
GBKgnttN0DLu8G0xIAVbNTdh0JnSYapbfKnOu7SZYYuBZaNrG3tq4uI6ClqoCC0PVtL6VwPvC2J2
yGR2DqDdq6x1rqMjVCPlNSx7ZKIxZsZ8MMVUhvd4rul+A6u4CxMulZxCk+7zZkRu3WUDnTCHqoNR
eqCaUvWS6+K7MIS/092KrLV0HLle8tl1BZPIiQwv0Eck6Gox7ezG6QkuYQXQaMzeTganZBLF+UY2
Y3WsJeTTZbPs2mVdzrl4Ty51ZHjTJk1va47Yud3EuVWjUi+Q8fQYCLDZoUqt+5HtFLj4NX2LxXvT
FsgTm3sEcto2DgzcrPOhZYN0nCWbtE52h+xfznE5fzfhHIwTL+k45C/vsb2uuhkdigMaMOhya0aE
/t0tZtCVCaeZK6DKjiW/0OR2U8y00XHe+JlP9xvjJatU0KjLRov+c2vZdWdwKjGiLRC7g1ZwvSkz
4IFMnrm5bAiDIN9DFhc5s2uTOZsn5uJ2R9GSTN+5l7psWj+vb7cy1+v1zXIQk12DkHd+UKobFS9o
/JHNP7o6tAdY5OqfjZQRi+rh3sxCDaOP8eWlAA4dXiHLDH3lUBRjguABjfQ1UfMi7J6vKlWkTdEZ
kVlBtbVB9OgPNLFqGySVMUwEB8yfzPKGl1tMdfgQ2vhRaBZYAyyhU5AChTsm2LaPKFq3tqVO2fzt
9vK1bhCNhQFKvNFeOWZRwvBPTLAAgaRNQzgidPzToPGpi4jki7/fzPJtLZtm/t78lkgHxEdE+PxY
zoNolN6m0+WPuEGHn5+03zKgFqH4kGz9eUTKus6Kiv4ca3FT/6Yg+pvsOg2vOUbXlr8yaV1zBD+F
r6uaqc/x/3wukvYZqbr75bO63U1/m4uW5TEJrFpFL36G9NbCgh+33BwSA9BtlQ0N0Yn21+1Yj07n
dne33AwquzgumyGb2c+VjbBgoQlHTusm/MjmE3Y+TS1jcoh4S96NhoXn7WT63/NqObn8JPO3EOzu
uUb61cdySra9DvK2gPiiqzhGcBUeAgQOu+UjdRcC7/Jhq39/Grffx7+7eZMhVUWEYfO1ZqACjsut
Ipgo29X0GRFGUBKtmvp42wjvn1vLJ0Y3gXZvTQc/rNrpmDJxOo4qQcc0bxJLa5EIMiXJ0cWw4gZK
2FdVdG3nDW2FbuVCyNlKx2fdOEqiCKuc6yS4pvDqjTFfrlHFNLIp60YVpRGpJgcrpWdf6CFZ90M0
HtvMNFedF7aomcC91MuG+n5IO/rh7+N1dGp3Rhs3h+Xpyx1G6BIPkVMmWJ613FGOUbuPJxKn9Ug3
T5bpXXwReJfKMWjTUhjOcg6RhIaqxgH6ajpZ/7g8IvRr7yLN7gcy8DlC6T/PzDpY4UHJaD0a6bqk
7Hy1NDe42tUgNpSE2tuxQVfBVXNzYl6qwkDrze6yIQ5XnUz4M8uzludjPWoeRy4S3b+Puj0Uj1Fe
Zt1DmEUXVxT2Ka46eSHZEmMCtmjWybG8hPOxER/0JqPpvZ5kGsLGYSbOQFh/Lg/5+zg7OkGA1B6X
PzRMLI45AaYNmg/0u+oSlZZx+yfLA3DhSFISJxZw+CQZBfl3wirdnZYGhKcimEQXEKKJF4VPrT2y
N6kgr+outRLrIrXuWE2+eT/Oz2V8ty4aGQCrDDPubjm2bLj8WkxxKAT8PaaPcXo/zwfHqPIPqlJ/
qEVG19JJxktZbhR1r6sLcdNGfvcAzta42Pb4HCciP7VtaF6WQ91IV9AhJWqtIfVYDi13xijXD7bB
YmA5tmw8c2z4sv/7iFax5gtYUkmDeJy/D82HBrpTqejhzw9Z7ogtsqhaW77//e/LcZhGd0ntEGLy
76vymHxRkqYvvzxinF981rb1trM18EClU12gLueu5T+W86Z24dVKkuf6CQOQGwzWRS8c6yIYkVeF
PVZIDzkG/sm6wDhXM6mUTth8bNl4kCJOczY46Ii/p1esWemDLT0abqeBwtRdUnXORpuAlFY96ZDI
5V+VHccnhXqerjDigc6hP6yYicL2Hi5t9SzD6bluma9Pjlpj+vvZtIl2qeZNXqtwGxp+OJfO/cty
hyjIWzYcZDsWOlocDSpNzkr1h+Uht2O1f6pY819ue7GmX8m5OA2GNHbEpYf7UiNoA7vx9IAs4G4q
iJ+ZO11RMdwHtfWTK9Zb0xCx5bPMilWE8r6hnZ48WGgx7pSmR2uvGYh5rzdTpL/EveHdFRW9WKW7
r6Xh7xuAqY3PC2bUuLNq+852UJI03nnAnzTidGtV8F16sBqj0onWTWHfVWTsNJnvbaO0/faH7hDr
GMaqyK/vOiOp77wi/VIJIaO4enND/barVAACPwS5SdXL7klX98uf0tPNvRlERH8g3uYXfWaoto4T
k/WSP3PO1PQr0Mgj5bd/GtFwVJh0ubls7NYVzO8GR1stN+W8v9xjpQVoIcjPbfI4NYphY3mAl8b+
P49d9ks91YGa8qz631t+Po3HKfsmn4S4seXO/3ns7Z7lGW7cEB6fiUOlaVDX/z769k87KNSoaea/
zbt5S8vW3y7P+68/vtx7e2ET4AanjYkrnl8ShU3zrh4NuR5d/z8ve3n0f/3Z2xNjsy3XdRnhfZqf
+ff16n/f++1f/n3HXhjXWHa9r7+H/uuN/e8nZYnR3UvSwtBq8x38fY6CDrbCfAdIc1TPlWXFO1Du
VinVtSjL/kmLlLcPRt+5I41gZuxKJKvw3OKDGev9kxRDee2pxsw7y5HYqdWudEPy5COMlPSqD07a
o0toGEHOY9+Np7IYLua46wjreFO2Vj8gpicQOFbOk0x7ihCzT/ZkTfVIFygZLZqhEVVTk2X4WHtI
j3j8WpNT/7TcCnL0u3Sf4xP69poqu9dthak1TzYrPMpbgGdYaOgsu3K7f/ZQkc7x3nWqY8MqiTLW
3cFbTUhJd8uzlo2W5eukkQe3gpBqE393b0i6M55jHa2kT+4tfst3le6SBGNZ1Ldz9GChJFCo99R0
qIBOLHukJ0w0ENCa5A1GtQD4wGMEo3ubjzkm5/mWVgTxYaBf5NPbcz3aS91TSljXM3hPncinGVco
Okx5WDC4dI4/Sn/4DDPevJuzwBcCuWhpNf4JSQhRgEbtvGW5s8O9SlpdpAh3GswzLddgBV3H+XRN
+sT0gbMHmdjaVcu9j4HOwmdVug+Zkb75rj/+kDEyINobzx7LglNqGSWVxtJ7QP+AUanQ3ijpOtdq
GqtHnoxPJaWIw3qAMps1fRhBhg3Ir8x3hxFo1GT05Gk5idh5N0NtddAO7oxX1GjGnouUqDsCZCrK
J20CvLI7Wcs5kEa07jkNKSZieX+0mJXuS8p6QH3C7fIqIeKsJsMgGqeb9prSqONT8kIt22DpyIX/
UoIqmJt0wzkgmPRojyJYyUz/Tqx8vFDzVbdNlVCZIzJ9N6jmDzSs2kSvrpy9IyjB5IRm+9PYAS7H
feFo464Sij6+48Tge5sWfwJCIA29vUe01MPfjTbv1kNzyYp01c0YsxZgCW6UiNbCvFu3QnJGeeoC
BJOiQvmaZoH8g9vpFSZF80ETFH57XrZbPyIRobB3UBqcZhUqFxM5YbT3Bvb9u3akTUtwD7Z7nZXY
ybdN/9T2nX+7lchfcT5o92Eylua6QsZGxJFePlkzig6Z92vta961osfCTwhJn9bZkD0rpWNziJlb
+r5rQa1BUNvHbnY0Mn84U4Bo8NL5WzQD7QGlUPnOBwb3miBFQ3LdLBMJcw3596Cl1bUxyy93TMJ3
qIpqjSw6fux8hHZWSRvMLNVXhMaBSAIAK6FtbOVQVhTPAa4OIZVEo6E/IHXMMFFDHWRMOu9xMFln
JRPTNjHvLsfAnhy9siIqY+aRRFw3ZNN+Dh6A+5QJ3jZhRsWYEoZUzWqCkjChDQQPXf5rk9aPgVu6
J+lRm8yUhGg7DyNVxC8sn8QltePy3FfBExECBEMK2lyn0QQqbpIG+0gwsnOkSRxte6hOb1pUXJMI
MTK0Rx/UUPehS91+72SZr8vKMB/r1iJ8IEhgOxiAaEu/u69jxSqYFtCWWGdio83QenbDIjjj2MFz
Mx5yL/w0/XS29KQjzZxKquVYJ8yz3sKY2DLndK+BhtjYwoCs8DbceyZ1K2m5xjFwiQVPZ8RN6P+m
7+I+tJIpCoikkJmQ47TwxyjWS621nn2rrjcuUvwtazvnvgyjL7TexRETHmgWLeQHDRrxp6t85JiU
Pq5mjeKWRX3wQwwAHQrfpFBpZ6ew5KoobPGTBF+cX1rYXnv5XE4up61ME8QmTjOwuuNbwzKC6Ve3
D7GZtPOgyLy27V/1xB+Z+LtfI+kaRJrqHeIafr12QaI8l6zksPyix96o95jP+js1czWNDF5BBo+2
oFe/HqN5Aif6+urOOIEi6ymT9j56pHkX54f1wKrg0Ut95xxpQfnKMM01pmcS6wTiAAia15lbz83k
yGfTr/4QVJTLRL9vZq6BZcHK1ss+P1fzrjPvhiJSKwwWxBIVdvQAJglTV5RkX1a+S9qx/jXOaNQQ
vV2l294n6u+HhVwLqXqlAYl91vjwKVEJhrQuL/6gX5nFfwjx7yIrpoaAZe3e97poG/aN/uxNiUlc
cNCt/EYRPjbTAktlRhTqvYLTlN0IzeFJkMUGxpyft6avdFGvXMuaiZHCiXa+UN+ma2O8rBv6vNKe
U2C5akPkSImUH2Rytj+5pFX1RvASVrpTFw9AJtTWiRAcw69XQ/8ctSBdSuEBA2cvbGh/agH+54HT
KKqT59v4HgNjP8BYCwB52u1nZZVnRyZQ6BP6v3ne864581f8HtHaLiNwtmy9geiJgcrobTTEtIFa
OzWv00j/wyRUbdNgdbwGpnNfYVF9I6cMa1WGI3fZxdmj3aGuhIoV88tdhsFKAulMPeMQR4X7QKJu
tg/HMMNb0d/jRROf4DI8/ou0H6fUohdgNlaCmnKyXnI8D/Ss53Lv7H6wjX9uacGoVpj/QLDOCCkX
ZtK+tmlPxGNJk345SFrVeyTCXUK63mA13VYXIbNepfRVGGCxDnMn3zRml73kyIShA9vfg0sukB6U
+gZFRXsp0SuhRDFelz1RefSQt5rSxeuQ1dm9bVGRLGaMS6vh4xkM3M8DUsDHyR5XaL7Gj7ZGqYlI
ujxEUoTPsXAIYB3jbazETvYNMvDliqqxZO0L6hPLMdmUgAWHsb72Seht65FMEA1M4VBlX3pvvxRy
SI+SaIptLjDSVLUNwdK2zcuygRxDlAjFJlRTHAsVRgaXrOZlUiak6ewNPaxXY9zhlNfJxQv7lMgM
jNkbNb/kwS6QGKZMpPA36hczwHTPOWN/2yMoyj74apPXtANMUOhu+KsziUDVp6h4MiZlHSG+4A1c
rpg+fQcS3bz6Cr3U2y7vbNnVBQzR1vFAlCIqFawhn83QfLck7p4c9vJOA1J7dXSXghN65VXET+WF
LOC2HeznqLb6F/7pt9HW/v2gEbUcJZHbPw1JRCZK4Dbn0sOFlpea8+IZRD20UV49EmaLptfpnvLc
Gx4NVuWvumyeemtUj8sX3PrDU6FP9alKqwvI2ujSBQlTnd5Jv/yQyqjM9U/DDvG3eVF+CgSPqDUA
tISNg3zqaCRojGZk4/XdKTBT/VfrsHYPNbdH0mHnH34JR165RbLX6ib/aLjqO5KZQeJl4uqk+pM0
/eyDi4i3y6p0a9qowiIkjgTaNZtCMsxGeXmarGI7aD7Bi0X/1dvogtoezlWeD6SkVYF8ENgfqcng
Q4yq5mkU+Q/Po8CHmAEapF8kDzCM3yh96C+AK8MX0EvavGPjvXqEaAQfOD2hNmyf+yrvHtH4xOgQ
LkNdp7+r9OpjOvpt8GeYbhvuKxTTtS2H2bIUle9BJAgXyTw6TvNuwywAfERLz6vCBmu1Faiwykvu
bWci9jDF53kbdiLp2fRuYOWXOvncZcxaZNldNgs/n/xLzJdubYP6BAvd1so5a6XnHidmiQFidVgW
8zGyQbm6cKE997WBVylJNKhJNfmReNDX7ggJ907TnuGyOI/4X9kzu/E1lU56cigtXDqcH0ddn35R
ysRLU9bwqedL3XK9oxmYQRIscaBw4SvruDmZVfAqRN7dZ8Os0J0vTcb/3f17rxaemeP86VWsnprJ
rQ/6RIenRFNHNR263nIaOkrQ6I91wn2jyLm3tYkks8h4MEraVsVySW/CkkulPRYbU1IDy+oxfvNj
0qFhfsStgyRUNCF1OCQQvRUXD+ZUGsxfO4M5KXXvu6QA63RD14kCyX3tip7KAeOUTqPtI+nHfo3S
VhzMebcPrD3Z3dNTnjwSL+Q85harENaH40c2JBcufSW9WWU9S8N8V4jRcPAFv1HoVwhCwZI1UV0g
SYZ6Ui/UsjaBQ9HQK+xHp/yMRALfxOzfLctwj1lI0zxTebVRTtsz+S20M+XzHZCH+mrHBN43+TYg
we0hqhwIVPbUMKdgYYgeFd26BPypF4F+dgQddS0P4peQYYpAHncLYlSsVEOYF+0Q9pu4FCsbytdV
yzjvlg+26EJEsqROrGwssuugqNXZ0YguocL0C+EAemLnhxb7v/+9oWnqV2VV8n75S6Mu3nOhitMy
fjWor7D9puKcJDLAcY9nimCNFjZBOfxAp8wo/JSAdVyjxAbg5daM63H9UpfJCwt1InznQ4NDqayy
TLwm852qKTt4NNhIl3tj1/1JkkK6LQNkqslMQMwEYotB95z7CSbJK2lem+W4NQ/ykKy9224QWO+C
sgGV544MSQSny6PcSRabAlAmZc222taRRaxzLz8CIKvf2cSyX58vwCR31bmFXANz9z6yM+ur6JKv
ONOTTzrW1A6HOlyn8SgPKq7RjwQeLvSuf0gNPgo6Q1tJ7jyuNgDqnuq8Xz15pbF0nhM3dL/6wdtk
mpMjhQON7Btx99vTgGDErfVBkkNJYBiCVsoaTIiHYNfaWoyVsRvuZ/gTtCga1ynaBNBBFXEf8G5A
pgFaZOOsgcgGrCP98mV4NyKTwpvjNo+e1qGFr6VLxbFozkUJbiPUK5cEWsfYzkS5FPZkmOj6i2cP
n2TI6+eRRJCXEeLBijW7vxdOuZ04t6H54rayFadn0ij7TSQay3AZP/sJBqNsStDbW5LlrWUSv7Q8
hBzyB1qcAZrGxjimlQqfcRszBbXH67IHdgT/iks1syerZjkkKy98lupPMD/ITcR0aSYDQfR/lqe8
BdCtug78d16tTsift6WFojhNSnKpTJtJVuHbPymg0pWYGX/Cce2NVts4HOfdsUIP5MJCTbI8+Qyd
4qUjByK4C4DTMMH74xXBB/6Q+8n31H2WFMmrWiosqdHUzLc6Gw8/UN/bDyvt3bOqCJRjFPY/mu5X
GHX6O1NBFt58xV5SRb/aTnvss7x99Q1T7Kuyexl6G0ddlaNZnFLxmGehWLXKXCdtaj1DCLD4Rng5
gVAaq5jMWE3k313wTkH857QDx7J1gxZHGJiFn3b1FVcsAgCC6duSSx4O9SR6k+Gw0lr9PDFzRyVI
rA3Cf/PsmvQmCNIlvwhZAqy1cEYqkGEyEXkW9UGOaDmAoSWCaN9niMLhhDpE6ZTq7BdkXrVd6W1T
pTkPpeZSyzGM17K2sQFIxnrNmTVPWd1dcD8hOHQC2r84++kHoHRKKmPHvFddNObqF+X1yV7lpPaI
0pQbP3CZbFhdz+Vd2+N8m0l+U9+KvZr6r9K2WUgHkwEyevlP5MltpB+QahG1frg3Od3AReGVV35I
cLSZFx/wT4reRCjdtNuMoYBT1Coe9HYw6Ri3z0Iv2wMUMGvrFrF9pDIkEcc1zbUXM+PCmm2g0zO+
1mYDhUyDQWM1T7cNwHdMtQY4oEFW9baI1zIidqJvo/Zp2ai0JEAyaaddmKe/giSrn4Ikhbpklr/B
RN1uzEeCBGLpZEQ+cvpi3LJILPYCJ+l7MewL12P95cLnCEqaE3rNLcU5VVTtY1M7xWOfZC0ULl/8
Gngfe7JSCVWLg/sFPEuABnQx25ggHHTRA+iQM3l94Zy0R0FK46MC6V3rjxHyMrv3tYdb9bQtRbqG
44IWoodGxro1HLao5XZEQs1ga7OhrqgKPBpDcLh9FXifx00UwB5pE6Yubqbfc96mh4HZCNRDZr9B
d6FWMF6bLC+e5neG8yIYhP013yjc0fkKkoF6GqRC1fUvti3m+mMrd2bpeG+hOR5Ek3/3U2xedL3N
do0HCShtMnd1o2VqAdcfJy8fqwYlwwLtNEsPalhmncIvxJXqASUgSv/ZL347fXKRnqtI00gVKB+6
UE/I+eySExRg7xQFuAyXNJrSB+fYpV54ghyPjiNHf5MMPUAQvSBLU9UJIZv+OF7E77RiRkC7inza
Suj75TQYR2AKCIzCDSIb6h5URpaNDvcGLTfOLjOHJ0x/ZxuYKnky57m7H9T4hFuubYZlECA1roMZ
mmlktbuLoCptU0JPzqD6kGaj7fbSKuT/8tEoRCl0Qa5hYvm/2+EPxqzwO9eQYZUNMqxbhkiMbrfG
EZytuyQu9qQeXZXOvX9fnJlRvCfg9TYMQA4UYjVE1JySpm9OICZZ11tR9MvVT6aGMq9O4IC2InrC
g6s/0SNfe9aQPbiueumyvn8Jzah/SYgegr/87HtmfSwKVkOEUKTMQE2jeakFVz7dxqAShR0ayfln
RLtcpyMGvEk2szBcHvtCEQVYYTTomoyhQiDvDdxOPNzemNmZ4Q53o4Pay1O7CpnLLvUQ/MUJpo0i
td2dnKfuVEMqEsAzeW4J8EFuV9jJWQz72oGKCvLP2huppb13CtMUS5fDWM304y4FBPN/7kwK76c5
CfdhwcjWTD/OFYrhBXCZDlRRUSTdO31brwqwXiCRUrSco0jJIwiMy/JNxyBYW5GENN1qYzyFRTUc
9ZjFqYqG38svJzfpMcVxfmgC1ztXMnYh0LgJgqzuo80KbU/kFl5zX7t0oAE+UwYlXLWhd8GDZeyk
Zl7KLpzW5rzMrwRRn55PG9iYCdoVRdcFKs8kFvLKMnRBMiXRwPGOjUbF2FMWXqi8m6oD5fG86WYm
AxWLfphxIhwJkmuYOZyxGMvXmiPHkwoCnIcJrnMK8tNPl0rVXTehWtfcFONxa2gn2ZbTxvWM6gLU
kq8Qv0WEJQcgcVHojIdu8vvvjWQT+gadxqT8iP0k2JRywjjuiW+VR+MmRiZwoH5fMcRl3Z4SUfO0
rN7jOVRpMhoIRB11NIiWyLWArN+lGDR+GUG09cxB/uEcO3p2WuxsIHkby8vGM76r4K7RU/cnk20i
b/AdnUK3lHtmFAXdaI8WI1c8XaLL9Npudxt/QAESbJBZ3ZtDsmcskumHbxOJIFVCVdVXPk17gR9f
WiZFQI+4iNzA4GR6z22NeWKYCwnUXzvUlOOhnIsjJGSs6woMRFJPgCcNzmMnyq7LYF9FwbVodOuB
0K7ZElxnX7H6LYRofpboyNdwoVe98keIhcykBp3ztyQeBkRSs15+WwDJ2qchJSVVd6IO4Q06vBl0
zHLDWKdDPJF3qBEcSRC6tCKqCaMIaa7Dx3IsfbuMFM48lg3ThMEd+e0tLGZS6o9gXLxKob6qFPY3
UMBh5YfjDsw/8x2tSN87763P3GkPLwPyp+GrY2Fga2vz0TgDPMB9qA2vmT3p74iN9LV0g+oBwmYH
zao6d2iW8I2Az8OxXtXArwJ/pQZ7wt5WvNgg4v/U+i/qddYWnmmxUSBwzxTV19acuqTKMTubPRrT
gdSiZdOMjnei8kumr7UCURA9Nlb2dfuUw8o4L/OBxkS/OrQAIqgAfTMv11ZFp2YWea/fj3ZKel5A
4Ahc9GNkcA2a55g9ffdzgyxeCAAyZamJS0+ewjHp5ckee6rXRRkNz3DwLZSqWX3OsJfeEaEzXhwB
CjAjcLtwUufbDU3EWaWCjJ75ECyC8tkn5RB3FEjJES0Vii6YvHrdr3BfB0TuQLoxsNXsVI7JdRpS
gg1zHMIuhvlubMWxDRWMXlBNWO0UI2bV7pZRNQ4ghRnWdPaiRgeP4yD+Dkw4O+7kPU8ErqBJH541
24t2y1lUy04dE2dADkkH+OF2XS0YKc8qoQkBWMp7mLTy22NezmR5ABeZN5TvM+voEKD1nBTG85L9
YxV4HVMvudZeeo1NmjWh03iX2x+sI6ojQVRvdaJJ15FN9Yzihrmx7JqibBvTwCl/xFFwcgO9O+SO
DM5UrkxUukxWMIndJXbcPHaure7azsckRB6Q8+h600Sx9K3sKhIJpsJ21iA86KPNkyl3YPxiBkMq
oJ0BJfHDUqeK62ALrqr3sC8IsImicQ3qRHyyVv2KJb3UIoUUhdXvyfUbj0UbJOK0i45KtwbEXnjt
iirq8K5xKzb7f26F/96aEJsoUcjX//9jB1D0eMdwadUMSGoqoAXM4QZ0kTSswdSbl1ADSskwEd3n
Jjd3qsuMA17+YmtIkXxGhIjh4+1/5Z2BuL6X2rlyTfJHGhBs1GVMX09+tGlyiBUrU3Tj19xMgw/b
Qc8b4g88k4fnbykUnn2M6wfEc/ROs256sFro40kTty8yLGYhCDirUSPqlALCNp+1Usu8f9kAXqRd
QnUUGsuXXxV8sylJP1YM+0FqIIfRrbC4bfC7jFKQ6jXrcEKRDhtqqvUmITuIMGg21VQOB7sy3WoX
xlYF3BlOezavMbMOPlRbT7jusxIebESBZTQoEtEHNu5C1pJAUnEN6SBrj2mW4+jCivLWj6ifsa4E
u2UXBhRCJr73iNUrIVo+xGiHtrEwx+hXEjD9dbXvW2wBJqh67xTGQNkfD+GIUelkDa5/Kv256Y9G
feGbCdcszsutZeNTJCXcnMywsJLRxjCB4pmTFEcDS+zyFpfNmL3RNis+Yn06OfN1y0TQnMMx/iXB
SI0BIIdtbgxyLXqTK6ifHgTBZXjrA+PUz5vleJP9kyKXh6a9JaJ4ouBK45YzSLH44LRaAtqW6btf
dh+qIfjZgqNhJTK94N6ywBl3uNeSAAeCATcipItW+B76nMIu9jnF4ntVoSNPNKwGYLbIXZgvNMtg
oULv7fZKzZqYJ3ICXYgNiHO7Oj6NVsb1UlEFr1MDQhcb3HX6qSlLsUnB6APdTayrhgWP/rr2FgaE
gwLvhkA+7+Kl9Ne0s62N8g2FgSsyscVNKNP2t64PkPxDhK4cwEoDC8hZelYEV0XEJWcAk1pYnwXV
gb8KDsklgRf6YxEiGOCzMZQAzQpVmV2VTJBRjEw7yc6OEyd70VwrXIdjikK9JeEt8mSzzhv3qg2p
+vq/NwKmTpMW+veSTAsavhgvl+KUYeA+mBXdD45NJyAQ2amv7VnBr8MyswTOEm3pq3dhE+3MoB4/
arwFp9sgWRnp7bRyhIn+KxacH7kfqttZl0+DWrU19iyVpSdVldlrzgfFilc6RBe4VyI85voF3Wqn
quJ9UGKZCP8fY2eyHDeSrelXSdO6UReAY2y7WQvGPJERwUnUBkZKLMzzjKfvz0FlScosy+oNBCCC
ZAgBuB//zz8EBosPokJvQjSY68wZirsZo1TyULvVcpp2cb0z4HSsZmIJRd5KVI7y5LGE3kUYuy+w
zstxqtKA2cEDvR32SqyjysxaRrb9rE3U9HMXR1CMn8PawuvN7YeVKQ/jQN2rdW7uk0nUK+drZuMm
LGT5ZLuKfo2IwyszsZsUTo+BVt3TLtwOUSGe3Tob9wHIIuypr4SWeAe9lgF9ZB2xi94QO+YQVIMk
SRCkJCdTooXtNzM9SimW4PEmlt7BkihTHX9tZWFz8gpw6ho8yZd1EtaH7U4paSWyCMGkRJfWqnqA
6h9LrT3dv/xWDdFv0OHtgXNDnRhcZVyDMQLQZ85K6WnRIjoFKvvIPxMhw6BCP6eYMnGno0mi3pLj
iOw7f6zLgyK1UW9E2YPfxsO6aVWWQKVIidjJ/CXser6jpqatP6oi2A6WezTLmnqEUMhCJqWY3Fsn
Bo1DVkc5Ds0i9NAf418jsO/CkaIb14Te6o/zYRXY+irBxsCrysJbYOxxzOjLb2EWlpusrtUT6OD3
PW7y73vZaRC4UbpKTF9XhXWCVOLFMBV0i3KTuSUOU4mkaIVldiTWpLhLyvhBVWNpzdaMqN8Dr1/1
csZElottnEo67scVKnnTwtbgR2C6oiwNNwiOWe8brEbysOJzRvHJkEXePN0nAdh7USDvbTFIiQ2t
vUcBnEvmVsRjcTU1ZwPGFsur83GJssA4Gl1/6Irk8xiNyl3iKPVTbO7mdg/ssfZWP0xe/U1rQw/Z
AEQiOvi5tkCruiTJEocPJVfxmEjDVyeN761ubRda8GZWLP4hj6eHfojFBUXyBv443SiKdlUYtwW2
vSw/wkkAbsXxg6LTXTPTBv1ba3f5xtaEsSNP20ObGVqLRq4UyjZztrWXormcKz7a/SdcKMpNY+oU
F12kPLZFs0BuCbo7VTScXIsrzbxoDYGxhxkBXWwAWcGbrC9Ro8bqm3S2CvyVb+vqW9RmLzOLoxG9
uCdawTGV08diMHd7AHkvU44uslgXpWyN05HbBeLqulazpRaPtqzrMoAfGkCdQrCl1w5LLVvMXWuS
HdPzvJfhkOdoq2ayqLdj5pWiYokN/Gfe+mHxiKLefNJVA/ui1ICf5YKKY2nQMoyvO7KmHn1He4en
uvMFc0FSnXEUBcMTGXfXvKptnbDZ+0lUrxqqjh3CmBK5YbyZqSIaqOsCHHtDfZFcNSIHFqGVjC/R
FF8b2wcLjkZqirhd0Xp3d7AY4s2gI8SNXHqcbi/XA4A86/k5mR+b+dBxANdHI1ubQ6bcodsM7to+
gIqCaxEupcCRcmlXyZa3k3vJ5qM/Xo2IBX3jzstKfTtD7709GGtETPFqPnSC0t43mHAQb87c0I7f
yG8iIlvy5twogtHth8Zd5On1RVXdlyKBqJtWyiszwKGvaGrKnXFyxjMhC/FiUg1P9sAJN5GL/nkT
L7HE3UbwsN/8ynm0slF7GipLX5HfZx1iUfSnJpt0pKc4o4uCVpWi2e5S0ZXw5Jl9dsTM6ZqqqMNj
UOgHhWRAQI2M7GCv2A11INF1WBAVnB/CJio4Xj1AZhzbJJtFXX3R9Q6ihg5YiX0XCCy/ZYNFcLpv
GuMyT8JxDlOnFo3GAhU5ZpbnHSb6PNC1Uh/gZid3Bi023LdNd6nL3PCQOJdbmJj4109lsOLJzHZG
UEHxUnlsVfyt77SaPDJ1UJvnMQPR1NVj2SnOzjRymxRESTuF/wEopLakShnBwRFlcDvPk1MKNQqx
ynM94Mo6P1BmicNjjbzhybcFKUNIXYMJM814fjzlg1pJOOVjAAT+D6+m3moblpPDYv4OnEF3l5mk
9E2YAq6IBswgGVn6IyR280hBfqc1pDUPziBOvUmJjGxBfaKl6XKHuQbkbHk4sfb1NYhX/LdCgpyb
dkmm3ARyaINSy1W7zrC/qUSL0lvibI0hnkfVCHaJ5PhpVZXuHdHWy1hnyCxtZbojjTW5i1Tuv/nh
mV/AVBtP0BEHSZ3myalRcIuYDBfIh5uh6yP7sVGYMNIUfxGn4sPavgHaLzkYBMQdtBZHw8BpEe7b
0OiElFgUkBVbBJanlrKY5li6c8klvXG0qiRum4YBtL/xbLZ40Ex2QrKFjo0dVANelSwZb2IzZrTI
8/bFd2MVZ/BeOTe2KTkckFcH5UlT8ut8DbLcMu9bDOYjLyp3o+XhDo7Gdeephnv0bZi1TaTV17YA
HgnBVD/XkflMeILkabU2NuEWYLIxls4JWo9VlViRyEG1GhAXUKYmZ8SBYtuFo9iqWhXcDkG+6qNW
vTEDSiRB/N5G4oG4KRX+sxBuvWTaDndq1BlLMmSiVUWO9a3ioxtznX73UbHiZ4lILIm/ja1okIOj
uBVaH9z92LgFHe1Rab/9OIXIal2GXXl0EqxT51It72ljqgkuqD7lzDJzwm4TzlpeuefPe2NGJyWK
0LJxe/R5haVEW+Oc17eXAkQawbTRPWjA6a6m29faqeNd2DnVUrHQ8fYO9GkCwE+2ibuwPCKDjACP
DrFdW50wzpteaxNRto3V3D6LK7LnM+XZJB735CEtWpi9XfA/HfQldAokCygtD31LQYR2XXswetfB
WaAixkxxbgpWv4uBIMebj/rFBvjHTetfHzyrsdfCVaz9EQPb64Oz60S9FbK7lFH4bzG3zvGz51Az
6RyWwD4spIqRVROb8d97kzEx8rfqNmpcGEa29pkKkGweokKwbRVRtImgQH8eEwuZhRq81aArMPSc
pWjc9lmztKcGf7x3yFiLIRnJMdUy+NoOvTGBPvoERlM8O4CPE+DXo2UDrJumWyKPUDYfJJ7G1y9+
5W9T7tZT0jD2SHZdKTfeKCxyUbrNPHTFpq4udY+gnCiooG9UCEYcV8IDPppnmntwv+A50nsxbjt5
FBJweU50LB/I36KVIw/nF/zIvSHvt18FMbFj88dwaFWv50NNosjS0QOUNLpLK2mSIVdDOFclp7TR
v8xHJuMrC2j4Sxnw9Vrxp+7ux54SSVydbNxlUUc4BBa2h2Zq+pyDB179LngemyZa8NyVUPHYA3tm
Gpd7oTyn9MP3V8OO/1rWFx/vnc/P75jfm4W4VMeD/V4DXWxNZ4pXmpsYzyIywBATXGb73DrPzIao
NyF/jk+9wJZeI/p7PRdOJXm1a5VuRBI7k8yIwihXApyeO961CoGPth3mu/mtTd2WgOZtzDNFYKGn
d8EhHIv4YOvYXyQKq6GRBcBj1+TKMkUrfIuJB/Neiq9MoNZvZljXz4NgAJZ8/bGTQeGFEe8IEA1J
BZ7u3QbDy7QLknNQjd3RKTPifFQ7fapyba/AOzbVprwWRlQ/0aKyE1d5TELh3zvAIfNZv8OK1xnb
R0vTq6ekj6cjlJfuZiQL/HEybn0giHU+SXa21dlXzWEEJU7OecPz4bGOwuQR8xplg6uTspkPhyZ6
nN/QuJJSZdo2mTz8+PyL+rKfINlLM7bOeRsc9Ga+U/lr1wmgC2qad1SGAloKeSuvoeuehylsHrIg
r/dDA42ywLz0FW4BBi5+8NlFgri1FdSWZPqVT2YAGhXBWWr6F4G7/Y7YUtrC8lCJmweiVJpr1gzt
bUumJI6XnA+8esStoUyPI/jqo5YCkkHdBXj1T6Xs/raTruz2qG6piAu6XjpsjV2bhe22wpDsaFjp
Jsl1rg1MvOU8PA4t9WClkJhoQC9ibddcx8TEZEhT428dESG62rxzbaUTQNc8WOFA2lCQN4shUrGq
asA3ktb11u4e4idtldavmnsMCdVjllKqfRwrPpoHDx/xoh0elbIAyqf6P6vBaLPSUKpjFnvKjv+s
uSUJwDqNE8VYOfiHubZI8io6+wAv8xEKMtRfTWcfyC+FN0KR3utoFax8rK61XWlb7nxn00+MYAXr
xg3lmL2pnc7Z6YaR3Q45nldJr2hPmRi+tjhy/Csi0oXF+/sIp+UGD5Ig6YPH3ugg2ZdMPjrf86Gy
B6IysoRE5py5aDJa9d19GVRjWnVxqRypAqhlW7W6tAzHx4z0rGUlRPWaatquJwLkKUSAtgVHxSMa
lwsoqT6Le24LjbRgSRAKHRNajl4wiTZJ8EJznmQstkc1jGiVmeSI1QhAIDNGD+gYZSiVEXzDlxW/
9bAmjUQ8+iaAp1kiKcHedLgxGjp8IX2NBr5Yi0/Mgc5+jfcIh0ABw9KD5LYjqauBu0Gwbevh74ao
Z9hastbSTDCu0oK2M5cd87lyfHJcHB2C3EzWmupE135Qp52B9pToYZrI87mqLL8UYQLPL0MP39FI
CVa4b2g0vTjGZ1RS2iRnv82Kz7OqqNWbYOf0ylYJNLRPVSrpYLpMzKGIaTFyyxdNkRzK0hpvCSJS
6E655R7bHgR3bfpUdCpO6FEp1jZO8i8C06C8Loa7PHIlaZniLC4dYzMzgvGBW2Fb4z1alsxesOnu
+hjX53V2Se1YuVil3h6hllwraYozb1qjQjueeLcDtlNP3ECnjObwW+awZA39pEBma9iHwFSwIsnc
9KikI5Evfe7e6BCjZBapehVBlKOyxDuvjLUrTWTtGsewjiD1osFzyy/x/VyhUj+TWX1KrlPhT2s9
jcVzJnBi9GJHJSGraTbNEND7QKo5bgiHDDRoOIVzJDAUBlCaEZ0chZIxuCUdsTxyK9EPaSql3kPW
fqQGga44FuNt3FDz+YNjbw20FOco1rE+9Jla+1xP9mTV57d+IT4HXejddCK2n+YfgH9oP7ES825o
wTk3ohgMYlVwEfKj9KsAw1rYnWjunLgBY62DdTX51hGTZnVF3yxdWK772NrRcCLauXtolPsKt8rH
iMpvn4dZd0x84yIKpzrwcVDA4JHULStYFct0ju6mM7qgGu0vpf6aCg+/q8FX9nP9Y2DW0Zgwk0Od
CSkm/2xpJ4GB/4az0XsBN9RW643me9ewojrXHZISoxzC0NTJLG7RY0EJw3GpDWH50hYYKXidnt4l
cib1Y+1UpNAsLmWYSP5J0vWoueBWmn3xGoeWOJo1eR8EMQbbrrdw3cztx5haepvXpJLNeyEYCGoG
u9x0qNo2AaqXLxBa8rZfuJMR4L6pfn+pVRgtKgh+VInz+IZhXozTl2jPXe4He0XXdOzCxvgBR7gg
3pvZNdWn8S5RkgxWxYBt86R+seETnwwoktvJNa8EZ6ZbB/7wDTQa7TG3yne/jNt3U6dDZdbibcpo
XxLMXlxi/Bm3NtVITaTWhme6uKg5jGuV9O1v+rTMc2F9GxRobbo/OhBs4aPHOGzl+DGvVOxLX6t3
TKKKVyIF/bU+9f1Ob6X1cudl+1Dgi2kXafbaGrgoy4ZAHhlr2JhfaDKP19ToiFrDjoYwGHf8HMCS
zOteedBNyJTWOD3Br62PUa1BvJcQQlFROzNVtScXpzTSvEzWgjacSxvZ4DrssTNeEDnz6Gj9FpxN
vVV11zkVI5YNCJDCtzKBvZqrl0ZvxX1WtuEKuZ+xbWVrSu+aW4PB62o4MMHT1LowbQYLpI/5fl69
JwpYJWKy2KDg7QR6otjsY2QhAJlSnZVCwUAFgBdWRtg05rjTk+L3PhmDlfqU+TALlfyVaw5X2JpI
JxGwwDsNjXXhmtFVMyWqpV+sKWFYFZW3TwaAgjKkkMwcINZEX4CLS99CK/nMOs4/xF7x5KqJeYQY
QD0s+4RZTdByBJmCFBH/sQRlO1UeSdaYPiwN1T7OiICL4xlgY3VbDFVzLSaGNWvS+yXVOjX94DL6
gj5gH2GOgDnFpG6z1IPqOmiunEq9j+tV8agrkAGvrm8VF60Q97niqpeoj6+WXjP6EhqxDtsQJUNi
v6tD6p8rJzOvnued0EG++KmsiktEXCw/XuISWCCOTXFu6fPflDpkkhRqEUo+lp1FSFoJjrwu3rpy
UYqPBKrsTDnUyaXtK3HXtA7cI77VRyh12Nw7hvHWJjZwZZV9mZFCbCsvWlCTvUHK051XeWLThWlw
SBNo1/2Y1JvWG4OzoWO4P3QkE5WYqK31aCCY2cFqLvbRQM6HQGp8VIFrjIWR37yS0wXv/XGoykOj
qlNcdgx3006NgtG8R1QsIr/VfDOFoMTAqy52WI22+7jomk69N+WjspmFOvWEbs0n8nHW7lTMJYWf
40IvU70KmeNidyrR0YrZoiyRJ1VU8bQSCjIk5aGuWNEd0PCpEoX3HSnCxZNsdX0/L8WMoo+PNQlu
BWEJZ6WMHrmwyhPpN/q+88jFK010RX5L4qSTdG+gXchEJrW6b4pavW2m5GhQhRaLTieTrLbUbA8M
XN371FJ7vcIdUiVZXoc5fVuCE9g4ToUpXuvxuP04JiMMYgxRVYvCJNYnaqGj65h5GOsqw28HkxKx
95hkDdRXUDmKZKXkinGvF45y6xOi5WIqOi8APzaxwlLQTl8sxZaNLRaG8/rRyQdvnbooHacBHwVC
l5J1iCwsbBu8xlrXtWFcAe7FNoGyIgydFxqDWzsMceGXLELd5ql2OxvhY7cKMrr4jKAgBzZRoHVS
W7sgUavlPIT4OShDEoTFoZYjitapjL9RdoXiCdbrlXCaIqvdOkbtLWewfrBpqvUkUe861x7OdiO+
5cG4aK3afKZj62wjGNzrDySEmSMoA+fg1VMGYwFOMRlAxnamvIfpw8gtvcSRxXwqDdJCMsvVdvNh
TScGGz+J7Oih9VQF5qpS20NhDuFeo0w/6QyKAyTUVVExH4QNQVRGyFDhcIPDpFWMHHlGlSX7Gf9y
R9gruIUe5iNNomEO/sZLD5UqZorGfi5/5g2mtvuuKKrb+YjguGY/sSrChj5pmD0plSJN5AC1qnqX
p95AJnxV7spaU3ZVJe4NVTY8JX2vz2qeLsd7jr06hShQYlAlezNlpOD4TH/4YuGytqczge5MHs4b
6FkGcYAYxhkjgcGuTp9vfpSSejxF5H/ffjxmvctftqzs48X5HS0NfZveyO185McsLsaWRIVwoier
6hnSuiEgdqNnUVTRm2xXUOwO3kCbQi+/33zzHZgjc6IfO2UwMP5AL8jCRUhCcEesInIz08xdBI3j
XxOyRY52gfkkBN3rfMrv6nZDe4qvXr5jfsFQMhWG05Rv5nPzBnbE2UA4i8ttkWD+qTfuNsUMbyh1
OpiYky0ntJmCKLXUuyUTLDtw++0VhFMs2RziQzrSZnoaPI8YjSOUw9ztMVORoswNtG40TjPWLRlm
+hhVBxM/YRSD5avp6pjbSgkJ7KtkGVaRt++GoH3OmD/akryEMHOuM/E/zfqDV9E84FHqHtzKpIwU
olnhqXhvdxgOU/NCCcSdJsdtBuY19sz71LOmbWlVUOaBsXGrlJuoa7/v1Zim7TDkRzjpbSpP76GL
MxPPYmmXyI79ZPZPYZ2WW4d0kZsy74fTR/dUiuXnPb1Mr6pPl8qkIPw4FSaEzE4s1laNUeq38lPh
iuuds9mJyGy8s1p0q0Z3w9v5/LxRFC1kBUoFW2gehiAhLQhVC13Aff0piHNlR6NSfVPyodsQng7N
MBqSl3mPuIr0Y+/jnM7IC1Bzo2ZVfTFDUO6aYm+Nciv8jBR5Vwqt2tLiUeE6dhtlzNqXKXQ9SYUe
j5ledSdhO+0yNmp1acYlzAVv+iIyFBbzgN5FcGDw7mZNl1zCAgpnb+9TzXP2fWuKUys38x4invRk
FZuPgyEyTtgDEUQUQnHTZ/VsaBQuYRyoLGc0rxrjL3bV5yfTyZsN3tzdijRA2jOTZi4B/gr69UJ9
Gi3XvvHyxjxEg6Mc06LSgBYIkRiT9mmKerETYc0IIUGlIDPBdwQs+xyg34OVuO0sultBHXioCN6q
zgHIR0KDnsZ3d0Z4x8BcPJsQ3l26Jx8yfSuxLtOU+Ne+atfE4WmHnlKtXOsjs0KtvrISICrEZYEU
4x5wozU25GG5MVhAH+ZDzEy5ywYbzwvZrx2y+IsfGfHadUtY6zryUGxnCS2Wv1ylW3hou7bfdXR4
fpwSLqGM80JYLS0EdrLsg2Yudn0IIjgXfvO5PnbISMW4AjIOeWMIhlo/F7s0LKLbLiEyFeRIxdjP
MvaeiVh+IE375qNBNx8zcIHUqnxVWRCYW80V09G0/Qgwl56GnTDnpGNf74086W9NnLKrVe018cI3
YR+WTX/GAyw5QXQ+O2MiTkZnLH4qcOkyRuvpXA0krQWhi4eK7EHNAO+8lzliRCYB60aXm5Hk6qWp
upL7VUj2T1r6LGK80L5HQ6s/OrZUJ5ruvZmp4nEqvh/lsqVkqN1wtPJvdK5wXrBt/1bzpwxjIg6p
Uu7SUbOvqlzCpbl5QA3g3Yu89PdxBrEw86RhZBk5G3gp1SKuen3lJRMSkk6XAWhqaK61REFIYeUa
hV6KJs1ore/HDnXL2izMbqG1sXN2UhZ8qeK1ywFM8zyfw++z36lAKcSCyXO5P1DTYx6pRjmcdaZM
LunVmEokzYbqb2PF/b7X98q7Q4NiSzeoXgIJui8BzWgtI8CAwqG786PiUPRG/jqmtsN8GU73oTPh
DzO23VqBKgsO0al3EF6hCpQ67FUDv+fEtc5xGsPGhOtNiJIVmYQGlbCy22gNfRB/m64gDQl6ycGV
m/lw3kxhjTv+5J0xte2PbuN1+EqzR2omzk2FGA5ehlyV04E69EfFsyGVzN4ZCiEYcU2QtlrC6c+9
mkyUf2+aWCinEGO0Y0O3iTBJ3CKl/V1WDBjPQ2fG8Ftbfoy8VpAfJ7C2j4ILaRBzrIpMbC65GvJz
t6MkFFLfawsYZNZ+ptCUGgWBxmrOINjvUpNPN5+Ou4zVGqsMtx1fx5J1iWLn2qXg/lrkjoOI0BzU
y/yCJZ3yjLKxdz/ODdZ0Nhy/BakkyA2Ckb7IB7u6EzjT3YSR5u1hQNSLOCdSkXw58Rx4dJjjtH9g
MmrOVkqarTxdkYaMygdFOMTqtWA2fcaBd6djEfDWmABGo3D8MzWUDd0ns5ewf+K3uoY9xBQaRDCg
BnxhHGku4rC63ZR56+wrSw7zjgQoSX+9V0TJaGqNzqvR+ETqogqzaFY6KdFIQT/Q3DYNWs8xweFD
yRLQN1CBizI+a7ZsBIlMwYaHyr5GAfstjx+CptHfaTDC8UyDCnZwYa2sBhAa55ziWLJEW5Hw1T/S
3ZQaQld/n7oXzFP8b7rmIFsp6s9eyqo7oZOJzCmeLoLQ4lVgsJwd6K5seIrcozdZ+rbBiXFPd3bY
Y86ibAkTHSApW+Um8gh6YCnm0PwYkovdsboL6lHOZtqF7jUGn0GtvlRCp6sdN+9uRHYmFjnBjYFR
PHw6/T1NyifiAJwXNfRAxOgEP4ROoy8zzw3OoGewJChejzYOensE1/rW7k5ZrngHJYISOI6FcZz3
KMPF0Sc0aDPv/TgX/nrOj01rD5hJDu6Q7ToQrK0ZWcPtONjE2Uxa+hjQ4YYM4MVfMV+nUTLgAjlh
LuPHg/bGone40ZUhvyuFdRehx1vCKevuRERDXNioWXho3D14ub/FXsQhQxqT+DFwg7sSwfFoooh3
6mbYA3VhMGxTp/aQW7j/VdRCKI2awvWvasmtiztD+tH3Y9XTK6Fy+fTb//zzf78O/9d/z895MrLK
/C1r0zMYXVP//skUn34rPk7vvnFo4iOJTNixDdPQCUIxDF7/+noNcX/+/ZP2f0wMkiurQ4dl2A22
AEoyXHDwJLqAmPEvwjJOLtD8v3SdfKBWr79aDkEbrukXD2bP4sQpCJ8Kyr5Zpl3GYWhnD10V4ERk
pvVXmgLLdiiTZdD6xcmiAU2YVQvKkaj2Xa5M0oy7qV/rEulmnZdMsAZiKBCpfiHkAg/HnuY1z3Xc
VH3vHVrieQijiNawX08Qz7DZdtDPf0jII+h7cLX/OMSgXhwGKDofr5p2jXhzViyneY8PvWRozTSt
LsSyH6bdzXxd/+eXC1vPF/or8SewxYEqfj3853Z1Xf2v/Il/v+Ofvx7yA99/4fK1ef3lgHzasBkv
7Xs1Xt/rNmn++E7lO/9/X/ztff4tD2Px/vun129pSIRR3VTh1+bT95fkPaBbuvPTTSP/wPdXb19T
fvDmNXr9bUHc5L/AX8LXv/7oO16Ev39SNE3/B4QBx7JVHDFcqrtPv/Xv31+y/yFUXUAWdzTLUC39
028Z1u/B758EP0QWGTRBHRaTLeQNWOetfEm3/4HPgnBVlNe2yb/Wpz+uwvc7++OK/+c7XXN/vdNV
fje/3eCP2K6pGhb/6Z/vdOLJM1u0hTgVGcUpfq0LrccTLJF+PYTi9aNdn3wTFKQmt7TSaDur5uCj
spkcErva9mSj2cqOsZSnuniKL7swf4pIc7n+dHX/wyOpqX/5oJaJlNmwbAuyk2tzsX7+oAI7YExn
WP2wYGsXAh9XwiUqgk4rmuUiTMXOGCrcvSFiH7tUTTdecvr7j2D85SMYGqib7aqqBQvPnF//aVQA
ohyaKm+SE+2r8JiZ/YPSttVjFRa4jQn1FrhMAeGoO6g/cbRikSfRZOeCbdwTmYOwKWVPriYcsBS+
tx1GZOOmAiRYWgbCCmy92iACmTc2ConuyykyOqhqavR1GB4AQqazM1FlV2oybfGgqjZhMJ4tXY8O
ZtsGt71FJBP+BRcRpfelr/ZPZnPKdXs4wC36/PeX4i93jWGpmqkKzdSEyY1j/fplIKmhgjVt4rfS
alh39G1WSNHVZdRY76oWRBs3QvLoLrvJrzZ//6f/escaLt+AIVDMO7oQqvbr3+5Uk+4adOZjYYXR
CqX1MivV/jJV6SrSO3EIJ+UEQ20k6wF5Q4T+b5M22iuG6sFCgMAFNtY9kZkEwNIqTsHpqG+2k4N9
zX/5oH+5XUxNtTXuFVUz5Me1f/2gmmkl6HBj+wgHf6O3frDBxYEkACyo0d4zXzsVk77AVXGtxcrD
5EDt/S8fweRP/DSPqbbJX3Yt17QZX8jDkt/jT3dsENYqHMJhODKuhjsEgZc6S6aTpiivk9s1x8Il
Rn1Klm6lE9Snq8kOBy1t2/iq8+QJfH+q7q502mH73z6X/L//6YPZCLkEJjRCtcSfn+ZpmNLEswqK
8bANduHYhQc1S9KVruTVyi7pLWhRq8FOpxQLVGsXY2J1U7TFV80zy+VkWQo4iVqSZtSg2FyraRdd
VGz6YzEp6CswJzdlBLpmW93BT3FLw4cjWRGk3R9K+BZTExAsXAWvvUbQe/KcmiXBQdDvI3jiS6Pw
km+jSNr1iB9qzPv2AXTGRBlvHLQ6m1Y1byozEIde0e8Ryg6nIrSMJY2aRWuI7AIXOQcZKoK1+3UM
jfpzrUdYNljjQ2QqCtA2suXJTK8dzKRXx8fBQ8VA1UERt4WrrdyN2WtvtBrMFex6Qxm4Y8A9WeYx
szJqUPOQiKBeY6BU7EeXSGBD0IMvMx0dqAcZJaTJtytq83PAKH6cFB/tGqp+PpFTY/2UJktMhcPj
6OO+5sAeV/0DfR+X1l8KmBbgVdsj3zlgp1HeCBuKmad6ZIzDw98OQ+zs/QFfShut1iIR5rCroWUV
boghuZs6a3QK8VqPbeOms4x3fM885IgtaYHdCKG3I3+zif0vuLtlt+j4vhKz1R/M3LpNhdFgtZN9
NQOTb0uxzGPmUm0GAf5WOIh0m6iztcXggpxoYVvBS06DZWHlNJELstoU8o8Xrlu/gdaE9LZoSjkD
CBSEhIOl5ojjmmY9GcXEvdK2uxzrRsybVeRVkTgqBGOsSvOuMvTiyQm8c1mNwSqNGJp7YnQ2aR1/
q0MikdpAZBu8Dkn2tNr7DEMdFtzwJSqvz8jbLj4PE0uExoovVZP8l4fZ/OvDjOJCCJqlDH3CsP40
8HHHFWnvt9WRP9JsLG1cu+gYF/TKwhVKIcTz2zJIitOUIggckCveZBEWTrFR9tdYI/0psNIXOzeF
9I999kpSTzJP5CvcItVtO6FGvbEqFmamg4s60avNuvII//FbVT3HA5GhRRmKxVDUwUrDUmhpgmIL
GBuHqZdfvIcLemiQsl55Q3WXcN01bjOEu7DUIH5eQJVTGhGo1LiiRegTylPBmhH64C21Ed0mflP9
PlIFVhBEUQtsp26toHzCKeOs1gis/34McmQN/8sQBH2aGcRRuZS6a4k/zWE2jWxHdHAVA52+fDO6
zU1udjymZOx2gHknRbY0PWvfNOlzxtroktFQSitP6g3L4CA+53runjt4MzbKXKjBz8ws8pLYPRaQ
LMq0AG1RpfV7H1fWMk7Mi5Y3yDy8Idi3xfjWGWa0Q4RCJq03xHRXsoQgaOjjtl0t8JSx7kd75bWn
qnKcSwgeCHlBJ5212RT0b/Z+FKfLRPTJCacODFJBwbnW2OXjGQ+SZy4bn3RwC8+lW+wY9oEu7m1f
PJX11J5oW1cnTcTF0lK6+i10d45MyDQaFtZ5+2w5avHsFTGZThD1WABF9hckMsNCb2ltGmH/paxQ
/4Xji6roNqTSMboxiIFftqWx83QCziA3ZRSQrMohoQXrSam/qnLQzaVVXWEr91HVRbu//0qZVuUz
8OuXamiWY+iO6cpC7c8LN80h+6OS7EtNYEqaQvGWoRQ/Nm0Ifwbq4h8nbZnPMR8mae6Oix+veDLI
w5e5Hv/l5VEMFl/er2+fD//8gz/9iZ9257/x4/3zD/30MX965/zSf3r7fzo3/8/GrGqQXaj11QPU
XDQWHQ66q1j7vvbhUN1jtnQD/Kcd8qyjYYp8VR+ix7LxJHO1n04FHeRVl6cWo4w/4O6EJ6nPvKpb
ItzHJGauervJzmK6OkTn3qgCVEXpg72D7O1V1/EaYJp0zsTzjP+PvTNZjltpk+yr1AugDDMQWyCR
cyaT87CBUaKEeQxMgaevk7eru/+2XtWqe1GLK5OoS5HMBAIRn7sfF/Z40Vnfk0bbEWofI1eN3POW
KR6wbs4bQ9J2zvrXUYYzJpc6o74VX6u50RLyZI1Rm/d5qBNAjaIva8iryMrjj6Hk3GqD0wTJnV2Y
hn/kpD5hNqsdpU8rvU5m/8fPdZ9iq46BMUsjAQaclwaemqXvvLcmac852/Wt27GlHnqWPRAuRSjv
YZIBv5ZeJdZzWZr5LWO+tBHUqT7OGQyUxAOsWgwquSm827ngsbKuJACaUQNLvE54Xty4fCR8sZnk
tF5JK+FJ6bUzJbn6NVZNQP+NeeAp9S1DF7zAfqRiERGIu5+8LDkvq32skHJ2yl9o0erMDlt7bBxp
IcLNXedrJH3/i72uuVm0yow0nWrweK6e13SkQKUYH8lxUGzSQxwZG+XRZD8wN2UrkXGQeJaLfSTi
QlgB5awywKRhQcS06jSHiobMRjf1E26N8uBmaAwJ5x6o8K+9/Vo4YtjOyL2bOrH6TYN3PJgzj6LJ
bl9YMFP7uPluG7+4qGHPWxEfndL5SKqWUaOsXkU2Ou9JvT47lf2GbypDaSLvMTSaBwPR04/JzJM+
aT1gMEVM+3IO3idBtdspzheRDYW/mTzyoUB9KRZMN9KG6Wuu8twWD6aYLYoR6+a4TqDi7ESUwaIS
bcvGFhE4W1iWY2QWEsVHZNpplzrrcKzAfo8UwZ2hnBUhR5n3wXUx9zPaFKYFbbDVYYwx5GukgOC/
NGGtDeat1V5KRXXpMv7yTExl2vok+jZ9smJ0o5pUQTDS/wGiAqGLManghWEOOvUOHXW6/LHpEbm6
uQfblFtBUH3+MFjdNwxM0krAHAPHw4dA4zLxMoOiv3LR+mCdUv1i6+Nfy+y5L4ZiuUlLUtC2AH6e
tZTqqZTdEkd260wX0LKfbNgN06AYAKeVdeS6bve5j7E0cSnHq+6hD1bSc5vZb7PHvYsLDRqRawPX
M7QcbZ8oCR1HbOishhb2EZM7h++f0qxOjumlDznc+Z2ZMPyLS6Z07WDpX4mb/l5iCHCqYrtaEdHM
EcALsuWvA32oofoDCFBeEJao5MjMDc7YbtdYOitLgTunGEeO8849R0ppwbYYB+omTWsKgNY5IJNL
ztYJDFyHFD07CY+KUILneuFlJ2F5wUQbfQ+x67HRaMvO7V8mYQcG+3FImxrN6UkWDQzQIhMA1gkT
AaO7ngJfF2pQmbBvbHvmbeu8Hek6P9GjQRSpn2+eSwMSKo2AGeJOkV7ZmzibSoi78xC66JHBKPTi
hn1sn8U5z2OSN4IAnjv25a7CEkc3sRuWTb5uF+VRq1QOiOjVBBlwfM21vqFYsLSD1feMfYJNZJN3
9NH5mit3pc0bj7qWnDn2b+a5P5TGVLzjZEo3llWUl4mYw9ImB8PJ3l1Dq56akvNMkstQG32TCY0I
qRPxnkSu0ShQuUdpqgQcUm8Gw+DbV0ta4qAWhcxLFrs1MtJDRE0pb4LHDESd3UNmfGZWp10gP8J8
1LFgE89tultaPrQQxq6VllJNyuYy50qoHNYdFjbB1ge8gy3M/MxB5mzX3M9ysud91ZsX04HUlVtr
D1G9C/27j/ef5HvXkue3cwq2NDoSB/0nT0oUk3XIEOkiuODuqS5mGVa4VR7bNrmM9/qBRFBUQAjY
OdAcS3Ou8J+GJSGVuyT1Y8yJMi+z4ayEFYrUx8B1/2WYzA/u1ZC/EjvIhOHkl+W1WavxdcGek8z0
9xqYqwNPz9X1D3eWBJJH6wfQjXdjKUieF2YatbJAMWicIK8WfzvRZWOYEFwd/G/ESWiCGjGETIvR
n2m+8yGYzZC12KTDJfZeemHP3GuQPiICAOsD4FDrKuqLVRsUJfd9fUEtgRqbdWfCX+61YWdOjPRN
5om+8XtXf+w1KqE5an1RyP0XCvdwreQCbnuqE/ZuRSxClztLzqv7aPDNhczRyiNSBY6hxM4fAFxk
QadMEIqi9oOGM/VJGp1976SeDiCM9hUj6KdplNouFjQ9+pWFCsAzrIZaorR4OhlCEnBck1e+Yn6u
BtcMDc2adpNSXigADx1dxyUQpU/zSTTQzsRcDz9YZ0KuBUQEyyHngWXtm6Y5L5BS7442VYKg2MgM
VlNhstDZMvxslHFt7zAikYgsHCb4A4t4ESMWUrCjn1bX3TppPzae9iepI832pm0l/WOmildVkdAX
TfbepurDzPXnpVre89l49g2EooT+HeiBdzzxcw3jncWCe3J+d7OCgKO/9VVmYRCqN7NdYtXW2y4o
3TTbNOn9HjOM596OOfjl6ymf5TeVBIE75WeeoABCYxKU/djvh97zt07Rf8eUlYZatTIQanf87YEZ
yZHdDCJB/1MTz1rF3r1DuyDz2pMDb7AONDndbDkeBFpWt7DMrPOfxihQE2PgEz4QPrqowqqySOS1
3ICTKEJXrk2YcFpF+qOi+tXOi8dYy83PdeAMY2vex5ySQhwtvEKzllxUO/7iVOl06mNckiOnncUD
+yDp9AlERb1NtnhvJV1D9NfiXbLzsj1ynjzrgPKDsef+7yarh5kpOzZ2HYnpcYZbPD15IuXRrrt6
BD3iM17bTa20x3GYAI5R4My/pPG4LvGLGM0E+as+kVpNBeWQ5nFonO+MMlVGQSdGQi8ISZtYwtRN
1/6tj9cqGJDfeEu6KFMeVa5KdYE/6s+Qt+r0JV7AALggwBLnAtisiDyZvQxOzDEM5TnPCe0Ugpyp
mP4yHH93R4Ne8WGmRjO+F/8YLJDY9Zn9bJkUYY6izJHYJE5iFuQkvsSw1DoxwffvzTrMRdJsFHXV
o3uRcf4gS9IVS7zzW/rLpshIq2dXzpTvQPxoRX5F1g+sJQFq9oIfGiS68dmsHhzUFIanzPa9Sv6U
xVDRu168rb6WEVMyCLa0d0rKf/cRmcRs/7uP6P9tH9GoKRkVTtOfqlW+t32t7igcj9IO95rM0wuW
YrhikvyVkoN46nF5hN3Y3fKqHTZuY4rHxqDluY5Hf9OVErDbCpTao6ctomq+3ZUu3p229T4T3CQX
VipCFkDDfGWJc28SuccB/aDn2RdVBkPEKv0Elmm++i5kc7xdu6Vt/ph+3J7Y04DrUdnLLN8xh8p3
1CN634oq6mYGv8S1sge/lCgKbpF99ZKamEw6yVEpGCawNS7KnA7FegeF9v5LlQ4nPa2oKuwKuYfQ
LGgV0LNdAl4tkhIJqLh35bpatmeCql4s95pPgn+8T7D611jiTVE99PlpsgHZdLFPQMnM3xSZGZpx
aQNxCORo8HLOTEqPdsyD2ICXQiWsR0t2brkBmfSCRnTiRV3VO5Eky7ER4FOOiZtfaIioHpZGP4Nl
SjeZyZgw60wtaF3HP415QZVElmLxdWZW4kpEchZPlfazctJnpwfkMC/J2TpYIPd5O3Qb1zKuQ0t+
c7k/C1pKBTRvac/M6PnGi8qKPJ18tL6nRSW+eTizmBBU7obW1eTsmK5GH2cKhkHFGoeuiTpqV3Mh
WhivY1f+ok/4nU5JJ9J7wLRZro5jp84J/bO7zhSUvB35gdsQ+hzhQ51olA7OYGs38WFGjduaRAAB
Oa2MaZUITZ+IR+GuJ9+YfomEMsoeVfYEBmJP9o0guGrbQ0LTUog1oImYAeYPdTO86ClPAnjEC7Rr
mpMYrKLUkHM5V9M1TSdxxqiQUZYFxEvVPLnZKKdXArLJTq1gzHHq+Vu2jFAwDLJOmoD+WK1AGKCj
yUcrHp+hgGIhqqorY6lmF5NHgSQxnq08+8Ha0bziqMbTs+o0/yi4LGWNOwn/qfNKP+Tw0GJ52cDC
awkQWqZDQR0dq12jx2HmeQ2R9VVGJZzpYQYVOXXVn5kxD0cr+g0rmb4T0Wp3Wj9drWWoj4XtDOE4
tf5Gx7+yMa/CmMvrkKIRzBP+NkOo7ZLcpWCNWoF5JCWKyz/x0/6cMOfOUqpbpUvZfaevcPoz07jJ
wh8Ccj5Aifu8P7RZ/elPTHxr87luJeh8u1kOFAfDV1q2FSftR9sBD1erYt4pwzEvtBgf5DIO57Kv
AjcVJPtrb7laGeQ0cxmoQMnHE7rPcCon+z2vmGFh0/SOna4xomlQZHI22DxC81+izZObI4lKxY1v
wIInSeRWj6AbpsAZpR0ZcW1uEjLTibMsAbEj+1gl5wU0/5cExhWNNSYuYdx3ouvghz2nhD3wiir0
vPWt0OeJDFzT3AZ9LXeATAfogn31bNbM4RtARit+PvBAvf6pkgIocsFx1eKk32lhR03ohxyMYjeL
5NyVrhMu5MxelauGqIFhFurVktJRVc2ctFGGYqeO8uwxtnzUJoZeWzyG7KvI1p4gk79P3I8Hv2YP
x7buxTHsE9ub8dg71XyRPvSObkCbz71jy2blaPkTIAXVe9TEDLLeNSxef7WpnyPWhidb5idPNdaL
zc0Y9H6mvpPReppV9tTNUJwtUFSXfb/CPdY9pkB+sQ6Hfh6snVvQ7CzttXoeWZ4F++Wj5H1+IGT4
VtrqO4Np8dlUOg1RHFapDe55akPG3xamhAwjhizsk67cSTV+siCnn85s7dPO3et42j/8yv3pYIiC
3fqgu2rrKSx1cd4srNmafsD3ecsRJrZ6QsO6TXfxZqzVctE5H6Lh74csy45VDtGzfdXzsfkhdMd5
yKueoW//FB10Bty58TMF1OVmjI1hi6+W0TYg8qwQiqId+j74pl6loKwuNRp5RHx+xCVXXaaO1gOH
b/KsLHi61CNHqIvLuXVQ4VtbHQe6Zx1AEhw7y7/uZOlbFlHiqf6Cf4npxFmP6+d2rOXFRq3YN3Vy
qisD5wWTuJtBMMWlLoYNZ4jfCG5rAy9jHFluJscxyQauxORpHj4ioTyUKUpmJcl2ZhYsm0pMy62w
sGuVNHm1zTA80mdjECR1wM8oAmdlx9dxoeNMRc3+mQPMngrt4dCt60sv03yDjY3j0wQOEF3s7mor
OPM49m2kQHsdnW1ZDzqTMSeKPT+JyjQZIh4022IFHZn24I49aayBZ5j0qROV2nCA54tVHAVch/iE
7q75TYvLh7I2+XA7PpjOg4vv9XO8W5G3cZK6V3cE8VrQnxAMxM9JxHFe480jICCOeusWtyUeqFJq
h2sNS4rBorO3maDQ3eY+AOYGRU5DO2ZLuv1Q+2k5y9v6kILw3XgkhYIZMH3Y6rn+0jv12+OMiriv
G6UH+I9RIRlnsA4odUaIhHZWviFLikNpmVcydTfk6yVYfmPZrrCjqZkMPsU1FuSr2Dw688q2XqmT
GLMfixmWDzUOT/tlWRKXhjhqzVoksPyevFnrhsMl7B7HKPNIjymTE5iOH7yOfCQRkmdMQMCHDfem
FZPHUlTnF3xEy75qnff7fzQgN48cuECkr0m1axemLHGui+9yrN88uuPPcSFOa1Fqt7IpbpY9fsAL
7Z7TTL8tY/wFinV5bVlzDXNueO1KHZo3L9GQp1dj/CLZY5xsvTd2szv8NecyffRWDjH9+Gj4sLSQ
KtUxpsJ303kzmwBdpsQeJ7rgYt1HuuePcyPf5dQm8Cq8UHPT+bGAaUnU0K0PY7PywB1Z3DSeLGed
Qx6PmfU0lvjZrBL+/Qo7vsmLBDzNaJ9R06c3J3NsDMZGcah7VQa6k4bQaT5nG4KH14nlUdO1P2nm
F7cmJTLqaf5NUHH8+I/i9F8ytL3TCtT++cm+/08b2/+XrjaCPMig/8sK+X+52sLmOx2z8vvffv78
29d3/5006/e/Wtv+x+f/p7VNiH+HH0ELh2Hp6G2Wh2D9P61tuvXvgr/E2mFhQRHm/7a2mXwW8UL+
f98wdMsx0F3lf1rb7H93sKsQlnIsjDP8H/8Va5tpmXcJ91/UQLx3ns8XZ5m3sPP5+l0C/hf7S6F5
FbXb0DCsnCZ2x1ncJ3/y3vzceuH2L599CSrLtFfvMuepOpCxx7hs1pSopE11iP2FDcs4pRun9ACR
jlQAZbKkaYElhjKBf35rQP88pUQzTv98ENF23pm9/CTxm72k91/YTC/QOc1ypW7Q8/6AU9KA2OEr
ZdNWcp0Of++Q48q273DDneqmIWpLq3hgpQeK0Zthh9trNy2MvXj2kbYr9RuzWv+SQ78R+nRQNfmZ
uJytrW8O7Kfuf7RiNiOujfDjI9yAUdK2jXA/PdE6l4pQxO3O6+4KTwERwz8Bzs881brLdjpDWhFU
sW9cr7mkkoF7gcclqFKCDSafvuXFXp+H4Yj56UFSDPY2pT6VceN+RXJCuYrHnZaLa9ybOlH9ieRp
u4o0XMdZRQZAgUBNVb7zv4pZL066GtZD7wvcbr5+ICLGF+kkmeHcYrcuVjIfdr9gRHEJMf+TZXOZ
+DP1YvnTuyryRiT3Ymgv5pywA2WcuLuHokv7XtcFemg1bJoxnF9q4SPO6PuRFC3fx1Sxf+jYpMzK
/SBvmUUajS1wsAhZEZFuAzARYeqDSenA4ZVmVKdEMAZ9+CDG3ARgY8pd0to76SzrcVm2WUe6ZrCL
3dTehYVObQwaug4SG4juLuUGPtoxzb32rEjlkNJvmsM6xvtZ1I+WzulRM/rlEQxiMI+XBCrSzpWc
75DN/ajxODFV2uwGleGttJsKyGE0jG9A79e7rma2a7sUFYAVoAdw7I6F0E+xg9NANJRa1PhD6IAh
ehHXT94dL5BzMYxGp1HR0R/sYvg1k1yUHMh3pbLJXa88MjsiJVE8e9uu8bobPrb6oA/onRVj082w
b00gpgUBWS1bZ7gI7SMCgRfJaeFEaY9PUEOGbdfC2nNjBRCp7XbtmNihaH2GphnbRPhcY9hVkucl
6PckqajfHKkDwmCVnZBqM8KIbnoiOEURPWiMLbzbjHfI0uaX2Ky+iponSZbffBoFHlmE9n059K+D
1NxwsYgsjiu9P7o0zedEtXub5sKzVXMimR2D01qLe92zXj2abwZjuOL1LH7srPxyoFe9msXy2U0j
SWTgWVtBF9cLT++DhdGHRl31svZ4hsTQdKEOC+SzWxyf7QkcuipxAYYvc5T7SNu2taHK2brGg5CP
GAyHR2iqob+MycM/H5oRzcKytW42gYXA9wsZSIp+OVyAIy+9eJ8Y9K9Tya5hEhH3CSuHvMzkZDn6
1q1Khvxx1r0xWnCPsw9EHWNJ3eqLGCMly+7YFXqLEq+gidEkb+rN05S68xXXExAP1apDmdFEu/rL
X61J7atOqC2yF5tzvy+8zTj4v7kQS8YwJUbXf5os8nzcjmULfUJJxHZrebTd/O/UZuorqQkOjC49
qf2UVKEO1vWhqwCUWvVs32BzO0E8EoaNp/yXXkNDYO6gbgaFqyBmjGovwX1vOaV0N3/6droeD/jI
BHnMV5casoz09DgNjC6c/iJ1aW/qNMINML8nrv8MrmX63bU/VmMerNVt3n24IjuvyrWtGNmUFHX1
hFsuUgQDgox29J+0wP6mtX/yjoZtkVTxc1lJdxtzqx5nV5+OlCCfATf0m5R608941o4sGPWfGFGx
Y+l97wwgHH63dJdVsLJOa3NcTCvd5GanLkVf8pbpOT/jkr6291+qoQ985JVnhxTMMckY58qBwrke
GHtGielGZhQMoWfaYTV7xfFeeb3ViuTaYmeJLMT1Q+yl0CB98TKVfXbHOGnhqunkaoUlwQXZNdc9
rGGTj3dqHUHZpbgKVusMGsM6Dykt2WbewBKn5FVm+UOxlkTwVNE/JxmWHGtg9XAQPP/5HVYQOkPX
ct4gRMtoHpN70eiQnPD9VhvcDB3lgWABwc03gUAg3GCFXjCCLOkNYbSby+ZBAsPzSDCGZlohPwha
JuM+Ffd/h1/adQqs3o34dgAA12wjW2ldUoC5oT3XSbSo/Ne69Bdt9nfL1Mdbf5BpUPsdtpAUmXqq
jPtdV35n9vzQr+I3gar4AhTsMMfzTk8GEY6a/dQn1Wlps8ieqY5mHiKDleg6daXBsOqcuCbvGf7l
yCSi2s+5me/cltOQA8UnyCyQS4M6WXFxJejoADZ409CwQ4/P1hcGWoPf/63WmYnBCmMu4Q7Icb5Q
icoSoLI9jtw88kvqx/8BbPt9GmhxAXyo5OfuxuKP0bvpGc3QgMFfNBGSVVoCI+5K2DS4tAJt6aY/
fTeRijaNjTCq4SlH3o3mhl0xDrIE7lANLsauqxsh7Rl9GYdB9jaY+X4V5m0cSvFU6tAw4tgGvlNV
8LoUs4UK/MS1xIV7/ed3/dL3O5SlHt0I3kw30aJbqYDKLGwMMMM3lkbLhehmOk/tISqFQL5uVbrx
3MHcZws+dQ3P2hmK0BbCH++eaTjaVUqojZO3zU3qc33kzBuISaq4OU00MQujU4VTO8srg6vxuM7G
xRqVxZ9scekQ64o133nknH5hjFVhm5bZ1TFFfZ2XcgiNj77oxl/UsmzHzO8/in58V00vcTr4xWFU
zfJEtU9gLP6TL1ruhDudIzeKaUv41n/M8QQxeYhbuIL5NxrmBvhRttFa+2NJqaCm6mC/8POmQUx8
ViUd10uq3+CyeV/wc5iGAQEMnGJ2jyKtFS+QVd26eybrfgrTaxnQhpMf5x6fnu2X9S4rh82MkZl2
oYIsat7Be2KjhzreBpZljDy+cp+UVtnvcnOU1xkk1bb1TNzAYDgieg6Nx5HWK7NVW82NH2zZl1GG
2TbQOjuO3Aa3nePFQdo8ChrCT3oBDBIaS+T50/tA65RipdwQFCyxLpd+yMaNi355YwNCd12BPF6t
hrsfXaYPNCG/p0D87ubyiIvVCUvFMLKig5yJQfwAqcqndu7gzm0e9neftQ5ge5FxOPZTxeXrv2Wk
deIx8JDl8SyenJQv2SL4RaNN1/jiFeDHDS4xr8eV4/Dgiky7UUff5Es07mrtGcC8uYXUQva3zj1o
3VCxHMTg2ZdZfuiDRVxOy+poIifbWYsGyH7F/+wpujS6OjtT/tWH0pooAXVPYCaqY9XwE2vUDODo
Yt7f4DhNfEzhfvKK4o44XSxvJTGA/ZJCS01sedLviJLMtJH/gbfoHQCQWTUHRx+7bdza1q6xQcSt
GUWVprevvWoORjoCetx7l4x3hfardVdMKLme3kHswnXIisX8nCEdriHOBEZ5cefmNDiyCfuKC1D9
49pSSN8y7TdMAopdIuG+5uyemevGUL2m2T/4CgXZGVJ5EKneRiBcvbC/TTrU/KYhVae5bJknbxof
70cLHZaW398XdPMM82HYq9TRUWHiLwLQi+n8MiqCK/qw9MjKTbJzYV2xCzE/UxKpAbyC9NAAAdTN
Bhs4u5DQGupvqa9LRLUd+5JquPe2HsyS4Uil9I61vp73Zd4R/W5/8AXOTUt2Nl20KK3utUbrXRdy
jUjU98tCY94B16RFyAUzxy1AMONeHTYP5UZHRTB899v25mE7JTbW2zI0nL6AKeFerVbrjtadZ27y
WZMFZFUVMB8c2QNDAbBGhK6Q7MXykXZ3E4OUUdGFPRvJRyLtbDNUfnmXLt4d30dYtq/OuCJdZCdV
ZQ5jzUVSKXhPWosmLDLdeC/LeyTQIZkv7kCNZgnVAIi4xYmVJRaBRZ+oHdSgu8X0bSDK22V+zRkN
Zml/f95JOobi5G9+p4im+kc6CKKo+LDBzBHad1A50snA9TbsFlSYC4vKX8rGp52qJHunfPoonPbB
UkkfCQhWgenRpMQdOQZ9kaJZJykcHez6XDDNZP/RiWyp3qGIUUHQTLiFp0mQ0NKHY8NtHw24LwNH
T+ZQX/pTrFXkJ1aT9gynfHTYicnFYQTu+Xi9QJgn3oNkeax8/9DcXXVaq57F4pHAWrG++xwtyrPT
rCDp6z3mXMK3wn9b0i+mQ12QyxGMoMVVabC6x0BAeaiOwmSrdq/HXdnQcEwvVJcFs4RRJ8zffuz9
zjyfN1E7Ef3iPOd3RzzGVwGaN2S+wM2UEBF3fIp6gH/UcfzLc8Bv1MBjvNn4Q+a7C5B6Bk6C5Weh
U5uKM4EqaDIWwVoa374HT8WP/zrGJLieSIS4cRZMAxntDnY2dqFnemp2cuYIO8/Aq8te7rA5v0lm
tMznbe4J7AKioB/SGrW9adMgSzAiMHhKtF5VhL1QB4+0emhW1rjFw8MGZ/ngmbtZPFQgk3RpIOvW
vLBLKPjuynhTxH8Trdorw6qe/vkl9wq5S1apYwLkY1IRM3E1XFUrktIBQ9Wu8ikgSvEN3eHbyTap
JuO48j0eO8XjNncwWChWUsy8NL97C+fLkkRLVTx0dLMehil9wBkomOlOL6DC7z/Pb1Q4K8p5RoQ9
JMwqzvcM4egYHxaxZTtJL1klSPqP3paH87phpoPG1GpXfB3nKdOTs64sawMOJmHcb+4n5RSRNHjm
JsKONAN/f5Z2d3ukGkFMeJ9ue0YK/LDrlW11W2Eap/y084oXau5+L1rzMQ3LM+Okdp/i6EUdw5M1
19mzIIUdsR2JVrLl7QD5ql5cm5yG+VnZ1XNpdSdHciAfXdZmjqhBA/OGFvWrP68fk3cHQ+dXW9yB
/L2hby2/MoOibrZD0cPgWruPrGxukw2yrHwzbL2m+MPb8bCnicvj4dBZ4sl3+2MpuyXMMqjqi8gC
z5PTnkGT3BhpKIqJJpTRs8Ke3Pnq1+uuHynczNerr9UhQXSKRXnzO5mnGHSbSzJtwBZ7sKHKdxfN
O0f8oTJieeia5qs1i28NeyK2vnwrV5pgoSR42YxVhX6xFkZ3vt7PnbN3GqAYkhie6nBoOLCYnYv8
4iUkDIrQ0ibKIarnqjBaaAreecR8rdcz0auT16/D9v5DjV7lbE28PLFRPVZmHkMAy3/1TvsbYn/Z
s52as4+lHqLYMHCw5jSuLbw4HhBv7GtGx4Q+gb+ga59xPlA31DhPdZmcSlmfkbWy3aClX4llRiwB
xxyXa0hnbrpJaM4iVM2aZOI0HNrBDr0+LUMCsTnbRSpyhD19TZxEi5YDQWIAuYqT7zrPAGaPl6IZ
r3Kuw8ZCZymZdgSrMb37afmFttMHbV384OpLDqaTIADRnWKr38je5DNm85rwMGUpxU0JWsUzP43J
T14swtx6rb1UDk8TjQIGylafcpiFrpGSdUEBAml6tpryyo1Uu/IkMyfK4vqxGKxfxD6HQAqH8iiw
pEXRHxWpWq76lqt2OsquPJQ8Z+iVa68K+4A3JoS9ejhNfk9V72AifaVbNJuj4Wk7eyx/982KMgFA
J0qm5I/KSZPqPW4syhjDsWK6ZtNQFPolOMt+fBYIX10KW7+xp0f4379cuzySrtSDqW7E3uydC+ye
i6HfeYdUNVKAxulgZBnuiMEY+MmTWf4Gpb0GWd+duX7AnyUUAw1ZgI75ma7YpAoiYz5Xaj9eDUwS
tBOgMtKgGpB9me5/g2KfHRKfJ/M0OL/0Vn10/t3rWVJF179X6lgOlDaIVe0a3JwxK4tLdAaN623Q
KS4a5Vvixt/tj1LW84K5l+3U2Y5dueEe4e61qOz2pvOaZjdFlfC21AYoFtU166UZdLjZal5L4i24
9QHSBAaHeHs1zvitg86Ouj9xmjySd7qNDetBDfXTt8cMZgkhiJ6nU9wEMwjYTQqbMdCUu08c+6Vx
Vl4Gio0jIgvTJhc2+07jI/dimnFH4xF1g1hP1j9RxKnxQlhvhmt+2Z99DyVoSbvdzPYtMJvp0+nc
TVUIJzBOQ8zzR7QljYI0qfgVEOM6GV+y2Xhfivcx/Vk6Ch/NIg5uec/sEST7JhXLa5kTSFvHBCQ4
RLcEG2yr3KhlPQgWI4/hYA9vjs5TLM3Ur3RKxi0ZrCEy1HxelVYEyjHMXeqVj83I7qi3v1urf9A7
rw0hRGCYNpbTWDhvrdtFTHguQpgT06j6GmvybzaJba6Kb9dUVyXGL/8mU4EHaHnQsecjk3LXJilf
w9cujd/MW9pdvieV/TTjhIZotT+rqLhmFhdznbZPLPW1sNDuVl5js43qZf3REwxvCRzkgILz/WSZ
VF8Tg0SV9UkHxCUh0h/YhCRYqUhj0trjVLSjvHGT0ITsHJmUkG6IIeB/0atg7Qmud1w2A3zI0mID
WjL9jRvkL2nNzVbV8yv2199Gy041ZZ1JldiX8/oLJ+MJfhgJ7iQFTlJfu5jbYXZ+L61/NOqG07vJ
jHxlMNDw7oZCWv4WOH7BtC17haZ5ld4uRR8T84TR2J5DqXBbi5wAqL+CkljuPw7anAPqGzB/1MuC
J+F/UHcey3EsW5b9In/mER5ymlpnQotJGIhLhNYe8utrJV51V1m39aCGPbhpBHhpRiYy3I/Ye213
8kim2FrCS9d99ibmbtoHfae4MWpSU1vYHJ14k3n0D4nTxtJX/rtbEnUmW2ctS6yaYR/7y8Ah7NHe
V0vp7ZQm3aKv+kUhW5yZTZhtjXVdm3uDgZdl19+hh8W+6BHPl7W/CUpO5Kgwt8Sc0syO75lZuOsR
AagY19VQcQoCtlxwlmIxY17p5Wsf1QCVHvVzXUVqDSqC45xSTpv+gR9sMmXn1o22eAnAYcbY39Sh
sOE0CI8BqfF7tiRHroRxWZo5f0VHwFZnlNHP712f3OnmqHMG+wGjeE8MUP8ou7LYdLn/EljDnQB3
G8piwGaPTY+tMmOfeIU1fk3pohepbZ2MKgN6G6zKxiMtZqZ0D0bdb3O0DkI+K7y7S0J+PsKeImVg
azsneN2Zsi/c2H5oU/MJwDEyr4K1TWrjLWGKOLUodiPfWt2NdMKiNXAaPqz6m5HJh9nSikVIaA0W
nSvCgr798h92J+9FO19ohfleIDZWyzgy7J14IUsIZWStr/wIzi8bHMZnLw1Lem5e/6rq9ihy9sVt
QxYnyoOSEmnZ2w1teTbsYJtM3JfJVpnWLomxSHs2uJYG91RlS3YH9oS9EFJTYhqP3YRKyTSH3aCL
vZMEJfZp529RyK/AFw7lf5ktDI4oh4AIKoH5ITakuaTUvc9WKo6O5q/l8ChVqfrp8EZRZDCgSym6
G3L1KjH5awgrkPIamLOTG5LECtl9aUzBOp/0Ew/UtBki9ceK2g9ml+oIivFSzHWw9sSmtdj0oqyK
ULYvBkuxwilpHWzx5Mp7cW9uVHssY/1eJk1Arm2w1Kn9Ztd4JknTXEw1qxpMW2d7sC5FbHmbZCi6
O9HN+qhrJMalVT9xRResv3g+kvv30W3sojR7KwquZGDa6SP4nVdCo80PATYJrkvr7WXpJO/J+EXQ
w4GntV9oZbmHnoCP/QTjaZ2rUrwbKQ/BqCuXk9AKH33hPaVhtg8m98ojx/EV5WRrEe63wcUMbC6Z
6g+AOZuoNPSLtLvqNLqUcIM//GM4NZBKOIv8k5vpDGTKe4KHcaRcrciZ9OTGTacBhVeCl21wn5iY
b6A8U/hCitxUtShOrmHcfQ5pzf+vvAUs8fncEg75VGAswHLX7aLZdtY5mq5NNYfj1mEF9DHN48ZI
+vpFV4obdmRokcVVu++JkVi7EWQp4afJOTSUfDZTuVPjUHyMUwwRPKA5qESvQShDwsGwcixdw3tC
em2dSTc+BF3zCpYl/JRlyOfWNLNLhU+C+fvwJ5fj1xzn4sMCCLDKSU45snhZ1G42XUxnUNvAxNzV
i4YAGtZyMVitKzZe92p6Ldddztny++XvC8wVeLJgwFaDc1V0qFdrjDNMiSq9RV3iYsi3XGpXvmdL
4KbknjWLf/8uzI4+VXx+cOFgYVCPphHTZU02MQB9ydsftwtZ07bT0nFxqlVsZwU2Ynq7DDPUtXIp
Vw3XPJZts6M2KM4TjLbwV2s6mxVuH4J0rhFMCL2Bw6CoA2W74tyUGx24Dvu/yb6xb+xWM+8rNwE6
mMGzbr8vrt00F6cuV0nkpUxmeAaV3d8gL5+RYeYnBkXWLcQzfA/5oNHFI7UWU7LEx5GRYu1Va5uA
0SuwpHsx2F9oKgNou7zElWdvJlYWNkmSVFDNzkakubImRH5tEdg3i3FcWV3NnPmZQOGy0jJor1TJ
FniNe1bu0G4suPsrmehx5Uz89ZQfRjvVe92DTOrvuXObDeuYec2KIl4VzNg3NG1QSEcEmVGPFVPY
oAqTpmMsPlYrw0aOF7Il2toOGkw6sGkzh/Nfo+xqBkegOGcWezwn9qrPKE9ag0mnV/Xekgw6pqX5
T5K0qCc72WAXkufGk86fScXvSXpBcex8czRtCEJgxOoz55uhdr7A8CUk0CUzdXLrf8Ten+Z3BHXi
YAbEsndVQcoFV9NWOtXNFawb6wFHkBm577WokbPWs3keCWNZhpm1qbTR7iuBI17ho2ljIshzs3md
bPuDxksuVF6Pq64UzauUJE1adce8l69q8jyE1tdiso9TZ6dbx51hw9gzyjMa10vt5H+n0UgXRm8R
oc3bBZX61GZD9e+XcZoszKyVt5wNuyJZEGOPxfZvaYZqJ2BH36Ke+X1DpNt6J6tYP8yYnES4J85h
xYRrenIF22+CkbYRo/2FKftvRwfVqVkm9Rg8StPaC7cI1qpPvoskNHnvBC5/Ix+ZlKpNUdioMXuE
yWBzIZcvYnyBX74dXdiI9ie6Y6Cu/vDj6HKiUHI2OAO/TVRdbhRt8wnNs+FLvXKVzSetWnbdwdTH
Pmx4x1x1aeM7sMj19pUdH0kwOQ3etE9TTE6WLLON1NXOthm2e2H0Mdn67KcsvZBcH8Y+embamBVA
ThRSCD/GzJwZ4QrsFz1UMpKBYuYDokxwQl546fnZPhXjvT8U0bV1e5rBKPwxHBHiB9I5Znuve4wM
BjroUO/SwfrT7lF4WQZIs8iI7iJr7Pre4GMbDOTy/lGuw+JldhfQEUZGOsVfL+zPwT0wJ2i9baHa
Pd2ttywZtSwDHtElZjMo9wU7I9Sp7H4awrn8C4bNeaFDGJiO8oH+iANW088oCda+qwAN3wfzRaZe
pZugucj6HZpnnp0AhkXypWU77HEilswhn2poAvCJ2s1EBtS6xk24GLQ8s4s+tDYwDVNW0VfJzzts
UFR10Q6/aLUrhnFaJCb8iJQbYVW06TMg2gnbDWDRLPTSbeAxR8JP1iER8CsRb8zA2hUFoZMo98Qe
7zJbz7o6sQkGwoAhkzfoUvuef4lEeZJSwNMO6adMr9rIKW7fIf78mE3pLFTEMHY0yCVly/MywUZb
pANB4KZRb/KCrM4A7RqumSPq/4BpgjdtIrI/MIy++wRLyIYE9xgsIrkw7tIgOO0wNR1rwaj9a4qM
P+BfxewgWdCuXpmC8rjNL16Eub2JXzPFxJTDl57NY7cwDT9QEYixliy24pwQJsPWBukJg7NzQ+No
zOXeceQfxLQvgatvguXWAn1nt71rFFuKgdzBPDfa1oqWSK5iWT+WJnjuWoSvjTW+PRCKMGygeH3O
vrdzjCy8OVYvyLNoDn5s+/QfJALZxAsvtFts+wSUhhEVH5WTlB8ItRayYnPGkrNfZQX8I+aoLBWk
+w4EdW8J6kl+LovIcXmTavssa3PhuPox96rXMexP1TjduXMREBxg1pqkUvgPiLhwNQwg/cx4H3XB
R26Qltbreq1JltybJlICo4AnCM27BrTK6No0ULF640QB9QPLaybZg01mKsQLgeAkSQ919DZYrN46
jzHFvSoyhMP/IJvuGHTZLQdqdJsmD0VvcXHaMP5igCMoDkaTdbmurkaVE1VKHOXNianNTI+ZXGU7
w0ORyfmEv56zkISIr0z7F2StNuTxOj2QZrOYRnY49kS4pePj2idlg4mIh/6HEJuT6/ffOUPULe4K
6xRNrXVKdR8c2+L2X9/JZqNYubUnaSttHNh9r8hpbhjRwxGwNgZb+UXe9vEukcFTzdD2BOXGPf3+
CiMDkzijP8TMUk/u6BHYFzKdb62iXHGV2dSVvbj9vnDHqY2ewe1nkStuKLkhGNgyWtVm0O8dOKyL
qMCesHQM84gQoyLno3y0bTt90N3Yr6acoDFvFOmtIQlatorUAqVubuBvpil1jwPJSyQ18HNI360I
X2NhEEHRN6nx7oOJXUJMV4hzqPOJ5wovnbnmtpPvBCIOe5F89yXBAkQvV6tUqgyqOhD4QeqeY0MS
QhdmPRM4uSAugyl4SuCEk+juPDTjJ6SWkcgiApJSF1IuKwHn5BTDsFLW2Z6kcQtT+dP0cbFPe32u
gyF57Fgc0cTliulyeRM6ou2eVlVYmGfin0yctGjHzMHf6t4p1l0EdSackSyk7BCI65NvRTAhpsBD
srHxfkDxba+G19DjxpO3VAYysrSxvqsO7HUYPweRoynG873lUkxBhnJba9jz1GAlzOdkDxf0vYXJ
eG5WpmUc8RMZWwMB0jLrY72EuQhHoKZbSfP2i9QHZjRZlT/MbJmRPQ/0zSzIEbMabJCisdhmCHjX
TZiMr3E9PSQzfyBMGQZ20FsWkW3k5wJR1aLv2u+KRfsR1w5ZVh13RmTWHPI5nKS5VO5yKuNbg12B
wsSIXwx2QTuTmInl75fTXFaH/7k49hwzkGzLH/3/gTiW/ZoNnfH/rY49sPJpv8v/Loj9zz/zv2CP
0vgXozLPYjYtieCV8Nb+tyLW/pfDGsRU/xfs0QT26BquJyUbBOVJ778UsYb3L9+2lSMtw7R91wG0
9z+APZrq/4TnwZwzONDuf0XHU0wc78y6/6aI7QKrqTuj4ISorHZvaPka2UF6jCShrdpO1TqECB7H
zBb44+aqhHDwFlJDo0bZ0C3Yy9BI4wevLeTOlA4LHNZRmxn4HYGotD/suunNEhe3WnJi54JHT6en
qoUPoDmTVq3vuZu+jIqdEaQoBRn6oHV1OBbKIV1XNuHFM5v1dzLmORwMy1gmpURDFqvRx92WLuos
uonCALNtd6yUazY6w2gHlKK5fcjtxjrEK0tWA5OGOfgc+hAFKjVBmDWwi0hiwJkVeY9FxAVRpWxE
Go+yGtLUAGjbCM6TaurjkLuQsvOd27MYsYpJ7u1E/U0G8C1uzv2dNWrJwlOwZBzEMpiFuRclEEF8
Ee+y83vEIDZJ2sDOrnU1zctBEvbGXXMKG0bdrqtR0PrDbSTW4yZn/9mLonQj3BSVHKq9SKToCv3x
GRBW9ZjXR6dgBWdJCx6MjP6WItbn1Dc1LRBL/xGEwy4sUcHIIk5WYs7f2OA6p7Bz4TShTd5i0WqO
8Fvu3W6L8c815vRCYF65btwk4589V9fSjrnyQxRHTqTKo0ujt0YnTmFYmM6xsyRpOqN99h0n35Sy
B6XQ5cZaWQ1uwTowzkiYEEVjnPgD5eQVFwuzDyw8s8r9A7rbv3Xmdg+Z2T5ZVnal5ooPAWxnSp3Z
Q5OASX0imfHgkPDANKUAPSNGC8nBIppQMNgjexZ3sMq9mmrcEVkTLQfrUZBg0k5Jv6MsaPZtFZ+0
0/wMBRGHBG6ltDY4v9MmZFeFmHmjQO6e+HzVJ7+QqDpsY9w0DUvzoRtQlMUIIuxSJs+IV/QtCuvt
71emvObG+ACXJ13VlaHBIykAflmQrQrex32VhiPtus1/8vXOcl/ZjuzWbli8O23jrCbCLJYacODK
0lAnxzvV/fc36jn69hO/uUFpf6o8FtkO6uw0SOy1cqsHgwzLZ1SOfYdR3chg0iS+C74yRmCUk3CI
KsX5w3Uabtljrwh3LS8866wMq1uE0pXPY/030rNHoh8yRNkSWOMO8QW5ar4Za3fr5wXwIGQ/jFwj
FyRezbV3p4Hkg3Zw+eTNqq3abgWQNDjSAyL7oOxvW/EyFaNYuLPCjShwyhOHsVVO/Q+ykH7nWnO3
s2I8dUZeJzufRSoGNkgUQxuk27uirEg7dw3IjgFil0Rry4ma3YxZK8UIN2iW5SPMeRbVkTqUg7mK
hkCd5R2+j6vUHsMTLv7X0jLdizOqcM055S6HmMeRs2fY2kp88C71TxWBYIvQIVROETDQYEeiykxu
inXa2pszBz2etBZNkmVbnqb30JX9qe4YtdfgRVTG8NQV4aJg/buBdOpukVNuZ9nOB05o8BvpRPiS
t5xMA51BysEChMPY++Xf2nGGVYf7dSkaGAxKEQrGeX/HfNDOEiPOyL68+kGUrrC69RsZt38NbcF3
qH6M6hRTgG0c0ZYbmCGazG+oPiX956KyxpRxPPlRSJ7DZDh7HTslytE3CUOTAeforCSkANCeC3ea
PsGMWzLPFsB3LCYz3pfp2sdag20YxuOMMoDOtXwGG67XRWujcoYwUJWsH6Ow/WtH0S5u53ivxuyf
xEb9MpVttg7rCsG9f9e4gKGKh686UQxeplHw3MQPhd0/p32GuMRsYYSV742rBUx3qnhvcl2YM6Bt
Wle/2TLBRVwbDWpK+aL86NRM4s1x2ss8Bfk2z2FduDo+MKdZBiFeCzV6W/kWzsYtyJDcMUoGWVNg
51tIPaEtnZ2TYd4nJ4ipZ4Is4WXVK27Ar14wEx85jOMHzhiMYpVih6lfCu28pYX/1Fe7egS6K3My
fgBfB2nSIkL4YcOFtkq52KjevTS4krOjF1lJRCZCbPJdp7OdviQWYs6URLD71QJYzXD+lNbgIyYL
30zgRbVjPUgBR0KZoDeMMlrPtQdMiVppg/zRqMav4O5RcC12vXPzrqrhecgcsDr1nVdN3qRKk8fZ
bN9ap5p2PDoMDhukETOmZiNa82srLT/CNodTacpzAEA0CcPPqqiu9j94kOkDbUus+6G7r2FJtp5n
MPcgN5eNWenlnBgss0M0rQkl7v39ae6KSD66ko9waXw2+MPHifO+CsgTKYl7iMyYbapLQBGmBiql
I+S3L98h7+RPiwZk0Slmc8lLINIH5uBf2P8lcQoxqqM4MB4NY7qNCaCZUjufdx9cbHovPqjexkie
dd78gReIERujXeFO+bJCErEpBt+81BrEO6lgSWxYz83Y8sGME0SfQdR8nX9fw450+7rorjWb88fJ
x/hs14F+bAPxYmaYwyYk/FdpHXqXhNbAdsIjGeSnsLfCp47DHeXFp2K1G7Z0v+OcVJ85CnXKj0Jc
ZIRgKIoJ7u5D5WyHAlCZYiTECVVf3IkJoITJvuRZwjviOGdU4uMxrYxhBa1JbSxciVBisbOUQ65f
gxk1/iz7YZVBikPfGMPnUeG+pXzZTW3fvcekXkiqy8/yF3U2W80ejWn3OjjT9vf7jlMFq7t59tAi
WF2L2ulWIYBmHMDCv1qsVrbg4Z4VA8RbbxuMwXKCNTmnKVnS6EGIFEMeT7GpZb5n5Favgqaw9x0E
f+QSmgi2emiOwie8lmCL0++LBWFuZ0bZRVSJxQ3NiiIpyIENunk1RqPeUz4S+dVKtJMxZrtQOMNL
aIyo3oZWP7l1P68m3J+MudnGumMRPAkCtbCfcFem01wcfKv5xqjTH4pcRbu0Fjlr4pNQRDPYPoMn
v2z169Srp8puJHUikx+cm/phhB5bmwDmzNaa1gUOW+zc8zdBoskDqhVmkYP3F1NidZHcvRuMtg79
n/pgTWCejTLI1l3e62VmdNHVDY9JO5qfWrmPdrCqkHf9HXdmSUAtQ+zncWBKlOZUrtwlGyXMcjnH
jfVohkB4dFN5f4bSXxrsoX9Kn01PjKq9xDmcBeFjb1rJXsyqIf/0DsJpNuSXcUHGZG7Agx/3HPPz
GiYZV7npbGozN57Cvoc0q8gAJFHZDpr01S68Cz30cMvaNl5ynphb2tXiitvgkw18uCUgRGxSDaqt
iAf/ixYFMVyTwcPPf2zGoftwYE6ehUywa3tGvurlmJjYOFWxbzxrOKyTOLeiyd9Jk8MGxZlk9zzO
ImTGmaZyOmBP2eA+YC7H47gdVO0zY4xI4JHOs9XN+7gdnUUg+vjBxk69lbmIlwPA0gXXZ/jYsYCq
pLy0afksrchGNwBJr3b7l1hBtDX7cDwQsI5NIIh4wgcCapPiQRTdsFZDmu6leh2rXIGdSus1VOpt
zkPyx1YYZ3RQQHWuPER0MKyuDYPKJZI7A8XzHB1qxlyAd05N1XFuFhItJUuVy6CC17EkSiVl7H+K
tF1vRRm/4+65Z9TXcpOnSXWufYQjcymqTVbO40nc9anZ7D0ic6yUYlyepKeY7dJuztvkFKY85exr
U+Ehip+G6r0tT0EeYTyKUkUipp62GYhA4H0huuB5Okq/ms5k7/IvDhlzlFChrwBlPxFfT3ud4HeY
uxKDGb3JyXUtphjj+BiVY3lojdzbzTaItgxxf+k5a/bw6WM6EUGftFea0fnUF/6p1YO/L0RbXPIe
BaKIHonXsY/+3P1JojvrP6eH6wb/IYg9/yFlfe1FDoLQ+1c6ZlrHIBHWRrIKHNt9HuYMR99Iq0Jc
6mKeZx6yLPnQcxKR5NPUa6Ovy6Vrxu02Aguxq3y11VjSIlwVx/heEMet+zE2c341HQbTQf0Q4X+e
Y+ucwz1etLiXd6YzqW3UeyTCdzzTuEL2OGeqTckYfh3MHjesVIdutIw9iHhxZP8ojtKDJGC4cMd0
qcan1n1t++rTaSyGpmN1SfjhJzaYXgNDhGdp8/D7ghn+P3/1+yXVtgNw6f7bI3Pj0Em9vdJZsIPs
/ebmHSa50O+vmHrMdaf6ZkvXSsRkck90STNWsvH3VEvrxsGxdJJ6uFRifOitpEANh2jbaRPxjK+C
/D6/+vP7VTF1LMXgb8LHFc9xYHYQMmgeSpJ7R2f23+bYsA+Wi2q9dV1By0Xta/c+DpVGuSuvbnjm
sPkvRRr35y42Ey6rwHkay2/y8DQ0lFGfKLUpnvKAOFxDhEcvouYzTWPckWdX3EpkMH/lwA4vsBE8
6iJzOaLGF9Wk7sFS8y6VdnLLXAQddpBYp37WxWs2em+WqZN1bETPnpu1p3Yc9NohXI2GKs/oIwFa
lI5ZQx238C5h79om/nTLTfLXw7HGIR/5JGlN+VkK1z5N95fWLepTOW9zY26ubJ6S+27394W+AYGY
70ynwHSZQANy25gYjV+7WmHPNaNtnY3RWngeW6cwIshHFkwMJpwTwGzXvQP3WLneI5616lWImYzO
2F8RdmPeInAvS8dUF2kI98HtENZwzYVH9seARZzQxD9iS802RCwkW7hDr/z2xDWnT0bbNmvtEO2W
tAirGwsgaRz3PyPT642D83fVl4n4sxnyxMdbInd+XkKaQQP2xVTo0kXTPSdvmQcDdPfJyK+W1xuk
GSSPomjFkSriveu8dlmlFVNSK7F3lRAnF7vr00gkTDgHX3nthu+1IuPas5hah5314szlHyiw/skK
Z+vJNvsTSr14X9fhTxU6zcbD5GR6CjKZ7fH+eTWsQ1OATKpZumG1wcp4bUWcYbJjBTIHh643nSfA
QdPGqphnzLBIrtpiUelH2a2xkKQJ3fwUreLzmdxnq6XRIA6CuGj7wQ8XQUZMLJZ9A4VbCsPkz5Bx
S9mI8qvqLbYhqAUkBK58Cohlw5D4FUKeowLMV9Fbjb/7cE+Koooqnuesk9dOcyw65nBoA/njWcLY
Qyd9Cgo727qSb1eEal8Fip09VPH3JCnF2WTltzABFuiFabsx8hzSSpyobXeidbx1xa7wA9DmYzRj
hmgtgDmR2wQn07t7v8ui/ZwSL6QSBl6itHS3Y1NOGxqYjkSppD4kkVvs5BxBgmgG9+QMdsdoq0WL
12qP9Q0/HYv29diwEXvFMnTVpfxy43bdT1NztlDSr1QoSMi18gZPw7uYsNLGpAYfCHgdd2REs9Fi
103qV0SOPGIw8rxMCoYo2QxBma0Z/MFtvLNy7CVN+I6k0faSNxJZyhy/tQy2Bzmec6DnsBzc+IK0
ZZlhsn6AcsX9SfFG6FwOpJWXqavrZVUY5W4unU9LCLqMGUWayuk+ZZ9swrKzlkGHtZcfBxI6TemL
+KUsktfCz7Z13cqjK/pdW3uP8CSYHTZfRYySsgzDf+KUBX1lHxrDw4fszfuQt+DZxam+YANQQuni
S5m4aJbKpTNjd6Oezk1d3wrZXqPOcXYs5uKD1um24yOJUz8i3nj054ekiuALJYrtrW1Pjy7eVNoc
VqIuqSmPfaSzC6C+Y2bYxrYxOgKtCUdizcU4zC/arykIkmcWGvvG6atDoEOSlO0wPnfC/yScPUTn
nyV7bQ+Eq7IEwUnlIv0wAQjfX6KoyDcRTQ3JmPBHwilXq7yr2PXY5MxnQ9LsuObHU9H6qMsC4yKm
GgfG7y/jyclWxtAYKD0ol9IYMoDRZ096sL9YyBL1wjbYI01ujbIeDRsPwdaBkWUt3DYprn4y4Oih
j1sXNVbBXCGaCkPhXczpHgtRkXhhNpcma22cZXKf50mxFwI8EWpeGEUjTCQrOZpV+jOWwoDCbwk8
z8CP6hQ9OpiedyQG1JVcD/tZsJyhSQaJmLEJDL0Y1qtTf3iDx/gAO5J0V7mwyIqv0VRWtpX3UGDq
F6tE+mbl8/QQzd7fSrPsIbdTw9GOr+TcR3svw7PAjsdeDYisFp4TTheEbfIcDvSPJcHwfXjCaDyc
DWLUl9wiPbr/Mp0W/JB4H1Wdc3PG4lwFrTh35PXR0pWn329plwLXRtPvp+XREbo8svtArfb79b9/
+fvd36/1NIyLBh0cQkswAIUewjMVZvOgRZEgbfYn7HplscpRfVxUWpeEWs7PTZZn+99v/b7wOc2Z
OHZ/09mgFZDhGQM5mdagca71UDqrOkwKBNGo339fptyWBzTjq56ql+0YbEhvOJZGWW4L3/Bfmp4B
u4U7cWN6/YqOqHcXHdk74Nm6jPJZFXx2heZ08BtknR7P0zHWPeP8aVqmOoL94iJ3w/w/MvrD8Pf7
ZdVOHteftSzuv/n7rWmq9VJKpXdOGfYLPjP12iSkdEdKzLhDHxE/IGEplhkTgz8d456qNeu/VqF+
ZtNpXuwgCGkQBZYUy3+shp7w+cax9nXaM1LAuru3yHoknTSodzqxzVPTe8ZWZ+l8Tob0TMk0riMU
NuSRtOFT3WEMU5EW31SKmzkrh9dcq6XLnfAeqBOtgLNlHcaosm+rG/jR9NDP+SdLwOq+CaxulcYC
XgwT+cX21Jys3PsHiV96aCtDPNY9Bn/cP+vQn9sdKIiZ6wPlT+9HT1YIBidsUPqgzGJQCvpo7+aN
90Z02KGuGv9xTIJP0tQgx7ZWfulIXpsgVx9DMy4uGQaZZTp5+E0ba0fSxbhTOMHY91JCujvmxnrR
sTYUo8PHN0lBQeQTm/DkVnJGnBRZw8t7vTiDr8hi3KwQiP/2DTtGqyn2ttPCP/OjW2cEmCjnlNwp
jdrQryvC6JHMke5zd+zQggQ4WZHlRsSBDN1cPXmh+S3GeGdV9UW7RsLEo9+7Ur2IqTqQfm0vPZ3v
0un+ENrnCS1UcXdWAsyA1tNfMT+QbT/2J40WHVG3966p9kcn5y7ZWhZo7vsf6yJ8nDply2maDj4X
n8+sPkZj8+TPensHX7j1vCWsZJPTA0xe8t7aiBK16e8bPoUZljCD8ICRA+kQDeWW6gOMewV3zu1D
Kl51DMmlX0xW7S4T1zgEQwGBCAzlIkZGedW4fdhfKH5Cuj+L1LhiD1aPERUWOhUc3bkznHrMTKee
wDYQFVjc7btV3kEgfIK8B9yVlM69SkEtJ7rutpa2T5WTj89camfGktWLV2bjXlv1WtELL5FHRQ+G
O+2yMZz3jpmlpwBw+un3VwzCrX1ag29J+/QEMiI9IRxFGo3IDvf62mOCusCys0HmiNZJIcyvmZua
PD1mQDVZfbaoMheZkjHPWvteF0jGQ0N/tazntlhSOeiw/6DuQGZf4d1E7FLg9ZPBvnrqbBoVoSZ4
GhF6+o4gJEpnRvSkaYLRfTYlEmcx9tVaxGDpYnN8AFGBlId8TEE4OWbZfKtyJHcV+mlDiCWHM6Qx
v8OLyd/D5CFbRpKbuu7xgaYvCIUnJA4GC+q5QjFA9rSCWg70Bl4fuQp29VmMrrNic79sSnxcIokf
JRcLfMhR4m/9x/PNp1p1+Yk4cNnG8XrmJ7LsdImfOy1XTuu42ymsnvt2XmWsCrqMyNok0Hc9T4ng
e0bnKg9ehl3VDFFRWooZYlUZX0X6HNWdScCTY2zUL4XOeCLTaNObwVU6SMOmbgQhIbxVJ99ZLywD
N7Hxtpd7MFzygHNk5aSFt+5j7m3RzsiKRiDEMljPW3h9BECUwUPCZ1Xq5H2ueLSlyVBDWbgIRZvv
HS17PpnOo6Hi8M3NDrHrPEVJpFeCOeginzyLcXx7nOxqOOZW8KaF/0+Y+uWONC6oyX1MpKx4GuJ7
bo7RrRl4wySOwseYKVxioO4p7pT8iayAOjwqwFtM887QBJ+5RnLakQau4Dj+QwboU5cT1AcykExx
9c3Qi4DlB0je6BWprPWGJQxSSu+Cjq87GFZ1G4qNkSIiavyhPN2nNAoGc0NgtFmNP17yQvowQ+Yg
eZJwzhk4TBbMJVMXW9Va3XaeumUZZu5TMfwHdWeyHLfSJtknQhsCUwDbnEcmSXEQuYFxkAJTYJ6f
vg546/+rutt6UcvewCjqXknMTCAiPnc//mlO9RdH4IeoIcmBgnBzMYn95IAhvVwtI5oW++bZdmzN
O9o/luDTcjwGLuqZEVd/o2mxJ3Ov2yOCZRKDQZXTMx+UYy3SDxYQWies6uCE1XlyJrUNJlI8afKe
TV6xNpE1xpq/jwPZhpn6Y8zixBFAEqBnV4gomO0Dk0RXltrHptIgJVoKSI3MgcdqUCiild7lAbwK
GaW8ZZqO92LGqSIsZuRZW+7FGDzM9ij2hjN9adfpLq5xP4T9i+13H0gw3kMS/oowCK6AZzAhnJ1p
V7m8820IWwUwG4VXZX3hhJfu7NImaNWMEdtr5AI8tKTGvXZdOZ69NjisBcSgLplnPDlTNNwGld+7
JQIgxP96380WSCS/bq6L6PyjNxsZ5PLAbR5s0tIbydsxsj6UPBWRLrCXu4rkyFhX7g6Q/n62plvN
phZtzj+GRL1QhZlH0Q5EkDNDK2vH+6Cz1J7s/Dk3LMI1UQYIvo5eUi3zIzGUZMe7nm1ZEq2jw72w
Iy5F9q03m20OFWOTNmNwDfqhZzyCd67T3b0bV97ZS4gLVUl/LWI0RZy78FbDlYkSdpGMidhQJi++
so1j2nDfUqyR0vCAeavGyLIL+/lxdjDniUoMVzw5bPbM4aH3pw9wkAw2q/QZz9DdkENaZb3M9qGG
nxmY9jckBD4fXniKldX9di32PqVHpeQoXX9PwcM3px/C1PzVb4UjD2Ys/G+rbX4jixf3g3Ku2D29
gy1QiWi7XWUT9semcErmLGrbmmnH5w1x0Q0peBhhbW0WsWAVmwMZHBA+YTwvswbvM4sh2hlklO6L
4Mn0mvK7KTsaQcrav7f78cVmDtyg/c/EVI4q3GLlL17r+XeDZEUXmDIORlpMWz9xKdFIgCw5FmdH
Cw8DljvBoqaI6oi6u9e3mDHlOpL2t1O5BnJscGVYPuxiwUgaOv0eOhHkhb6dmWRQIkJmEFiDtDcl
/j7VBOchu0ZK1L9rVWQnA7MsWo29tZVDkKDrD6EogAIlAmlpjl8aH/3PM6YHZ1TmSiWgHEf5buRT
f7Mq2J2THc7bzifuoYAt40xgYemL/uA2nfntvkXxeGwcRkDNErI3kip86g6jQ+rQ4zNIGorkYm/y
4C6Qs5e4z5aharovmOSujbH+ZKOA8mjU81b5IRE7RYJ2SABQi1JEx1IcZODRaMr8kGR/8pDAfl0T
lCx5DZezhsTg32zxhlP1bBs4qVpZEo/LwKrYMYp6aL0FKEDQfAzKFRzzPIA2WUO7tNY//1VouQ79
MbgD637yLsQ29LCvHYx1MgjPaSuOXc5Imb0pVkagaG47VUdrBvmaKkywpPYU0U7KWCOJ41gTLTO4
bbccF4GREDZuBj9H9rVo3TLHP56pWC5ihfRDgD9pZQYNwf2Q3XDDb4iVu7GrXe33XyZ8ozAl2+Hx
iSm3mN/HtagCImyRtQExE/Fws5AcUu/OSrxTQ0/yJtfFQzXHvx2x9ayPENTC2oVXg5v6VvXxKovE
Y4bkGA4fqCqHGoloS9K1xkDEWb5pTrLXhJczEJquEZ3QTh5kot+iAeJEDcsoVNkuN/X3ZPnRpr54
NqH8AA7QkXv2gIi/grl0qOgpUVP9HU6kFEKdr0hL3QzXPPTjXeQnOGDwtyPkiU8UCr1i9Ns3B4gZ
z5YdQEHL/1AOfCnz7FcwtH8r5Bu8SKBQbWFuhSzqDWXEOHSFsyVXv2txizp24q/kKtbdo3T8515Y
DBhnsp0F/BWLnLAzvqjlX2NVgCRKlTyV6IdQ88ZNkbf38GeOdhf/acBbYyuKTOofyuKzcfhQmA4J
0Nje16p/D3zyz3nuPZWRAVQl4I6Sw1FXTbXX0n2Y0uwhm2Fc1EDgnICBtiCQXjv1Ni6du2VNyYbF
R8iyo9yrV4S/bbSzVV80H1YINqFzOSp00ZCvqlbfhmXPPzk1HtkuwKLBSzyp5zTJHixvfNbFpNa1
Xz3UodttyBh6VrjtLIMWEQOSiEMj8Jap5todc7Zz1cCGsC4/XRAdhyQLnyhn56k3P4YhRR61wgbr
MtZNoAlp6rm2ve5G6jOGP/4YgQ6altlwZWB5zE5eODgPZZM5D3RGQGBPmEgHikqKYqhIevvVL98A
EhJCn6m12RytyLSew6FFZ6G9C1Fp3imGbo8ZpJc1tSzOmhD+ISzZ6NbFeGbIyQy6hUtHB9oW8z1E
o0aKp0Kx7rlZes4s63MqMCNhN442BHWts1DaOrPo9nvurL/TVIgnZzAYHEuqD8MoONE73GDo5+A+
Qg5WdjCeTXqKsVM1jKGGB0N70X6EfnMhjrSfQ1l9Jqi/8CfTeKT2ytanuPAbxrhkkrt+lUbjQPC1
oyBlObH4SidrV6l+62gD4q6QZBkS+nezdAs9EEBytMsyIOhoMr1LqMMJQHDRoqoEWwqEpZU0mzNd
RpyoTdyszBCyFULHLiKFt8cRe/Hw7xHXI7jrNd2lzTrGsoWK71QO/6bTr1libUptMKcDyb+NVHTE
qZId9GBuQRX4G/opGx5VOtu6MRSdzjiDYj+5RnrSXrrzcv+tbjAOgqFiimNtKqM+W+PWrXS9Frl3
Fw9+ANaniU+R0tvBNh5Tu8CV0Nk7YfjPrGgcaL+9Wt94JY5JB3a6q4c7adS3kagujJJlTh5xnmWu
itvSPpSdT9AOO926K9354Fc9jIMwqhj2x+oa1Zl3x+K6jouqpyGUPtnh1WzWRd3rd7tgdtvf1Zi5
HlBlX9Bfuh3lLxQuNw+WD7Oe5XKL7747JzF1BdoWO84F5Ysb/ekY0q7/527a/59Qs4Q68bH+v820
uCYitrvd/8aX/ed/+reb1qYf3XcljljhC28pe/y3mxZn7b+60sX/kr5NJzqBMiqFUXf+CyiL59b0
hcCKiw7048f9n9hnMWX/H0BZ07Uo/3ZMNwDW93/XS5IoNzyj7sITCgYusi7kCNY243ae0nVvCCwX
ZtY+mmZm7+IivOiUmLAuAG2U1ah/2WP+ZGQpizaBxTNAlxQg5HYeh5e6KRndYgWBTBpnX71jhyeg
pCcfQNGh4Diyru0aCwcuzv3QinvHaq6BrOq9CmRzAkrWnMZ8bk6sY+IQ4SBKcns8wns51rbr4S2c
thYY/PUomEpVMYDb0m7OPImz2Gi2HZvKlQD7Th+OrIj7ICTnFKg3Lm7SBK4bNyCZqDZ6D1LFlI7j
9I29qixw7I8tBZMNgeIa99qqj0uUpCpIL4Z6z0OzwJTHvIhR7MWEVLPxRUl7TxV2Nx07H6Pp7Aeq
mFau1the2ljt/dAc4aekIVJZhbEebHeRzuu+Izcyz70NQy2TG9Cof2wOFDOS7m9DEEjxKVMcVH1q
2d0ifM+btvL7U1ZzRxulycOcbT8tIdAa8laerCSDhdbN9QoPM080GSIg4wWwCbXYDmTYXLOPNKuW
PXrSDmunuUemLjZxzvlbygRgha3nXS5t48ldBqvQEUHs0Cw2Q+BiUAy+023OXlwc8rBFCYGVUvFU
k43HsknAUoXUPLsNsKScRYpkWPZkQO25Zl2lTpbQ27bpzR0WScKiauhOPHKjfT3097HFDNNV5749
UNlM7XFCGKh1m5dYMTEXmmd87mXlHm46PRn4VpGMB0oZGtWTWlTubjQCsWmK5m8Pq4mtbfOpUqLL
AVn11H6q89r+EPXEzimxyOwIXtzWGJx99kRi0TmrqvvjvDtpAiXcQpVCgRoOdgg/sW0aWnMNdSDZ
EwKuYweZlGQTQvClYC6cmMAsp3n+RbRSUPQFPvWYhE3/QuERmqg1Ey5fXMSdKbznAAfxD6s/j+e7
jgjaowKbwQOFCU/M1iOokscE+8JD3GDtEXa1Qaw+V13LCYfyE2MQSEqyfCxl92PSCPaenYY7r47H
i7+sKJ08mVWYfhAxjnalNeojr1f6UuC4+Pk+lZY1++u5PEJ3/MvEnNtbjOqhGHGFxFJpVNbc3Ewt
x7acdpunlvP00RFYRKf8JRB18YD5ct1O4tnFgXUNBAjauQtuBEmfEmACbGMAfcG37E993gOpWXSg
znUf7Yz7dQhcg5KAbGOFJUhHy44PesbjZUIg2TdpPOym5SvArMG2gELKDGECfapy8UxhxtX2U4RB
sXLvJ+LF64fQpKNmirnztD1ugL3l4MhE9IhBKt7zSK3WykPmmIVpnWqifUMKDzitffoS5LAMYQ++
Q96yilv8UoO9LQSB+oKHYJ6lB+r4DmHQfvLoyddyTIm8O6AsingbF1T9Nh1dQGqiwG0I5a2PxnPX
McaJepFh8ijCdVPxI3b9tK84fmIJV+hSDe67Jm12rdGdQtV/m/Ew74qMwhCEC+A6Q9tsBgRIX1Kc
Q8ba3UZFuhsDTizGkM77KZqvNI/HeJQjuJnMLZzG/osVq/lyikOaJO0HIsUWXf6rxZ7pDYAOYtiI
p7EhyOTaznwZUCLPCf19KoyNTTP6+Q1aTUGKbJ06igmGLX876sfW7L8y2is4FRbnlHJWs3Su8czn
djHya7t9NpwOU96iCjrVG/FHkjgl5hIz9u4jL3mnMwGkHd7hO7MIr3USHwHguL/MyEWaKCP/FHUj
6irpOXonMVMmefhh46zORhm8Ea2od02GCwk+4o53kPsVqv9K15hYq0qzU+MQeCQONu/kMO5lYcdv
TmECkGODe+aBIfFy4RNEnRketJxxrIa33KauIhmGr7YvWaC0WB7qkDmLmnIyyhiuPDM8vKU1+8xx
F3b9MgWXms87hkkxXWSVbO189E9jFhbXtq6Ka5no/Izksv6vb1EknOLDAVRehmUM6HVmSjzi0qVp
bd/4E5VJbeDd5ayKu1jREokkIfvgGjfmdxl+Y1kc970hw7ufizNq466oKDNy27doMtSaGnJ9n0+k
Gfupp5ek6vBZGZwD/cyn4z7wN5ZNR9PcYbgRSfXlLOF0Z4mpyyWwLpboOijkYtOTZo+XWDuOUGfb
LVF3TjLxxl7i75gRsdye2yUW7y4BeYYb06YmM+8t4fmZFH1SEqcH/xDefh7+wxK2n0nde0v83l2C
+P0ygyKTxgLCvjpd4vpRSXB/GHzS+0uY3yLVXy3x/p5MXLTk/SULkr8gALrlP/q5+AsgwBzyN70g
A8wFHtAtGAF3BCjgLGgB3GuAY6ANsLwt6IHgh0JAB258myETpAuioIRVEC7QAoyTK/2DMViABsmC
NhjRIHNYB2KBHsBi5KwCB6FZgAj2gkaQMBK8BZYwpGATYvgJwxI8sRakgrfAFdwFs2DVABdQauT2
53d/vucsYIbRu1lY6TbFgmwg4yBvPxe9AB3sBe3w88t/LEFwH4YFAGEsKAjbAwpRL3iIgcOPpbDd
OtTSbAwNfszS5gfa12eLI/jUGkrfmSmmzWgY1HvotC+M5k8Z9uKrk8bBL17480QPDMgKpz21rpAg
wMtiX8NPhwQtDgyTxJPkpr7ChgBUD3xgW9KweLR9bO2lD/TMlbJ6rrgjKQoq34SXLw25ct4xqAVX
l1rdAQP5xZeG+6vyg/nq9dL/J+pqp6ShAhcJsJPTRBA7IHzvJDuGUPIXHDTQW+6AvyIRu3SBeVi2
fzbYPv9Sy8wRwFgA5Mnik2PO3wFaEOh1p7xkUdw9+y3t0JGq3+KOTVsRB3C5BDWuvV3iwxmCG8Lf
ccyMX2mVRo9tZcqbGwsmBZNl/IYjmW3nuE2P7swzCUYGAc3BP9kGGMU8/U30zQemRu2azD3rzWzV
a07Y/rEGEnPX9vlrbblEUCfnjV1ztjbBlV1Fnda/4rK9H5fvGx2l4EkYLp4QQXagrKqtljzLwqp5
JjOZeIRDQ7nvm23EFCbLCJAFU/w3c+gDiCIyX3Wi76zAuahxeBqK2QLhxnRhxJdYmdYH4Ss8StPB
iFnUmBa46wp28oztoUzR32qghX6baxS08LnCbbfCtf/MXmhisoJ7iVXr3bQLluv5caqTExmTtxTk
wq7r4RukTM0sRq1FOW2SMdxKDSHeIubU/DG0fEpn97roXW1Kw5Or6o3WATdZZGOpKKGDVs4dIhBv
JIpGQm1ANzKmA0FW87QTVbb20goFuuyZukTq0/LzZzCUUNIMCl8YR9TVDJVaB7eEsqK9PwyfElqG
p5J7RS3wUXY8Q5J5jbGJZ0FmoZoUw9Yah+fQxdAG6b9eYVU611tDG38ksAp4qBBRPPRED0f7CiSg
iWdhnVmkM6CAvSpqT5cRw8MAHNcvmSv544Z+pHXmM3qb2WQjfI1fGFTmFYHeEvxU/gJA7yUFOOcF
sBsDdVfkJWVoMVup6hxKum7JO1cV44+mhPMfSRbhMf80Gv8us58LCovXjFH4X2X1t+fusdAlW2If
HMhbCZYnfhSpIpKUdDfXKPZFEl/IvfcU3PF2t+m178vvElrYyo+3wQzgZ+79Y6fTQ2+aGn86ledx
xAwLaPC6MA1EkaTaND6Ipwj/Q5CSeGriCTqxd+4zf2cN3TvwtHjl8oS3AJ/NQ1+tWI6f2rZwoU6A
PDfS7hJ+h5jQH/S6C732CQoq+a/4kRLsFURyMC8aWln+a0iAQ7Qcble9xfwoF0JvfBqnyTEOjHt7
e2D/CGpUSYMQFfz0nhZDA+0/Y+65kkYWk2tfdwWRbYcPjd/0V6mrHbAwa9ezji2wX6cxcOiq/jwz
Ed37NjLtYAaPTWQeE7fLDnXQPVtWxV1lMQAi6P7H0erJn6ecRgzVrnUyYrRWxc3MWGYk4fNV/0rS
BHCbx23KMIWDRqHvyPC7ZCGP9dTueSxcynbc1jUqR59Hr2YweJy6OE46DoTxOSdoFacM2bXH8TFK
3rBe5GtP52pdterd7xbZJlvbQQvroL7MWfkKo9QF4NCf0I/+MEcd8A0gSJOHJqZT/JoCPJkTgYi2
oYchyA69pAt74mUcpR+/J3T8reBJdeu0gvTRImu2h6ngzNKPhNecvVWCcvDUXd/JC1QpFMq0/xXW
eIyn7CUhNboS5Ssmy+6YmcNvc6gvZfUFqvRcl+CZXdpPisI5DCGm8zrrChxM1pkOsp1sBE0kQ6rW
5QgdDnP1Uc85pMpVWxlHxhd7a2Ynmykzow2pfKBw7lLnZr4hUo/aXwg0HOAiLen1Mc5zykY4HY+t
/IONn+ZtYB6oc91D6zf8YQAxm3mfCbvblHPcb93ZaPHrR7+GFAg1MjJujg63FKUQczHATnb0k9nH
x0HZ+xQu31DNf5xqfCuS7LnV6Reu4rfW52bzM+M5Iu/DxmZ8d5T7HmCogAQKqiAj8l83BTtINzt8
OTUSSAIxIyute1Fn7kYjzW3jmTmwC3uRUGcg5mZnAhJF3QUkgevEHF4A+q5kyX2jsqd4rt+nD7Me
wCHTh+5R+yUFmanmCJBRLh4ouJdk6iPTvwIqdTaGG1rrPCaAOV4ZmVJS4K2Z47Gr818Fxhcs1U8k
b0hvutkLBq8njq2PCucJdEc9wmtv6t+TKe/mKnszs0CvXMFMtRhNYKPlszMPVydy9qyTzt4VhALH
+qnzYrl3yaE4iF4is8d9UAmiK8aXYtnfoBJh0DGA3LlIG6y13C64HgTaVOtsupp9nD+c+iHMKFVu
200sJDqdmR1i3HDYvaz7NmZiXXkfuS2PVlD9rbLizm/kuGp0fOuDowB/ui4roCdF6pXMnQjzCYgL
agRQoO7BIDro3AmxovI2GXBKBFZACDM9mGX4aQPiF5NvtBNt/7GC+RLrGRJrdTdO3Esa288yO4kn
9TugwWiVCOa6+Mhh3Q0dO2up9z0rGgcOTqEtttrQhpRgpN+p53xPcjxyaDwMHlDw9nVYilJkYj20
RgZbtMaHZnL3xjyN1CDmjeb0uPHaaZP1qNtto19hyDFwDSDtjqrLNl6W/TYIMqydvOOsqTdiDp7H
MIAuF83tlg7R8MHhJWiKs5bSv9ROhKS8jx1RrWlpIeLl0MNullhhU/yw+HY/2FUeoH0661nWw8aC
DldTuMoJkCZpAy4FXczFaoSfD+ZtI9rp3uryaOPbw/tMigW9Zv5MaJo5ZBH+eiuf9jxycXYRRJyx
CrpySraQiDRP9OHqWrgWhyy4YB16tU37rjO9tyIzNzK0/lJy166miYRno9Yd7vGN8PrgIxS7cSHc
id0wNfk5qKLn1noWccT6kEVfppVyIJ3ZnmXflg0GNgr6D51Nr+MA7a+JWDZ8sZx0S/gmqbkhhpnt
qPODpUULa+K8DJV4BKhlQtuIDq7gdBQqogymwIoj+E0aW/ieC5x4XYQuPrKkfTGnZsfOR7Os9nc0
Sr2F8PvbmscIlq/nvv4VwdzdgqwDMWN+0M92VHPQbD17piJ9cDdmFIKwptDpAheK0yuoQy/R4TY2
eKyp4AUTAZyfCheSGchuVxvpV0aHOu4LIjkGTMzYDC4z5mEj6p+cCUp8yx8YJuaDww+w0ALiI9VI
zJ3YzTiHsJrMlTXOv8sxSrcK0BwD0eg7zlMeDxAiR2FfR9FvOh9z09wbu8hUH1Tv4fWo/M8ZJFGO
j/Shr+ARdu61H/vpVLQc0eiZizeRXzGC0xTu5TEzUQ8wOv5m9hPtqwfgi3WS/kgzNbO146TGXpt0
eGLo2DQe3tiUykoDygCpWGcTRwBXqRuGQD8wXrWhiK9rzRa2tLqvbjno1s570cA79yyZsS2Z//A0
aa+0DOyakSwkIO7Y+Nvxm7zPjEcCDMMrGFR4BiMJArTcCYKzkV8Yp2nmVQgaYV4mAHqHzH+Iclyt
tpMj+pJa4hCd7YJZcNToonpXGV7K9319aFmft36YvveWQlfT4d5eio4dDr2PBe1XRLhja6afS6Zs
tO5123xzkqCAxDfHHWfxl2C0nO3oRNaK0wL1EJCuOivKYYOVLdXHbGhdet9NNmFpyE9Z93/nOnrV
dsK60qPEJfybrbKkYzdP4EZjeSJBQcadil4DQOMq6IO3Vtb4dvrxb+tPtwppFid0w/QMVTUCyIDx
N3ryWpuGD6fiTMBwUtj84BH/Owstp+QkjxFCqbYhQ3GBiykisnlpBKQ1VkzC8JReEMhWVtczvCBv
uasHEgCN85ZpXYJMx9DvZEcxzM/U1q5Sy94ReFxQ1JOxdS2BcQonMKZ5dntga9WgMUiheqPRr3kg
qR1zKNbsNqULoG6xlcpXx2OHbQ6AEn3POkAvNx8mih2B83VHN23DB0vV5Vbg3GWrDW8wAISXU7q8
GidAyAXkzAiTnEx4YYq5jC5NTMcEXFzaPVOWSj5CM9EMUhC5CwQAp6rEPGqVQboLs/EpF+Z3YZnh
XvhVsoozJhwgNKpVt7ABZp9qZ7p9Z9dIEDxho22QICAFGuzezhYfyZShFSO4qSIeU/7n5eeXXlmj
4WXjo99Zw9HobaB9bu+U2EiWL+lkrXfYYR9xXaYZwPcoo76kp417NSvCxRV0gX/YEUTpL6PhGjsA
dMXpByfxc6HRlCOb4569zon2TuZTpv3vC/XUxSlZLnFIp2nOEbIzqvzUL5HUf77C6vDffllouVS9
4FrD5aFPJXdo+s+XpuvqEyw/zZEvxC0zjIpTaqgJw3Ax4n999fNLX2j+/PCrdWdc+AXrTalliCy0
fPlz8RYDDoHYeycui1Pq2/kpYXFbMQqq1tbSevFzWTzp/3yl/aAX1K/yO35eIev+fJkJq+IfNL3r
5aaraf86pdX4nxeHkMgpGbAaRwaZFesrIDkP0xNeNBHztQRfzAYhqMx1uDCbKNZFXKAA45JEi1iu
C9IcDeNlWm/FCQ8dB7FhHrY/r8zPD/zzFVsdXoQlV0xhNWnxNTcRQ7PklIZOd0rZAHouavzy7vbO
c43DN2VEsYAA1xKb7RFak31qUuUA1BcbZjAxeWpedTOuI6Iz/3qjft6tn0uzvINha2ty8ZZ7SUOO
Tc64cBO5HW+GzOZbpRp1qsNerWcCXlc/6thc1nUOnpXa5KytbiKPxEmMFSHh5QIDRebTVY+OvWtA
z3NuEbOzoY1oK4bSOuuaFvMxLg900XGuXS5Qn9RdxEZ9Bb2P06jQzjZ2fU41y2/AlDNoACE9UcP7
W8V4F/e2y4Nqcgv7+muk3v7KLIVR38xfOcdYrDocsldL4jJwKhurIBUaWU0NR6h1dh3axjoYqkO5
mmIon+wnb3g8yWl1FYqQXaSXmmxgPGXPQ29nG5AM7+2IR1u7hbqX9qzuKySM61yhhvl17NO049xV
JFbO7FWgP1joISA/1T1xWeMmvMC41fl05ozsnwuj+dUkCI9AbSHPLBd/nv09utBzCwTw4kQlZ2uH
8WAH5G5WcUUEa0GxTGKEpJLQYXzK2SCUVdn8GvOp3qUMHNmV+jgL8/wFR4+3T5PpWlH6ciIqK3Hi
iibnDKkhD5tF8u+vf/6LnwuJKkq+y3Ja2bU1nJOhys52QIcHLWyrClpIZPcnar6Mfy7WP99nHrBl
dMZsdvkdqYizGSG5NB14zTXqSn2pmAikkgZPPWQ3LbGymy00Tbts4juD2dgK7g9Bha4Z8LoUJriH
FjN21nrz5eeSm8XZcd0YxYncJytzal4cZyCpq0R+gKa9KRg3A6SYL4IWjp1he3+prR42rgNJ1CcT
QZNFZuqt4zbGqkmUf4ng4+7ytlpgpSW73uXy89XPxbD65MzYm/N0XV5+LqDuzA1TFuC0mPijMt9B
uQvPcyDdu6YduYjWP4yl+z22DBTZGmOty8vPMZLybhoGeWf0nz5xR2L1tnUzzGkAFcOZOxE98pVK
sjerbly0NM6ZRNC7g5lKk6UAyoEfbvlDo4tgC1+MAHaALVGORbVLGd4bVm3eIpuL1P5STz3lr7A1
mf9Wf0sv+RO0j4XOzV9FY2b7YsrbTW9E3qW10J3x6IxPIKUjasNT95KReLrIrXBnxjhmlcoju5ld
Y3TRqdVns3OTc11M0TFGq5BjBq7K6JKLM05spkCYMwRo4gJzjod/fcoZMccdIZaZkyFCdOvdJCLN
zu9S7kzEtEM9lM4J/5N3Gtiybecs2dN3CYDAFROnb7s9Noi/U1hD6YySgEHZsKTucDErWaX3sxIY
z3Khn2lDOfcNQ/vExxMZDOyGcqXtk9cXxtnHekuqfPwiaL0yVWo/tINhrmOXzhOTJlA27+4bp51P
q0EcljSlbtwBDL7osncmycGGxinmUqzxstAJPi6co21eD1iMHSZ1YWwSzJcoLXLbNoY6YSbVr9Xc
YQdDgTOypOBjA2NesJ1McrnOkuzR47G/R+ugpls8cTLuaH+12UgNU3odazfgGOFGO5vwJwXm1RIN
Vp9TEk73fvLmR666a1SZ3GgJpSpiTLqN0N4z5WWZE0ErxeIQybti6JlieumzNuPXLurMrfK6cNN5
kEycWtNKinGDVEqgDiYVCFfLYjiQy2BLGRR6hSUloxAMoLQV7jrX5ikc9tF65IdDkebpDKGTj0ZB
1UFshgfRm/lhsvrPKUwqKPEIum1jHlWNI8Js9m2FltEE+L4MV7/5vTttK6Ogc4bN1Z6gxI28ZsCn
QMF3YArrWxqjQtEdO39Xz5E6K7Q1oWd/m9hjs3Vk8AU8afqKw/HIDItKExp9hkSZ9OJExRF759Hw
GeVVilqI3K3EKQgZWK5gfZKUtefhlPsBDViiGN5D7Gqop3vPl+7zIvnNRIz3pIfFpg/m4hmtvT62
VrMpS1AnfqLTRy81dpY3O3eFP7goSw7Bt47JTTOP+XXIKhyxhf9V96kDOEAyTaCvB0UEOWykFc7C
XA9S/W4K4TzYRX7zZtZmJ6qgwrLnuf187+eSYx1OVHwOtC/3OU4wXGmsT50K5aoIar1LiJpD1Cg3
ru7o9KaDzwuqDxQdeGohtuTc01/RyIqSylWvKdFsKT0nd8OgHofCY+7f8/b2KCzleG1lMF5/vuJH
G6919VhX1i3vwvqAodiBLkPlbFh3GL9IU5RzgSFGK5CdyHqbiYT71VwuP18xffvj4BcF25Osw2pb
mODVOgpZynF2jowBEcn6NoRODFMLVBMFEOGEcCiTbG3FNtBaXKJbE/GZrGEw33umfuKzW/n+dBDY
cNdpz5/aa2rx/Ch+TEdV7usgB5Vg5O0O7BfA6BZX+QD/LKHDU2H+wEZOTqprIVmn7XVuWJu6snT3
ulYfJf0exLYIN3Bc0muP5SJn/jSssp9rqT8GsxZ3hKe3oVUwfXf6+CICTrtWUeLVrKzHopke8KZ7
hwq5G5/S12Cz6yta56YJ8gxd0d6swL4WQKf7nvGIygy8ThT7jgMz3aClgT0vonOwXMoC7AvM8C0V
PGCvtPnVJ5suJpSecAAOHXBzduBTeDK50X5IHzyQcWZUpufexw60EPRJ73AcR+Xb5jEqZa7CQycD
NpAWSprP61RDuRpzF2xKOj0FWBAwH+eHeba7q9+mGYBVBgzYPqDlzEZyTinFptZcvBUiQtcttL1S
Kk82nBTERXbaR/0Q6b3XMalYmjiMQOKzoQNq0cjAX43RX8nWCsjyRfn6L26AZvfzPnSl017Nju11
07sba6kH6nrzO/gP7s5kt5El27K/Usi533Lz3h+Qb8C+FSmJoSYmDika73vz9o/qO+rH3jLem7dJ
IB8qgRoUakKQCilEkU6zY+fsvbarfVaIwuFoFQeRm/HKb5yXMiCgZ6Yy8APgTHxicgaZQ7L9/1s0
aLqWDpLyX6sGv358+5A/vn20f4Zw/vZTv8sG9V9clljftgxom6bh/Uk2aP1iGrrr2bZhWOA5CYT/
TUVo2L8I23B8zxaOZ6E5/JOKUPyim5ZtQYqG9Wq5zr8F4RS2Z/+TipDfbvPrXaRMvmELjyf4Zwin
H4k0zePE2hfUWQyq6le3lQBGClw2DBuOvoKPGHcOyf3u/cZTmJI/HhowTApaNq99owIDqgfYl8Om
YUjZgD1R+BNdgVBSjiWgLALt6KqbHPfnXqEyDS219pj90rXfVnRMSSveA3fC7EtoMgBJc9u2OdCn
iakMHsVzCKEFKUD9SO8C2Ud+iWC4YPjLljgdx1Gqbn5ubzN822re0qL768rlkI/1euxzPH7tnLxr
FCg1cTH4JcDhuKy6HR+3m1XQF0/jfQR8+NRhY35s8ZUfU0N8vT/SGJU8Vgy9AIIZe7sYP1GC2scs
Sp8wxJ05fhQPUiFuBlg3loLepCSsKwhOpHA4vgLj5NNWV6AcqZA52GlL2DF0HVxwOiTdNSfyY8bN
2Ei4gUhNIBinX61ymC6AEVEjwNDcVuX8ZYrq+WkIgm2WakytkQENQ/TdrcTwkqT2ahyF8aXrR/jo
LJgpTdONHlCo+TKKzpUjw19vEn1DoVUeglqkG8Qx9YvMYxKuaoGgLCmPv9K6+KUnxjPWrZ6SfWhW
41PsT7dECOLA6IOhGiehrtFJjg2Cul97QgYPAtX71hII9aa6dmjP5irGKhRcXzs0omu6Wc0Fibe5
A61HY90e6h2qgIwdxrWZdU7ho+AsBg3JRMUcHIbG/dL3bvNcE4i5cr2+OoYsrzKyrQM022bdN8R5
CpOD+mL20/oY6uGGpiasPOHSxiwGvDxOPZwoWc+EJ5LLpA3ZFR9ccy7hEcoUBGCXetca44xHaf5Y
hNsK2AbmTGntDIAR28yw/U3dl2RfOVy3RS43LLnJ0SudYNHj+l7Ulm4eg0+S+cTS5Net2yT/0g7C
JTqvza6DDVgOXZEiJWlw7y2iMhwEqfR/aS7VQ8wzi/hfhmkvDHCKaR5kx3BwcAcGTGyYV3ZHyJAd
fyGnT2sGrAiXNg4r823wZ/QvU31p8qpacmScjqFmPFUe2gOM5hEa9PmI465hcjAzorKyeJeFUbdy
R1E8lIoe0OK1WaQmQexDnka6OtABjK3ehzRv3ude/mgS5hZDaU0PtA+mnT4Q5iSKj8GX3jN6xRhH
EgCZxk+5lhD/HUfDIOKsx0RPrPW0Kz30+AC/tB70l8pE2OfQwOgbZT9YH5cUUv4HZjBwmKC+NloP
z1Mzog+JbeJSiIRpoIKN9Qo7ZsEfI1wrfZEKSdbDJtO6flspWJmFQJ4CulwVCmRWK6TZqAIDzcxI
dprdEk/jQso18SQaoNBwhoRPRBYv5cgrb2HFO1ZzZK/rnMu/aWR0CVQmAEOd/JsZbm1ghN/56EHV
j/XimpiewnkDTDLDuHhJxHBrE/1BLzz7PUDEDF7d+Z4bNoUo3sOT5VqfEnPYWXNoDOmFccpD1zj1
9Wic7g/JBRUNR+Nm8KeT0VLFo/y+STVwNfvi2lMfXkA8ZUXVk4A6XsqJQPesysL1LBS039S088jV
z6e6GNdhvETugiAvwI/lQLgj2ztooet2i7H3/a82OAI7E2e3bqs9Ks6fRGEc/Lnut6HXWzC+lSZk
HDALxgVkgNEtbzONaU5uHT42KY4GBd5eaKn3KLLC3OtZ8nXo4f0viigiPed+t4wisAVEtoJb9AqC
8NwLmUz1Jmxd81RGzrSym8ldl8OIzNsFzNw3WrPx/dDY6nEab4HXABOAO3AMsnDpNow3c3uCNhGh
U2qHoMAnFzEYlW3z7mvDdULGDxcL6HyR+kDQMkYRdojPsbdp6YeJFiNeg2dTomZqEkbnRjCk+8z6
iM2g+mzCTq4mK5Onuu29SymJesiCvvr0w/qhskbtC7adaNcDhN/i+aVeG0OClmzkEX7H9WFaKSey
0jROVsvUnRAXwFBBRK+c2PR3wrLeGjKZybQCjFLJ4dMc6UHTKY9l5XyEFs7emq77paxAVfiJy/S7
Lxf0Azm3sUW+Fsyujdltt8R6E09myOA5q5sPO9eA97dR8BzX1LdUw+M6oShfSRO7J50f4hxpia95
BSrIqxlIZWJ5DkhWWBndguAlCtttRJNt6WsSbHydnuq+cq7S1J1rkGdYBGrtdhcWphqg/YhMuAN+
G0H6VuFcmcm02MGW9/1rnJoP5HUTCE19bXks7jif2x09LnbhkAlUNtYrs8qey6zIn5lRPmBUKGg8
WfXKpzUH2YexdBM9m7PRP7eBzUe+Cx+HubsVY8cUsA9hM6tmdOQVJxJ0Hyst0dbNgK070a1sEY8p
5mx9MPfoiuwTVn0k7MGp8uhU6a1k7ESmxiLokuRBdv6wTHri1qyWYZ47l9P31tRXloyjDxYtfMmz
NjzIUkuPid7FqBTU+9HzatVFVOMHs2+EMpRvZVrN28KT/WLSqpLIDcKmBiGqq+GTEJzJ1vlmOG+h
bIvPqK0S5o5TSNgah9/z/cbuSUOzjRW7g7iFO40QwhsWRQGooNQBlEXXqAici+zpgRtp/jalcrj0
42S8RDG2+XaYb0XmlM8hyIaSscBLNyTtA3pvMFHqIWzl8gA2Z17eH4IRnvHA9ae+MfyDEUYuwB2G
il7T4A/PtHBlCqPa4F8XHA8Jgm8my91quRm8AgZYVXTMPgCziRXlBW6AUSUrVsRhS+K4b1ow+teJ
F4tXUSNQNiYY0wVBYE8s7xnh7Un2ilSbjn/vNcAl5btj8iUFd4DFjUXU7xLUWFH2aPLMiDSt6LpX
xNOELW+WjUTdtUKEU3plE7NCHg+9q7fRo9yTUqvWZUl4bQZOorSrZFEwwvaKTF69GBdBYI7pFs+t
eAqzYA1MFN/1wLtXhHLXZNMai4lcDUOFn5P+yLKmDj0GNct3zjb9jHzBf7ZIVGk8qJxtaLZrObT+
s6Z701LGCpHXVherSr5DA9/f40K6skPnZo3O2UWi+0zP5JynSHUstmsnA+fF3C5aad4IbzMqyXEw
4EUnVtAu0QpOe4b/7tkbK5RJhkifPU+/pZn9ItzMeZrHGh2dykrAWh5/MVV+gtH3Pkd5HrYqXWEu
46uu8hZKlbwQqwyGsvM5iatcBtI5guNAVENZkdkQ2zgk+nuOAy3lbaqyHRJCHlqV9pCr3IdOJUBI
jwKTFUhwHeHr1FVSxKQyIzqVHhGpHIkW1AoN2fEA4VGyPpA20ajciS7Vj4qNR/K02epvAOATdcQw
F14LfKYnvGJgeJraSA6DTl7hZkS3DPW1EN9mDbMs1CXoXiJz1y6t5wtZFGwzEi05M5MlYTevmcrQ
iFSaRq9yNbqehA2TqA1LZW64MekbhBwZ53lazZPjQirLr74fmXCPNIPQqSEh1FGeCUShzZXoPxEp
i6thnUm0Gmg16owSNKNY0Foa4OuaYFihRrmJ7M4YOrDJ2H25VR5fNnqCZ9WcalQpI53KG8lU8oiu
MkgGlUYSpt90lU7SqJyS3liXPrklusnC6lMSH/E5jhxtyDcpVdKJrTJPRpV+UqdcYjkAixS4I/Eo
PUana6cSU1qx8UcSVCgJh3XXkari2OSrDEP51KjEFZfolbhQISxssfmiUcksrspoSVRaS65yW8ib
n5a5QZbL5EQBITY9KS9w9crViPEHVgeayKRyK6xk3aGJwAc5leOcqt/v9Z33zHAq3o2hA0dQ2qTC
BCZsyJxs01PW9+apN01aW8NQrIQKrmlVLk0LEDnKsT39/pW8nLNtX8pvY2lYJ88SPrNA1DmTNq4y
VMmHKWYEL0etOSHqa85sBmBnVEaYWw7Ptc0AL7PCQ2fXaAOjHyZH2ndIgRTWJZpdBkUnxHj6rfTn
AyxJ5z3OZrU3QpSavdF5x7yNTfpbYs3hoyZDKhxC69ZitK13y5APvSit5zDFCauRS7qFr84JuZEO
M4JZhNvCry8lue8HFYGNKQqWzpT5KNHhfN1vPHVP/5X41RYA3qu6ZbYeTYd5tsZfb0h5W3u469lS
QhWWUiMJpLSeDbO4WjBwd56KjM380iV8mPFfxmd24XKtE80G9ILm5JIEyBqvdpeeLS1Nz7CIjQW6
MKCYSVojR/3HDazddOeXJFEOZz7r1emPm2omC/2Ph8P4FnkV566GNUpMCRNaz0WT2LLS5LAU9anr
Dyqc8eCUXwmZGJluwNAx3KMPT/xQJKS1jvJg0ipDKOvDyxepPHSzhsoQyv21DbGMENRDHEQ17X8d
T1udufDNnhVFDaqboDm7cHf2qZnED3Fq0+pEi5JCdgaMHT3oPVFSnJwiFASC41PlJyv0wwSBTuOW
Dxs1qZVcM6QNFCjWnjN0CELNK0+h4trlFlKkcFgJMT9oyYxWbki+CCO2kTcBLYDftiy0WEHX2o+w
gmDQd8CLiq49hzF6rd7YdoIIjRl2fJUCAtZ8GIq6a0BDZXu+QjucLikDbim8YS0aLpPUvSLOfZiM
5MFLTW9LXf9QNIjhQ9LDlq0ffqvL7L0bodahHQ92bVSwhWoMO+360reeixok/ezbJD2OJnr0Kff1
pejrXW6S6M0QPdy2jnVGitt/kG/E1lt2w5e8ekdt4S8ZqQIm05NP9OkEDhdSf3QIvl46TRK+Aze+
OWbmXZsYjzZtZI2GRZxtWh9Q6VTp9TGx/V3Ytc2FLv7jkNZA5dpUZ4eAbBLFzRddDy6O3WjQ5ZWM
rJzKC0OXz6p3jW1jh8NmLEvWBk4Ur524Inm0n0LH39YE+m3xNTtnM6Fu9V0iFofXNvDnzRgLZ18N
/e4+gMYzsq/NINtPgkmF7jr6ySM9nXK9eoLAhBphYuaBF9t6I6zNBOoJNZpenPakz3my62DPhY6m
Hewsp/9pUluIWb6LjCwJy7Cja496TEIZZk20jHcjZLYz9IVzGeKpv+YhNMfa0c13roR0ZWQiPzJO
j1+8TF97ueyfXJPLPKOBckQrX5CM4Djr+0NnYL55v2fYFfe0aSeFCPfwncpkZbiYNCfycGAg43LJ
n/OpGjaOUdxSPR33IqNKY2jXHbGLHnN/HnOQdKiPvHjCu+gRVIEVBoRo0FsHv5+Ryd3vDklhHeYk
OdpOMG7/+FKGZQAdvfru+7c0JZ03BILDZoK1++hksdxXLu2d+8P7TT8x1okb+PyW0TvLTPeQZ1VJ
eFVN9oe2wIxjXLXKE5c49gdQoylhHnHJQMxrB/16z3m0mFpshW995oO9961cXEh3FZe6NosVlHjv
WBWDy57sRayHdXozatQYcwMinnDwJObfDPItBr+ISbQYzFXjxsEXixPGNkUgYTLpS3zYdCm5JQ6+
u8OskFn3m7pA51xHncMpFuGTW4XpBVxteCaRY5kV44/MT4qToUCK9xuQ39m+acWt6fTfvySL1azI
i51iMHZ0MB5LxWXUeqyLrWI18o6w9dyX/IixgpHgRv718a93YfaTbaP+ffQ8XAbuDesIXLMmKE8S
WGSpqJH3L5UmJMnBhik53fGSQpEm9Qr1ppZDn5zAUFZQRXcl3UU/mM+6NMaHsqPXImNa/3rr6wdb
AyjDEfgiExNNXeIPXzPH/lEaxfRYVpxGHJCYpa3gmGntQwpSxEyEg6QErhnokQzSlO+lGpdzwidN
VfE2J0XezBWDk1XcWgiwnI5LAACAMA//eaPdoDEhXAHjqSueJ+0IT/E9A3WTKeZnD/yzVhTQCRHw
g0QRqPigmhYokwXMUNfkfOGYxNpHJpCnIu6KywQDkfCODoiEh4dhUXp6HK7rwmkZh2+qxPvgp7Ln
fpAcHhDHRAEHmGlGNZFNpfEwDxrm1l/vFsSewR87jVnT7Nh0MIbAPd4xQjFXcKVhpuKgXsheIk03
A3m43xQsKcseHmJl5+hzDD/eM6cMcYf6X3mT4nOeuOOqz4vq4Hbt3pmm5GaL6gO+7zpJJVuwpnPC
qZpJbIskZw3lcFTY4GGTJNUOBb1Nag85PRnxlK5iRZBNFEuWqD4STlLkqy2g2VYRZ0PFnp3N+hLM
cX21ApIcHFXxE6MBrVbjFH7rFcHW6TAC3h+y78z7Gq1qaR8ixb0djPh7rki4FkhcywO42wVPZjPu
KHn1Y0LxXQDR7YDp0qo+9xrxHJ1uwJwvlOF1TkEGyeFMEwFVr5Ex07K9r9L1yt1kdQRHYRzB1cVN
NHvVDgz+ompS/9FAnFt6WfIQ0O44ol7FKgZEC0LNa+AJtBcmB1fahWKlO2CEI2SLx9LsMhiuZbKh
+gE9ygRvncV+xNEVMW7r1xv6WeMuUYziEIrByhJvtQW92FIcY1sRjQfFNvaAcUSu8ZGl+sVUMOQw
qu1jb+TBotQd70XKedrGg9at68RxT7NiKKOFxbmtuMqGIiwPSDU2RFYwOlb85VGRmGfFZEaB1wOQ
hdPcKGJzqNjNKbtNiSjnPWjhOtsRhOdRsZ4DfNTLbqoAQCMsjHBeTdq5mAjyHkJ3nw1yvtDgGQ6+
okh34KTZBcUeut9PbeTLgYZWFAnyZTCqm1Q06sqGS02j6ZWTSXA0OC5O+gsuZFSbKTRfB6serWa3
fJ0La6kOboBaPg2KNk3akLAVE1sm3k/Qu+0pBe+6DhU5O1cMbbbSn7WiaueKr11lOTQ8srNKZ2Da
3KW8GHntPJvi0BWBd/FyP10b4sGQJpqLNIm2pTtoq0AS1dPCynmhDt36IL/rEPZ3AwQcG0YMprKH
JcAoVo8ghddh/pnwwfqiO/iF7IDpLA2qtzD0PjKOIqaRhs9+ESCAcq0dDnwEdrEFb2XS3xIQwMee
VIOS89MjR/eLIUKsWh7kh4gS2gz1B1enuxNhC11IMe3CVnhvVOF68FlzJdEzEzoG/54/WvHTkRYd
Wgemuq7o6oEDZ71TxHUkU7DX8azZtQ2OPVZkdukZ2Hgou44mJ25oiLr7OEFWh+7so1TJjWuvex7u
kYnPoAHz0HKeEhwmZ/JL1k6YiccOO+hirnwD8blnbhpFkRfg5PsaFTKTQf8FWhBKLMNtN5Xiz9eK
RH8PHb/fBAYsnrm5IItsXOj1o+LYM46wT9aUs1vo6aFMwhnithFsNH+4zs1MkWhO2bqshnrjKE5+
poj5tmLnk16sMhq9hnag9lwSN7KGof4663joMiGJHuXyJQ41TcnCRJ+hiBb0rr60itrvK37/rEj+
3wug/rWi+wtD4OfPhnwR6mokPyc025AxQANzJfBA4gGE+Q0phvMsVXpAoHIEfJUo4NZkC0SN6a4s
lTcAhAf+tJ2GRyuocEqqXIJBJRQQYbDKVGZBpNILsB1oNywAm1wlGzAGI9WAsINKpR7cHzGEiZad
ykQg6e1xGvQBt3y4jCfNurrxt1jlKGgAVEhSp/GOMLGBmgTGNFXJC//+hHy3flr/cz7lt/E/6MFM
TRxG8j//JXfnL991ft7c/vm/+Z9//o72P+//HP4oVx/y4y8P1oUEJvbY/Wimpx9tl8l/cGrUd/6f
/uP/+HH/X25T9ePvf/tgFyEpqpVN/E3+eVrumcKhgv7vpuzn//2/xvivQZe//9RvU3bf+4Uhuc/M
3ECvDhXvz1GX+i/IlhxKhX9Qd36fsusQfVxiKYH5ACUzPJA+bdnJ6O9/I+rStG3L0oXpu65u696/
E3Xp2fz+qiQxviz23//+N6b4OJ+F78KKBQ3kcuD865C9JEs4aMMi3Nt6ujRttwfXEn63jG1M3sRK
c+RXX+mvaNvVi5ELdRWRSIS6H+Bl80jNggQ2aThoekQEziWOhpR2YZ1X39HyuTvI4bajvwf595bg
kclQdAe0hbDsjB+RNu8g2mAg7yG1owNY5055Rpf1NiPWJ30xB4OWjTYCyyp6hlzioB2TgOSQM045
UchNNZhLK99qNtpHNtxm1VSomEEILdrM97atTxZAxiqwzhsN4AQi7DZ1lmFOIlDo4y+Bt3Nwat0D
Z2si9orRFvnuEDwGYWovR+Ciu9Tqs9s0g4ZxPcvnQByDhvD8Dd28d43CgU9/90SaTLmo7fJbq2kF
+3J7aSxqPLgW7Xbye3fJu2zssnokP609eU0O0DEyJgbFl1bvz2zV4DCgoD0MDZaQvidvD3dbdhl0
D/FYVJ68Cu617w/5NoK5eyFebl9H4i2ay/wlqYFFhl6J2CuogGuF5VJw1MK+nRjL2L2OVT68Eii1
0XSXSVxlKa1mdrGBzqzrUe85S82cTER+G1i3T6xcNSohHPxaEHEK1vp1RmhmVmLNcJAP57HmHzAV
tMon95DSHFf8tmoRNpnY6okfUF8X6TpJ9IRgZVme6Hr46ymcoJMmsDamuO5XrdH0D4ObVgeDeAHE
R0fbd8hQ14nWSe3k3NZEBypSdFDq2KscEOtD3GorfWaWYuQdh4Vyvoohl1tjcK21RUm+0yaRIRMw
H9N+QCpchs561kS47IEPrN2KX5ID++4rfT4LJFNVnH/j+c3wWmu86H5ib3SNsZvuNRnoyUReHLN8
10y4aFodSqw908ppS1KER0IkptEhKs5NUG87iVgnhS42WYCAgl4qmOQpH9b8ERKTejfvzLBqLm7A
rLKbwieP+KOVyZFr8hElukhtFq1R4lBvVbPVNndNHlVnjdzNimHEM8gk4TlXZwjGG58D8C4s/lay
a5LmE45kcLGENu+ZOUQbmsrBklZsth+7YNviQAFHgxvGofZzCa1darL4gvEft3pX4vPmV8JiKi1/
V4o5XzW2+OYF8I+GUm4bU7xWTVau9VEke1hObHJ+v66jWl8hTOeY5w/6A2yUhd757RJfNA7CYOjW
hud9ismmg2NDpMS5K6C6D/gnGwAs9RUpzMrNxn5j297HjIN64wtC7xuCGgk0AqUEel3LIm1Pg/Po
tj4vulu46zjF4BgHAxmHjv29UaBTT+V+EFS+n3zEdiAAXys3yk8Iy4+BE/8cnUycaPUEawpb9MUZ
S1Hl9e4TLiO4Oin6ZGfC7C9HN96lnpWu+4hjxxiXkCDb5J0IQEUI3TF0aXc9hW9LmtKpmOPl/RSL
XWiPxQsPrwr76xngfnfbAbnwzbxAuRbkW7zMY7nwq341+vpilJ/JQ8g3w6zAUBig1b7F7Z4pND2x
aSvjGeGbnwWHUqUyJs458a5BTd4885tDXYzhqrTCYtUQo3uk77tKOoLTaC4FOy1D/IcLL9tJZ7J3
GPN+RmHxvUVYeXKGPlwb1OBbSgKcAqIej34SmstW+XVBW7FyhwLWArkvnFteab9XZyo8F6fuSAQa
GVdb58G2svziRILLyRGnKT+mSHKPTpkuhnrMFPUsxAqT9rtmTrtVrndyDRQ1oePtNxtt6N/jscue
7TB5dNq6/Oij6BNFzQo+SLQ2rLHeGXk0LkRDj4iQiqPplqvAroY9wn3JSe9d4z879WVQnQbnuYiq
kqRyUfx6M9rQJDwf6EE0mFepjA+MMsBYB4TmIJbQWG+/xH4ZX4C+LCrNNvd+kr+wx/krMaCKGfFi
HltZfbroJbbS1TG1DizQBVkPqSXcYzaQmuAGobeoZWYu8towNqGRfHTd9J0C1zvmUe8S2nQIKE3P
qa0SxJuqXY+i/z713TooeoezRNPjX2/to52T3dWP0YvlTPpzaE/sXHG4N5L0xRIBl9psUdpCZbvG
WqfcjzS/rE4/RVFy5VOwM5N55gFieWwWJx9OZt9kp5QW80nLTKbMFdjiRsdfWpsmzR3QlK7R6jtB
Ll9nyQ/2We8NVnCCkgLbGte+xFhQS8z8EGyXCc90y+wFPOeI/L/+OkThW9HmzsE1GdmPwl3Drsjg
KGeXbiTRCT3quh/nj8CDMtQcUx9jMQpv5CpQyOZU/1FSySB0PUyMlQ95NX1tDKO4RBatPMnKFUso
k9DKcai7dbRvev2tyzSXfhxZEcwkll7sQURJ6Ex4nWcyh86ac5fbqD1Q1YkmR+KUVfMySluCxiKB
wj81/UcaVcyUgdRdGiGBh+XeqVafnUyK7yY5kDu6PN1WCneHMZ5zNBbAY+h6za4qQB54pgRLF5DR
4hpptkREFD2BKmbkBtMzK4pnB5ndc6kV9qEKPXdhVSRAqSEAUAYiQhAHr0zTz4+aFqvmtf0SG6HG
qbTCYKvsZO1AaJs+L3UQfGjfcNRPMSNtX9e2UWMAfi1+AC1lWtoJ52ByRCAiw3qyZ7gdhc3sPJ8B
e9UgCf0YuCvZRjSSlNqEjTBGUIAsPe1yQlhrY1MLsQyxmdTaYzHk+LxcUAOJLJ9Kr4C/FPAkYc+O
zo8iJ/GoFx6GGaM6iug01EibG7N9s7BSbkNteOeleiCGy9tWU94uOqnHVzF5rEM9HPyApAoDAuUm
4U1hcyu0UyhHoNQmzzCLnIcqabo16hj4C3HR4n30k70HNfRgoBZa3AO7Nd4iWLW5QE6l9W8RMae+
F0xfo7hkJQFYt/MySRIx5HuE1/NBBl25ivqqPt5vKoilBK9EmLMzmu2kWcnvAANoeEFx9IUTfMIS
0ZY1r2ch8+nK7FtfJkYNniMy1YtWJ1eZ4mGxUvsrppfqlafTpWWJOrAdnkRnu7txAlRgk9O0dEy/
OHJyla9mLyifUcIZElpdZJSfXq4P7+NEJ3d2Bm2fuG7zJnzC3aPoYteJsbPpB2z0KSPKxjOAWGd6
ukogSi5tawC5AU3xAIglXdtYkTECBRyws2gkg1l+rbPc+DFirujdHulQOHe73CjCdTp60X4IyCee
/BijbOBEXyPyc00nfo4m54kJBZQLM4pPQczfmAgqvRTT3VlmBsnlpcqEDJgZDgS14vHBLyARgQmw
QL0Y26PgxF9FyN+DgEGIFbBqE7DdzfO7m7uvhAr1iPnn4Nmeqwrisnyp6EjdhjD+SKbZP02DbJZE
d9Z7PnnFopHVl5YsxBtzFOzvfQhZyM3NHSsNjSZSPNDbG18qPz90ZRqtiEiXR4GjfCkkik13UlIJ
LzBh8EFDoglgrrJAEjuFW9nqGJJCXQlhZBXnqLa+zY4bPbXO94HSdGUOcbTVEegtEf2m67tNTvdM
8pu9gpzf1K2PNRNDkCHQ/Wel29Txn+WmbT13qRIl6NY6igKXVO4KpVnNCh5UsjpFk82Xmic3smHF
0VhaVH1sbWRMdicxe9aiZ3pzmGtzwNNfuhu7meH6+AS9Kr8CrHOQCqNjbLRO0WoqcZzbpN1C46Bh
5hJk4eJ6x1eAnM18jOPCAbkAhamLsCzE5ZttNvlBq6eU9xUrI9NKbxsFAIQrPHw6uynYDMME9hJ/
mbLubDBU32tpA1bfF+twin7iQFqPOh6weLJv9M8oawbrxW1Tg6VyQ/LpeCbSG+UYe3LTf40LWmhh
kDz1WoLXUHSc6zCE2iFQa9/fJSEjomyEESxapHCNzVXMUgGNr5cIkMPofcSSQwsHEhh9KX0/JDXd
5LR8SKpgYwVjehYdnECCa9chKWUUJ0g+Lf5U5cvlIiA2p7MpCMK0OGHaW5QsAuehgkcfhFGwnE1V
fCcDdAifrU2gdCL2Fslgm/oGAmafzqBVGUsrAk2RzG5JAFDVbpLOAbaOcXRTQkRexA0FmAy956Jq
D7ZoT6DO/G1vgELUNXEcXPGDZHueoTZ6J8nP7nR3Pji+HDf85eEkad/2BMWkHrVSzdYDGQqw8/+d
zsz/gy0VgSIPVPC/ti1saew0P5ryz32Y337oj36KbrvCxcePM8S9mwJ+hx0bv/CYE5kO78Kx1a/6
zbVA0wQvA++ygR7DMpmx/dFPcWi18GnQLROLAV1769/ppwhbGSD+2lCx1VMwsU0YJn0fG7rzn10L
BMGVVqeZPdDX9NIMAlEO8guWzvhGVgaJuZHGaqmVkHiIbbXY9w85AR6nOk9Xg60HK4DvOSJ2loOB
tM0JgNaJ/BpYFAam0gIQlNtEGnpiSDa9xD+fJbAXG3+jNYlxawCcksOV7K2S45dTuy91YtobOxdf
JHJi4nW67/lwSpXYwQ3B3uj5l8gyWU3FaD5pgNCfqo7wl8oAfRC+NqQZ3Tp/jJb+2Jj7vkVxV+db
5752AWUADlOshjk0VoxIpwNHrekW+fS1u8xBl+4o1Yp2ntDT3gJCoA4qELhB+n8gYdhikil+uwF/
2h5SetttDQvEYi6+E4uYgvnQWe9OR7KUiOpkNVdB96yDOt4EbWLz2daWmpeSFWVGayaWzsYS4Zs1
Ft5mxh81ehq1D4HMtxIe0hLsz0/bBU1HmAX0Z8NwtmNouM8GI2MPnmPntOYPCffUy0e8D5N1ZJMs
w+YhKLHbOQL4ejiBz5ht0DSjNZxhEQAYgzCvNRFAA8e0n1mhoP/4sGkKb48VYgW51HwsoaljL05X
GVveapGPYKL7uZAHGlhvCfltxznY32dJRGhvSiqjXdQZzdHvGgwLdnTkHCI2hVmTgxeO9soKzGrb
kUNLSoDW7UsMgUkbos0z2p91CqnZQxDb9YiwooBcthlWIIO7lIQSj32qAfFbQCJ7IItiMdVRtndr
2S6g6JwHvfYfW/OYzLQgCn/Xj0l9cfxcB7g5i3XqWhU6iY6vjcLbdVbz1UIlevJregk2RXde4zfo
8nXfjxoxRoK/uIFsljrMoWJ0rXhQo0Pqw+LR3Clf40cnolEZxE3sXv/F3JklN66s23kqngBuoEkk
Eq/sSYmkqKbUvCBKKhX6LtFjWh6CJ+YP2vb1CTvOw33zw2GI2mdrV1FA4m/W+lZeNSXyurFiS4CH
00/FeHVvIfqRH3UKIfdvWTDGj7ZmSiN1ea5lBiksafRm9jVPpWbEsFZQ97XKfem+Pe1SLqvlGnX5
A1a66FdFnpJs3nxUNgEQw+ivnaF1VkYe1KsyvrAkRk7Sek9O3D17WAb5o9mIkCkzQIelA2n3HToK
cEXNR47Y759trfjFZcQa0yCGy+VXlObAcTMLO4AViq3DIwaazfjZ5eg80CfDWIu+EOT3m7nHAzeI
4j6u5yVBng5TVG8i5kmMElkvOTJVeGiQqqOZia9dZ69D3yazJRvMa6bA7JiswaYRWMQQe2gKCQM0
kv5rSCvwlyFcR19Ha5QxHZCWCOyyyo+McY0nuIPpirF0tRoy6JHcHaBUCgSOSVNHqABbH+mSnbB2
ZOk+u+Ul9MJHhhPJ3vcrsQtaCAxmPgmGI8Yq1XXWrQIPoFdFOe1UlrlCVDZDG0KP1LXTHzFpAJLu
VO10JGu6D4kT2AuZI2XkBog91DNvBwNIXlCE7eeO0gT7xIaamDbVY4Trxx8TLZPXsy1M2RSvDZTU
rkUN6pd2st6ZSbufTJQYpSEuk7R+VXAyg1rml16CCsTw+ppL94ylFbPwIDaMEAAtdMnvII81pkSY
ItlVZe42qcbx6CnaqQbnEsNg/9VjkEnK+5YVz1dl298OngStsvdW02EYiX9/tUg1YL0dw0J2H4eE
uYnyJqKwKgB+QmfHqo7QUZruC/RMkEvq6Pr8zcbAGB/aYLyK6SHu8vDCTkseBdYsiTztfq7NP52N
YbUh9abRXg+LtfoHpzRzOm/cNAnu2MKdAzl5X22rrzLddFUXH/y0e1N24FMwjmJbB8APxRK8A93l
JBAJ79qatkwFpJCxu4brdwGLUF4MK+khJz8I2oVtiHuXLM76xkMWk/4yvR2WOS64mvI+XWa7Sym9
tZZ5b7RMfqNlBowdLgFJVKFCFGjYU9Tbs12R+LVMj/NyNy3TZDQU0Y7H2HuIa4FoJ2bO6JOe52UK
zdQIZ/LQ51vNiHpaZtXBMrUuGV8Pyxw78h4IRbTWVcxAvetBTMzcMlsYajxXw/BXS97ar2me3prO
PlqWqa6jqvK9Ah57GHV+LxIxrqMizK4AKUjxE9OSTtD4F8+OrZPy2rMxXqNlNo/V2oR+1tyTD3Ka
/NY+TKmGMxVSk/dNzHTfrq+qtwtSjTFcLxuA4GcX4Fdk0OF3X7YEknWBWvYGzFeYUukke2ZnCtAU
RBexwVlwayswcbKYeK5CJl7R4WCJBz02kM5MGrxcM66O0Cn7J9c3zG3TsAY1IV7tJUtxo+/d1eQo
pJSiBIJn7JxZgy3WfbiSS4CArIHluOCTssoPn8ZUgNnvVmZ6MZcFy1S/sRo7D44EwcOWmLzzFlLs
dMgK81sbHk6uZV/TGP6dTfKdnt7BqBhE+dJi53+6qCk3YZTNQBjZ/XRjvXJmSn2G3beE9VDMmogt
DT5xdO+rSupmy2jpA5Fnvhn6PbXI15wtYe5Q6bj3GyTuS328VMrDUjNHS/VsNUydqaYtyupuqa+j
pdKmxBq2I8W391OFU47nS10uKdBLCvWOgj1ZKvdqqeH9pZpPl7o+NKjw06XWd5eqH/cJxIqlE2iX
nqBcugOUn8mWRyUTuKV3MJcuwlj6CTSYzjps5/o801yKHk+IG8SssIF47uofYNBMx4dZbxXRrhDt
CDiWBsZdOpmUliZdehuepjt2M9x8YsLYaYFDwbFyIoBvnZf2K5eAS2eqXwPHOJsZczGGaeYm1m92
Tnx8aS14/SBJN7hHyx2QvxTAFSbApAzGd2tUd/Xg/UmSJDoidI4eZ4HXf7JuXrmXqf/XZiiNNQ6b
axyYW6Ou7s0B4Jir0Y4HDp79rDkwlF9DNyL0j6rGTqS7jpmtZGP73iFSbUha3MS2xk9Q6mCvCVtY
zH7plikOmA34lXhxVG6ZR7vx+LvpTB4p+kjTSpHVqAr+InpC04uOflXcayCQIMxTWvrOfi4S64Vt
KA8SaSyc7Id4ZDjvp1a7RhFx3zFxXvfZpYqHmyMx9E/RsKm19zDU+d1IrI5hyhcoS0x+AAnkF+Qa
DPQHwF8TdQRAf4uqYJJPTMHSVn97TvfaYe+nfoqegzdCuLJNhUgbmi4Wv7ipccI5710OtZeERQ+8
2Yhfbpww6Frtl6zKt6q27zpSlirkk2yY3jlwd6lPxi/6ylXnO1eSjT47MRAjR2+MCW9p6m1NTgaL
yzJ0F4TTe1kueWMC+C9d/n55KBdjlq+SGPilszgTO7Mlcsq34CVgiUHMtR8sfbfMeaFgw0+sBemi
UQ1glOhq0WQfyt1UzDK44TX0Hg+uu+y+0e70LECKHeqHlk2dS1Zj/CCr6dNX/asZF8YuCMMTSc0f
SeIXG7IlXgI7XIc1MEI/fRtAXa76xi62FnYbwGNgTfFG7PNBt6dFEgJ9AaIeTUhpYbNRHg1EvC+5
g9k9QScM2vFrsFkqRSD8ovYBWQYEJ4TtDDYYCSh2mhQifrHGDtYVKINcwGYzpFl/OkFl/GIchDzL
mB/IUbs42oL/3Gw6BqKxI0+5sVqalO0Y5Ahq0U+iCt1Y5dcg/pCj7YDGHt9Qs920bx1Z8xh8cOF7
OZ+ETXSJBy80RdMdfrsQeblECVmx8ObWZlCsI1qPQZhq7fRgCEVcHYijXpGccqeefR1f8taFMhdC
lAutlYSKybN9t02QaJA9nRZMNrSaPgew6xsSa7AWpNzM01IFVqbeWA5jxNw2DtCSWaZ6GXa6pu9P
dUQOSkXlHKJwX3UI2XEkWCg8Juvgs4lgX8Ex7PFV4RfJOQDQsISJNqHxCk39bybI/bBcKruBdCk1
Yb22sCYm3FsvhtXNp6L3CMcy6UtDHQX7PPFj5Jv2QM6k6TNnHgi9cAu9n83s5tmarDfm5iTTmsnd
FH4BwTWe+THNvoqIbmIpcxuidnwB3At0ZYmbs9r4NR8ArHrScXb1AJckGIv+mPZwOzOdAfsUAEBg
3aDjSrNTASVoxRrukOiMsWwALZlV/mIz2pVJxy+3V3eF1f02MWqsY5+ysGY5P3chBvsReXCMeIw1
NW7rBjx0FWMXr96yir3PrK5x1T35pfNY5eA1GPYuEG48cvNG5tWvTjoHCI3PXlwgti532qEU9jiC
mib7ymP3V9RzVFvNJgupbbwFGas+R+V+u7pirI5KZUKaXiXc/HCU5tT9YpXpIPHXOdk9L61CHmh8
65CjQ2n14TMflwK0otKTSwx1cs2y6mzW0cFnrB9ZBJHoBKtI1l04hNaNY1HjmtldoPpfswniDJcN
qwUHsl9bLZnPYDzZkyK5YwlJldWqfu/2sK9yCCcAynliGzvfTvtVosPXYRp+66b4U2cEB855+TC2
yUufwF2rllGv37YvASl5XMsrjUS6YFcmJmuFgeTr56ePLedWNX90qfeFbztbz4MtV/h1HrhTWWFC
rBUwpjYkrLAnZLWBZ/bDdctnUwWfPvXl4Hg3wgP+WlP/16PMRvBBGCHzMjpojlwQTRS5h0bhoCuh
83VySBF0difIZ4+lNEkAijDSLMC8dVCgslz+Y5LQ1jXn66naJxCBCE5k6dhT2xNNxdD3dflBkqfD
yo2nl/GvUWHLMq344ibVpsvf/CAZt4aSZ2tZD5j9U6bwueCuXLfmFdFJuKkJumGhxt3kFY91yz2D
ZwYRHrGvBnxund9ZWiBkltnOraeY5bvzFiGsGA3OtXoYiOibgj+tLx5iN/dXLLFfidHrt47WzgrV
5SH0iy0ZRDZ++WpfubQ3Rvrk+DUGYZJ/NmFzJgieHVxxbmUcbRMbi1KhDACq5nxi1E9IRzt++vBh
V7qAw+wztd7E9H1rlWLMM5PxOzdnsQ3bvWl2twHZzBb98TvcJHPXjyxu44iMzlagDRc4ywfSyhDA
jhvPQcVKs0lZmAwEAdnAjAZHbFklgrxKnd2YNpeix7bm+STyliH895FTIXCKdSwRTUQO0evoKJ/c
qf1m5BwCuN6RkLBpG0TTnWnuB2BLnJw5MTyYoONz6mT9YcrcV9GnbyyRi7WaTIODH5TC3MT3QnFp
If73BxSaasJjJLhyA9XxS61M52ggUlzPrn6sGKivk7F1dricnnRJUBjcDRx342vXei9u2SNJdp1L
3yApIrix3s4aB4LdkVNsR25xbNXsPWREFEQceqLt7oqMGzBqTHnUbTItNsuV4hofUIw8Babe92RV
3DN2JFoPB97RjRGnO6E8YnHwIGkhZWWaIzq3f6YaTg9Iwj4sOLwMCEK6kATiT9WydWm79ME3GyDM
UwUWlmws1kfefHRIX4qM+GRpNWxo/knmZiIXi8DDk+nWj4WdvJZ5/AxfTv6a4hCFkBn88sZqnQl8
e4YrkKQG1cFwhuaumAeeQvUdJdxDiOXKDEy6c4sz2WD/SMRf+mfub8JdJNSZINWhFt9tlAP0RN68
w0sDuN76U3R1srPD4dtrCns3E5O7onwFjBJiSOyn7jnLhvUs7xHWmNsoSIg8yM307D1FZ5tggaAc
w6tfSravycDNAcuew1Q/1B4GuS7BvxaG87wVmugvWotik6Mg3WJVPQE6zIjnML56CXqZJfcfc7GU
tlbQ75BwnzM7xO+rnfwpSrS8ofr7eQOBfTZSgy45mk9qSj8NzAMPGqSw72omoBHIfzfIz5KU1ceB
SaKbOJ88xK2bm4xkeTTtdkLfsxkQ022MnlCrjpO4yXV1h4UtIXxUWocgHt8w3xe/PRYxYBlC6zwk
V0wXLhvfoVv52CIONlASDf2/t3zGVe26rAlNwfRxIr8K0n+EMFRJNqiMbGPaPA+DbFNIrKY+kDRl
4DhrjVvQuMYN+Gd8ygUJtT/fa3GKh4FqLuipMSW6iP0ZgXk3GDYsjQZRrsFti/0o9W1U7MM1HJfH
XFCKDLZ7nVInOFQ0gqtaRcPDUByAjcirHn2bfNcSXzVzqSuU3WmLHITrJK6sK4uXNFH9bQx4UBVS
v/+8+3lhWgU8FAsjn+ti28ln84DNVd5EVif7MS8ZzS5vf743mpoMmkywiG8g+sFofFSkQD1mtbz4
nNZnP2yfczeW99HcwaQxCDXPxHvt8SdMSn1O8Gdf575qVkVBU2I1zrCdW9azFEB//OFEdZZeSwJn
sWMwE5aN9U0PmZ36eehvgeGE3F4B2npKSLM1rVviFrdsIFrbJPNkVXxLVRgHUK5yZciEGQcqoUMe
NMcwbeLdeJ4Q4hxk1DBkLBavCEcpdqcEHwINrJORQ06hxFDD8vyDLCeUDnpaxRAV9x1aaL+p1pAe
3UOCbOwUgYIx0qMMe1LN3bLFJqkXGyMJxeWSdmt3ZxnGH7kZ5nQUxHsid+7v68jddOkc4tYKTtjE
Y6OXv/gYeISYAxoKEc0bgLf9q19MJ46gtazC6A3NfA0rgM7g5y1XOxEds/WtkSQydMmqa5qp/N4s
iYe2jJiTJCDiLp3nQ5oLM9kBnY12tqIFslM97z2DGfRIMq3a8FRwLyOWjl5b0z5v4wuSDaQZIerq
q+UyMBz9hOAFKfMr4gqPK9VnBhJH8upr468sHUAPyivOgac2swdKe/pEOhDft677kjXUwh6UdnvW
PSFJVvfPSxJ3NWlF2TVNPGsbaOZHa/rLak3I9Vut6AvakJxyVBsh1zxneDV6w14v13WM8r0MauNc
LT7yhATTyRmG/bAMGrEOuyeW9M66i7JoX4XOkZBqQoQcQMiNwLHsNksvFU+vM2Mr9grTGY0TOVSa
bDuvVze/EzweRl9dyJvHvch+NnWG3zM+fg472b4zYBt4vsTd69ShpyhDb+QxRR+eW+EhYTeyzjL1
JAx80VCZz7VfVY/Sc8WmNunX/uv7xH8r5P7/cKnIlm3JH/33S8VL992X/+3++3/89+Jf94r/69/7
P3tFgfSR1HLpWo70rH/VaVv/YZsm/1RQ/djKR4z9v2lo3n8o0+Jpagt4nwsT7T/3irbzH5bPYtGX
Jr8I/ozuf2mvyJj1/9orAlUzSXh12Ybzv/+HhsZAuiZ/CaVJLOZuExelc/Iawz5J2N/a6rGxCC1O
IXyz09DVkOK92RQn1JvNbu7HVyR2gQGDhGu59R/HKLLuLMaGa0Q+O8Ww61IBfLtYbfQJ6pJaV2D+
qcxrYCuAiwm5UEHavgZdIZ7K1vaO5nKK+eSB5V38EA9TuTaaKPqjwfLmQ/+VVjkxcBUazjLV8rHl
iUSMN9uxlp79kfhf+Uj+Xw6ZmHRlUh0T+RKiV9v03Rtt8pI2E205EcYbBMPplpfEuNeUx7uhFePt
54WG+Ky6mRRZfBcnmfTVZraB7+OYfhJlP+5dWZEEaZT6xc997zDNuIp/3mK1mbeDO90FlTccWodk
6BapzsrLoaSzkQwfojKDEwto82T1Hiwrp//wmtrbTkPUnzIzzjdFcZ0TUIcD3fX156UX5P+YibK3
SkM99E2v58Mnb6o2Ua308YCYz6jt+6zsvUtWgdWpHO19dihSMLOa7/jQnK10+hknbCdwq/iI+jAU
rcrp00kxWucBwzfPyy/p8pJJq7+DlgXDivGNRMD44tpR9GxYLyRbd7uoHC/NTDoG8wS1k33sHoM0
kA+cybiCZoJJZ8GczCryc+ulYgf/Uh3SpdKPq9NgwLrMqp7zxWL2wBkfpsnJgWaNSGZjiNgie7Oo
ikNg2hDNWP1egz772yppLom66WqMur+FY1HO47/bVCJmdJ1g40V/eSH/wdsJmPurwqiZyXThy+xk
zt5QpEpMIFjIRJuee/cv0SzV2ii7cdcHhqIWjwjZZGDVz13+OIxrc9Lzo/AMY+17PVzwpOv2iZ+C
a4ryFkAmMjgjj8KTg//vhsNNdi1sIuWqZ+i7xT7pZg+8EyEPIJDQ6Vhy6xSaWmaw933nqQeLPDkE
vU1/b4pcPOephhJcYAr4edv5qWRpxXB9To1fWjzBrWMmlBM4Ioxym04dg+woSleBCderi60Pkn3T
s+GgM5Qq2juLmFHJEI4sAXanOvGeUanWxHMcCfWTTGMaYPAjJrk8xng5KLsm/UVuAvBMJ99N79PU
bY/OYIoVSj5E5iXYOHphapU1jA2Cct3snf/fvsfPFebJfVDg01iECbcUZg6Fj3xNCMlt4+wpxy2y
Hpgf0ji7rOvaam15sDayyEMaXLvH1uPWdXoSRHo1nP0ePfDQtifRVhVrluhVuVX+khQSSDiz7dXP
W6V5BGL2+AzHTZsV52Un9Zax8tv0haouKA3qhTYAhWBbnnIz+TVDL7k26NupiCQRYZo5ou94aqtC
42S2KK+Vre1dDSMGuhslE4KAHhP8NoNwACMelHFKrnsZrZHIbyPcblnTFPuug0YatWSnkSMGSYMt
XJcM9BDYXGtj2KASPERgdzeW2z9Wi7injuAsZ4yU8F1QKaXjyg4V/xWccZWAv65BSYbM7tgDqz/u
uG8znzmV3XxaaVNtsnp4w7XCjaubnRVPBzn+yiNfrGWrLqo2QcnOziEnYKImlZifsW9AwhDZqcH0
Iu/DoodpRjzKpr9zksBBFYb01XKiUzkMT8B0XwAc0GyPEHWmdIegaV/TcD6NcRCsWsexP2qruWC0
NUmhMs9hpSA2KPnKYwWcWdQTF63VwbLt/KoCcFBdGLqffQ4ZQPr+29B3yW7suxjJZJM+Dva7Hsdv
8gydz3mWT00XlS/1bMQHzQ5rnzWl+zL54c1To3vt8Mmu8VsyY6YXvMFttE6pKMxtZVr5xyiYFzmO
9dnCsGW2LIiJzdGblWnjn7liBdZdNX9y1K9zMsJ5/BTFHnzysLKwwKHjkH9FCY9OMOw1YuPPPzkZ
WgcMMtnQ/xORkUAlPIR5npyyiif3Oq0kXK2eOHppWcNJLC9z0AynpA34KoqYoPy8zz046ym2qbWk
1J3WYsB40Rt2zseySC9/c2dbuy4txtPPy/CfX/28FTOnsw7VxxzDwMnFeFCFaE7xYM/neQzNM47u
bOkYZZSPuxqM+SUF5uyMBPOa0/hKlPf2hwIUdRipN4OfNwQRme+OtMWjNtN869iGt0/gN+FEqsJ7
6fDgyF1Ms6ponweCCm++r+kUih7S1MSwDj/lunAm77lQGB5aCIteV1bfVh8/VA6ULniAgHsdN9ha
WSoPJq4LnjVTD8MMJmVQqse6yr/zBl9z5qjl2Tb/NQJNYc1jiVsc7GXzkWThPvB76ln6Be8kGaNI
LyZexEXRH/Q1y8H2rbM75iV+/a5qKOfVtJ+C/hW6zJs55jcslGAGuackWh6Hy6rFnjs89GNFrzRw
JUfd0yTG9iyWNzN0zItiXkgg0SXNneSe22ZTyEhfQsNrD7EzBBtrGVarQCeoc6M7zHnvtQ7Ge07U
/KGubEQcpWv8hgLxovOyeMax2R8LOz6rXiDeBm2+CmaVnen3yEu982LpQgCYKYhStElIAI+TNz4P
UD92aeg9T0sEAZfD/A8YkZMSMYdj7nTjs1WQD4lSGOXRipKZEzBBlDUIESUvPxjFpOehNvUaV5rZ
I9OQnt6bv5oIjysVIE/qIXc3c+50TO2aBZQ0bubBYxtiz8+mx7A7CuQlCDALpGbxPDhwWU1Y+Uzp
E9QLhPx2rkSNRODqyhxh/llVhrrybwYABImj8+nqrFrblVvtBi1AYNoJ2fCRV//zgslVnxLRXa2x
uABe+7J4cq4YbkJ1G7y//ghsJAsli+4lntBz7O3YDaSlL9EubLEjNEV5jnNKIYQI7qN6Cu5jhg0E
4k4Ra8hkWLPveZI9lzdZKdPezT4K8xKm8a7zkg1emz1147RGKwaWMfvwlkhRy8hZDLAy0ykxaz6D
Dou7bRL9vvawfFg2dKlsfoJE9jjQ/cMhYjM9mMUfiHC7qC7eSIh+jLpsvOMmOHY2p6QL7SnEgESw
+qM/jW9ebn4qkQ8HUra/Cs20Ffl1HBR3UVSDLCNjLOqbp2LMr/C7NbzOyDnNdX6sms+ClTkPm+iX
C27troq6cxkHZ1ziF0J+LAJQ5EZHtbULehwrSVKa923ZvCb1CDq1LG9itnJi0ZE1zFB8cQ9scKdU
u2Y2wZrG+YBHw23v8snFQpJF2ak22RGZhNZpK55JuAO/7ljRKSmQX/WNwGzspWw8GUTjigvxyDRl
fYiXtxWN/d70EH7Hjr6bh8Q849IybMJNgIccGeNnx7D2yUMReUZURvMWjNj9M+hvxyIs9nw82X0g
c0GOUshnmfneJch/x5hD7sSgL1M/xQ8/L34aSnKv1NscMomYSdXb8SRtNx3PyF3MFJkEA+M+WV7C
uSWtvQ+DHUZIk8e9378muA7p/ouCWXk0/eKOHyv96XZJRE0HJLdeqqPcghuUGLnYFNggj6ZKkveY
c0JyPzvQVNuAgrfuvf5FDOh0kum1sDn3pGgf266GBR+xpeoJLXSL3diunI76kAsN8NYYQ/sP+4PE
Aom3X2RbOzSrlajrfp2T5aNGnPyxl2HFUNq4CsmKn0atuYSosfZ96wJqCLtFoc/Mii0tiCsSvFYl
mUprImCOE06IkODq/TAni36yTE7K1FzcpGL6eboXhpM/BBFWDZkO8hRNDmqOWJLfFSjvo4vMBwJf
IUUZDSzjoVvmCf5himjqeMK+jSXJa7MRbEKd/J4YAb+l9HLrQY7qllppvyOaTayB5ERsO+Vjx/yk
c9TwmPDIOUqciuvGQI7QdPqNEe2uqL32s/oVZhGzajJJ6UJkdJmsiGU/qvtPU+M9aIeVm3b+WRuF
c3Gc+ezOM8NN5AUXa9mQTM5l0hMA3kTszbwuHgoHQjGAe4/wSPiLvXGBJZFjlmwJhakpUfHPE/Nm
ZPZBwLzdVKCrl33Plvi7jg9I1xwjGlp+XfRbMRH9HhbmsdPqMQodDG6gSfb5PM6YLArgAstXA5ie
dVqG2BXtcdpXTUQd1LnqsQjMB1fHBwZd0S8pMpaMm8BR2YMhePzmAIlWHPwk6vW9saWqah5HiJxF
37A2C1i1p2G3koTYfZEMyRwn2rahAehPAMt0gyG6n2yQb5mW2yBI5yPappXw+CxMshBQ2yA+GeND
DtZ2G6saeRmoNKAf5SGbcVY2Sv9NA4LcDK47bWpYE9avaCzdtYdVSrM3jviGAK+8Yh/Igi3pk70u
MkAssKzY+z5Vo/IO0OdY5hvochBplSCbNgCStshR74LYe7TC1kebNuzzGjYx2UogQMM/kRiujZv9
7nILbhQrqVOuakr0uo+oM3SwC0ecmaM++1n+GeYtVN6F19pm7rngTFnlVYqKib92Xc09RFCCeZEm
shDTxOd1bY2gPkGLogNYckNWXjPBbA+uaEBd+EDaSQjljEFsbzA41P1c7/RYMBFoWkIeOgq1KIwa
nA7w0fx8EUg6bXXnLDamn6+MiCy7TtQohxdydA42WcZUzq5bnN10MbkbNlbJyoEYEa3recnXZgjC
VjN9USarx0wMzd7oB8KjLb6vkXQiX/Geu0RhdWZPerRE6lPD8GkBg9l1wZQSP8Lpk7YYc6ZUhptB
wzIymjxBdcalpUjmgM1fPBUow+oJUvIPLrk2cV3qzDgWVjidW+qXjSDA/tRDxOBn1ec66gnFCDP1
mof65plR8d0F/sl37OY9JqJmo6dF5tb0p9wfxxPPd7mL0MM/OdFQs6LpqQDlXY02/Q9HGHmkDI7i
1sseXUSFToUivenxmc9lC44FX0Ysv2oMjl+DKZ86Rw+vNM0qhYScZ70+WzW2HFhixa4bcvmMv5g9
vOO13030OxMQZjW9CseGlR+Ihg8OOYqwByzBLb/qPvn0O3eddpywENDFA1Q3HnzOFF35g+VrOjtm
tfkEf7CKpw981uyOHaY/ztRgWao2dZJ0uyAh3Zc0yeGZ4XO2bVv1BfXe2zgjtRwoTZ9VU4QoVI2k
60EPR4U6HUfNEd6h2rpYBPv2wciPqCc4OmZ1GpusPs3jIr/HZ8/oDBRRuaRDm15H6HCb3FrlPES2
lHSgc7MtZ3KyJpVgpzGXlBIvOLgleVRmahtQBxE9h3bVckdaD7BM2zVot+aWGkl4LWIq3tZvbv98
Cz7xpYey2zM58zkBKKyqpwbBOjNptuuzm/bvqmW5PekEOHVpTM9Qwo6enR2VqeznOu1tSIxdvIGw
/C5SsFlOnH1Akkj/NFZ7kWL8O1ee86KSatujNrCLuj453JX3xkJ9b2z7iTOdys3xca83hlxjWdEv
tss0iqy2GwZUPJPe2s7Tj8RlwyfgCCKOdOJxxzSjXkB80R26rfjOGGWEpn1pgtvIXJc4j0DTk5PX
mWgYYoTrCq7rpiT6aUFM7t1gytZVRRRpFeMlJBzpUffjgEIYv2ljVLcgnodnNvGr0pbFoTlkY04l
3BZE6wlRoLT36gcfmmVFSPu2m3HnYZikdYZjvef3ewBf+pnN+sjpAIECbVFBN75PVPYYk/iXC4MA
ABSbuLNbZPS+eVf2Tn0a3Y4jpNW7qsCR5pOVCuIAlQTKevxmiBI3DGvJ8WKfCP+zAaLUEAXPhbhM
kM4p9Xtg6fFmmw0+Ab+4TaSgwSArj8RRN9cw8ap7JyhPsxyzDSchwyky7WHpgoYAWuEScxJrn5jB
ete64wzTWuxrDR1CGRNStUK/MVfgb2pvq9HfhipMfy+QN7fD6p4XbN64ZtD1l3a8HSf5RvE7XhHH
sTz3kmnb5rbaTgsix60/e8ChsKog2RJwz68JO0U5DntnCBHttHgBdFHvFS5XAzHXwSMwayWdLnoS
Enytqymxg5m9a+oIiAh1UwOQUqhmmIeax0b52Myy+ah6nd41b/FgxPuxI1zLgJGwJUeNJ6VUjHzs
sTMPumQ+Wjvdvghw/0LhxFbuvjVm6/xqgvlKolBJzvBTkEBs6GRWrdDwjKvMjd2bTIpzlQNq6MzZ
3/NEbHeDad6lTYupP0oRaATEBNlekaGLMwQOB3KFO8/YtarNzoUk8Qbs1Bb8Rffu0YXu/WxA6bC8
VWZ/jDO5HccJ2lhmPsiJSV83xtNWgikj3BkQf+fgkxma9Aqzvt3G/d4O9fQGzXmtCWbzieXEAV8S
OFqExqbzvG8Ls8guxsu51ntQTziElhdLN++gjwYwXXN2104k8rk0pHeEjeMf+vnm9PMlsWOAoilh
1p5RNsDAmurOh/vwYKfEpzfjmKB8mLYJd9a7jgoHReS7y6DzmFqzfJjtBRE/W9HXPKGECkX8Zjp5
Re9lGUc7rv9YpeefsoDUrCQbsRA3izp12YM5WRlsWfN9cGmJk+W5zr+8/NvvIXgo8KEsssUip6GS
IuJ+3Lois0i7FW+Eh3kXvyIyzcB7kw1l8GuuFCjGzD/MhkFmmSZZDr+nOqm2zdiHRljPq45fU1mW
j65rbmviC9IimKgxSFa8/+cF3sXsmf2v5XFBZ9Cc7Xw8CzvwTpq59srsjWovwlTfO53LMQ8Sagjs
EWW175TADbDNjGRlZUvv/j/JO5PkyJFsy24lF1AIAVTRDr/1PWmksZ1A6E2g71vFjv46amN1wMjK
8PDMjJSoWVVNTNydTprRDFDV9969586ZjRF+DrskkgJCCYLNdkCI05TWIRMxdxaUmQNy3GqB1hC4
M+M5DixVszJ6KImFCsRBlhE+TJkwyXdM8FuoKS5t7XPXmQ7zXVJbV62ws2M/64NNqwcrmTnmtnOu
RlvWRwEP7beHJtCj5f/jsz/H0P909jeTov7nf7cfdfG3/6rb7x/Bxx9GgL99+/8eAXq/6FIY0tL/
bh8kj+gf1kL9F8bTDqs54Uau7fxuLRTGLzbjOMcTjHToNbhkJTXFb6gm7xeOcAaNGpDp0KRM46+M
AJk0/jQBtA1LEhACJVLq0rMFCVA/Ogt1vM541QCxU9FEmK4gWvLkD76ZxY+G9iHjMnqvYrxypofx
IFFkBXU1Z3H4i+BiAnD1KX0g2zbEd7Me3h23G18NDqJz29laT3mfrBubBqmRgWSBLTYfALClp8y+
L8ZsVUcyrG/s2b4+tk14VxZ3ciibV620tL0R6/YqySOU6NTnIqT56jdhvIta8tkWnWiqU5BXCIgk
axgJidXp89+G+Quff80mn9mPrVnrMjLdC6KMRzq44ZOt5eNDhBQzr6LoKRlKDG+qf8wrmiCdHHYa
Dgfi3qIbAb3psooPWeF9aQmxgwLZfmko5iKdLmUYAkXWq/brgImIg1iHKqnXF2GET7oM6KHl+sbs
CzQdnUPU4vRUGriqR0Z3pjTmLrtYEIC98EMjwNdB48nTNmMDTzSRAfho50qESbfs7UJfyMzddxmI
5qrC9qItoUZS8Sf2O3zwrS+T6yTaCIFc8JF56ntWRXe51rw3DFdXXuOMm1qFLzRAjp7TQBOQhbeT
mZmiCC8ee+meuq5v1wPb+NiNziw4O6uhDwl+DTYFoi1bkE1rxBcxIa2HAJmQnTuLA2/IX09jzcnB
R3HBiI7lynH6fSzDE+3QBIQXgS4o6AdhPlrpSF6e+A6CnngYVLmUDrjtnbs5iShsP/zQSyEB39cx
mm0yuxn7IVNhh7h1afnsdMG5Sm08zzbO7hpjIGs9FwdiMhuMsFMYtAvT2fQislPRfA37WCxGZVEG
4v/HFDDDoFTHOz6WDqYYsLkA+ujr2ds0ku/BpOaYvvF7D1ZjWXeWIL09vmYMnTcjE+yVYqwT+cad
reh6QjbyKvBMcjQ4JZgbUc1Egzo/Owk5W8RDHsrKO7qSGU6QFR8g8EEhNeM6hYIZgBlMuwwMhEvM
wuR9DKH2YLmUEfRokmS8Bk316s293XxW9lqJ8cQxAw6HGB9SdR9akNN8AH1kaCJVTmW9azS419Mp
MvvZmyjuiwyKSVV0bxx+GWGq41ypFA0xoTmBYAzBujfuvLOB0N+aM1WdDE9DPIQ7WaL2QikPKqy5
ieHUhx090Shad3XFpIiZitDjbS+nuzIzH2QUj2cd799CLyai9oCAhKN51sqguqOvuFFoNjdN035t
0QtbCOoWLbHxHFuUza6lnyCFpXt7+KgiB+VN8IU18hBUmM0ww6L4x5RUjUygLGPdAOPGjA8Q2X+K
6uIbxHM4MJ11DkdOR8QrVQtiwnYlFBQWnOkoCkfRo28bjn/zHxPDv0QD6m9MRO7NhBAz5YOxr7yu
WdYqoR1vRXdFapCwUsVXTn3RnT4F9VLiztlaDlR9362nQ2Ph9vBlEAKcTx1qDg0lKoLyVa+bLb97
81r5qn4xA73ak5bUrJg2Ny+J5yqYVUG4//yqbRQfYxTod7kw32p3nvXW5tfiZoXGtPKEb+GqMBBj
yuBOUfssZPJi2OAjdQVvOawkNWwJmNu1F7aIknVax4e8rgoa2hipwnggCijouDZG1I++u8Zi/Ygk
4+jk/S1Vw6FwjVsZQwqbWmEsDbsc1wwO8nXFOgRxjNGkJSIAcUm5HKtyX2RdTaeb9FqdsFDsq+EG
o+cVHxEhM1676Q1tGyXGzSAqZ2VrJKKUpNWucS7aIEyHW5+WN50B9yp3CVxzLG7N4dEPca6QB/Ph
hv07M/x6NqTPqCANKShStsgxztCPQeDkMoTOwJw4iTqc1U3xjWQcWo1M9OmCFrwpDtCriXZIZuWL
scYOOMGJ0axiG7HqrdlaDfAbtGrU4KyV1G8Ny2WZqWePyLOVJtxDnuQIDxC9e1FWIZkdjiOk56ch
E2+jO3LSKrvikhAo9YCC9DiUp2Qa1LtPRjIlpfRo6ZItHIaWtjKLPLwP4uxxzNLueUzJsWpZypoy
UMfPB6d9otpoUW9AlIpQtRJ+NP+RgyTmhE4AeZt3Ljn0FOQzX4mAoxdEPQqbFvdM76bYmIpeO6L7
PJtUV4+WHgDq5NKKrISGDjXJwWeH2LagVQ+h3au7aLQf52FV3jZPQxOnD6Pu7fXOKdYOyPFDptn+
qjfeWhocDx5c06UITWNr2Dca1LylVTS9Cs395uaMKmA0f4tcUL+aE2HOdzDqtn1bH8IcVj0ARNpM
DVDTbIaattR+VBXWS/uJ70tAEdPjXE/o9VI1Rc9RpkEpd+mzd4Uqj0nX0y90FEPCCFPzws7oQFpZ
eUDZWZzIAvYPPSp9L0mDmxfBMyUlafRk+GJjpsdp4EyYaTmWpJaTbqomHq65YdO1WPo3hiDWzut0
cdfrXy1RdfPYU92CeIJ9QlUSFVV+RPlvHVQF2aXvj3pAPcVJiIi20IbOwsTFJt9phVgDyiqvg+69
26+6QrzYyghOhD1ERzOOlqrRp7uOMeJazE4CWWN4q0RwrFTwzk3XH9yYQI5M679anGuSpr5JlC2P
rF9rZLf1OqnNiSVwzjTICEOutO6iPHJVsq/eALYAYzUDRFvdQbKgRyrJagu8yntqUGnAb7gZZTWd
NbOPd3nmUBF1NPAlADsMOFZGQkQznsKieVPcpzMz0YRelTgPmmE8YZwq3yPfQTCbG+UxIK9mZ459
v7R7NziDB2r7B92fEbd1jSHH0zH/ZjUmtjg2vMc6KJOLNdT7YmZmlqTaVS0sJ2rI5llYElM2Cqo7
+tXLVgm1JPqW6DQTW+Cgk+CB9jxZGV3d3GalBdKgpHwZ9aTbl9SnS0aIHZXNhLG/o+4nHsRdmpii
tp7/NR3USE3HA357fqpx0POSSjpRE1dn4ry2xAXbfuGsLWdoNw2xePdW7qElL9sQLX2WbFiV8Fmp
6dhWZr9L8kbce/V71lNsxcLVbpWtSay6HTML9MljF8T7v14dnaOvddEUv7b/FxBsqUn+TBf5X0H3
0Xz9SEl0oyH7Y130+Y1/r4oM3fjFlRg/betT4WihS/xHVSTAqggErYI2JEETP1RF4hfTBszpoYsU
3pyj/Y+qaC6YbH6i51BR2Z4jnL9SFQkJkfcPvBXLoixCtQWEzMFTJqi/fqyKstw3p9Tr5D42HJjr
iW6sJIfApWsr947pANuc0ekbQvq4zAPX/uJKBd4S9ZFnDpJskxeWsmRfFzrBJ2mfX4V17Lqi2Mzi
kA20/PFQuSQ82LF6ShQwJ4MxIeed6tbjirtgjtMQGj/gTWjxocQxI2gSgnym0Ve6a4w+PX3vTQgF
wDpeCE/y1kZTGlvLxXaOZHLbkHDNeCyKFoZTpVCeIajY2ZwsbmWvdnkpOVB5UyluQztsAo82YZU4
clsyiGkg0YseoyiZtwHFUGQcmzngMp6jLss59HKc4y9F/mHMcZjxHIw5Fqa6NOgzaHy038c5PnPU
y7eWPM3xM1kznUM2yaRjgDQHTRCKnYOzyjr8H8RyijmgM/uM6kRRYs3hndUc4xmS5+nMwZ7NHPHp
zWGfZAMs4qCUr5axtMh+WuhzMKiaI0L9z7DQOTY0nANE0zlKlMsMbhjposC1gAEOWXS2jRmeD7Pg
pAc4N4Eha/BPaVaPVn6XzKGl7UB8KXrtJ7Mj0FSfo021L7WpS5ghwB0TcsTQHsjoyO7RbNJ+tA5M
9b5ZlvI2viaK7dSn5q5No3xTW5sG2NnV7vS3GGXNPQaKpwLi6uSzIyo/hS+fzGgzuz93eTicurSa
1nHFFM1TUXMK8Y3qXlJhlp9zXof6Ex1G+GsXEgMbYmLqcR0e7SlkJFv39eMQWU9t7x70SBfPo98c
sIviJp0jZp05bNaYY2e9OYBW0Y3eySqu7xq7XjPRS6pJx2UZ8yXFjNJsWvMIDXjaMvj2MaBiMcM/
1u3cgou+6ppwT7kQbiox3ALXGx6AmOxRPcqbgwb9ZOHcIFjHhmbXpMYq9LQn1DflM726BKhszWml
3RhBEpw/H0JdBmds0fUitojuJSJ3PLX9uB/mWF9yj1Z2aQzPPYm/A8m/CSCN+54s4JFk0oeCdGB6
6dXW0zqwwv6kzqQdHzMRMTsp65hc91Zt0cPJg5eFxE9yoFBD+Rprbr/wJrq0WvwMfDA+hUEx7FSc
nAop26uLFnVmC4E+Yq47jSdYEyUG4gkrdIJ/RKSVvoGERPFbREQdWtU2Jr73NBQuTyf95zoVxUXm
urWskJusOrsZTuWw+OsbyO7/K4g6WwNC+n+vzV98xB9/W7IH/VrUefTxt8eu/nEj+u3b/7ETeb8A
OtJhbrF1zDvI7zuRYf0i0OijwGeexY7DJvG7RB+wOWsEG45hg1vnu/7enxNsX+xqOsAME+Ghbv01
if5PceU6bEvHoWVLr8/zyD+fN6qvHw9RHjRg2/+H5fZYq7JIP5ENVZwmr3sqC885MKeQK1zHMIin
1j20cYjQJI5BjBAmIbJYMkBtrbOD+KgS2EA46rebH97T+99o7n/Lu+y+AMAyP9lPL40mqQ3r1IAo
b9i6bps/7ZFBNbpzWEBwwoVDvqrkDNYrtOOYpYr11OcwMOxxWqvA1vZUBL+q9Fp38tFLKKWUQbnJ
yLE6dvXk/3ZHQPOH3v8vXpnAO/GH3ZtXhoTRlTodVE/nvfvjm2bIamLOJYJTSX5SPYpxiylpWmWe
eOqzjlOir7Z2VEVHr6But2HVCuUAy4JivMIGE+0qlKMwg0ZUpoOBdJSB1tboGTnRjmcMZnvpTk+1
0394Q//5ZXvCoRfMkYgHOfeDf/ysp1h2ejXU8uhOTbehn+djOkPX08a+uNMyPOZKVmrTe+aj45Md
W/guc/bOOP/56/h8nh/p/VTzrjF3rS3sLPD7Z9PID9dcpqcMX4reOLp2UXDkmfpTg1psFQOMWmvj
cCsLZOZWVoA2tqXaOzGtHQ2+c2Ca8Xmyja9dbKT7vCMu3dbSI4SP+LF2i3cy7Jy9T01M/qL9faz0
B6ha+l65dPUsr0/2npWnKzQOpOw6fDxuQdqiWYR7bAPOotStfjtTXZZxkmTHrCkJc7SdBulAYy4L
FdcXY3Qc+gUe1PXvgenQGO2bYkthmJzcPL8Yrsy2reXTsKkGY1vOA5IuleYlEOl3wkVaiJE6V00l
3xpkSqFIxFdvdAF1lhD2pLlLbVNDYRV7OCCEOnLTHj/TvaZxpRp14dmdfVgK0q7Tem02QGLioSqX
kQUB688/JOPnEyoUX5ewFxYFwcv+JyIg+FNHpoNJxHmDmI+Yu25j4ivY5KEC4o8GDAppGdRHBsdI
cOuZtkkhKrH8WVmar1stjtYpqZ9Y5jUBV8NWv419/v1d+C9eocfq4MG3MbmWfr6ckTMSwxeU6kiv
Xy1IsNK3ztTuR+VrFztSXxNf6avWBN4wSivEHz2esZzcj4bs7hEJkh+leV8qu6KLG7rNByLcb9ym
uLpFixFbfYkDy1+E7lRsukYvNwy/inXmFQr4LhkKXVlf/vwt/+f7QsLFw7rLksycRHyOUn64L3Rg
PrQXpuHYl7NYddqZUWYh8iXBWYtpWSi0FS1T4v3kqXqhmSR60aM5SbtkiKwbO6LT6cGwLiKg/l7W
uP9h/BETwAVe+4I2TFJY14J4+YD0TVTTKHriC+ry5ySN3MdE15gJBA7rlaQYFumIviqYlr0IcRcU
mX+Q1Wai7QftJvA2hd7ZG0NjDI57izMzd/XKcVq1BJpCs7iYm6FoV5bsYN0ViFJO64x2Ytv1FytB
R1SPeFfAPCXLtsTtGHQGBiXIY/cu2RvLqI/jj7JtNzK+d1un/Srb6HuAu+Aen82W+j49K7BvSDRr
e98RNLPM2CpgiwVnm/77QsyaHeRXj3/+ERnznvOHpYuijc2S/oep257xc90mp6A0SAgejlZblGSD
dcG9DK1zfSuGADEZ5TvWGTt7kmllrMqciskTzb5hgoE2DDab0da/kVT/7W0wh7v8/JIcjgPzjeDS
0/j5qinrVg1GO0Aa7pExY/ctN74L+ybH23mlyIyWfaWlO4Seiz4q0qtP1p6lOTVQGz/dm177IZwx
f4Byh3DBDLtlhksLrXaOnTyssnNXR+lSqe5XunPJUkkSzTAWK9CDBSRCp3P2XeV/N2LnNYWKupYq
bghYLWuSktyQ07LRYhZiKjC0bnPqNHczIoFdBS2jOdRBjDeAA9ViDLHD+Qq1+OxGMUrs8LzP61LC
qylan5RS1QyAR+uPyNM8EOJ5/hzWwb3uL9uhpm0VmZyV9VDHk+Jr6z//2Of9/KdPnSmqLl1hCWsm
tf5xwzKpzD2XN/o4Jh68f+5QtxmX0iQgrQfItCob617J3gLpiYj8z5/bmnflPz65R7fAw4sJndUz
jZ927VbvxdDJojpqLIb7SNPf6zJbBsNgH3NB0lmNtvAuUfZW4hSr81GR74LBG6K1vUkiCfdKVffM
+Vd1VQakmWk7FylxGhFmX8QulV7CrepmtAQIj1GnPrljLPJs0w5ZIeDR8VoWAQjgDnGbQ3M6TcQG
A6lYWrVkLgpty2UNRSJbXWMnwPPrRMkL+l90JrV2RozuLP2iQhoRF3B/UkS1WQscOjAFdFb70rpR
u1HkER4svQQ/PEw7lOzi/+BNdPn8OGkLl1Pz3A/68cjRE4wuwrLPjuGAT0Rg3D70lVrqRGYxdHCK
fT4l5iKsmVgWljHtsLCRxUZE7CZ12pampZ5dCUY8GOy0ixjZ1Gs1ngnkVQd2p1d7siY4zhNa8MA4
96opNr1F115CAzymfApt9BzOHrxU34oI4+HQpofEiaJbmr2oWHNmkCE510k/7sIAfFEjtAntpjuC
KveSxykUGp5snOG6ZkEtRQn64upQO7NePzNYncj6sF2OR9VHk5jqmkHvyycM6n9+KRqeNV/pf7gY
TWE6AkKwpyMscOaIpx/fR8larZWDDI62NcbHythSosoniZHorMrw3nRTJLo2tPAavmdvQYINAjox
fvyeGuivJRGDx2oWdeYq8W/G0AL4o7/OPmVui6C6DaWQZyslIaQNh1XhNOV28LwMvXj4YJbAgYcA
GgtKHmNtG6iAxwqCa5caMQZMm3zw+a+mJfhoHH2jejtcd3brfEBSr+jLkqGsYpCB1Zs2RPZrSxSc
Y7TtFx3J3rJpfO1MDnx0MeXNd8vvvmaZpGvyMJmkd/dYzTZJTLmv6ZcqwUnIkN0/lLbNXVkkK0A9
XyESBUi4rJERLTVAaCF1bMfHGofFsc/ku0qr/Gxk+XB03Gs36xJxitpvMrOPZhnau85whrWFgO2Y
SZLRnSz7hkDgJQoK8SCICTpJpmyCBbhP4lfZ3vtaHx4ajp4AwAR+s5pFds2gFcpA3jy5deFehq7J
sZC1swxY1M/gS/AmqremaMITQZPhicpLg+vQsF932PuM0F6BgCT82mL7FXVEsKAZy7OCZrMAaaQj
5LVwdlVh9hza1XfSdOJfLe04ev2wC0Qn9o2ZP4O70h9Gs4D1pWS9bIIyP2fCoOndq/xkO11OBgXa
hQGsjUybm90W8bpyyu46ZeIbYBb/CVdxyqnYfK573mE6piWKQd+7S0vfPDRT/ZD0pX9neS+EHluX
IFMnYFPe0eu75zCCl1JVqtp7ocYAjyHkuW5Qwtfaif1xPH/+C405km2YOmw6TUwbYPGSsNIh3lsA
9dYA5zSz60i/c91zGfqEXzdh91KaI0zBQJPrXDqn0Qna62SDM7Ci6h4IL88fgSZDnD0txpS9MSgL
uSWS9lc9c7XTFzxah7K02kOtNSmaf3ynQ4wqNNXEilxr82RV0t6VPZLkqBL70GGQKhsRHTqr24KV
SPZpjx8vrVE0TCWjR1xjZ6AlOwwnHlgojhey6udYEuYUifkUGgkFE4plxwk7uqvbwbLrEw00IJ2x
4a9GuPfL2oOuxvFJHn1DPxQJVh4zkcmp4bdbCj0xEK2KmGl2L1GB4OXoW5ZDvKZfc4pc6CTEpPYo
XxcEObsXr2a61A3GwfeC98Izqisi2qUumRzXXaevjUGSbWZ75boJ7Orewa0KgqY82XWAikcjM2jM
8ZzCftmXybRrTG8xYDc4OxSVZ5p7X4i4pSxiGLrlChWrTPYnIDTqQTWcGgKnsB78MgQv4MKOBIH0
Xkuvvet8TEeijdXHkDdvlp8irI+1mviKsVo2wEmWEq/Ss5kWT00v2IScKTnlsrUxra6zB9rLZFU4
ubXvRYVGu25m36vt3+PtEzsvndpdMDkvsXLL/e+2uma4q7piOCijy45pbby5uQgPctCzB2E1jEL7
7q5lkSLnJoru0vui7exFmbAaIG6iU+m0/QkzplzoeVY+iNEgUpJRksb7uMxj4rLceOwPUaxrq0zr
InSFjti1fusu8Cl1xyiOvqUguE51nIXbObNiJdx83BGqxvix8cVKr8lnGKu0XjkgL1/yx3FIcUDo
VkJAlYXgOJlTJIDBbaJg6peqzeZkKt4Aj/k/mm5V7N0Cb5sZORAlU23YmXGLtjXi5tdykpYWvo84
gZZrcTERRy5bCX0cxSkir3F8KJEp72UlOVYSZLCshPnK0VJ7ohR+myLiptESebhGsouDPGmhdWVx
DEbHW5soi5c+dEGQw82rXpEmqftldGzHuFmbEeMOEMv3U8nHV+Ij3oFTJTPeieojM9N0aZbYGVHG
BCuR1AXDu7HbRgJsamIDTAQyExIYWH4dg1jfWz3xroYc91WuGM8bGYzi2Ja73iZSpSSt5lAxr9gg
bqncIH5UjXsdaU+s/Slv7lI/MTcY9LEF5T6Ba2WcLvUKVlzrbMcUjBx3XX2GOrW2ieJc+WHnvDuE
3SyRaexFR8hXZBTRU2fY41JArNHtenjIcsShFrYeeKi2XPtskGcEHDNvDMRm10X5VgtdDJKl9pDA
4MdNFsavJOrIiJNbxcqqooOTERbUBsUE9JHaMkJ+f8d2vA5ogJyJsBQL2A7B3kqewEoA/wzrCftu
227dlixwbVCk6JKdsW6s8pWdYtdXvnuG3CtBbN9MET9lmd9eELbkQrfvvawNL2BCN2bRx9fPB+Bv
zWS3R8HQwLaIZa9qMrezgJvZrepVxVnxaJsvlRy8BcPu+OSa1CGGP34gMbKZlA7JuWmar7DqvK8z
RW5S4yrPWj4PG1h2IYCMTiTEF6l1j7PluQ3y5sVP0muQue2W0BGxHHWTrCB8tEovx1OZNMW66VBE
ET0WgKgiidxjaURKmJMbE3CZB21gLjy7qXYN3j2kgXCQmWu5UEzGcK+nAzKjUDvXBQHY5AYRU8e4
Y+9SId41XXIjgOvFxSv2FucQSQNMxXuan9+J20MlErfZNklDcVWGTQcqY4GK+uAhi6dL543+qimm
+OKUE274OPoS9GEJY7bKrx1gq11tFOmeTG3nDqabveQAhkG8cveoHGAs6iUqscJCs4/3cGEDLFqZ
osnYRkKbnpJuoddIHh1VBnelhpKXkGFn1QceXKXY8nYijtur8ek1CzalPsZrO3BPhIcPjwntN5iL
aEi64t7A9rsh5qdfZIOYE4U07cHrnRecRzutQPe8MCHOxxGBXVPf+sem15ahmzqH3ijHC4P3ayPi
nYAV+tZphs/N2Ia7NA5fOOAOd1CNI7Y1HSlHE1NNKiO6z4eULlqLNGKUAKaQXQeWtcg0aT3atn+z
3ekeAGN4hz5+b5s0r8BFaGuaPdHSU2ayL3WNMsXPAz6oPNtboCyQvpCnSCpQrPNDHEKXbId4gy4o
xhXklmLjurW1lAWWMlwZ8jhpUMYG84XxfUhxcZ+zuO0tr/zSOH1zxDbdrBQds6UsW30Flj289UOP
wY4M0FHpVxRkT0GO5YR1wzsnNPJQLnqlsYB+W1+12DlqQwJoMx+Ny2CUD0jq4n2f5Cutgg7M2BWU
Cu8qXo8coxYYhcJr4nVbVcO+1y2ms2Ep9+Q8fqRdjEtK6v7JcbM1eA/31IxFvPS49x4HZ3jqq/xk
6G5//Y5CpXquQOuaU/WEtcblCtkketG9fh4DpHtg1bN2aeO+Nmbr3NwuXea1459txzn6kwHe0B6t
+wK+gVNIChQNqH/ZnfiN+pdyPv4p1Pl5Yo8v9cwkDMOLofHGANhIjvhd8N8DLaHbNt37snmKzFGj
WDKDkwjha0VyWsaGW65o89P871gr9LqdXt3hLU/7B3docDlI/+rq402NXkAcNFIVZjYNUXZtcMrp
1vgQr9j4h3VsAFZjZn0u4fuRzd5U25EolrUThhBLhcO2Uo3JA0Z6PCYFkmC2L3NNsUJkrAXtoNWj
dxrn466247ugHZK9q1S5DzIdcB+ohEKbnINKIMx6GpYGBX3OjoL33qGKA1zYPWnacI5aC9EmmYu7
QOuDA85N3N1+FZ/x0q/cNnlQWq6tEMaqveYaZPMhZkGalWXDvaZXiCKNYPxGbWtingQ575X6LivH
J33ouUykoRaNYx7aInsCnLz19ZzVDyApo8rx7w/KsjLUl8Z/+rew61y1/Pw+342cZPFvf8QP//Nf
//HzKT+//fN5P//qw71IoADwOn7/8uf/+eFn/Icv//Sb/fwyP3+a7QXeahz58GNa58pc62ML2Cey
SD40xa8gEK6u9VC2Y/folRiY7C65sJ4xPNZBo5vjKgbBtq91ES7xE66SxgqOkW6HG3OciOgLk+fK
X8NN6w9FiQe/7EaKw8jLttyH8jK4pgPL3arvGK6XOichnTBcMy/Lp7grlriDv3W6kbx0CHYjC5+W
4VbbyrMJEm3aswU6AeMomEqi3bl3EhvoasNxoKiKNWEQ5S62uSOwA+I9NvUHlzwQ00CtENdEFQdE
VZzJD8W/FjZMx2VjnFyscItAcoRnJ0uJsGsgj8seRIF7hxqm3pZDSBpq69vLrsHzjPsNSd2IzEPv
cEY7uLcjGIWbOlJq11iIFohByQsSTczMH3bkL4bzEWbsSOTNDZ0sLSs4wRk6+a5HTsgsIcuMF90W
4ymQkFP1MZidyjb6Bru5DDB9GRZV0CXIF2mKUxr2jyC+8l1fP02VqZ0F7r89YrMLFiJGbL0Z4duS
8CGiqNo2uYbihML3ZuFiKzRjeO8iTgfwfCGCd/VTw9aY6227byL8LrDsyovgBMsq+uA6CmGZ2xh7
AnxhC+GwDRZAJBN00GEOx931EccCEAg8/wk8/Zr4CZLwytDYt62VrnG9o3yVxTbQG3dVW/bZdK2z
3XftVTn3wvBJMLVUvBWeqq5G84ISoFyrSq+2Yir2sciCc12W5j4CnGZXTUZcjuXf1ylVsd4B3i5j
n/A7KH6bIC/uh7EiAFsb3pToXqGK9I9lUVGoVfeQksfL8N7i+z4i/xQ7jmuPdPY1ohrcYNPnBAND
4D3LBI3s0GabuO/S3TiDo5h9YmXAEGed9FZPXlMvDPDIDeVD6wIVANB/GSZzXLeJ3d1qj7ZQOAiU
s/NfJXybAwfGAMxi5p7yljYRQb30oTt1Dp9bzQjvcvoMkB3yJ2gYNJPhu+1jvxdHamDtrumvQ2lt
NM+etiVzzbeBLvF1yu+1RpfnZPAlYngQL2mOLq/NsrOBo2PVibjfxG4pL63Vf9iWyrZBUniLUJPp
umCz2xqqjmZ9k3eQoGe/xm0IxkudiqiZjjDUkJWrAku9HGhXKjgm7GrEZ+PBdY2vPREGkx5g5C9t
+i/RW1XwcxBV4l5Azboa67ZbkDQSnzITEIOBPlwKP72IRsV7uvQAnPvu6qT+ZrCp0gQBC+cyyEir
rtNNHfjWQQtc/RCCcQp0/1vsedZGGHBVSd5RBwyYlACCryWKfpKfheckJNmBmGQmVnrUL/Dfu0+u
RUQeBTszy3FAYw4VYJebDFpqou3WZe2ipcyjN+p6dNiqG19wF18Bxy1tgtPPkZAplPaRVKuR01Hv
o9tEQ4wXDNNkFhfTHb6vp64EWl7bYb/Nsews59P6DWrfignXeB3BbCwsNxlp08CCwwqobqNj/Yqm
CBWlnj7oyr1VbNAnt1IZznqiM1t38FYShvhJmPl731nvZjailakMoOiSDIFC678ZEv/2osboDL9s
mtDLehUoUWa1KTC4tZqS4ThhDGd5i9wjPEGYlQE5xgjg8qOl7yzAdjQAS8hsO4lOazHpVbwfM+Pw
CacM9RyURIXerIF7UfTfEAuG5POQOtWZwxbIJRmGUX3qEuxK0xSuJHPi1ahquGz6OJx09b/YO5Pl
1pUsy/5KWc3xzNEDZlU5IEGAnUSqvZImMN0OgKPvm6+vBb4XcW++yLKwHFdNKPYUQcDhfs7ea+/H
GZQtuHN5QaC+sNAk83aM7Gwn7KnbuSZq9SbRSesDuDRJCPMRuqsN4h/nMyXdqaME5Yg0/tIPY79J
4BhtcS6xrjWUcG8g9AOra5wHu3DOg6pl+zoDlYYfgj4JNlDwtMLTI8X0w0oe6L2mD5TtL5LOwrEb
7OjCxsSRY+H1WKr0GaP5cE+IpfGc2uz1zvjkarJ/KJQsJdxNKfzRVNxtIhC8LaZbXoYkhLowKhsm
y5D2hrL7MlbEsNR6BuuBlS2UYUiijgbrJXl01NC+z0WMHHsg+UBIvYEpYLymoq/e7YxFQFuJdj+G
KXGLlLJ2tk0nAG2Htktq+27MwLCHpI5umCunQUskA+MNEH2VvIy9RQ9Um8JdpwttW5uMR008YKwl
/NImJvzgOPXPqcPBnttOd6bV/UaWgDxIM9PPCMPFrmEMJ/IoN3WihGXx2CMXZlhlbK1GhF46JNsX
QLdlc9Fokz+kRlZ4DtSKs6IUH6aTp3tjbIAj6s0TGKcF/ZUUJ3ceQoxI6pUxoyRTpMCTn+xoHemn
Oe9SnDbV25iTOWQtUMfTKY/ppFX6S68NFKKpHmCa7oxtBrpzyy4GdTw1CT0mh/OgDsW7YNb9UEdz
5cVY/EnX2zWSyLkyddNNLJlQEFJyhtEA/k4rbDSHmXtwC/iRU9jdLWoG4kRoDqiwIgssMQUhDSHf
Vd2r2pnaXrT2p2I002FZUBQwclGDm+UpqvFWEHn2vZ/clyZqhh3Nwvw69PrGbBdlPxiNvsWv9TNq
UGAySyfuQIijGFoJnC+D6DOOL0oSAy/rtRDr0TYkEWRPOAKZzIYIg7EgQxTr3ws3lqtVuJ9NnQy7
hAP8POxJS2n3kW5nHvZ6A2tPj0nKIZwgEmC5oKSLQ64kT91QVT767IciI5Y4cast0ji514tI7NMe
BWilyAc9RNS+DObRBu9xNq0cIJBemzszFw86GIznOsofmPExoRlE8alkxfvPMqGcoQyoYZvOFJtq
GhMM6kaOJMx6sDBCWMz6r82oD4EqKYndLoDoKMH6m47gDLckNdSHpjaQc5SGxEoXvXLyaeGHxtpH
rDQPi0u0EP31bqeH5FOJxI2uZgIBUUQtC3cJY6xAbf5l4iQUqSbwFVXc6eNkHGL4mt7N6W0prDgh
OtN9ts0DqVLykLdjF2iIIJ6LvPieWB9thD/BWlKvXCsIOqUhWOeTDGbH7TcdjfTnsaAAhGX0oXc0
8j9UCBJy6T7nzIkJ8Y3OrpXRCynkFwJBLB8AfDNOC/2M/l5CNj1knV6f5xbGidoUe7QlFDYbV3lS
suonqouG2YqEUJYoDIy6qp8qzWqD1UnPGOo2QPL4RRVxYtDd6J2RXohUMrdY9D4Z61iNPRWqpMdb
QsWWDjoNCs3naCpnf+R7YYejj1jV450gu9nDEWp6qwXkhJXRJUDqIxUxXmaFsk+sUIhU58l+7J18
o6r1fEHCX3u8/bZone6oSXg9zD63N5KLNXM6jPJHzFyPslrmd8AvAuAMv4Movja1ekLftlIb0P23
RWheqzjVjhNtwdutP+/ircneQkIDdMcv+9p9UwWko3Sj6ZW7L0s1PKijfCmcEGUwpA9oRILA+yFb
dymY+aTap9PJoD8cbquEWJ+BNJgsW0K4VU54staL201ndqt97Orn2y3VCZ1AbbOHSRCwhZI8hJvR
wj2rwOEdBtedtk1V6L5oUDOEPRQdjbnlCfnYPZNZcW4UwGeNkAbwQlxMmRX2d/RmyM8zLJpDyUgi
jxVR8QJCmyV2ch0z0QBO6yYNSp9FkHQ6xtQUexZcSHcfZnoFu2yIVM+oNfuhnTvnQephtp0K/tEU
lbbMCp0EFDHSC0sKL6UZ+wIV0t2nZLCBAqs5/ocZG17fbKVV9oi/MudBZ/R2WqZ/hRsDzioc4mSw
vgFiIHLGqvQW2oh2pw011SOrEFf6v8TXtEvldw2lGARL6Tu8l8denVxyoCLtEe33xlgL9bR2vxvE
/GT8nx6WpjfTMIEz9tWxDon90PX4TSH1gpNiV/s4+wp/6NtvS2q3AWXv4ihx1fsqxt9XmjZegpr3
PORMzRVczuvKvEAdUg8IrIZur6glxbdiN8Qs/Odo+azw54VphMYGR8IhnOOSTIbE2Oc5rjg7j69Z
SdaSqV8T6IjXMDrEU6Rc6zglj4TW/9mAkuVR5QsBFhDuhTHyQaKP25ojzA7mV2TdKE57qStXkJw1
XeYxfWUCQQZPCxlO6oQLlhTNY1uIg8FJMCibEQuaytJzqgCixLVCJMbAhm8q2GLkuhs7MgiyYKpU
sBuuTT6dSXUjlMqqWjdflayeiclBtEA9wpyxxPZjxGIKd6ZSaMR1K0fiCfVLM2tfRlymLLji8pWj
wAAE4glVBfhUqT8dg6OhT3z0GuJYL/rADDSD1BWWZxdm2X4wB2K66nDcuBTuXtK8/hrN6Qxvqnyh
YkTwUokfvJ0j+84RX2ku6DtSAZN7haNmD26bVGpRAp6dIdewyHSfo1i/LPwnrbYkpwVM/g58VR+M
ff0CJTXadhOkBWh1pJ+hqyR8Z5PGoyQHsdmUpTy1eLHwF/RosMzJAwMHeXoJDQhnibKDoMsCf3q5
LRJsShGBYfWPCHAUavAhswDsH0na18gSR4zFS0ZWR7e21JTwrOYQ4Cj3AoNWUQ6CByZtzPKUFm6e
ltriCa7zthCJfZba5OybaVuF8id9NffZ7CTqxJpSlkFGAdO4VPidsnx0U9s9tPQmTN0xHrq6uZuc
8bU1VP2MBqc8A/Ij7SLR3tDH6Y94MxSkB0YCNTsiUg1jHZz7OIKs1+HpFUuSnWwVw0U4Zc22btrs
rI0140mE3DQlJu/UIkjFX27f9WgfEQlkRJ2SosHR9bEMak74RYRvIl7MnaLLfAvgcry7XWj1ckrn
Tj8Wa8NwyaJHQHQK4riRqoYCnTG182cat/MaZkzLWO9zZpTI44gyQpsYAt0pElyWrrJAawZW4rt5
43wJB76fPmjqfZWa6asEVHi7XyEZHcuASegcwJgvjLOk4LD+1OggB3nRp19UBvYNicQLOA9uNglR
fYs5PDu1njwyUThJCFZf2OkJ48K8OTv1l1KjwV1FKGwSgmCVqbTeQL/hy7TsH+hNLorU3beBKRtp
iROpHDBzD6uKO9DI/eCH0yyCTRHVUGP6hhlb2WpabR+zutXPBYzLnZEtj4jBrJPJKgx7Ra1e0/Ug
VapqvrBibP3IgCilZfBBwoizp1tKE1c+qWk55D6FXJYgBxR16efM2FW9C1ZTosOOm5qjUeCY6Fnr
TU4XfksK1WscSTqPapa+ZbYH7HnlPYlW1lMGGIJ6OeEVshmxOOdztx+XdiEJc5yvLomKcWUCCS/T
b1D2HGq+ak37OsG/jgfoBcVXT5IOWJ9cpoZXljqnMVkBRx3cb8ogXyqb1gP2IOPAFnxJTLd+yAtA
7PTNnmO3bO8Gk0Q/w0nHq5XV/YbjblhxEDsHlMMH8dVMMYez0wHGGRFH4+iR06NNeAQKhTUdpQ03
1VBZ12xAZsnZ6DtwQ3m6XQypcjTjmWJf6nyIqqL6n9bhPTSwaY9+Fp42q8oHWKW0avVr5PbvBVPX
QwNx+QIlj/Q3UkubigSHuRqnR6WMPggQIbergCY6N634rOs0qIe6ZpdrlEChYgUFTN+3jSEPVlbJ
u9gASlnT7bo2qzvKcvbLMDun24WTFMmfYqo1JeGX/r39j//F7W/0k5skiru/3fyP/7cMIWiLUd39
3w0h28+8+vEt/vG7C+TP1/zlAnHcPxC7Oxo+D+DgCPl+uUDc1XTooPhFU2X9ZfX4hwtE+0NVbdTy
ayYD4t/VnPEPSov9B/RsB3WG7po28sD/lgtkVb/9rupCzMoiFAoMKlLNsP4uyG/KsZCD1tS0+gY0
J8OhM6GqGO1Ft/N/I1f9149CIAJ0zDVXo+W/yMp7ahr4Xo1yb9nTu+nYn12YP+uY1vDAWP9G9bfG
X/zte+mo13U6zJxihGmsbJrfBNXKFM02UEwSR5n752O5G9BNxxlduzX/gWxOHexqahNHV71rRfaW
fphKgRD6KUmWmeDEFJGLccma9mXo3X+jKf27bNcy+N90JKWaaaksyv6mSEyBAXCuV8nVcm0W/9Zu
TNojS+OdkOVlTOPDbzvk9c8f8z+5acS/bHn2EtVmDxQ4itiv2KN/3xhztBLb49ClHr3G8VnLvirQ
vseO/eZSEduYjXMe1YF4hFrskPS427oFC8l5u/QyoX6b5o66iaaetakCqTGR0tASetwWMOvtwaUC
aVE+s+RWLHBYifvbzZPRekniN8x1wd8w6Yk1/VRUGNEV3QDTSI1wK23CliCkXi17BHJN9TeMzccl
l2viwybVxwyPbJccS3TH1YwgqUd56M+dSxu0Q5ia0YYZ6aNsAIDhB0xPtQBDR0REumE+6CGHsKAT
Jsex0zERdfnewJobREkdbnLKFoAkthnOdfJAyYlVCpeeSvWzUAhSNsao3hMc9N1lcdFH2hn2LP3+
DrZm3DQuwsQufszq8K3tzAYU5xPublh7djnueiVMtmnMBCCnx2RF4OGZlczXqXEAgigjodThC+Qw
ddOxkAqMWZTe0M46AkoEQcrLmAoEJ3rhbBNbCpbHUYxeRfuhsrd72OyhqFZN5g0EaERgXjxmpGA9
qAVvi0id/s1hdHOb/efjaLUr2y6Kd4wWru38Tf+8pvpZ81jrQaTaEzoHiJPq1Px1UUk7w/d5u70Y
9Dp/PR7q4bYo4mkVvkJagKtw7O2KZ/96yu3O24v/ep9fb7G0E+DUNqMvM0TlUTp6cdSTiir0OFPs
LCSQovWB0u6+6KjdMeXoeK/WC1nq0Hkrie4NteUxkvQ7i7WxeLsGipgU1XmuASJZX/o2KUiXqovj
7Vo/L8WRPmx1yMIPAX+KUvb6obePmouB3D1H+w5SWnIQ0UPeNINWYlYaqcLd3qDQhmShV8a73i4c
U34LERHv4ggcwobiWpcZTADWT1zWzuvtWbdrt/tq1aG1CpkwPFBTbf/5Pr+ee7tPLhQz/vyY2yOy
lfbWFelTm7Kt0cRXx9BYt3XXVI0PnuRRGRSIjoqhb521/yvKoTjihwISdLtdLQVf4XZVXTeavl7c
rv1X942d9o8X/vket7cjZCdEVb2+868X/Xq335756+HbtT/f7ten/Xb7t0/6+794e+mvT/vt7X/7
XrfHVcD7Gm2UJZvu07n9JmvZfQIfMjZWXI0r7yK8sxuCORNTtJ90Nx8RvXbPdRvFxwgdNpZpXmAZ
T0avRx/uYpt+PtT9no6F+wqdJ7g93hdJBcg/T84GOKIHQGSSPOMJ8hT/BCQl0V5tK6UEplT6n5+0
WNXdMsBt6eoW0CfEKf/2TtlTXNrZp4Jwzi8WIzmEo7Rfun483R6eqtzZqjlJgCORctckhvF/e8Bw
bKKYnaF6ADbbnqt1Enl7QGXBP0Xx8No6iU47iLIZM4HhQ4yH2+O5jqS1pVx/qFA0P7tUdm73xwZ5
YZbVijtE7jYMo5msvfUrLUv+s4wxjnQAA7GP4+m4vUCQVxdDV/+iKFLi+SYr0rTx61sm4t91I06F
We4oqndH2ljWk233L7f7JZ3IbUQK470gmfOi9dQXbr8GMJ73SRHZk7JENO1SqaB+gdfREmi+0yWE
LEx+zqXRuvYuZ6G+yVGKnULLjADQJix2Zmb328oYYoLVyRW+urN2Ic+vOE6lQm5mKYd7LbXCoG1I
H0TCyQIgmeOnXlQaxIMkg6dIdM3tIsLIf8AcoG1JyxxZaE3j8XaNNS0UsttVAVLX2BX/fCgOV1x6
AyiAZbd+QlG9Bh7E1SZOkeqsoxjoA0KsICKlLMEoLhVk9iDlff1Ugmrq4yvtAty3g2QXVT9iyOAI
4xm86ALe11A840leB/IsZOXiRiIG2RzORD8UF2c+4cpzdoxIvdcQru3meiASeNSEhui+0Yp80zut
ckRC7WU6dWoNQ0hbaV8JjT7KTKnPXVcdYCWUQCAI86t1SO+90R9l+1mqeFt7FlenZFhKVE75fK9I
uuiyTHHFUvpmBV5S060oL+yVxEr3tL7OIp7rk/6CZuc0uHnpqyJ7CxGM0bTt3lceq4cQH0Ca2cFs
y5tAKdqYJjVHEtHSr9nSIqiEhrhJVY1jpcfc14IYWD7H1TsxWbZfW52H42RjOzAmgGelu9jQq2Ba
DPDEZbE3G/HhSPtqLgaH7XSo3F7b4fB8Tix4+2G7+C7Brlt70jDRaFgBNMqNU6b6o3p1CtKkCMkm
uyGNn0pHOofCHarNYDtf6PLFZ30CXkvbmp7BYNynyCa2bhxOh6EzT0UZ3ul1L6+KZYeMyCaKTSW1
N6MjqgdS3PrNHGdeyBH9VfL7bOZsvrchml9tRdI8Qnc1ODVScaFil0NOOagdUIvks3DBiNS1/dIk
gBIN8AeOWefbFM8PrlVnx+8dBT0MNnyQtp8k8aucSNqwY+3ViUP+QZwspBAeiTElnaQw7pM1vqZ4
UpjWXDHDBe5gcDZdTwec+lAM4NpxhQ6B3MXoqqEUoQV/GPGCQlsogmWNCtSMyAy0Iuw2CKfb3TKF
38uuoDI5Qndspp3dpQ9KKPBKkFRDVKhK12s7OCylkRw8G+2eGXobTAmNVltvBYqy1kLyIUl+VcL5
zkRpW49J5Kf4wPcU1uaLKevBq5ZkfqX6/UWiiXFHp/3hGN8TKkLf1JB1s1SMyitHKCoVKry7iJAq
stOc9IN8ZZDBSk903EroTTUQZZOCAFKh4/+hddOxo9m9qbVZB5naGeccsCBy+vmkZbn1rKIH92gC
vOdlGfqGbL47cZPdC6f+Bv5vuBth9G1g4EUHVnngofJ6eJ9r85mfugdCSP2hFHH5pKgdWWVuOwSQ
AbS9YscwcnOtOsQqVPbIiLQXNvBnmEFMJ62EmnqSii+VZjZbwqZILZlOjT281eOgBEtGAWZSNCVw
qMADN2vOWldmfhuP6oVCgr1T0uaNwrcGqpZAIyMq36K0eNRc7PJx0nMS73HCTC90CkB3hiORG/3X
oTeoY+qF5rXqGLTU3IK6UgJ8m28owklJ7xxn0xYTJsJl50xMu6eZKD/RW8lWUqTNk2rnJDPwEX38
PtdKs6uBy6oWX6hu4mgT1oW6j+i4xDQLKE2/iE77OmaYs3vno9Lo3eSbphdntXWXe0UjfmnFIaog
RzqpDb666MDZ2sGfFrQsquKedHf6httL3QgGc4TQ2r0KVgD1KGo9yMqCEjO2cy1jQFzSrYIIiO9Q
fonMZPRZGRFbgCB8yFljzGXUeS6dM9KWmZ/hmov2FWzv7AdbSpDsaka+zsRytxiUOBV2NkulLx/P
jCJRcYTa/NhB2t53yYNS5qiKc3heLrkRYdI1gUYURJwTXF1jg9t1c7YpTFI8VaV5QpH701FGYgxH
sZlsZAfanPwEN3GvG0sRWGMPTZTIYxRDPgy/Ux8VPwTiXUwb8pw1Q3ICtIUStAP6lpswhtQuo8yE
P3XRBcFJSJqtRaenFabltqhCJIeJdgeT5TlpWuOU2+TC6JggAHPRH0vxfHZEiNuteSmbKSH2bAFI
admAbBo6xAKfIK6JIFaKBhopNcA+9rKFHUJDtV0X/RMuJH0zpc4U6OSa7LqWuFmEj+kp759HYBlH
pCIrQ9hRvdIiaVVaGUHwi4KVVMfWFFl31mS5ntXQyZR1b1xVZyyBgvbg/dU1EbktSJo0oNzTC508
owWBj1GEDaRMcZAxXIR9tMvBIRU96hTLmr7aI43WKiQHsngaSsLU9PUnNq6S83lQmBrZVhoJ4jZO
jgl581jpAvMDwB8p0Tl00MrHE/pde9N0HWnfaf+9Bt9znPvxfpo00O7qeKXbBNqfKCTZzsV2sMvi
MNCZ85Qxe81FWwZjifitmo19HEImjPuEbCdg0sO1QCb1GtUtDKhQbHkvioZECqQZ3dY6lT/1LDL8
ZahbH+cZJHdavp7IWYD2Y2Oc2vUidy7GYlKxRNWNqt79CdS187OqSenXNspJXNicCHPXi5C43KXk
vJQkrK8nG/g6Z5Vo3sK3UbYru+EuCnPzTrMnXMYUqJnAZNOPZcDfPISFse1ziHxVu3zO5mhgOu+3
VkLY3ZQ7yUmoJDYoceiNUlffw1YFVE2QUq7Sx4Jt81K3CihZMR+NuA3mYdA9GRodzb9EnpL1olOw
/W9ut82QsCzum6HZdsP2dt/tork9px67JCjVMfeTdamFJ7Y43q6l683btV8PgDv4r59iakXnd1qM
aaNPnvmv5S6rcQtO8gfOEKaVbvyNUvxX6rCvIms48fTalqhlRASRQCvgVJewN4iTzKI3yATvS4eP
XiMJcMyzH6aS4pTETEv+Hp53vryP7f5+oWwu6wkkZ3SPtuteEIv5vSlTQZYnsQAjmTI6UKNDOjH+
9HOUbewWzzVl9B02f9JZ6EDNWv6sMp7EfRifFz3Zu6Q/wzY27nDh+Rm48nOm5mjK8uQrDo8OYor6
A5zK9KmE9gQn3yiuwur2M7/o3uhFfywT2bP0diJ1i+jjr9u/HiHoiL5JJD7XJXNgA0zEJO0Xq8k1
hYUJWB6iKcLn1ecWAXztu03hGznaNyVqj2pvHuwIT8mi/OgH2tIiY3iUStDULiTJMUw81Pz3XgeP
R3EfJLyrTRjNyJNgwUqCTye1+zmKymvWsRpb9LPBBkb1d2Rx1exyp90neknEWxj9aHr5OOfpC4Ui
CuspvTM5oCeDQVWtbWEtoUBJ/nev7uK+RIjuyHOCJgdtiekELYbc3eyk6mOf9FfgMq9ijWPr5FIf
qgKLQcgPdylbUoEiIoymnA6F6gAYdfUqe0xGTJLdtHXDono2qAnorEgfFpXM6dwQn0RMW8cQRIK6
R25SFqDAMuuo93oPJCH3O1t/QI2F8XSJINkaOqm4/7xGiimJ0f0xqeTbrXT4/+v9n99zJARJ2zXJ
t+732r0F/Py38qr32X3+D3iDSTfff+Y//vf/3MbJZ/X5n+iDf77kr3K/K/6ArrPybegFkaXsgpH4
Cz/oGn+ommZrFoXYG2SQmvRf5X7VhrxuGSb3GyougzVM+R/lfuMPkzK2QQH3L2D7fwc/qP9LXdyh
3k87QWDP1zmR/q0U3PSNkzszXcRKYg8KFeZLzhpAf43bHBlfCQSuJ5EVhvWnM3Y/HDIiUSCARLYR
VD1JsnurMVmQDIZFwJfrkYs9ESEk/agmFdGADDNMAIZCpI3CAOCAAASAKN1FOMhdDpPa2eboiYNW
y9uX2vzAbK4TR6OnWHAgOPVjZx9cvbE2dL2PTEmSf0MgIu3lXzeBo6oaLUoHkzuF+LU8/1trgAyL
aUapPgQiVJ6zifOM6b6McKObCbM5Hezuri+fnKTyGe33jU1vcykwqjYABrP7QVtTzaYjzGm/o3Yb
kTYC/WBP6NYGxdRTo1c7FPBjqzEjV8+QkO/jqb9PgJpXbf9RxvrLJVbbz9SoL4hyDrHW3ckRRqEa
eX131gCqkCyC5LnqdzDY7zNEvyEcelk4b50B5jRJggUmdzeEQRxuIDmdySu6U+uLOZmIqPRjCnex
IiQk6UqW/+Mxtl+IDtzOLIAWdXheNPBOTU7/EKfxDJHKZk9YrMVrdPsCTzJIdR1aLAlQ6Q9Xvkvn
PZ9f9MTDEdPrpyw84DSIpl09bacnmyL+t5lWLcnV+X3YzpuhXs2sfFl654l4bsyfo0NUPFjpOKT9
wIq8fSB3bjJeFfjGhJ64X4XyxOmcaf5JH8g5zb023pfWFjAfqENQCrLybJO1DCy8adhQdfN1p/Pa
bVLOe4l6vY+XUzFp7MnKl6FOwb9KT6TiUBl8QnuKNYIRF/FgIa+vkmxnlvpjaJXPg6nfqWjEKybb
rnGIUnufzORWwtLdDL2zh0NDRb99aLPlqC3tKU2MQ5nYzwYn+IGVEjrabYWyktBevxpOLYwD0/6I
FIWwpcK387cKmXqmLoGLsjYi6q9CS9Xa9Mz7zHkSE23lac+hv29SfcvIgKVD0e77RCdkEG7/0sIB
nXF3vLklRt1DZkwYQj4mDqeFloeiXaeFdNIo31TRtW1eU6ABMeewDsumzVqJnIQ3hC87Z7lgpOM8
TqAlMqHoNVr0cxQnuM/T8WfWC2K9EJlE6JEdgywgd5ehnlqTMWkMGaXNpy3MuMOzm/eneWZ3iU7h
axthZ0QrwZTdeDGryzRsTelrL+hhdOMzh1Cc6BFk7O/oaNg7gPtGTN2kuUtxcpbqG+VSIOtPg45q
JnOgau/QCOfGc9e8p9OLdHHifrTWdeiAlnrO6xixfO18M39IlNjHw8r5kzeL3SMr9S0GU01Drvpi
LI2nh7lHeybQ7FOdGVvpHkhPIh7YZmNmKP3CdzJ0oqOhXzP13ZR7FPblx5Bu12l46xNZBpXG3Zpt
szdqCCGGSc5W9BHmnddBO2YietCzgrEi8iANeFXq8uZo5U3E6SzfREOAUddelUTDPfMq0vAe483W
+aHpXTClSFLN2ZcgPXRCtrGv7iRqwog5Gki9I3/5ihRWioL5B9VbkhFBfhZGR5GKEu3Cs5KdxgpE
KIbHjOFQDBwGGVkKgxF06JRHekc6u38akugtH8qaMZSBzlDNtUW3m1o8jSh/S7c/KJnY0bvzFIp7
KbNpmk0brPbZsBxaWd07hXq1QutQaz1sFChtnXYcVmxDZzyhvAzmnOKQWnsj9vKMAs56aBMd6BEU
trWKbLOMZ9XwezSrU71b2QUKkagPTb8jI52WSolnWgeDFzB3km3AOrKJzpXYUHPXOCqWc+x+jEiW
svlVS78lqnq0sFcUTbUDtxeYuuIN5KWZXXQ3weGLw5pEIjX15nywdxUH3WnKHDZ2I1+RgQ+ULMLw
vTDzAE+15ukjiWykhv/Ipkl57mER+gwz2Wji2qnzpyaNrQe4iP1GS4mGzilju/mQ+kuF+DRkjZLp
cTAqmXGoB7X3zKX5Clk+u5Iyj45+Gg+1LOVZromZFeWzg+qSiyqcHNNJYzxWVL43bSgOU7LYByKk
SwrZsdivq/tBuMlLZhNgW9vuQQd7pw6ifiO7cPLbUKZBU7pYVxtMRboyvFc6BZ1CuSAhQF4KA2Gb
OEoQ15TfBrd56wgdOrhq4noNfew3YdHCnGs7vxN5ob1StNjcnlY5A0ZFRWIbX18VTbkgwr2tT0OH
g2qwJ04w80lqMZr/otHOeZlE+ODHV32y8ocSBaOXaejNJ80Y3ox62Y7taL1MzrLclaMB5CkV49sI
686btJ5i4WzfT6wFH1vksHPcUazoBwLZ/tlou3XbdKg9/pTLu9v9ZNZhi/mzI0fKhx04s+mXTjsF
AsulQcT2UUYsBhMFweGvll3DkrjWNLZYm36EYiYyXAlVL3RIdGElIDAzp5+lNv3V4bu98HZxu+/X
zT9bjevzbvfNiN7yiAO8M8qShUYi6q0JVoRSRqgsOx3T+DFamflznrNAQ29ZLlu7IZgktwqHJHYe
ujH1bxdxkfOf3K5SRuT5ZWuNeNx7ibaetmeoEDCvJfo9uTJBvYKh+w5nO54zg9pv82Dx5jka+wGt
+ARKQIWU3KmTT6QHM61ot4SkzVB2HQjNtBqO/ai7HzU0RDgzZFFve6jpRUlHoBwPotAOivbeU+GV
6t3ILBE39n1O6zLs10Z40M9aEMYf6yop7Ax/yDI8SsI3a8M34vm5rPXDmPMTQFpfmoqB00WYR8BU
Gwd1EQc64VB4rD0x08doCUZjfd9rRIklKDJr5gJtsA5XpWHvagHeAxiZVdlbmaR3GrAGSlLI0ckk
TfyBxXgpLQbB1lc6I6BOHiCZJprW3RRyuRPwKBTH8jIc1wAIA4Pjl4iKTZP2m6UwA/Ivg1yqARKR
oKpY1m1pPkNssT4gtJxQnvluT2LDgI5Ywp1clENJFomNOJeo2mtlyIs1GZfZajYTK1ZFzBRWe7DD
NakHxZ0hdGx2zWedX9Wm+ZL1nKfC5TWyl69m9tLbXWA7zpmVezBgXAeOc4mVjuTl6ppY/SEq7+Fy
BIRc3n68fnA8hYGPUuRekcqZqJSdbDndaO6Wibyvzc8DeIXcbMFut1gaRh/M1m4etJ0ahTsXIX1V
KVvg1Xu4KEeO/QuqL3oT6Zsr5yeszXu1aAMQijGFe9fljNxeYmon2Y9UdEdC2Kk2GEFMbToJhZ/2
iEEbANoUgMWEix/R/FiSNVcdbQY0jC6skWkC6Vg50UCPscmeulFMYPxFtVsNOJ2bbIr8vAimQ3q9
07T3Eq+PNBdfGy3PgGZMkMhGAJTrhwEjDkaI+Ug4r2fCf5pnx4Pr6Zb9UUMZYYVDADTMd9GCmiVj
89uoOldEdJuBXzgSZaBwLIAI98Uon1T+QQL2/KxrfVnmHGWBNiU+PZaTPTtnVcl8G2oiNmoQU6iW
NQy3fO0e1GzhvApmGCqsIrcvkABbnOuB2eRUJzoIUets1Rl91cH5r0+n0kKQnlJ1tScwE1dqQX4B
2rNzGR+Yf5tt72lZSgKeRhy34VP780ZloIFMpFKkELfNbi2J6m6ChmRhwJBsPRKOCTOIwkAwf3Fr
ESjafCYtnLmmAMWbnIhqOQ9J5q3p5lriBuX/Ye+8ditH0i39KvMCLJARDBpgMBfbW20jrxtCykzR
e8+nn4/Zp6u7GnN65lzM3SmgCmkk5a7UZpj1r/UtDvecUPfmB7ZEglPMm/1xUbJQYit7xlENJKI5
enQNtQ6uWESmqdfpEh02lrjhDjz0NLg0FJSX7YcL/XQomPURdnaJd416QM198abnDb1awXOaL/O+
uFhcC5GIeNrzZ8Ahq5SaUt3Mzz7pdrcTW7t/zKnhaWVGO1JKXQUyT6ev/XDcCTPnCG/g78GdinpF
zWpfecwO0I6micakm6bPg0s1u9f3ZaBviTkdVEUKrO2xd8UHR/r3vClOqnnVJvMU9Q/cMjeDmNbm
ZG9Sn/eaVBx8HDSn6IBHkkOPhXHC3LHZb8doPNVZ/4QteptNxaHLX6wBpTaa7v40/Eisau+2ZJzd
8sp3qLNTanMVwovcF8rby3HY8t08BpV9q7A8b/vYuAaxTwxn4NtakTeKCVhac1vPujOiNU17fDJU
qBrjbrGDWr8SJqCnWNtNMzoz3JSsvz6tXZrDClOAfAlp/jQwHHNASrEtY0LGU7RPWAIj+0Yn99oo
tc/S9cAUAlDRvL0w642V8PznfB9Zm0eYGTi9KV5KKLsXiXkgseuVn1VfvJeVidFqPLee2KP8sZcc
EmKMbC/rIQWTNB6ZRLAi1lubjApTPUrR3iRvkDnOV9urvo82lT0CE5CXbLxg2v7V948khq7cVhdm
nd1H0LGhsx8syfjoWpoxDGXCVWa/mUIQ8jp13NZurIe9a+erHBBpr0vke7Utc6JRTr2Cqc7adLeI
M+KyPqRFv6diYaWwzCu7WIyCVnYuBbu5IjUx05PYeN608aqeM/GmooOj8Pytn/IGnhiQm8UHRdBR
KPCx9cvEKrhuG5uhz1cVAz5KW5aWTnA/s9dyrqwmSIdTn+hIwVW1TM7uEJwa4m7ClKfBDcBmacvS
yV+7LniOB/kYmNiHPFnszH4pooeRg4fpgWCJtF2ZRk+cB29mad5jc7pYTOVz945B86L0ZEFm2/cO
DswsdyOaD92XawtGVr9mAM0rHuKLUz27X15/i7iG4mirIibVx5yeVb2mNAv2I+AnPcyfNTu914yM
M3v2XU1HFuR9qDsHs0khdto/CYa+E7/G/BEdgiqgIiU/zfvfULaHWWtIIN4WbrOzLV4M+jFOsXuG
EWWoHwtWDm2d+dm6IGZFMmHZdQl3EbWrH02t3pO3Xk3auDWnZq/65G4TebFAk7QB40cneLLqdyOa
Vlo37hlO7nV9RAFpNmFN4tRu1p7qDqpo9ojEOiAFBYd29MJLE2Qvo+geHKEDCphWpXC2lTchZRMv
7Hbp8J5L92RMOYXoyU4BR8NjsAlsax0nRGY5bNryJXmqJvZ2Fa/Iq2bEh8mDpqSF8+fJtC5DHx2x
LZwHknGpgyG+j3cdMhTgEXxE3UM1DQ8Gl5wwBbqldhwmVx0DCz1BIcnEDpnmAcL6vaNkm2DqvdCG
K40wB0cPdvZ98pZmFp/R2ZkoS32jF97ad2Hv6hzYqL+o8GgWgFeJu3I9154IPp0DzdgVQMYcHwMD
oYPe8540w3kRrrzanX1vBusSljHoQoopgIh14Yw3bm5p6p5TGewm2UCjIBhi+OA/o22iGVfmqUe/
0jeemq6JaHalPT74RvY8etMtjqYTs9SEGgQ7Mp+gc50SxRkukXuz5xZU8oAhVKHwt661723/3vbj
me6mEwzV/VSdnM46AIDdGrmx073yGQLUi0OjDhM3nwFO6tcXA2Mmdb2pTsdOBgrCHo4l74Ie5qjZ
EfTtYvb98RW45C5OmoWXZu84+l5BGt8oL3qujfxeO5y95pUy1MEL4srI9XdWyheXU50qPaho8crq
y6Pr1e/W5F1pLtsbDfkg2Gt5faAq5KY3cMiD7yTrP+HbPkxFe60z2r0oJ8QadjZEtC7Knd5nEJHa
HVOOx9aubmVuHmICu3phHozSvju6xVepXho7fxCtuZ4oJE6iPe7OXU+JQxv5NyTXVTwmD5XmHurQ
uFVwcr1hTliNJyePFqDq7hClPrLAPlgc9ee3uB6RBrC6PRi2tdETWASkOsi91jUHMsRHy+1J/YFM
tq25Q2U/DM86W2ObUV/OV0Al/DFlPlWBaBHCW0JJVlBfDR4vgiAbiQslFMTZI7FXw1fSvoBZ2DvU
wvSq3rWeTWnVsu6Jelt8582SiboSmHU1uXJtmuXkphmLU2KiCZjiSECEkB1BOAL2XRK8dnX4BkXw
0fbtrdZT62yOl8J+Shx1tNvwnDuAImVCXjkjnGGfdNMDGKjtoGaOeo37RltSx0TGhKILa03X1tot
h639Y8jFZuwlw1hrCSN6XcUUYvn6NeIx9nlKJ/msIbn5AVhwL1sUebFNrHpv1sjKun2EtbRRjneO
NWLmRIF86zW37EMRgPBvuOK/GhDPvaHc6pzghZMcEqpxNVE8VO4AastYcMdbRmTHAP6Q9x4eJKMi
l8prekTNCfUjnI5SVi8az1tPVlkrfZ4rjoAw0FOt2VtNcsKmfYAt2I8bXOE7NBx8b5ItNFQbo/fW
Y1Py1AR77r6abVxtyJ0lfozSac9GnV1SiquM2j+Ovr+nReRnlzXHOGjuMTJFzdRWemIJseBau/rF
lvI5SQzW6f5XB7OGDtlTYSU7PFFqeEl0c5+k08XU43MbduhwQC7LgPqWNFn3aX7TJucZ4vzdb2a4
l7YZjfhOorvv5C5NmGz7i66Jyev1XNxRm1Nj15HrQck8mVm/jgsTgCln7do8WGo4dul0N9zowl38
IfGDk9liJa4+GZWeOs98Hwlaq1b8sBuxs0xICp13ipk9yo5RI7JsF7bHflSHyHjV2o7oPosY/wOF
rLZt23Fww1sZNUfsXMWRbN7RFsUSBXdla+XWbO25+esUJewJNN6Q6QHDfhuc7H3KtLcQirfm+Wu0
1XGr4TFC7hoGzlvDuvjGbr4iK2UjukldEUubNjQrbTCxbG3i3I2wuLu1DwScVpTUroh+7zDab3L5
S0u/a1oUPF2HWdpxwFDU0MYbqgwUUocGAdAHN+XVG0O0OxuajKczX+QQbGjiGN9KM/8sA3/vwN1g
/Lh1YiZ84QvP4JEF6ipaRpq5MY8Ut3BQHvQx4/L44FDyXsTaxvDU2p7NNMSQxICGlLEVWRwxKFuI
XGOnjM+h9C52nJ69pj7FPYcVavMW8Ha8CgElk+0m1QZrqfkBr0yZq9a/OAmehyplMVJRfdd1aACo
KpLew95eTSjWII56RrGTtzU17LaufVdDfqJhcBvb4hTK8hHHRsBuZkIrctZNi80C0wxthMpXIO7S
+NBI+4OQCEKag4si+ZpKpKgHw/W3EFUoMooJEGtKwxxAoNy0uOab01tUmafBgyWS0cq4jMOupbeJ
vIFuZGKpx9bOKxjHtEb2yw+JAgq3tG6tnNStpXOjD4bgMpSauo2xblwM+EW/f6+ImnrZMguySzQI
VnjWoQZP6RBjaws/rTaKKMygGuv3aasN0Eus8Ns04it+/QV3fpoCQnnUk4atWn57ebeClnSka8Fc
Tb32po0IKWWeU1aAnd9D3LQ4djZVjmu1+GDOXC4cET8R1ftgXGXieBfLKLW+OJAUqyZKP5VbU2/a
bMD4nPsWZruFjt0YtHfbqr1oPIctoYbDMMSUFeasLqmlLyyXUYiiTHo14X/hzpoEj4Z9mYP6m5TW
tW56NtBLINx1+16W5mLUuxAPIbH2umGkn79kyGZL5Eq8O9O39BBdNe2nVfQKvlR2yxu6XolBf9mp
5+NMDliLdxGwyrBRu1791MKuX/cl3j2LuXrm56tYRmIZ0wBmFZwgR8fHyV9l31nEAatqMePaCSi1
Cg8N0GZ8Hql4qFULDsWpFyYb2FKgoS+KMvrSPqCwFH79keTBshJjyjW9HNZ8NyUEy8S+mn7I8Qlv
VQG61vgkDYrRUzntBtX6YQCquJggJi5dF9xGr7kvVV4X32XyERoB/buEEveuRTVxgaGzaMqzTO1m
V3vYVY3Jf5ZVjgZl+DQEd7DvJk/0NFpaT8K3w33TawY8j05bW2axTYukJQzyRY96fFXl6K5SRbRl
Gr0N8cTp0Hoh9MLEOxZ5ByhRttdQCetYGv249gPjHLcp1sDB7F/XdA6+l4MVvbSo9LTN1wClZMU8
IvfQ6uP6YcBYjDgea+/IAruqLr2fuua/9xAPX7wUlS1NPP0obQ7fdd+LVWib9huffYwJivx06uIx
Z6pAcRe1wIBC6pMPhOIEzSBeT3VgvbpRc/39oYZeUyzn5G+9iryVXoIeHph3I0BWzq5pPw1RBAiz
QbzWGp3ZUA49A2vLciqG8KIUSDxlFT/wm43fcMJIFctFBEnrIjUgHRx+QUr6cM1AwUwvVcmw0Bkc
96zpdz8JjbPZGzWgcSZDevv0GzmVazXJpLA2VoMTMFgJaOvKmpLJUFkmm9wgwMF1hTdRIg38kh3t
1gJ4yuQsfBITrZvu8LOu+mLu2kqZCGndK7GwX2ElnsqOtRAOBOIQSB6Nx6Gyv8aGT02hE7bC3KDo
LpnEGTjtGPmO8WrAEbcy6CtOQWjjNOAmFNCxXFTvY9GRIvcFJ389Ozpt6+2tuU1uWJUz91NyXjRd
+6WpxZX3C3l+z//pD4HJgWPXuKRpJXlS3ylhFTYJcoP4JcZCgNLpClpeR2xnQaoOE/zj0sd6MuQt
i4COsqvsRSeaH64FAsETsys3XZsjTW+9Cp2NE7pgPQ6ayW7YS3ZSz7A3Q8MBvi6ezYyXRvaO0a/S
mdt4erqCQPwxdlrDt7HbV7brH1VRu8smb9AgqcQrUUwiSO/sq/GXjnSIyyiNNppvv9Am9y1yhk92
g0aVdjxUtf9Q5xS4OPDIRRsDwiOOhZ8Gb1w1N5+0rTww3F7YmXeJ/LNHIL7Lgzc34yHOszLb4MXs
NhIn9IJW5X1mFy9tPfzQpJRLodln26bpL0GxWauJTp3CwuHJtUWjZt7lXNlb00uP4rof+hHEgc7g
0LbYO9vG6hYl1zafl5Fw5A4hLNFCjtU69rr1xD5+kkVBMl8kZziBcmFluJu1pslOOTz8pCna1zrt
rnCGzk4j4nMSoRtLefAyL+JuxINtjvwHVG230gt/blZYqMrI9tGs4o49ITnf/IgM/TEx4TxMjmxY
gSX2/5g3TegrggV6gGF1AA0WYrdnjfdfbC3+dKKUeYKHAGEYqjiVgYleUDoIkVwhUuetyHr/2yep
XfhD98MSjbnQ0TDvqnbACYWgy50+qs9u0afrUATVYcy1dqmc/Eur2vBRd8G7ljNxJ2O9aMdx3Fai
8ICnYcpOeu0A3Tj4Sgy9WGKPGh/Yfgjd5B1mzzKvd12E2armHDbLmXBih6Jcl/VAH6KiQKtWA/T9
xM7oD8byK6sP14I3NlgUK07Po+aba9qUkhUAkhHqaSY2muWPGyq366Xi0V27tqmtq/xTtG29Dmhk
34SAyFcFLQVrX54ttu9Mjt2y96qCwgXckz4iuhFq48UAQ9cbGlzdMbJOwRqFP9lmAuNs29rmPu3S
s6MwmGZWol01ijXZ52O1DusIEmKrBXfb7igYpF1ijQgjz+Rir4ZZqj17CFQDzU4ubgC6WUJcGcIc
rq1oo2d3og8zqvljuwwgdT3m7t6khw1iRl9d7PErMdnukRRWzSiZDpnMfeiyAuMWudEa1EC0Sq30
ffIASVoJFTtRhFCYSkCo7pkEGklYnt+1WzVAN2N3XIuqhXvrKQUGr1pmSfz1myGjOvGtDFQMp9oz
40GHTd3NmGg/uKxiY9COqedRDJThxshQsIFBFiRRBP6ICCxOP41nQ5/6TVbb5bbtMkK4vnf1cPou
Qe9lsPeZyUDg06eTY03OtvDjBjMtsEICJtkCq+m1HIRG33NgbLgtEj9qLBtSyIyCy+cf+g6vA7e1
tbOLQt8NOj7llqF+6vfVJx3V5yAY0Dp1Vi2kTxm5PY7QPnjwq3jceka0yelY2QWZgVuXTP2qijr3
w2bgYhOHgskdcUqfn/LSUQ/1wB2V/QrilxYhJQ50UMq2uaigYCwOxn7ZakN90yVsCLscH1I1bwh6
x03bQo4hnbnUWjO5eBUtIKBNFlotjHOpnmEAe0hCmD7KSjPOhcx+Av8vH1oLK3jG3doXALmCZg9u
NL9Zqu0Xuh5hFVDOobai+KGDqL90acFaD9I0j9mcjBnaBgNld9YTMHkOrZ1xNV1yBJF90ip9qbEU
IDK368pkGjkXOTPeq797JiVYdt3iakTdo4IauGqwjC21jKeKc9q2VJ69saz2pz0B5NCkjg24UACS
2COEjDfQoUCjHqfAdLa0Rd8oPBgB9zo33OvGpRqCbPH7Q6YYVSxPVoEfFXuVhHhCAu6Fsc47NPT9
he5gk3VG8yB9EllhPG0iKAwrPSts9FH5UTf4Suo0xb3p9xY2J5NNQi0Fzv7N4GGBKSeW3t8fEBO+
OFTa2gfQNrGudbamFk0USTCpXgQpirnD1JT4rkvUMV8xf1Ja/k2Vqz47q6yz14VvXiOmp8LKAuwt
rrVlwnI0c917YVBXnioqbeDBm+ndC61jlVmCewFgUTZ3/SViZGtENi8Zgs066LtFLCB5GLbsrgN2
m0VmGPkPldVrjllkQ6b0CV+/TdQgsw5xEeS3nMAFwbtKfpkquiQyzS9Vm79WNbMWvFraLnUjbls6
8b8mAkAEcO4sIFG+GiM3n1jHilczRZvx1shtLeQf3uXV3Xck9Im8cqgmcYn3aNY3/Pg1vILkOerq
Z7MbBkA6qJCC/XddVr75oFs2zfG0epN9itpzEpjm2nOb+tEPHH9JyLVgCiuzbSPdux8M07fyfxEc
g6s2MFDMRzP4qWFacX6IwdHevN6h4KEq/WeAyhxUOfLdulBp68jrk4e2A94mh7A4DkGIiy0d5a7B
XZW6/C+bY5Kh7Ot0sbd9QAi6oZLEndpFbTjtp4O+X7dgYfXhM9ec76lu1NvIXxjnRhE+OxK6pQa+
6zaVLquwbw0PbQILlKmwOtLWLjEtNPrSmxH/bV0QXYb0uq/UvFXnXbdvI6oHJ6bEe2Ps9WMVowrB
mAdUT4P9DiD7dKrDwN3Wg44CFiVvmdMY27Em//n7R1pvxX/7Uf/nr/Ggc/QYYu7fE425nLqsI52N
JIA6MRwgj3eHdrTLvQexYInHulg6nplu6pLdo/R9aKm+EidLeO0ekmnPmKvOSIy2C2MGuYQiay50
PDUM0Q3U+BBW7sA4am3XzohdE5eyPtjx1xDIvS5oNZdcGxaUxGz+21A8FviC/1NDMUdpzLz/BiCS
J2H6+c8W5L99xp8lsvIPuh5hcwib+L0y+GJ/1pmbf1gQHUzLhCYhsfX+w09M86wLasQ16WniR3OZ
3d/9xM4f1Ju7c5ETmwHhXPlf8RPzp/8FDwDFA3QJL+//jA/xuq5r484y9mGtjoKsIuhB0rnUEuTi
/+LcVRYv+q9/mGVIBuuOpXTlWHAs+P1/Mu6WRT+mTktsuVMBakYyu/w7Iu3ZdIAmp44jx1QuBxQS
TeNb2kY/K7N5i51ZbnO7F182P7Qpemt9rV3lRZLt/XqTi8pcySJA94kPugvgSUe1aiksRzUgCF+C
k5tiJFqQO9RHhjrlh4ycuLVlgpwbrIlP1yoeqX2a44uvPiLNop2RFDRrQvxpiG35FRG2CBTPyP1J
jOoHVTlLL+V+qQJ3XEy8Oqd7VzPxLgrfRM0csTUkVl7fvmL0N7GOcU9u32iFchbOJDEf6sM1d9H6
opsb04JH69/4hCAUKQRSUZCrUfJQFdo7aNRnoBR3AkjrNkuuU2ZRjR5uY4yHeSfuTl2/m0EIg394
7L1klSOUGjalA4mPDsyVoEbS9xxSZwaqu06CrQn3Q1Fgz0HRhsgk4NGnrwF+ReBFIYsoNiG7bk8j
scDF2JVyLc3gFIoY7AbDe1XSYDSxvW3tccKiMTP8SgJv3ET0rdr4XVLhy3C6RUaSOyHiUUGn2gBz
6vFKqGjYDIWmE5qNgzWvkIO9z63GTK3+hMWaQ0OPBDnvotxdvstJmzUi8ndJSIZzss+xv9c9u/wS
PvZFFjtKPKxg6w83+M4UXBl8WwJCg0d3cEecv2xNhLOeNUymM58WgjBIXLBNxpOtc1diuLcVfiqO
1NkyRiQ/v5q4fBJ2E1/0qx9zncl1brfGUyn9aWs2rO4FXHJR0yXW6d2RkX6xtlt7lw0OSgl9LMvA
DL07Oc5pMwS4RrW+OchAF881L2Sfe4DZXAY5Ue2UjyNZ1sfa9btlNkZc0ajoKevExAbQm7fUTg6Z
gESajuPVHgLeIEb/q01bLGGJN67Dita+qbqUvtcuyMR5y1qf7ryj13gOnxJ/rHZArL+kiaEbq0S0
NLJp6dfo1F2h1TuvYqwhegYWzafGIRJ4c34T3OmW6dg9O2F080GqRtGeic9Iyi6HMj9Nahkyuvac
mrogNYZMK5gyckv8nDjaLEbLfgtIlik2+B7SKnFtjN8mSc9yTSU2CtzQv3YGD8mE94ns2y2z1S0r
sY2BMN53FPpAjfeWeWbR4EaTC8jTD2xz20YHENmYJkaz5MutYLJH076Bj9iGv7oMNHdeXdsJk0ZC
dLWx/Ccanslx+53LqalDWluJnDhONckXnNDxwjKd5xIJPAMCqoHzH+yHri02Hcj3EVTQQth5tSok
h/FGB4geNs6ykOV3EkWPWZidKJL6xVq+LdTwbMe7KHlt3B653J++8olVrWHUuIiyB9/Sdx7lMeDt
MzqCCWHn7c+wSXZFB6YQWDHYzF1RZxU9Mhio5YHYYUCWOP0pnGjT+Rl9il3M4TJ6N1P7ZuC/qQmv
L5jHMW+sayiH5PI6HzBfoJcM8qFuhp+DNf1KA+NOdHQxyYthNCXBBxfnm/hUxrqawrec6VCtYX+W
kXVAX38IdNK0SFvgKgOxEsBYyZNSWkTLl0UQEyf1kvXmoKUNcdy+3JSun4G7ayHaiU9UZlYENXI2
x1WqdMzIidP+Ag0nFnVFg42LwipLT5G3RKIaEj1eVIGdrijrI8JbIhoPdHxYOChpLNtaov2hOTZf
u7EuM8Vba7q9VZGgx5Ii1bAziHeuTX3SuO6M9tI5omrd6JI5dW54MDKNFEr5njjDzyJ096JIEMPH
TZ1gH+eRUmW7rov2aIRvHLnRenLQr913XDRrp5xnUtoFUXGbGd5lLs+KMlw+0mdE+iir8GvO/PGu
jcU6ku3OcPd9Z3yMWfrGqkjLkjE91lV8YHhynHKXebp1cZQNpkbbtcmAewnssjUk35qSx1RspefB
W8Tj5XdHK0WrBPwAY/yTqc4P3+3nfOpz1LRMT9oTi1ALclt9GSyJGM2NRRpbt1D2W4Uq4mUMyWOw
+tq0AWdKYpc2X8mQpomutax2g2w2qIfnuGoOdeKda7xf7dJnpKEb0YECrmVmGswrk2VpoQQFxnoU
MW1sQ/lLVzkTyeRsOUW2MhUGkdQZmMwiosvqGxLyZ9/b274oOKRe/HlNCDECNgy88F40iuqvDp6n
sXP4yy8n84eX+wHsVuuVg/Xx92+43b32zjpGj7YIdp0AmDT4HwVbBvLxDVQI05JvLaF9bEo/sAR+
iM7bl2HxrLk/wTI6DPWgVcvG8e/q2hkyvQ8Jvno5wUGgxGLg2tFweamZsueO+dqq0r2jNAvQzpzo
6YloDqYNMGocMnbGWJBwZaMFD9FzXYaNipux2vtU93KFoGZ1NMq7zrZy1LWQSGYaXfROsYyXn61b
fROJekycgqfZNM6Ro1bAqmn74IiyABtzHAsUkKn275pW4TmyeMaw/Ght8xRGdJoqwQRtoriiN3zx
mvlKX+gxSdHQtI+9pdlXI+vm67L+UbmJ/aSQWsOifhuKTjwNVE3F/G2kYVNg7/d21OQUy15+UnAW
rCfD+lvf9X/nCv/Ta4BrSPnvrgF/yyI2+f/Y/Pr5q/pM/vlC8LfP/XvA0PnDVa6j67bQhQG4758C
hu4f6IT8A1VOKppuCff9PWDoclUAQOjCrOeiIG31jwuB+4fOhzqwbQX3i/mzfgMg/xUI+Y+f/zNs
Tuj/2hNrCXKMfDmMb+58ZfkXYljYWbYye9PdlS75maAR2mPk2/WqQaVva8mRW7yYUz9syWiPoBe2
rTWqHfCRZBfFxlw0qnu7rEshH7eowt6kHQsTUPAYC39VZd5BK1mbY+eKCGydi5LLf+Id2nAalrV4
ld24CNpfEx9rkqWY7hF9eIyPYf9ZOFqCVUqlQOH6PIpv9BXDYr46M2t0S+ChoPp0oJFQ9W8W8bUB
yyzI1J8yLnEanSLPZuUiv7CgCf4hIz4TkeZnKLHEGAnLM95IOftg8qWEEdxGcuVP5rLxBf9SS4Ak
/VCVIPKKdLamOvvYbmCdYOomzLyw8zp6H8P83AdQBhIgx+t2sAlbUdmzDMkCrxMhsWiQ1bjrSUBr
X10L+F4UIRhdZ5yoYP+m3wCZKEhPQxwMrxMYiAgLy95yhp75erczLPUTZcXZRsSIoCbgbHRqdyTA
4h8jo9D2pVk91kaa70HV8BfWdUtJH8HGUs6nkwzdpoeYUWuXCnwIsnIHRUrTd3R9BQC/dXdpOM5X
4/XtuiH/TqGOIsEGfJHboP7Qh3G3tkjlrTSYDJqupUunayLI51q2zqrpFbRBs9Wb9oBa9COf2pSM
Ihk8mVExQKRKpFhyDOpPyvTZUgTmJstm/BZ0w0qn66yJ2QlrYkZiMrDYGba/8Ws57SNdcy+yy79y
OMXuZF6bhNCJP85oWPOKFmfEMn6sejTqQubnTMndUGOcrwSucwuYJfb+qT8Iqlht6JXI7f7d8lDD
BHPCS5i3064qmee1Y9qvJ5nEm9iD5xhmeKqFRRXkaEfOdgBaAe2pKLaqizkX5/FHEr5EJkh7SzVI
t4KNXjPceI05WHAbykqioFixKXVKCWw12qpH2CQXNvAms3MLE6K+i+ZmYFe29fH/g0Sz/ZXPeej6
f85L/p+o2L+CY//X+XHz9K8f8JePBy37H1vGnLP+y0/wUzAJvbW/qvH+C9hk8/c1af7I/9ff/I/k
9tO/V2jm5fTfLs1t9YkZ4S8r8u9P+VOimTmuStqsdbZl2DOL9E+Jxv7DkDrSjTIN/S8rsrD+wA9p
84Ww6LlKzkns/5BohPhDkhNnNTYtKvyU7fxXVmQDPeZfhRMTnQYB2JWC9m59For+WTgJWTDdNBaY
fEf7K++ALdh1r1/JgevX0IxJh1qtILc4u7rtmIBIHdx0ZEbVjsEDQ2P/WoQRHZidbsECwqMHbKcB
Whzpt9//cZOupsunbPa/f2oTTNtgDTYXudeZvItNjOZRgPb/j58btGtsOxEf//FLgd9acvn7o5NO
T521suUqJsO9m6xKP6RdgsvHacXRzdLuGECy2uAKH/aMK54El8aNm03p4zBqRH33Hq/zKAK/iFbA
UX1Cc1TjzaUJau5LiEZpVwvaTe015V7Z4vcvalMOwShQHCnhg+NbCzFJeOnRLHyqzZ3QfPfcuT8q
dburX4/WJU2JNXNRlu9q8ogp6c2jL+IQWT+0IEf273kGrtNoO4atZu7zciAjxS1FlyL2H1PqcQ+0
GUruTZH5ZhDNo06tqQ7Kx2DVcSjWyRCcwpGpdmml6V6bcAZ6KjlDedqNpA33jeciFbx6zDeBxCHs
yKi2zlWDDB9Y7tZrO3UX/k04bfTaGBXquPLBRXe22AZ5+dXlY35BJybOpyrt09C9SxuE1TNVf5+2
URGwAMrGPIr4ciKrS5Zq2PPd8lj3qE9BVBD+yuYkZoGWM/qDc+XM/VRmg/9ediYsSDgIN5+1j7KW
FJSTKK522LlL/r7S0O6fXewcC98eu099ss4qoj89bdM5r17tQiswli7tYdupruNjYKRfkRU7xBkh
E0/5dKyn4jMaKm/XoqPwByTv8Rj9yLWcgjtO3ggoFb44miVGRgmN3j74sXst8vrCgKDnu0AVB2OY
y4vXT08T9dvQQmOL71WGw99Isq3naE9UBG0x0a2mtD3bHpB28ig4+I32M/ISDMDYDLkAexhDc7Vi
Pv5sG4LEdm/g3+8Z+jo209V2M05JcUJiQqBKJc0txKtNkVy7QdMOwh7pYvMpiihCqgIJJSyKMAg3
Ts8czc274MHpu0db+heQWWpdew1NBZAh9xJsgDPDNocJBTCesajujGlT/rQftQDMoiENiibDq+f1
BqlC+EQHJhakPF2sAzFdq4c0ojoTyojVEZauU66GLjJm/lEXBPGn/83eeSy3jrRb9l16jgog4Qc9
obci5c0EIXOEhEfCA0/fC/rrv2Vu3+q4gx50RA+KcaSqU6JIIvGZvdce2+6QBhHNT0XGd4IAz27Z
y0PQgWHoleWxG1401p6nn4cCnOW//vTH95K25zmu6yFIdnacqNMfD2ZkNusSri1LuARjDFvzc4vE
Z9XIoWaMRNPn9P42SVyNQdFkcQ4U7sn1uVZNLQzxRZv5tehYkys6dqJq5NJz62grRnetT9ZA+gAP
HYLxg4cGGukDkjw97riRe9Isjuz8f39QRCXHmnDJUfWCQ5im2sG1a2AKHt4dLSBk0U1HcXALkcIr
YsrYG4V1b4vmRgy29Srwra0pVMM9To7w1vSRl5HU5g3Oq6MhS4/TiTA4O3ZeS386JJ6vP/QlIXFV
4W6V3jOidOvm1ZO/OpvE5IEj6VAB05lACd9LVaycqPSxkegkMw9addITi5FSlBycvLUfBoZPWurE
73liekuGK9OpAW93mwVQbiPd5cKQTnTlJCOKq4rKiwLZfNPNda4TDPLd7NIbXMirLC3Nq+jjK3q/
9gjCMlzEaaJeAxrO0KtogInBeY5LeM0EfT16zI3QJxI4EQ3fjTeML4bhnywrrNYunvCzIJWBDyg6
wzaMyr1ANIGMm8lC4L5y1e2rPtwRdRqvxdS9ZjMnEVBcSR7CQg3je6OaE3mwT5Fd3RlQqiNlnyPH
HTGlBdbC1sp9RP1fZfZLTyrGQmYIXsgUbvmIoKODjMNpGRev7E9fYTYRWuhCSvNRfEViihdBZENg
9quDa3XaxZ2ZoABTdo5uvUXkC23uamt4rrQQQXztUD/Sr/uZvsp5r1c5ssUm0+BTVCTHYhkLvZ5A
bLe5Eqfy6Dr6xxzfCCXp2Lu9sxM2I4I4i5I1KbrZsqoiHfHnNwUiEE7pRYvMzJhzGMmTL1F01tmN
SSp9aISAAScs44Q6XAhqXfQ2AzH0+bvuZM9L75xbjVsh2xziVYDswJleIgu9SVuyyqOFCohdO4qK
YVyW1OScO9Um5aWagRVEWPvlIzHTJakqRA+jW4R7ovRvloT1i4lLsQ4dd2HomoVQojhV4Nxv4kC/
QfeAzBLeWd6rksE5Y52ywRSbJwPRVRYiW222zBou+8WF5sF8C+dIZldN+yIbxkVRJw+pCzAhERjw
i55vAScsd4wv5C7k9SytvamX8h38vCS6Delqo58rg9re0RBj65yjEZ6HTTWRbsmhMnjsgQo++l2v
7S3wEITbdiRMZsg37KeCUJalrQXI6clirEftrQnlkfzdZ9tP6jUp6tMiJ9YuGPudmYKnRW9wokKi
FkemsswzP1sWnQarxqz3fu1tfQ+Fvxt2Zyjxv6IgHrDeLlRRPuqjsW0FVLCMz8Kq6TOys8grtY1m
4FwNDaRZvnrrB+MxMhob/ZbX3pUwToSjhVyj4XfjdtAPa01eikGHGwN6/h7S1k1JVioT+R5XmkhW
ERmTC8TKZAQN49oRXYwwj/A5sW6M+KGwNDgcBSjCsTvXXfyKCgoFsaV2PeytTd2C2Ri8EfNVdkq5
ndoBWAyiLZaxad9A70RUhemZnZFQSw2tMwlYXK003AuI7dsAFjcjpU93dMgMquivzekbET4SMQhx
J5twchLBS+7i0Dp9Qvv66BBnCQlFrkUmMVp/+JQeltlYwNpiPEmo+toQ1j5B5HiH4YN65QSP8DPS
dEpE3+uZaon1VAzjvc0RSAaerupbo4yaW6wRCk2hz9H2U8JmjbWzCbFcVnXLBw+c5SkhU50sXdNC
Ao7U7eehF7U6FehjNB8B9kAjqegZjKgoEc8A2Bl5coRLzYVxhqrItJqLE74Eqq6fKhRZt2T1HX++
IsmDjtOFV6FKwDhh++TB4j5atbZVmqD/box6L/GUjUWULA01iTNkb5t1uvtS9Um98jQG5Vx/V9bG
2hYPJ699oEA0NLl2CMbpJTxwD1NfitzROqf1ZZY+PQYxspeyZp4y0drqpe58JhiWzOilRpz+0VVo
OlvuEUmMjoKT5DsJ5MUvO2/ZGMA4qL1IACMikWYZDaFGkI2YA2v0cPoVYtxH0UMFKUllJFxmVsLk
oPqSGdbhuNM+6rCvpgNJMJ0UQInMIMFyPEWrjJyqtY4nCt2taBl/QC8g/HgF0cVfKA3CcKBwlPYj
2YjFyAmuDVV2jVDsLZ3mtVQZ18mQaTe95gb/euiSYdiiUo5r/WtwO//srOJwqpaFiaCP8gT8rDc6
N4Is12ygcg4HiC+oTqIz6WjRuhe4u9gEFuem0AvsijOC18+Of3wrrgpYuipa6001niSwPVdkqMgp
bFyM1HQQi9AfnPUIuv48qNgFnGPcACVQ7B5iKDVO80kVkn6700UwN0AiH/e3fqsbS5vEsRt0+eII
Iq9am3UZvWp5v42jcNr0UOP3DrzPRVAy2QLNNzua4VebaCU3elLdkldTbcqm8V9dI+dzZPnvDQXE
ovILZJc5k67Gcg91OQqQC9DINYOSo/POqNx4QRKZsnCRb0Zt2lfH1A9D73CbUMWr5QULFimkD7bV
o0CNu4wsDKaDZp7ZAok8P4ZNVqzxaz4Xc9ymXdovnucU69KGQ5Ex88Arc5FBpK2SgXQvqCw43K0J
eiTw5NhM8oPba2y9qdvKWPuc3TQsu5p3u9ilaVB/2jUGiCDl2pPGym5tDPPFcA6HZNqOPsuiqEiw
OmMh8F1WzUMLs6dvGBeSm8ZBlFYsZns2E2H31WotnmSfHXFVEneIk3aU0j4hiN8is3aIN0VVHXUG
Lqe8BpPUdMdimtxLruhuQYagaYbEaQxFtEat6KG1WQR9wwxPVR80MtsJj9KumRBdF9VZzAyFkoTk
JOVgHbFoo+LCJ1x5j7hAhl3N6gzGmCAkfHYtunATRCaoQCtD3okMV7SWkUY4RfiW9aTe4f2kSCVH
iGEfVI2VW07niqC9x6RQAikCul8aWWqTqoDn07vdJpn/FEjsZV3aRzuRMcEsaEVBxYGYrQxn0fSN
fWdGgq8qD9l81B0MxPfLZBbnTa56sKfWvwRGuXMsPTtjaHmcsmQZGFVxG4z5Ewl7h9bszH1h1cXD
1PTplkg2fQXPLFuVA+7F3hjCWw/V9lLv2+82m8o9jGdy58kzeAeCvAf9mTwpMWT7GOrT5uf78GR8
s9CXLrzzk2smwUbNK08/z3NsIF15l2AN3aeaPCu3XtSYQIWpSAvJyhutKdpbu5D4orEGAawul7Jy
Nl3f6HfIkHHetsVXkIcvpDE5j1o2AAUTdBHlhDAtCeruKcBHOkVa8260JC96HUzawoLx4MVwjkoj
42eyOOm8gSBmzBC7ljPeCmoI3C7umFL4uOsTaODFizVUv2ob6Ii8k5g9tyoES4GNNN8PpEPCAPPE
u64ehk7trJzfuSjqj95mjd8U9feo+QYsKnRZYRN2B29oKkLiMEhGHiCrygyKrZ3Usx+coYM232jc
EboXgekHN935CNxBtJ66oblixJVbTcML1zBDWQ5GgW9X53oKZHhwk9Q4E3/+UJVjtLZqQHWaT93o
aF5wAZw9k0Uj7MXc6ROd6zbbJXQ3TFCqjccHfVv4DFgla37OSYz6lfYgJceVFrvDASMIva1DBoxd
X8cYM6IxjyKLTDEEIaIZBxS1uzCDJ+XiVGFuysCZzWM7aO7KqBL3oEtvZHuvgSszQ/0o/WKPZbej
zhihotbtJfVMhezGgseDhroNq5eJcBi9kb9CdgarcYL+1fLtdVAksAjqCceW2jtuEry4KHW4xNG2
QRKFU4Tikbwta5tG1ruvgpbavqwxOuG75yzFiIZOLiOMgayzN630k1Mbzd1srKP0wQADiZyRVtfX
Z+65+I9iqOJiPFt+8Boak70geBK7bFRnz4WGwAbOAHmz6ly2QN+zBmVOFmn1Wq8uNpGTgP4VMK3M
p/lggju6FMke1+toKiY4FERNmjEwaIxdn0/1wad1PbC2rg+eq6ptH6gzk+VrVg/mVplVteyj3kei
gQDH1txDa5nBAZT/J7rnAUl1bkzrLqcS6U2kk5RCkSJ4L5VU/FX6kBZpdp9ldnov4EssiAs9JV4g
CEu267vYV+pKUMTS5PxBEgSh3JWSe6DZx1tb4kQHCeyvw25E7lAS1lc5TyIDBojU5aAyjJJl7n90
nf5lOoZEV4DY3WiBEZVWc+6qpEFtjspKetm3H548+jUsafI70B08FJVOLrma5g88eBPb187kmsR4
MvLpEcg3FnTZGa/hBKMsQ2HF/IEgN6cAYNtPRrsZ7Ihp+2DeZAjBVrMLwtHq6PrzkPNpIoHt0urh
vVEayVGJcLp2JcGDgqMRFOxtoJXRPiu1EMGugVHHK2diSzMdLHzFf3pw5i/pm+utmfYvOFcRL7V9
u4wLgtG1ot+RDvo8TEAbKgDhPkXNpS887oEWQPBiaLkoKskAZchfQYbC5EibYAUKR6x6TFnXmtx6
G6M2sKIHtwzUxWoqvEujWYEecJGYW8i9E13/rILBuU8C7U7rK/2p72S2Mnrk6SQd4RwA8Ma7elZJ
Ct46udgO+XVYL8wiw2w35Bc/YUCk690qUWg+kdHfmnWfPuq2fW8gijsrEvzM0cDcOnkPXcJcotZ6
WAP6IJfEy+HJ0P2J/Qwtelnf5wVLNagG+B8FlSJUKc0bi02B3HDTi5S1D7ai3NKKTQuMe8HCI4J9
XfV3oaNFa3AeWziTPp7V6h1JNQr+yCzvwpjyuKQFKj0thr+NDljFyf0YYnEcEAQSaB19+aY9+3lB
3RWRbz3t0jcdjhRxI9m5xLbdz4HPShT+DQBkYiC10r2vGEIsAesomJz4WT1O5ptYGv6NittdXI3s
eCqbXXt+zxU5nkqoysuwiVceKWwPHaYiOFRZvjEHBjGiBlufQCQO4vGtz4GGNjYnEANC7kPkITLA
rTOGw95jHZTXhNutjEAvcSGd2ip/MyLMi0PLcMatq3jveuO0MF0ZbkoJNZ6gdfBMmSoWDYPKrcwc
41qVOkWaNN7o2Anm1O9tP2KUm5rbtNGeRYm6xOl/oYAkkrfXGijwihNac/IVUQl+22SnnwfApQ+x
Bxalo0TQKuiAjh4BwpvSC+Ec3lMi0UYDgbeILgc3YghujIF4t9JO0YS6gGaINlpI16keaThG5DvJ
HVgw/1Q7NpEMo1nAe2z4hEEHX8bDTBudQLi043qYGpcPMluwNuzExpktOmHrP3WYUqMh7JcJ73E0
kLFRRUzSmuSIrmil+Xp/NrP0CBzD4yCc2IdlV30uOgBo28jgvOIy4B+6GZtaQhxvHrxq0NZCNFeb
FMk1y9J7O+ekFbA/dBU9lR2azaYdjKvMpoNXYN5zUs5L6Yb4epiJLmtN+KD5PUxejoYdGmEiVgfz
o/N691gOlXaSmhmcMJsiUOx0gDNe1HCzT4nr9qEVXbqQhBTL/eWOZYhJhweR6uFlCoFP9x63n8g0
EXBK55Kg5n5gcPGNbJUV8dC+dXi38Y9tcpffyebuPLJZx7LQfzbtSEaJxnDQ8bwN7JsN4+SaEY29
bV3/taU9RYQDHGCsY/xSs4LvyQjnKE7dviWhAqd0C5m+idUbG0xtEWGhTJKiIwsguXE9AekKf/GY
HbKoeNWr9N2o9Y3pkwcVDL+6gfgPafm3rmneQP5Czkr7G5okR8Cb8qz6GeovST8mzZC1Cd0CcKuz
8ZPy1xRI6vXxcQioHeco1IVo1UePPG8lp+mlhGW9GALt2wePMeoJ2b4FmW8mWIO1Rs4QKr8X2GjE
QkQbU+P3NaPiGEzBsJJpdbRDbQtx8TE2FGSekoR6J/2VttG9R5zOFvTubZuFxNqzcq59nuaujpJL
q9hluDkTFAIOc7asoDpiqDR9Jz7sZVbp2mJkj71Acwv5ccTHXlZqLelgjGz6GFWxGRmPAN8LExd7
ZrhAsZBT67ktTFrC25Mhj2+y2iSCBqfMyiW09ebnez5Z2aQn2O1KL9R4sCwm00bPZHqaH37+lEE8
20w10A05MZjXRh7CuGBuT+s6rEJ/Fi9V7SFPZ8rc/Cenhcv+X35PpsMDGc4gR22yanouwqXH/6w3
Y+vOG4z6QU2KgxbFyHEKo+ahIcF6HafcNH7+bZZowPlg1C0igrZZi/s4PuGw6FjOHzgHm4c52BQ7
vX7z85XfjAb9Bi6IRjriVKaKcbzGGgORkrwDEWAuk6ZXz06LzxFKXPlJd7qteqsluy+974gmWIY+
oT5tnQJAQjgCsmZ+MPKwOSinqnYGd94V9mbkcpM591zZvRYM3dWJ5NvPtxvdwXdCTb0xmCy8hLO3
rbREdEmK0H4YzXr985+lsPwPMgYoxjh0F1n1nPia1wfGANqd6mWz1WR6NEci4Nkydh8ggTfmGJQv
CHIxHOdfiJnza252rB8SkCzSqs6j5eTXn+8PoFBumnQ8ZGyv/MYivjpyL61nvHhJkD3XbmLMY04s
wV2VP/PiIGsmSWGwYUQVgiNA9OH9z0PWT/OuM739+Wo0OmNjV0nHMeuF96oR0SETWXtwy17u9Mj4
sJLIPaMCMaZVh2/58H9BE/AM5aH89RW9/33n/xeJwP8jogDD9Gcw+H/t29hFX+/pX1UBv/+dfwu1
ZqY73HZ0ARYGDH1WY/2bBO//5pmCk9hydP49WqzfZVrC+I3vItHSUSWzyNf/EAUYKLgMz0EqwD7i
RzLw3xEF+BY/5C9mCmRapucDQXdIJ/FdY3Z2/MlMYQ0yrHLN9XeG66mtlmS7AZ/JwjC7u7gPXnGy
LVuH20WdvPotu3+xloK5XUZa5VRvoLlvw8RYl1DBB5gYccM00V5oZNMFdLUG4AcPCVavV0xXnG0D
JMRGMA/1hh10tyCLEUJhs5qSghRq+ErqwczKXWvbwDMIcYhMkOEmotZkMxMXcX1QekEFa4yVJxlJ
Wdna6YZtr1GTxvpyMB9qcS96RgDa1uFnkMO2yKqYqVH9qKqhmbFc21Hs6YycQ1IziJl5bhyz3rIl
FW/dtMI/OGH5BBhkx3lF9A6L+uWUGeeGmepZbz6qjmxRZ8yza+qDhfHcD11xOI3TcK177a6Rfbw2
RiGPcers7IEeCUOBBV3xg0wabhVYHYryE1zBuC3s8FFHD7TmTpDtpdmXEFEAIYeRrV7NZ+S79Wt6
MWAH78oMoqzPnvSV6CWQLUF3W7nuQifp6Dw23JyLpDvD308INXeTTUkKy2uZd7eG6wpSH9n2RYCH
Kye/w0M5fKjahnrly7OuuQ/F5DVXKBXYJ5lILc152GBU+ZkIbbVL4J7eaI6dLqU54D+z3GJJgZld
Jv819jXnLYoxiCHRXsMd847l7MbtI1DteReQY4cpdhe2A2Zk7oOE9A1gLiYUujgS792c7YUzTYr0
uDK/ZzRUbE1iXNZJYlmvnXiUCrpBWgnCrgXAsUTPrsQ9SSY7x46pIGZ/0W9cOuDFoDEzCtk6magK
i1WrzAXhzLugm5xfTV4siHc1PjvMc8ihYS9DskpX1aj2CWKLl6paRU5ZvmRj+SxiH1VL3eUP0qXj
d2kUmUQMd5rbPZoj0FgrDPutmTCFYP5NE1w3pAIwg3dlUy5SdAt73uLhrDUod6U4aSiJpfLVLZTT
bmt6fUtVYBsn32msJaE9r3JKopM1mngOLGJFYst7qvBkf2fWAjqxOV1qF57Iwjf7E9a95iPEHEMy
m5qeKefoPgOR37cuY1WfVvHit329LSsD1jz8SFfzRxbg8OKAIhs3mqYBKE7FwVHddN/NHmnYcO2r
0HUELt50VxTNN+xK4qE8l89vb6dPUpu1m56yb5nYilXQdNOy8gE5QuvUt3oVI7BLMx9rMYPWILVi
JvoW5PBcVneAF9ZjwQ/ROnGPG2fOcWAsNMEMWrZSjdClac3KVcf9862pwkvFtoxExKrYu3483mIg
cQ92XamF8fwTDwmhH2YjSeUorCXbJInfrI5Y9OpG63ypJxrNG6BH8tQ3UX+j6w30tPkBigHC+obh
gmfoD2U548kGEzxv0zqrNujVmrgZtoGYxA/ZIII73/4isGU75swpEEx8AUMn0Lf3kB2V5EXXrnTZ
e9rDaSy12diS9g9kPS6kMfds+gDVKHRNwqoiQcDTvDbvM+cyJkx+WKHk29QwrKVngWfKapvBQao2
ZdqomwL2yl4GwJ7xPcR4CaoKeaY3sMqahlOLI20FqgDMlq9RjadSzkz5ibK5/OyaqV6BmmjXYxok
pyQwd8zViBljDdvLeti2FGhbRszxwvcGJveNA0dFBzWwrOLpWkjlAYLLu6vQyn6FKj15LLoJp4EG
bKKg69l1vHWJi5ub/31ft58t/6iRfccgoUD3nsGRrYxXpAwm7L5y44FWU23tLJjPwQvNjFXXcm07
16Juq03fhVtf027IRs7Wtl0+gYfDn7UZk2A9lek9KXrbyHwp7Gjvwm4bctLCbflVph2bftuiVMrS
J/NYi/Aa12wS4kwukl4CkQHDRkFtV+xgRXsVTfLgIgy+srhgF2Nh9VchvFsZV7Qr3r1dauqA/g0j
xaAetDzWgd3GPTrcODrVqo0vU531QB6ynR4H+Y2JsGHTxcTXVbnXgdayMoKb0itzMxrqkqJfFgXa
EA/9/ZiL8glwVLNwYRi9N0Q4DZ08IHdyDlqEWgfXlbMlvQFpUDdEmza+aSWEA4bZ7RwRir841G9y
KuRJmNo3sgeQJ6L8AOcAXJzNwZQ+qsQMbkd3mi421GL0sVb8mght3Wg+ZSrirQuYnPoypQJpkc0b
pYhD3buEYx5/HkpHK2hgRS12VqK2cp4OKwOV7GDb9XpEhHOqM/dDeb2znxQhSZKeERa+gdDJNFgO
Zn16EbmRwjCkX1eUGWAJwT9UcVBy80zLe8Nq7tzA7M+AWzh/Egb0KcqSjS8A1wau7O6BO4grOJBV
ljndPXDaNRBOAsyCoLnpquy9ZVaDzQMBBc7lYWX2DA8IuuayTWW9maSXUGQLRisDUxlTlxvSlUlJ
M6PwoWgrD4Z5cGMU7njEHk5o6s8fAflPxwJHYI1Tm6mGoiE25VJv8Z4Jhiyjnn7pVfCIOQ/7drhG
70GkuBruW4+rtTVS7oLhblL2wUnCj9Gwdyp6H+lb9sBsTzU78kXLp2lp1NhZcCUuElN9TpHjITvu
NtNklBdUmmfbENWKC+SrZm2yYPTRn/1I3FXOcMnQxYdV5DM/VYc6YqtJWPFivg+49YPFspvGtGND
RIVFriQ3UsThTHaPU6qfm6p9LQZS23DAyM3kDd9WPB5VDmW5aF9DWaZLRKwEO3BH1BjPh+HWrtTO
oMFciDwOlo1bgUjJr9bUUTGM+c5hiMVcDyK9Q6w6pvmXJO5uU8JwfDFuLN+7Syf/HVlisoBM9ayh
aEnMaKnqYZ3Dv1/hvXn3TBkuC+UfQzHxss0ulik9ixYzD6OjTezrC0+hmNY7ZN+K8UuoX0bZrwyz
kKCHIghgobzVkNBCYGc6Z0fdLwhqzEUj881OKS9ViE12cI6lSOdQVVRDpWsiHRkRYjaZUS8bW+M8
8z+cMD1NQV2vOqTcbMxisjImolgYy6ys0r1V1bTn2koWEBF5wbOnPDUfSFmt6J3RRORWvpsgako/
PVqyeU/1R+2sLNtc9rozLaTEnjbWcITS4VwM4r4cEQwi/vHYn79rMjw5brfvka6iw2GWaqTUGTAN
eIf8h85ZpFQAJFkmI++DvIksYxV28abWgnU0sgs0+vScMk9bWPzuWY/tDI/wCfr6vcgsApTNwt+x
RTCWSkxHNcpnr3ZBogdtvso0yGgquqT++Ivh0PsomojVTXQ7dDAvJvOtKbEX5KB8tbTctOOwiE1n
72YpJiK9pRKW9m2CPc4fyYkoQ5N0IYF+qQ03cNQWHnAwhiCDsSGlBmpw9tKE0yPIxhu0s4BnCgl1
ugtYBjhb2Fm4HP0ccUGQEMyhPo3ApOcXZFF5tA1JWH20OZZUMTkfDs9BMptLw+ihsvRm1Zn9rlC2
ueib5h46Rrt3dUM+YpNfMsfs73TqlsdY51beN/B6mW/jaSLUbpqlIGGGPATlpjr9fMlYpODDQinz
8z12cDnredeOdjRz8Up09OqwNJ5t08+Plo1IqR9B/XBUuDvXqvu7JilgnpIKPMry2Uzstxp2LphC
hZBOmqz6hOqeqfHJ02iy8Voa3RIdpcYoxgk+RH3MAEuQkze17ZeAMrEYx4Slx1SC4STVBB8yD6RL
FKseqepBm20iadO8BDrhBmFUsMLzgvEttGi/aq17QasMzCxiiNSHdn1u8Wyw8bSyQxoaOC1cyVKd
+xu5CSg7KKmcm7YA96LVJDmxMzxFBlAhukEsOoGatkM3j5M9uWwaPboWY4bEm+n7ts+rGy3oX03P
gWFoMqdThDzrBCDbojy2DF8natKjr37FMLwVAuqcmmBVuhbQXgbNWDeLkwiFdtu/j51YlgbZTSRP
ZPvSh4LFhxJ7b1bsLB+9gBdheO4UqzXin1dV0tY3MGznys+541TtlpAsoQ3T4+5M8SuNZH1hpbNj
i0El0jnxIWndadNIe1rq5jZDvHAIW1z5SieECjLMU+xn/iK2s5w7LwS80qqsJYwPggsU+YSwAxa9
09vkedr+/QAeKhjBbaSdcS0mW9IeFOnSDgj+cc0GbBFKAwRUXrWThmwgibCDqA2XFVFO0oAP8jVp
jK9ytjS1mXdCSNMdfvhCNhtx/LnuLVnsNiI9LRVEK5c86Soj6DIbUtA27oOvd2h8AtBEbozbmj0J
rabWLN3ayhg7aXjJffFiuaPcV0TfURYAtIzNXN+jzObwlsUFDuTbWDOGdAi9RCO85W/8CrnxdW3L
psa3uPqrI7XiNk7w/BYaLPuxxvmbXhKvSxHz0m051DtZnTkHpGsvk3pjwYlMXpePGMurLSKffClV
gwMWeheJNfD+SWje5gg03DnErHnXwVg5otbRVEAMoG0zj0pXjxE32FVsje0S9E9ySiUB7JJ9D+XF
UlBKboMJk2Kb8JnIgqXJ+HJd1e79/591/bMBBqeJ+Y/mxJv38b2Kmj87YH7/O/9hgTF/w1doujOM
5Hd74X9YYByAIw7hhVDITEJ8ccf8e9pl/qabkDxmA46Jpsj9Y9ol9N8cdnk+17FFy2W7/51h1//G
/2IBQhF8ujzh8RTnRMA/zbraOCljp6zVoQgo4CRx5AspMKtow97WNDSHLBq3fZd/DVBB4pj9XuHj
NvcqwjyIPtuAAG1X0qTV0wzY4Coft2Uk5IpV4GqqhmrfJ+GDKNEbtDWGfA0vtjQeSwdIsFvZH22b
nljqL2WekNbrGv3KNBMLKqr/lCYCBLVWnaXFjSHs2U5FBCATIVrmodwMdbMoK2TXcNRv477+bCsS
K8okIF+n4/jtS4YtWdVyzRVXWdBEsDj3bynJ8oOFKWWRutNbJoP4ZGcGmwddQ3SZPpFboCiJwn2g
+UDPAjK5/jQKvRbpGBb5n12gf49YxNED4WB+A23uv8Lmjf3zCx7aaT+E0ioOSlv3zYfqAvgZCde7
iPordznAX0xBN0r//Oef+zO1/NfT2X/9z/+Be5XtCWt0l0mFgExj/m2qWWVm1U068u7SlAs050sB
avOQEkmLHTRdDqIkTQQJ7Ka3gBLjiFFznzs0302O79HpHX0zYdDbRbm/+Oen9p8Grjw1PuFYbXGJ
CSa7xl9fEz/O8kiMxOTYLpIOnItHQzNZxs4+7NTdOWwO8rqRq6pNP5F4CZgQTsWt3/uoPVbxAcvK
QWTjIslL2nq907cmMUqajjEcsCcTWQNz6zS+OyGFqirbbyS2Ee2qz4luZI95DFAbtgKUYKs/BEN0
zVw/ZHb5lkjcKlWtqVVCgxXhz+d8x0kRMYDtT2PRYfXqEbD7ov7KzzCxrPU/vzTi77NoXhreMx5M
huUuzuG/vjRx21BieS68nYnduJmxhStFcslC/Zk4kWKNiGmf8NuCSqGsSs11SvCZUQ/wfxLHXVWi
JCoH6OdZI9tX+na79Jn0kvoiI7rfaBm5qbEvUIjDbxGn1kRirsfpr3/+LWam0l8m6rbl8vnjkaPO
tDzxN+OzNRVZVYZRdGAdjVEhfAffDDF6BmNMxhWoi3KoAB3dfG8RWPBeiY8mR93SEEvRslv5P1yD
HGz/6Qkx17JB9fIAyvjvWa+pzTQOBg9hh3iLGjIUlxSsX7YTFMt6eCsrG3kYAdXrYqwh9tU7k1Jy
h0jv3evivYWo4FFpKSJ1tFkRwZJ2Pmwnr/4eQvxeelh9K3NjVN1dRczIUi9QSPeIG0dxhhjF+jnl
5+FduzYT0h1VDIio289Y+2Cq5N5zmS7dUaMqMgoOVB28THbQq+ak6SohBRaBbv+YT/bwHYEasXii
YQ7W1iGfJHBQY+Ub3Sqv81t9iPNLo3J7pWntRkd1vWiPlntbm+6pLMxPhMMWLWDxBG753h2GLyX7
npk2Kw2nHh8YTJ5FLZ8SFR71GqwDUQcmtcuS50brEd6NM8dWCKNFOhEt/eqhamnYW4xaq8JKyp38
X9ydx27kWpp1n4gFnkPykJz0ICzDSyEplakJoXT03vPpezGyLm514f8b6EFPGoUKKGSuUhE0n9l7
bSP45SfhV2Chwwn0/ymLCLOZgUmu0orQyClwX5DulSD03sXo3CsHoRILu4z/ur5PunI8Mluiq1Dp
10imq6nwnx1RdAfN03Lb34bJ+MVv5lMXGXJlJbmzLQl0Y7kqjnEFDU7PrZXi5Gz1r3LWFv3seEjy
SF910r+5It1Fgfkia8b7JTGHAUpYXCGvRSk+GbnHLGpsRVeB25mc66OUEIPr4oQNsaT/iiBuhwY9
yrwZg/LVahhJ6UnBAVtAd9LIXJyX+QSNdIULEneWfFH9T3sadeII4Ev6cXTHUxOu3IFp8GirTW2V
H31BamyibaTPYV/b2OONueT0hQCVYguJGb1QOgY6RnrRov+Mx5jkTrc79aiwdr3gPumX9ZZ97WXO
smzPjTNDsTq82SPRmZEcn/0owbQAXQkxLIBiXb3qnUMoAYuIfh6ZJMty6xswmlorlNvipevRZYUJ
smsSrkBklCmTjiLY93BX4RtHPVfZ9rPM+XcUTfM1MfQI4Rroy7D8KKQfsrZ17yhvYGjqcE+15DQP
9k4H+rIaI3PYlkBk9RmWy1LUastDA5DLGnqTRK8+OWdLnfv4aCRu6WDlkExzJ3wmmJcsPcjBzdiO
B4To5Vtvjpe2msdXM7H5TyFGowDmcp/ivZ0Zeq1URrwrC0TjXEH32g7MJpZeeTw/MFm4b6YTqlrc
YJ0BPFvc0HX2l4ij694p1Ox5N92y2il4y3JC1xrjOI29vdY4ilCEmSejDjduN7fED3OwpiYRGwXJ
W4YoonWCPrmqXlhZHahqCHUts6+86+jSK9IPUHt3vjc63V6IljO8P7GmIP9AXRvSychwJQelx+oV
TCmcH3/fAlcA/ohvxflq9R3pyWN/9ge0GZU93krMxBk4otWIM2L5sWZUG4fpTBi5SELi+sh19m2Y
+0OItWNlldV1dmJPl+YPE4DiiyDzGJsIkATXK8MWQU85esEALn2s6+e0hkOh9aTmyTxCqG/HT27D
1tOq88NQo6Rj7PsLP994N5BRBODDY8wA6yCYinNTp09DqF9F1PgALXxwEfkEulVntlDTC4Yk/83t
VsUN5kCTuKSMEI1MQysKgjy/zknHkc71zV96uqld0rhi/6Mua/duKHl0eHfeY2WZ2IGxS4Y13hEr
4Nwd3PAFL8j8Nk5q3sPCbDzyPLd1j+qqLYV2N0sTUYfv/xSVU59jQHKbdiIIye4bjLmPh7j8iEud
ILXRKJ8GCFroZxu1l+ElT3Lrq8zx1KTF8IX4SUKTWu1HzXqBWWMTvETSZ2lYDeOWwKQLC8kZI5KD
NyqGSqkTMuZZLSAaxnr0pkkfnupaEaA69GRhmu49ijWdMD8fcwt+tTcrN35Xjax+9ai7MifWv+Ow
waPb19GzX2OrNHpn9tiisGmSTKebWmu9ChQOzXhSv9jLg4itNVG+ztPjUzrQ7W3vpOiRly8y+dae
FAYq7snYD1on31TING4j5qCb1NRhWEQU+UNPYS3SCoHGwlnEFgwquuPktNFRLWINTCEd4OOCTJ3F
1O1Edfrs29wG25AQCmkNxobgI/bm88pe5B7TIvwwFwlIu4hB3EUWwuvEiYJQBJSq+QVubYeCZFqk
JPEiNpkf8hJ0JuUiOCkW6cnj84FAjYIqxVzkKTE6lWIRrJiLdCWI0lO9iFmcRdbSLAKXeJG68Hu9
dOhZoxgwreQilIlkjVd4Nl9F0kQ3+PjJyhJO+hW+GH6Uac73j29Tk//NBs/+5BroibmE/vnpkhvY
RpF16ZWLXidY1EuQWNqjNCRKnqFww51dItmFMMiwBCv7AKqjF1X1Q3UolB3Trd4xTRnrluDQu14X
0U5kXciiECGRvkiK/EVcNC2io3gRHLEDfX48I223fTVRJRWLPClehErlIlnKF/GSu4ickkXQ1C3S
Jn0ROVWL3Inor3L1+CqlpHnnDrkqH/qoCaVUtUimIrRTwyKxsheJ1eMjNMf//Oj/9TkcRh+5SFD1
l4uVkBTNU6jcWx1F0x3KWHmnpk1tq9ziYZaULjFD+E5lP1qq0zBEDJxVr8qYgZ9r3XBzBkGhoO7k
rtRUUfYG0bL83bA+1ONp27l+9Lub3i3VsNsMF+imNeUfQ73tm7Q6aonSVwzOjLM+L/nxIzsmxjSJ
E/WnaoxrRqCGwiwRZStVOXhXljeyQiZA+MzA6MUhuGfu4t80TeapVgxO2YWyryIDrGzSkvRtCNSt
cXIKs3vSx6TF+IlSsAXnfvJdhIR5BlZO5ZZ20JGVbGqTNcfAKJaljhufdCvehqSz4fNHagwid37L
zeAT38r8E8frNlrqO1gMezSmlG9WTEh4Rc4oLc9Lb9XOuWo6F5V5abNtr1k/DD6Tt8YWr7phkr9b
yCek3b4H1Tdbp03L1iYLx5dsAh9YzsH98WzSccRZVfWRIkjdll04RutUy5BaB9a4kpJ079nX44se
1/ElTSK1RwP/TdCDkPk3HYHbxztjCF3ID/52WISkMCHzdZ/ZtrUOZom7NDYujwdDRB4ZjMQesiI9
10rMq0TgutCgd8fDHN5w642U7u+D0V7ZFQSQJ2KYebg2eemwWYxAaz6ZjLNtmSP3SVhpe67bKd3g
0nOPTQwWyQxhBjR2HlxIR8m/NGb6Bftdc9N6271x03+aQuPmAuTDmxbAIQDcjEp9atYV+tyjplnT
aWAZulJ2lIBbFiALXXIW0I68pEkdXcqCW39vTMHX1sLHEOpQiXCGdIfUIqTL1frnmQiSu5869toO
AQbLGOioxbWnGBuAkSx869rHgZSHr6M+sLByZ3tbci8ILUj8piY446Q4SG00txPmsjjrgVKW1Lxh
9DLGbrfVs2XTTFBjYuoYjyHDYbsjMwOj3j6OxVMEon1TLqMdFowoiqmzsN60r4PenswONX2ZV5++
0puVk7dIf4ziB86UbB2VibO35659Vv1VOIa69FHQrboyyPado6arENE33e+cHZlHEXgo4XVVZmyi
GipAHrfMZkyS6qwCLXBZfifu7FUiJXBnz0hoMkhy4yCZTyIw0Y1qjrsaFf90OYbvdeW7l7Zx0p3B
4To0BJkGKVOpPo64TDTDqvS7ac1Qrdq1jr522uCHnsifWUy4c1ZQnrIUj1eNYgxEbJcgD4QALLRb
DDOijvolSjnBg0Gn5dyyRjSfKjiiy5JzVUTGU2vwohf1LLaJwq1vmRfbTPX9mKtuV5KRIzKH9IRK
e0qWdJqOYJSxH67uXHXPaKKfhMkUoQfXt1UYUTehmDxCbW52WO7zJrvn1QsQjSSS2TU23VsaGOXR
TayfM0uI3DSk54DCY3yFHTfVuFzRkEGrQO2csQHF0sY+STexfVIX45FeAzdWKwxp7Uba5sVNEDSX
oc0RYjo3k3pBOZhxfQOBUJFYCo9ifJwUAE3L7S6BcKJ9PFSS7nJv6MPE4qfYyZ65S2BY32PzvZV1
josE70cyzsYuz/yTnQX1Sq+qiDSFhhogtsndCfwNyzBw2ylpTIIJxoptnuupNvogicTe5G2+qdN6
ybk0fvxvAJn+T4kvpanb/+1A+vY5fv74L9Dsf/7IX9pLxtEGLlQOAttg8OwAePpLe+n8w9Kpj5nA
6SCRHlORvyB5oLEtg3WeWrhM0l7+DX9Rsy2+pJC9M7pjUM3//icDaaGcZdr3r4NKHNUGolAG5oAw
LNvkH/ivE9IxHLVc5hBg7Wz4jiVBX8sRMlAJGCQnAFtvHVptElSckQLLglsXzURZaKGCb4K1aR9r
xnNtyB91pEWHRmIjGLpBblO7CPmG8J4axW+3848trZMnoMjtp8S+K5uODvJvtzcYZbQDmuquQvgj
+vYw8KJ8aAEUautZKc29yLCft0Nd9VsAHqHndiECIbZNhcPlI9CmEM+ceJrm0FgHocyBQdTaCvzP
GbnE5FmV49HDX2KsDU9gYrSV8OfqbEAB1EngYOg80YEV41NFcbLqdNcbhWJ5xAQ0ygdd8reaDPxK
51dtkmmnS/fi5uglpkGdiTqxz5NSbzmzS7y/fCqtLAaHCFi11v2tgJJmNQt8nHtbjGXh1iV1Y5W2
fYa/WalzFvX1OfO3jyfF0M1b22QkN1tEeY+57Xhdj9atzKyzweoAsDmKn4GknItLo70u2u61qkPc
NCgD+1WR6aaXlAz7lI+gfcoNnySB6gk7MNMJS7PWTlSIqwPAlFcc5E8jL+A/mlfHwPuHcLYuQ33r
9EJcRt/+COgAb+CGHG8sX4cg5oLbEcqokaUYVOgFUECGzzE5PaxEp3VH3il1kOuuyRq6lOYvUw/Y
WnTD2cBLQqZE8iaN2fWIeTkFFHSnMn5j9D7c5SAJkkS9FPVv7OWZJs+2uXEnFyKwcszLLCvsI4Ip
2NKIJqUGIw2ONeQI6xzbmTrrsjL2Tp58Dp25aSbkYU7njtfHw7Lxvc4utsc4ML24J0XUWTRWj4/8
5aPMtT4HKeURwVLB8KkiequFjhg2erHEGd2mVDoAi4h0MC1uZD6cMFbP2ZeHk9Rd7KSPj/5+gCKg
YX8+OqJtTwa1KQMjGuCuVCQCOrV+5Q7KREljxCUFB5SFBQZ5Q0dQ8h79jVgR0PNtVsGv3AKXi8am
3PsTi06pCG/RiIN29Dl8FrnhPqltlgAAJhUm21dyeu+Yx53HsozOcKs4N1X9Ky3c9u4nw9VUKZqk
LDa2bYgrYHA4qcSktF3bpG9J373wfm8KMUJ+wfW1MjAl7TsTO4UgaX3Csncl4iU6WaqKfFSseNcf
zARH+K+V1qOXmbEzawwoX5A2t7VRb/lWIFgTSeFu2G3mfhnGCnHlHK6PNLr9OlpmkG2HNsZVuYnO
R/BXcNDKSlp71aXreZgPiNR8xMOwV6TIenKcP0ScQdMpJ9ypIzGw6bxudNM+63HiQBSpnlIh5wO+
34gSx9e2s7EAYrL+joQkzPtjYNrWJiOkhKzRNd7PbVAbZMPgKdjkU+MRbNkfoZPbG33GO25xx52g
mHip7TCCpqwqjKYnwpRjuWe3vENBqK2VRppkUWQXayzFdqxE52Gt79DyBlRJh2I0o/2Q7W1fqJMk
tW6a4FpOzH5xi5XIFOdLa+R3goDKdRtlqAVFfrd7NDOtbzyNowTP3yYmWDUXy4aPwnjyu+Egu/E3
tLF5zbiw2SoHUYgkFJB31N1T6YdLjisgldn8DsdIfjhGDM8M5WCf6z9IP1qgD+uuY+jLkqLdKJTs
z4OTO0isVLrDCkQok2UAg3NMVJSaRV8WpQDeRMXSPnlRNTRw0erZujMKxG/CzqASTXy0PP3z0fI5
R6vRdlbmviu5A5CveZXDwEPgxKjieKoPqEsTXFedNXxNdSZNKe/57fHA/gRpZM74lMjJf36uCDgt
PcvqPqJR9XSYev2Ss2jyZsK918lCpQ+70fDYNHUgwNep2/SvlSn916ZfqmDSMan1tNfYLghmi6Lv
BYmyD7iWZMJ2nJnZaTiuQxFs2SAgNLTgb5NgYj7F44+0zo/SCcZTExcnXQf0j6V3Sd2J8AbqhHxN
BdApW6sLZnHuXtes7nk2oAdQwx8Jk1Nbs8eu3BI+zHhrfM9z/4DH2DgELvS12RFq75Sjdk2oowNW
aBuZxiZbsSIlNHjeWYCIdNLgqgxD2uBKEKG+sVZhhs816dH62wyHh1BAzAjRPDgAFvQpwdXj80sJ
iXU2XVmc2tx1LjnwOkF+Ob98RFDmjfNQb1DWEwzU9iWgtjgkbD0lV8movAWcW3I16B3Y8HaVwRuM
EF9hhX1vXWI24Gf4Iakwdq0/0wP7HrF22xm6wcr022yvKb/faZFk0+r2iEkoh8NLHdS73tYn9Pbk
28AbOuYFcct6gmkZAwPXD2PcF0P0lQ4xvTRWveb0I8U51r6YgkTmoVMXbuhsVMPC2ThkRDjWLrMc
54A5etwj7bzMWKKoufGiMtWfY/YqAEdW81D1XhUsSvUwOjhVvONeZXHjKW/t1JyrDBJhKeP43p0Y
H91KEs/WTPdebMAYT+MSTeWSUUW4aAi4qi2OU9pv7QQ/9xj6OrpMszqkpFwJp3eOgtyrpuovrhQt
xdKy6YiYy0w22N4kqtYNk7Nr2vjHJqiinb2EaqVLvBYy8wPC5muxBG/1JHBFdlRdKzK56loTl0Dj
8lYsgV219Ra0BHjlJHnJjNGhjQn5Ro9PW1mjwB6Q7Wb1MmEsxXTVuU75rds8B40o18LsdbS/Vntr
S0JMuQwsEiGup2MaHJRhX4VhZrcurao9g1dz0/fuJuce/9HW7OvdWRuuQYoMOSORFDzOtI+IzrzO
JgkZg98QPhlUb65OetM0XnxS7T6zhN+AUWOtxaPu9VTAzKE5xh62DfnIU6sXB4e9hKyBFyRujUyh
y+AUqNbMHAMHoWzVEs/mqtnZQ0Q4E8e0N4OLERIWJ6i7jKo4tjaZrm1vNpsCcc9Lyuq1if1rgyPF
K8jHOo1ZmJ9GfVILtiOxedRUQwrb8rW/H7LlaWAsX7cbolSyKAYbUDFg+PNDf3/nn+d/vvXPx6NF
AMPqz69QvU8lx7n6+A/++0/9+dX/+rN/f4cKm9ob4vLLiML3TOBli9w17uhf9WNXTLeqNAnvHsff
uh2ERAvqF3w06I9bho5CU/ciAkShHYc4aL5PJapK5gTuJsAlbrH+erJnbos55+YBwNkM4E11d8A4
E5nl5EvHHYag3MCHHbGvXXfFGOISta1dV8jkbZb69wC2y89hNI+WGMVX1M3YCHvRnYlSri8drLKN
GPFwNa7k8OBbtYihTz5rYPgAEU62y+BRVpexK1HVx6270rFKr8a+28MdZFRR3gnCOkI9mvck8vQ7
LvyXxOm2Co0MYNfmljuQ7vtl8N6rg5bP5V6FhMnJIKB6H8J007JWMUdmQU8WZf/WmmS9b7Baw+vG
62OfjZiLVgoXAY/Mt6Sur+NEvGCsTm47Mgc0gX87+edsozy1MZlyJV8t35U1E1Jy0sCUwxRrjlDn
laRQGGyYTathEp1DtgJLFCVceysiHmUFTbIhs5aXoo8xbZRzciGF/abaCqcWiS5hQ6iHiRlpAEC4
rtLG3XE/vPWL/SiC8TcsK0HRaZxjICkwS/+GFCLWLZv+tf0kx98paYu2Vh5XbKdPDksBNIl6gHJX
EHmrzHckNuhwWvujzWFHQbeuVXmPhuyN+zt79CRHBWtCrXaSszV1DIgz0r/4i1c9gldWvtNNC3IF
J3CxLb1ECQrb6sw+9i3v+XsY05zAUfQ74VonMngYO8uvhYgJ3FNeDtpvA3Xmo5PtyadCd7X3OTfM
Vaw1pMUSDKeP8Ue3jC9xuTFmskIvLL8UQfwcYOPboIJiLRjglsjQvVflmtsIE8s0/SV6F0ZkXH0C
1DQCYp8AMDL+Y62dWeo45ZYCBOF+TPqwBQ9LfzfVV9xOH47NxTQmvhvFI/7lWHhVblLiIxzchC8l
ceOlu/NZtUXGCC610pGEVM2mafPuGMDCOIqYFurxNFQqXuPUCE5zM08HeGrEtuiViy+GhxpgJ1mf
mbX5+3PRTLxIB4/Ne3zu8dDp6Sb3fVqmkNjKKqIhtgaMZfrwwy7H02g20SEcHeWpgvB4Kwb0YgLj
arO1QDV2WM6XpLJshty6hU1f+tu6K/MdYvX6TcSIq3sgC9vH03auuKhUrSdahudkC+tg7Z4EWM8/
D2GAXWDJWfeaeATupTU/cBy5aJH0j6RsIYpPhtdrJHnSabyGbHDXptLifZ4W9rpEy+ulUbEpxjq4
FnaIUZKLbpEzWaymC31Pe0xGnSSJwtK3xWItQ3wCK1j/Oi41Ue0OXwc5l6eS0WafVVukcsmKSBMo
f77Z7nyH0HjYGqib1vNolqi3L67GxatKnV9JQldsdMZhIvOZgG/71trsRIt6y9rGm4s633YZB3OU
+yvNru9qQENgsflgybtSOmd7JCxsf+HTO1JfripxMCLawgQ6cxLDVb0MwfjNd6rOK6P6nlQF8FXH
gE+NRYJ93GEY3XNfsFDUhqhjPph90SWj0tLGkzMVRbItKZ7LeiIWJUNSR/8TbuPMvRYNTvXsOmrD
a1a6jQcGC8N1nZ1zFuErTlJ+BVq8WbPfeseCMzpoP/Xoh5hgDiOrN1f22H4vFDk7pjzq5Iyeiks4
pV+mVu9/WiQa5Gnt+UmZvSmu1uWYRZ7B0rqPioNA+qvGo623gHdsBF4YzPzU/Ezq+JPlTu/Vmf5K
N5DU3BXUjwH2BI709Dvixc1YDND3QV8X3Yc/ymA7TEHCFAgUyej74Q497U/m9OBLfbnmtflEWAZp
Vk8uvRlToKDCeoMooa/deV53Y3W12VaiNIADNMZsZfHHalXHinJsOkD+ZDKDxdw7Lim9Hf301rTa
mQxrroCANmdiwzmo8+lHEdjfsNefQ3ewKPY4OGxWxmcf0P+KZE7hZeRVn9LYvpRTn4JWlhoFQPSs
+0xQEW/ILoUhAYTQdZ36VLWoSLKLKGDda+RgYsjs7C351GIb+VyFum8kXsYnl7CZM76v4hBoNUtu
6HqEHehPhEdrhzD2kUQakrePm7kRZ+Nz5NDVtUX8Y/BV5dUzxzuBQiUptrLYftPwpe2TqX1J58B6
Morht9DMFAm0lW/TLFDnsdI+otQ6mFUbXzTG2pYrBDNwiLFtRRKNHdSHsV4IbujNx9CavKkbf8Wy
QhafTfnWik11cAgdAGrsn3pi1m34qSjuh3mjKJ83Uu/SlbvQmxouijRT6PegkgUr8Cgl6w5ZXOa1
Votgx4I5eS/o5xeTiZYX7StwUTylyvEQ1soNMUZynXK9RHgS+Nuqt8xdPZ4dPXCf6OLWfW8HJ0X/
A/IAOHU6x+Uxq7prK6r67tPgA0CcCJOkGFM+5tC+favyOr3CXkAko0+hJxMibtu0EkR5ivfcicNt
lqdiW7XtcAwGdxfGur4tNXRS0qjveWoxZsy0l1nO7i4o+2gXFa3tYbKFI9nahCPxXjZjElzFbMNn
YUPBsuBbxWvGBj2ZtlqTbV1Z92CRsT6FJjlDxKkTQSzti2ZGhHA37ckO5YCVRVzDsVV7A2LrwUeo
24Rtd46r9oI6qriXNTBcWZJ2m6fxV6fIXnrX138VVkOlbaPcSVtuCbW16bQ2wpTSXDnItT1xIwaD
2n1dWuO6i8xq3wZjsNHbPH7Rsvg59KXYN5xYxKN6yWg+NxPb6zaD1qR3kouuVoxbgju/BAw3NkVv
zadZHmG6/STLI/xp28RxZFa+TkN/OpjiN0T+ZG+zoWXh4p/hhVR4UjBzRsCm9k2pXmCx/2Yalp/K
3GdaIHhNM8AVXucC3UBZ5s3QTE/t+EgV1Px1xvbtFhZ41LNc20bVSGwxpHytrjsMqcE2JEeMv24I
1pHqkq+oU3a6+wq4O/oBXuzTKIzvbW33L1FYPbtRiDug9qd9ZVkv3Ki1Sz1imW8K7SVQw6sLpuJD
tccuIE5kkhCJcuye9LbptTDp2KTS+YWL6sUInGJTuT5hLnP9u2QicnVE81aANiY8T+7pzyj1Umc+
zE6ypQjBotBN+9DNneMULEy0wcWmZ86/Rj0OrbU/2dlhmHkFMH6dZnCroWvwgumaPFK5UFrMUJfI
eP+EU+x4kzI+Rv6a9ZR86iVZL2EVo1kMyX8RGftyVgJIS3GGMqs7UO+ZqwRU6IXLIJ5zZJ8nS7Jw
lhNvfOcsFzLI3fscD9AmU9zraJkEV1//NJIby0a7OrM7DZFczsF6aC/ZzLveJcS/0hzEV4fWe5W3
rMPDEEeGcgJKX4MsYgYomw5q/NouOnwlWQXPz34eUUTRXLtnPy8/JvwR3jDG1Q18QXkrh5aLJdxp
gNFmeasF0zGjuNTGqV9qJKsHsFpxZxirMD0A/ltlKtKXcGwfaqFTngWdxR6I/i5YELU4uNydXWmv
ZcLVJZJADmO6Z+amhAkil2z1wecuZpSgnkZGfUaF44O4jB2y2fDkwEQNOlmfciRankBcIpRqTzlW
aWrPUxuJr7brA7sCwbDaJE07kyjdJ/AEhm2gYuO5KOZNHeQE57AKXxsDw0vDevHrMDt2WrBV4KhW
gzlcJit1z9rYu2dLsNV3CwaMURHUV8yjJBCfYieD3ll4rWqMX7afX4TWgL2UNuENUu21gaIUpXJx
zBP1Oy9sYrvjRH8d2Hqsp8w9GmjzdoYAQZnmaieMYBszvjo/QF8OeGHi8EhpSabupYxSqMJl3O27
6lvYVs0R2C9ZD15dSSoRoe/qDuifSIR5fjwg4DPPFe/xcewVHSHWeS466lWL/IuPBdaTo2t5bhDf
hK2Nr73FftJMbbGpok3koGDkplyW18iOs31NmcDU+eBzb1/no1u9Nob7hTRUIASIKtO5uvdmatxZ
GifsbZM3JwieUol0Jx/Ordb97OLU36tMvLEggtUVWF8GtsibbnKjQx6Lg1/H8rVyd0nscha0eGUL
AmCBf1v8WAO6KbKtq1HH2rFK8u4Mr9ZdV3aLXiPP7kPa+5uowmVnWNyzurY84rfzd6kSrIyE8x4p
Ar5zXw9fYxKvoaQtTKjg54gCyshz1IZguW59gi02r+GCNmFBnWj6OfPu6ZeFLm6a9/OYTjq2X2ad
RddB+jayH8v/p6jrD/iIoSlbcXjxIR5sOJW8Gmf1mpYa9XnaQZfKw2rVqTIDaMTTIOyYW4fSPrRd
5R+yUDZrPWgZ6dtpAG8X9ihwoWplD1a5IzGUcxfm2BfDH+4hEsPTkMjnfJbRszOQgTfWaf6Z9iF3
UoSGT8Uo+stsLc3j8oXOrO61+R7NvnUl9DI51wYMKWLs8AKbr9JM31UVBlcbSN9qYTOwzhD10aEF
dIISUeckb3BNrFud4wGP2C3YJGRgmoNZ3hFUOtr44VAkVmczYoRHFBSEvFyfPFCcz41bJtz5IaRH
swSdX9RA7t0+fkcmPnKhdeqnqUGvkReTpzkBWl8jhDkn4C9zcXaBfVFhEzaT7moc+/isoyucFeSp
RlFfCXF6dv3Sx4ru1Y0srj1g/rHWoYvhFb8aZLCsLHI7YLY75I7P5kufQ6szWqi0ec4mgCKjIymC
3sdtXbEa7ZJ9hhszF01qH9LuEJ2TLNykiS2/OEiE2dtxgoI4BCZSUN+0uXma88RDoBHd8rgDVjAR
02WHeXebtPYJBnb2xi+HpY6VdtfqOf6QWM0f0QS3Jo+JAuWPIc6vwmcrQcJu43b6lS9Fkp6V0gN3
4jmBNVxjvRuuedSTQpPALxVvpWX1bzrtzRt7xyyXp0HgFq56LXkyelACGNqygiYht64iVfAykHHt
crR93sOn8M8gpX+ac0hW+lfq0r89/Q9ve9/+t5Sm/1tyAtbvGIH+/yynp+7X9/S/ygn+/MhfcgL1
D1vajJEsGKkLsulf5ASk5ymBYsAFbulw+GJ1+sveppPwZAtXRzYgyOKWf9vbhP0PB7cIGmQwUxZi
BPd/JCdA6fLvcgJpE40tOc0FvlvD/jfDVaVyLPWRkOyMOduBOzDaQZR96TpjW+pudB9q6+sj8SaQ
6cll0hJNN/CY5BUro9xiiS0OOG838cJ1iP4Yoadsy96LORr+bU4cChJ7KU3MpUhpl3IlXQqXYbpM
SyEDpCU69UFDAgkTebMMzlVJmBk51+PGjnJKoWQs9u1SHomlUDKXkqldiidjKaPipaCCE4mwhjlr
rDfRWfgZnaKjGBuk+pMYMkLYYjmfo/mTL8HSrtWHZB/tEe7ymQCF3rGso7RjEsKe0yddkLpPLgUg
RJN1J+P8AJ6a6rAc5a9OjxkTLvWjQHB4DE1uF0tZOVFfEuJKbN5ScnIFkvucKtR+VKOUpdNSny6F
Kns0ogmW4pW3OUD0R0FLGZVeM2pcZRTzxdfYeRAdw8gx/jCD+TXpwleIMuJiWzqlMjUzKM5p7y9l
dEw93S2FtUmFPVJpL1vfH8IFzRfv4kcp/ijKl/I8o04PGgp2WctTBVJi7VcBVNSWol758OaWan9s
2Y8aJWJUu9C8bEZiK7lVECoso10aMTotrTI/OWX92+mclwjBE54vWot+aTJsQzv3PdMZ1iDp3kwD
asSM3OTOzde8HhvUlNHPtKl/9tqRw0o/DXqWb/TS/uIsHc689DrN0vXUS/8T0wg5S0cEnThYOiQ7
I2CssaOXkgoSJwggW8PUxyXCptsX1YaqVNszPL8ytoo8rPfWht1D9mjMclo0ZLD6L9aIMD7p3gRt
XLH0c9nS2UW0eBB3uzPa6o0tDN71JFP7jIZQLZ3hRIvoL73iRNPYLN1jsPSRjN9tgCj0lnabw6it
iNmwHbV24EVPJeHHFn4B+iiGa48utWfG6ENeVimi/oAt406bSPYuGiqWBi5Bp9q7mJvSg8GpbwPD
h3EjiRKsagGkuaRTdo13yzXEVykrOvpEhZ5asqwUAPtraPZvFk3348Yy0IaT+5UxsJd05ogKQvj2
R6SRATYz+vdu6eRNWnqSyd2najyXS68Pi8bfJkv/nzwmAY0ieWWk+C6m4YxTkdzYgXQZ1OluJZJ3
roDBrt+g8igvlaNwdkz/yd6ZLLmNtFn2VfoFUIbBMW1JgOAY86gNTCEpMMMxA46nr4Os6rasrGr7
rfe9SC1SykiKJHz47r3nAuhw17xlgqLaY1oVBfZYQnett6Jc/jWx2GYXuUr+mFqqXQoPZ/icuCcN
plvIH/C2JsQ/vpOsYMddK6IXPSrSpiNsk9yVOrkr7pJG0Hnub46i+Q2Z9lR66c/Gb5zrOFANaQsQ
V2u2fttOZz945vTclQj6ELKyrVlqG9zQBFbtwD0OjzmccRNdod7qF4muY7TYwLO0pNvvXa0wLt5G
Ag0PEze1By1Z7qYZqSr3t1h7YZtvjKP0porP1Yc5JD2ebupHRadR1OvV+5FbB2JhjwvFT3+2a16e
C6c4CaWeZ1MBhZYV4AK/Uy9jpkxaiquDRSQ/tKqeNzVu7NBrnOXUgdrhAuek53LtkldsPDbmzdUM
vEleDLEUVIK6PYAUaZ6GOb9UvUFEg63k1UhKJGJ3/G7iFLyHWZ5NTQPlruKveC3JvqVTfxJI5knr
ABPQ32jSsa62N1wr4sawz+k8a1IPndMsh1tMYoIjUXKuRj+5p9IqhWdFpYENmf7Uj/2t9ofk2Gug
nxk8tPMMlEIr3/Im1fiOS5tUy7MJaeZRUQwmymK6TzqfFpaqifwRxpnX0ndq1M57rtszEJc1iXrL
iEM1G1YYc2zNQIlcprJkljNw6i5c69j01c+cruvO6xO8ScK5lcPShCWRZfJtCnS/k5Jrpv7L6wBY
oWtL0ivch434Uc/W6Wro8nkyjY65LtPfVHj0Zhf5CXuO+ORyyUHz2ArPx1tf+E/VWD51mT0cnYn6
M8WshGP/0IXG3E1Xy4HvVRlAkFuY/7rkGaG+6Do6JBhKy+0CMGrVTut9cEjC+5Xb4TC0CxcKyfNL
rs0vzWc2MTxngARPrQuPEHZDvi9s0IVy8iIjFpSlN0Z1NNqMIXVTJk82b4uO1ehxNvg/kIa0we+k
7F74sspuOamU/hB/ofy9hLwfpXGa3TwuYQ6AD8bRtn9y2wX3TZ+al+Rq2rp3LWMnJ3zZlofSEqjl
Uqo9ltfqooo84r81iR7VEh/wWEOXs4ih8XQKhIAzJvLfPeOcQwnafJk0qvo0cFPFiHI9dIIb6Hww
10ScMq10Q3cl7clXOEqw24ZevmTH3hi/XI2wZEVTwbFaDBsxK99ghCtg7kSdTVlhL+xI6DlwlLFI
odVW46nzezJiXNAnk4OGa9syzA3nQKLyYnj2nd5QLsukdJ+UcXvpm62eAMh/KBBgwyHIy8l9aLP2
p9c22HVzQ8GZ07RI5HW152/RP7IJWHu3q9cD3OBC4DmoiFUGNXmq0G6SgvR8kz/Sn8CMGYkojFuF
/lB1vKZlPeamAVjJ7tMfsWah4BjGq97WrL7K3OOp9IJCTdnd6LTLcUzb7pxDcrqUZSMjT+rePQcG
O9i6FF781UR3beE/4u8/C+gzASJFw2RBsw/rKAfMDqX1mGHjkqCjeJF5c0trW958THW4q7Cmta1b
RDjdwRnli/Fc4AkI/NYmveqk3q6k9ucnqZ83YvLec4/rEu0am5TyTOMnQaHaGg+5ng1hlqDxFpR1
7bH9x+d8TO8Se3Cv5bT1u2eQQdPeO6kqucl6JoCeZuImHbpfRvspTgsqJ9xx/Fg0+4+XW/qv1s6P
c9W/ZOvQHmOJV5piJxhVXJ1ci4k9sVZxBcZnBAY4zmCEpMDluDjy9SNeVbvmee7jONSgFe/8FKp9
Ebvvjl3c0sVkcqU6anNjOiFVszE/1U/kB/2aVZTD1UjMQTJPPoBvfANtSuOlkXUPPdFGZq358+ri
MYyFrMMlr8U5Tp09dhVyKkMLxdlduWgXmNexZ5zW9Ady6gi3auYstt57bvfhrfb9aL4MrgZiibG/
ytH7BtNE37Wa5xavYtrU77Ymn8ulKfat6PB6FfR04s6pmsG+lxXQz2bo96plRyoXEpb0xlCxQOp9
uegmwH9gGWdTsSQmbDabon703d9t1Tl7BesmbGt0QGOFebXloCVuwwLGsb6qY2J31g40hBYlafld
Gum3RNQLV/UxYF8JusazLrk2Uyxv5ZfRhb89M4x6IZIwXC1wXUbP1RiUQLTWjIsCTuUWhthZ3/eD
YV9yERV5WCSPfq2sX5XCjIj3OmxLQmKDVl50pRgfJQaS0NyZ93khP+xkbAkPm7Q2mBOY/bbY5NcE
MnxSJv6TmcF/slK7PPlu+yPzx/Zuqe32rugYNRbiqx3aKGlKEWlunr5P5k8cWeXXhKahrXFDGW31
Cd+muMqVAX+KfSYy3XTm88woqvTrxymG2iUxPOzSjuhvBl98z/auTvos1rMc+ygHjLMoWrtGBDUU
ooRZjFHhxyU/iCxZ2IfW7uMbdG/cRUhJUSxgrDdOt/GKFiuQOb2fuCTcW17xVVvX4XXy5fIkWb1I
2HqflpbVL6Ml+r1Z1e8opfKjroJCeM5HXTQn7FVlYJWa9dTxk3bLWBm/FlLII3WRf4aJtAkUiLW1
DWZbdFIZhse8ZNUKDmUTTXhzScDRK+TFX/cWutVDpU/FYSHNRU32ymL6mhdCfJoW+MXVKZpI8cOf
aYJvL3UNCzPru+cxX9KjjSEIEQ9QqzaAbF03eGu1YVynDegqN2OQZeXepYP2yttQsHcDgFX+59xi
eeohNOwHTv3nziCCo9OIcOfLnMAnkDcOBMMDhhKStO76lwePEYuwX/p1TZk9s741xfKlWeWT6spz
nvrGnR1P5hNA8kc8LPUnxlzaxkx6QfDZ3ZYNebtu8NsWCq6z4XA9uLjeBsiVGypX36C5xb3mzf2n
+a6ldvvpehtad4PsWgLcLjDdkcWAqoHaSTgqek9ZKbxLrfh91VL7h3fkUvrryGAobkPGne8sSU5o
13V6WQyv43vf8KCPcx0mlPkclAcsjP2EakrLerKYZ02tms9lv7yoYTFvfDTnbASQJOs+vRutI6Kz
eSxXhNN4mc1LHhNQnOYTBoQ3RypAgWN3VsFA9wJNUzg8uIgi65b4YZvirGINiiqTVo55VkIbfcOX
3O9NbmoMxDBSJwpblgOUbOnpnCSjtledxWm75eyu8Ghv+a+8/tLzKmaC3QFA9vF3Ffp6L+T0krfF
kdH/9CgdI5zjAVJwoiW7hKseDVrc51yb5yUzaSfpjRlLouNXAZ4NFIaeQMBSi+lMDTVkKKe/cfWe
oE7RW+t7RXa2G/8eS54MZ4K+VKAl3b2cfGAJADM5PmnxwapxMjlSiD3NYFXUr/nHMHloX6UBbtpd
uL5Uiv2r/2lix9+PtWNz8UuzOyv1n0uCdI8GPMGK7eiVv1D13MzWbv02kqV7m+34MuD5vtLJYwwO
7C2bi2Fnc6frwUkZRKHDzm3bn375oTe6/ZlpQhwgUOokU70Hq24Im86tG6yaWd7TB1UdU4T985gO
6lpq5XCgGzZ5wqNMlVDtjR+xmf8oa2HAg4NmsQABHWq33sNeY5LdgJixJCAeRV6QQyVt9wAKHyw/
JX8k2nc27Iziq6m660xRPwwN8DWHNY3Jk/uWOPSqEBB4W0F37sq43jFYMB/XyiO8oOOCKU0q84ol
7Q4UCk73hNf4GLYPL4nthesrAMF8cF5yayr3VEQN2Wj88oFTUoa2p72U5KVCukFHnqPBxDPhtRJD
gJU1d7IlwjiYFfcHjsvwhPCi5JYCzQkkRldUY7b6csLMPz0AGEeBGFYvSNVTyezzzX8SuhJXLKbW
Dkeau7Pprgi8oXcvYi6YwRaA2exmPdM1QgTUrr781m0uaUVwuXITjtp59SY12zq57CaUSWX3bvcq
11S7gmwiZVET/V+E6eCWMx56bsf7GXoCYEujvv31S5U28jY5z6OkcZKwdX7Nyk/Ra8PFt5uZmXQd
2NACL4umcNYyOahxauzLwYR2TGGqqh/n1v/Ruvlys7sWXm68VCzS0xxUSM1HJH9el170V2j8eIKZ
556sYbwvLNa/jkF6WPOHX5yYFCThmmiWTX5IC4b1C5otSpWWRMJZL/EIWoPOmPzdhAiXmg+cmtqz
360jb7TR32myOuOdphbuHdQF8AtG94fW/704fRlRCPJ7Kn1zh578YbY6141MKVY065mC3biG+MqZ
SruOJbDWoYivYk6ZbMdOZBNa2dbjOKy8XpJ5zOgod2lTW5CLWIMMj4YCm9wborxBU4XoIjOD2iD1
QnslQU5QXG8PyxpT1ZoKd68TgNx5lI4ErUlIOKMaBOzRby2vbA6D7u8+o/vTtZ0bg7yORDpli9qq
4dfX+qs7p9rOHRvsML0gCNlOj8NIdo/SMoIi7UDWW+p3JW1xO8sH2kWmPwuG9ZTTeKV8svBNgiXF
WbYDKHQHChT1gyaHMsT1yoLDIZwdxrxkfoGNGTBROGxlqlPONUBpJ8ZtUWl2zh19KO4BCz2dENNd
o3G6LHInRBhuAwWJ9QCTyIuGQf2miCynvdlftzsdONNmM9e4QPS6tqT4hRZr3B+CLxWHYG5B4oBz
PMeenTzlqy3vap1PwDUZvsmBCkBcScFcM5Tiy51CWuBKled4HAc5F7t0MLVnCQrmVHXpifMtpV4+
0Py4S/A4Fnyx8+kXWm17HPD57scCXLgu+LyQ15Ku1O8ZV1T7CmImD9W9Z9fDkWtBcmyhvCDYZvQj
N6L5GLKMLzON0vks6qua5rNGioOHOf0VF8PdUFG/WerLlynSLNITERZGj+erwn0pWD1ibU2YLZmc
MmkiiY27yklZd9z+x+Bgoc5ndJUJKILhWvvtosJmztiu2UwD7rPtOsBIs7u4itm2ZoxgOS6mPVeJ
u6H/UVWFEw4+7tO2qycCCpvuyTR1N/zJBs9+tVisdy13b7JMw//PYr78CzigawjUhv+7ePI4ZvXw
s/75v+DE/xdC4H/8h/8poXhIKIbueQIJ8T+Ekv+TyPT8f4ObZZh4kmjFQJb4m4Ri/Juj2xxJfcc1
PduwkXH+dyITCWX7UfxjO5isvP8XBUWQ7Px7HNNm6kMRB/FOh1ma74t/sLumDmI6CsQCKj07yiRl
LWOMLxwU4AUOeJI7UbaNKnwizeGq3aB1iWamC2PD8meQYnY0aLzJmBgyNpw2wZFpl/YcuQe8+zAV
QJtGwvvI3PUBHlGEvmgwIsQ4KzMdQrd480GEIyXa+j6ut0J0HJmz+IKh9Qa7bgn0fjgR0dlIxXWx
87s6C6xWqLDX8qNrYSL52yf4nxLh3/l9mzz2X98PX0fMcsjIQiX16Qfh9/9GTJyLuqaFgmCY0Jj9
O3hNiUv2r3oJC79PNBNUnEahnlY9ZQOwQyZdR0MbL4JH854dnSm2gLRHIpqdDrr97l+8vH/wBW3h
63xWPq9Ntz1EuX+w9ERH4kIhYkeUocudxLF5jiHhsYu5mI9hGAxb6TK4CbSNUT0OLkW35RLEXEdY
tJJIxvYvqFvdPeIJrpB6OThZLc9FxwntX7xU/R9JX16rZZu+wzzA9ADw/MUF/NtbmbRJHLuc/7Zg
TMJwRbv3c+uDkghOPIlFocYY6dQoxvh8ROxcE8PZhg6ucb9lj1LL+90s3m1K2xIFOT84CWdqkZHN
M2JTnNOh7A8L47lICrqt8pWbZ2vkX2ruCdWrdV9Dkif3zlRsfG2EPgPf6dS+RyZgUJ8+9cCYAiFV
vEM5SHH9GJFmCQgPq/PDa3qLtKlZv8ILcA+CUS0tCwlWziSYZowwG25gmREvKgVycDTX6dW7rx2M
XYQA79qkPFs0id9cmGYBrvaWzSUzrlpUTf0985N3dyZDRyciiz90iJ2oCTogIVlB55jsuYwbiSpO
nEQWxKvOopK0rst3aBI3BDL/fiE0JtYMYNtSEKuiopuCnuapuTOn1tnVJoJCyaBi1y/jeXPWU2wS
HxAVrLvc6rNIG7lq196SXQHYmz1Y+KTx0303EvifEVC47MknRiSRZlqMUXIo2nbS/gv04f/woLnC
tskBMCd26SHYFqa/fTsUNL5EY0QepW5+A6BezKs8zCkcmqcVnfKWkiimrKWjI7ZA19XfjHwlt6l1
9u2boiftCgzlX4EMScn/t8d/U61ZFVFlhO/5/3hVsduD80jaadvY9+UIGbKu+S4WwSRb9D8uIzGO
eO0dQ92utjgVctYu0hfDezLSPppqP5gtP0wXuhNvORZSvl6VuSs9c6/U5lU9ZvCoZtZFhphZ9Tuz
P5zy2xqQKEGPVSjYxED7oj44Q3OYdPPYWANgckBLAOxjPlxj819jUtfnKswseWlx2RWIKG77KLHP
0qDDM4KisSZnk26SRRLxQ1XhRs9lRgOEUQQyaS6myV2CyQrSZqARwyW2wKX3Tm21gFDmiuGhjttP
WKARbrswjycUYzckG/NzlTZbhBUmXruji2XHxIjcahFkW8zHkBG9Dy2qH2kzqE8b9GVnDR53VeZW
+Qu4EMrRgsJPgEU7+yLxd9osDpRkBzbdyhSQ78AyBjPJ8Q6FbqL2wgBtRd0qIoI600LyBbkJ5Z7S
+aR5czM3HL3kjHuQRJf5RCsD5hhI7hY5USrrtHE5xBwCgdhhwKKPNEFNjfLfKoeF0t0QsikPWkNg
6njOb9jIwpz4fQl3bjADxk/RWslrlhTBHJvBmMxRrfzD6sQPZanjzEm3/3m4YBLS8quV6UePawxk
xqCUHAp9j7V48y3+svihqsPwqSBfN90Z1wRFbDq9pdXeHfrIp63EpT9WjUk4xUSY8MTloYv86Hf4
GpguVG0XbEAtGmKpuJY7eF9hjzdtVvGeKD5rTLs31j/6+EVufQeveDfxto3lqSI6v3Aho1wls/UA
hsdhSJpjliPFFeRXs+HUNc42xkae/lYdSrKhYzO1sR7wmSKE7jptvV9VRY6exKUo4H23+8VIEZnZ
hJUXCGi6XpVG+UiIufwe4+ZpkVQ04IxPpXkYcTYiz03MYM2yOTmV3KdVidnHv0vcD2tJoUlqPFXN
MY7fbKbEveseGjrj02yJymna29QDxLhySTwfPPIm0q0j4WqBlrGac8JoXICxxGCLoTpByWMwS+1L
vp5B0hFs/bXVyXEdoNCE6khWk/aixhYxjmFRBQZRf0l1O7BN/dxSCCMW5l5LcjY4dDCziXPmKq7z
0LTNc+8wkRrb/oIXkNynFfaXSscxv/oRHtGQeqQmy96kbh80fwg3J8jiUyXqF0eDEpCpoe6rZTQA
w6Xq91NW7elx2Bs+eHNG1RqzE32Se4/X7jCl6yotdGzvomAsdduQhgOYy9y2ctqwhDpREEUk/c6H
lEbkb+AwJUGN/cGM921CHXyWP7ZpfkEYumWwiiZinWSPQgjJgSnEL3dAnPdgxfaQi5TcOxhPx56W
aDM5qdJ41Og4S0fztAzxd9qfUvVsNdQg9a56oYKAyY/1ZltDWE3JSfBOZyXObpoqK/NGwwK8fZ7A
Tn00Y/a6DPWDJeRHItMf1oAo5DJaKLyPHs+IrFgR9cKlGb1H7kseBViFqTJ2BX8xYd7JtDkwrL4w
p79M2c+5MR7WRTsZ9XjLqmfTn255pp5Tf/pEWvoNjfpCteprlyx7u8m2pg2belP9qdecGyz+fUZ8
rDsZvfVYYDMQY/7MOntep+VSpNrepvaykcRc/ew5NvAPxsmn1LQXOLMBpQwvfZ1Tgu0ezWxktrQb
Y4K/eIDcYTxyfkHFHQOQCRFbyjOZ6dh8mJfs0mLcjel2lbUMLLyxcbuE7oAobPLvUMxmAs9efG08
zL5CCzqpztLwLyrXz9vbYKoT0KmzM/PbfPiZmUfmhDm6e/RW6zS5J2KVEQUhx4KKh1SxWUz5zRfi
xnK4PfaHKiVaqEAg6WSUGNou+BZH996WM41r4JvijVc5nFuJvu/c8jV+7UzzWvvupW6MMz7B3Zh7
VAbHl07vgHWQwB3jqF1/LLF/pujqlJnjyfPkSU/Y7Swv7ER/mEuW/ZxhY3/NtR8zROOFUo0Sukns
MPRftos5RePil4bSPFn9Lml+YcNR8sE13qplpL9a7igUF9MO4ckxXgwKwQmubE1kOySUsgj8/BK7
j3L6XsVDe9TSh3H8UwG7yLCFCCrWoJRYc8S8xzf53j/W7hvJcRQJPI4SmaT3nrCRcKFXUDub/llL
SgYF05zRfMyIsB/tnz65ideVAfWOnu5vJ2syToHSxDLFMGKl3+WY4Q+rbfi/dd+XdzBQeEJT1Kba
aJ59gyKYVYDxtArzPpvtD8M2U0IxAaMCuAlqrqP10ti0J8AQldECcasrUT/TRTEejv0rbuY7kfen
sraXcIFQHeki/tly7jw4JY/NUtIZOGaYGDRPHOAN4hovr4kpTGTU9pJ4KGKKVP5h8ooXQ5s2DKl/
ogr6VFfw+tLOWwIS/WxTpjgp3zMPWiUCzFHNGX3Sfh71OQFROlw9/Oi3QV9vmsbOkphsLcU6/6mk
81CNYmESV34X3QtTPHVyPBLbc21+gaRPT9uQse3koRqoji4yklBr0egHkw5mmhmg5ky1SiJibniL
qek6ZdwXTujIlM3F0xhq8feaGswpPXJgk+/VjIcXeouKI9G59uCxnx/KwvuVbZ74rKQbKM9V0K+s
UxYK1r43Ut7Lzi0jt+wfpe+91ULQ/JIJenWzrTdJ1fOOIfsveID4fxt5rHROUblrvHQ+lN+BI0Fv
1eg31leLmmVxHRzJUe3JXmBkzxIrSnTsD7COLKBfrMRpoVlhh003zLhCa04HbMXmmFN5+l3VNfgT
MByas5ec4HTUAf4RLSwlBAIzpS1SObZ1dMc5gCdwD0Bbo/qsNPeCzI3nUdc4GEnxFCdcR0xxE9MI
LpJMTyDmqT1oNdCeYmShyHSDEVtb3jKnfeXHFue0E8bRGlaW+5wjW1M3B/SC53zEPK2pH0YM6myy
jRmP1XqXgPWaY8w7arDbIBks+zjPDEBT5+qnIJoU16TCFQ+UAyCGeBPMOSn6k6Ox1rcTfZJlzhe9
6mT+mmKejAYS7OFkuNmr163pyX6XVlFxDGwKVgWPYri2wR7WQQFlkA1gN+M9y0FQ7pRhTVcW3z9l
VWGRktUD6Ep2KyO/Q2rtjqXxkDar9bSwLe4MT+G/srKXVk0/lmVMjlOadrtYGGqb2NqnaW35iau8
LtoXlL2ondvqGC/6n9ifhnNsw6yTWfs0D+qJvga81nOLz6ecPkxK545Odhti5dwAUAhK2Yo3Oy0H
lBd+Kak15GBLDKwqH3OYobvt4ndJdPc72cLm65K2184lKCrZSEw4Tvs01z4dvtM6ob+znrL41TZP
vjYP9FyTEiiK8clPBJt9Mv2Z9JkS6TJL9rnvKFifwqJlCx9Ikhl0SMXIUjEiZJXi0xnbjLwwEXZn
5e8zmX55yvTZBJMRcwxY1NuKQCyM2kavT21S0PHZpV3uFdpEf7JT7TQN8DrrsvlBzsS9mHBmQr/o
uPbUjnbVSDDtQaCSSrXEmWrKDmnXE2FTM1bGOIG7RRyw9RNLyIoPvPYrC3v+5cboLkbJxhrjV2lH
33xYVK5hCZzSK7ny+WwMSAn+pvTSycADOZM567jsLKYCZ3mNYyz6dKs9JvNQf1gAjGSh8mjRUjPS
c8JyQK5+G4mJD8aXfFu98jHteto9Wd1Tcql7THguWx3tXvRWJBtIROBFP1lOYDFXv+UNwObG1Zm6
Fukp0clj+OWzminJWY3lDeTfRfOhvM9lSbeaCc/Y8q7ENEDngTWhG74daioCfeKdI0VJE/vq0Pou
nwbcdgSm+Ji5sRum/gmaWdK2T7XCV0V7J6UUTiDlzH7S43NKdbrFJ3rKiIkBUwHeipVpJSurXFIF
0IJB18IYydm8aeHy7L0z93ezS4SlyOPlZSl50ErT/8M0IAHIV5YnWuS/Fyf2TnFL1MFhMTmNVf5J
Wae8o1bwOiewa4w6f5EcyOkTALCxJCqUADzuPHvuUNM87B5NSl1nnVAkCj+Wp919T+iQRvVB4F0p
JHIl21g+NrtqZHmLTX062EwTFndJLtP2iz4q8OLMs1kaUrYE543SEZwK83SEPJxd8uKeQUEbDsWW
vhXJe44Mf9aqzZYssRfX06EdQDY1JcF815tuokv/tFSjoaYi+7XcqYsaBHabRlmSQ6vJMnmwcq7g
Iwnok3TiG4I30y4lCgqPnLfYlpJyyeGEe8rcxbZe773evGozkqfs9VPsVJ8uKkg4eZwbE5A1fMix
E3bEYwHtcxIzsMDVWj7f3Nz+ifmiOmR6BdAuny8mr24HOwJP2Pz2YBMFAxZe/uTwdJyFPT2gP9Lj
KtJX2wQtI1ZT43rbOUHcThQAyoKceD5/E/BEH+t+1A4Bj5aakl0Wj6xotITupFA+tLmJguGyP9cd
Se+YrG5QGRMk2Ni7SzWGCCNghSEv1ZfKccXaGJ6n+cOW+ifUVyQyWh3DRC8OFAjoJ10YF6NHG5GS
DiphL4SZmQQLkDKqVM8jlQB7HbYGr6EI/ZQblW48gNTJ9t5YfSckLvdb8flokML3GIXE8Ir20xLf
bYiJICe5JLHWcEMB7ZaAK+U9Hcuo0NxvC8ZTgdXysa2qKJYENlXvfTqGeObAKN+9kVK8vpw/NgdQ
ZHpj/g6xh9Gbds8DfdPkNB0EOBkOCBswlIByKn4B64rhL0884Jb2WRrTYVKwiPiUiBxJ7XHRcew5
EivDiAd7y/x/EbV+yEFtQrnwplMOgWGNk5Wy0xl+DaAH7nt0NeB7kiOvnvrR75FqPWIGgEe6BVRI
faHT7RXVh/vnFiRzR4PTq8GHOVZ/SBq5YQfr3O0IPiPhcKruaIOszyMz7TMFGGTGF25+sXyxpVFE
VKn1Dm1z1tBcCObbB5lpHySm86gaJvwxwrvWyqYCQcYENgfrFi/euc5Uua8t6E6d0/sv8EKpj+Zm
s6CcY/My6ysAb7wvsLIOveOmnMRWb2c7Cj/bhLq2wE0+jxToBHW1PjaGV9GHpfmAefsTjaBrmC2M
/bO1qV9XgyUIyo/FNP/Qd5a6+pXOcstNmo3Xf3eKv1BufC5uWq47v++9Rw172R4qBVDbzcPDbJAj
mEh7jnW6f69Zxb3jJo+zoF6CW559ssXAycHVCKnJ+sjQoz911xgiwin1ffnoYLveFYlQv9OXLv1Z
NdP8y/zuenbRuYqRKazmJ0lhc9/HTfFYZyWcYihjh5Q4PxDM0CnKjiu0zWQXJ/J5HNIPI0enS43S
DFDxxS6paqLxMxiQnKtug+6QDD6zKoYDHjV4xiCOtnUlU6sfe/NzxWJyLgsmdYYxE6QoNL68IDKY
3TFLdNFfud/bdKKVdwV9PKBYqbfM+AMdnSphNqC2m731NhTmdNTBohFUq0NNt/6wAmCqNEjg2umT
OS7GI8e+PhrxPTdi0ENcl9Qws/AX7qcttCYweq56lh8zHZ6qHsLQQE/AEif72ocBv33TPfpOX5CE
ycRxesdI6hzbAs6KSry9r28Zawr0jtyJJRBtd8Bxo/vzZ6r+9I5qCIz0f4wEDyHOOW9R2rmPy5rY
6jzu26X/9DFqnq2JVsbeh3Pr2S8k7WiVjG2QZBrWLjFI4p/d6Acwat29Ik4eL0xSgXyf3GGxT0mT
Mg0nqN7SO9A3Gcb8YTj1C6XmZDZ2pu1DHnH1r1IX5xITP1+orS+yKEPLBVSLFu2fZYM7oCt4kPNi
8ZiPmU+ZudoBuB98yyM25/bbto0JWjKxksKEA6OpmCpQt/IwgdO+sLrxozklDWTcjvuoY9vclQlL
JMq/5Is8lg12DDGrKfDUOauISqTOdBxGWMtLWfThInAE+ng2qF7qGFNyCu6y06C4lcDNo3lLLVqU
wjsBITp/QeBqglkx0k/aAggy9lauyO5TPpsw9yv9oXVjEBds2yg9pAgqOl9XsYQzx4RdNVhYZWOI
XA3CEEnWD9PaqEY+aZmKaacvkjed7IjXcOjpWgLBObOvrrTwI1YC/xU9lAGADX0d5shpKKhOhDk9
9Jb2oHjOjxi2QhXr1r3c0E+Ox0WcwIBbFgj2I9JJEtcn7ndP09L6u9TKfN4uWnEb3nSIjcZloqqY
PsCkd8sH3EQ0V6TaeSq30Ix7GebrX6Wi/ZRCTW0GUsblce7c/mgPiYNfDXKT73LzMF8l368QcOQZ
2v98XigPchKyEDg671t/0A8MuxkDduQK6OrG66WXcNOGlNmv5EEbkkntsCt1oQL9fdyKE23beyqq
wg1APY/81SLVbf4e9wfgqQETlvbbgUcYdO6ahpP9ZS3TejT89Lwqhzbfuv6WU5xdsKoxoCq8kzfk
XPsMejFVu6W8Pe2KaVW7GE57NyTs+p6dPRck2YhU4DTImN3my3CS6VZI4t7AyLtIDlSw4QbYFUXP
MG9JxK2fWxCMd5SXBJoYsCqaDc9+DEdyquBoL4nJXSVp3bCoDYN2GgZN4FzzAJwFsz1X9C4TtXpr
eIxvf33hwAumSLnZfe/o41EuuPcVNEzDGn5bfUx7sJarg1PoyTX/d/bOI0lyJMu2W2npOVLAoRj0
xDg3c3dzD/eYQIIqOFPwPfUq/sb+gUVWZVZKdf1f855AzGCcQKH63r3npjogpnxPaTNZA7YEarMX
k/eCHJ+KQUuHyZhgfpvB1wZvAAvoBlsNocLl5KEHZ/YKX1CQ8kZo8eCU30RKfA6KuldhTIIFRlde
x065J9GQjZ2I18Qy602TrtBcIyhyEMTA+KD9HFlwtt2djy97nTYU75MGsdQg3TWxYCyKDlQx3oqh
DdburLzt5kCAx+YvV/8/9tl/fwLszyhjm3jzz54Od80nlaE0r2L9GE9d+96fes8v6G7m4gj2Ry0f
extBiBNuV6pppd++QyQratt9EzmLCA0d8OLXvVqNcszkW/vH1VpnLIij9pWYYu0sOgQdj/2hbdKh
ADnEN/7kSbO8+eEcl9mlya3UAP5mpH5c0/m4nALPgmcJuSnrnPGaWm28IbKouQ5NlG8sO8yvyuur
DWsAWPyu02zA6YoL/m5MKPVgAhGPKB71Rn9JBBWFburqi0NS2aYzqwx7C2RidI9YwvoWDlPluecQ
NdJ2tGI6d5UFvg8rMMnONv6gNq3PUozjVnCfs5xDFzxVhmdJYs2Wfh56e8n0bpoq82RDeNolVjbM
SrJsB2IZTZnmlWCGjfykiqzd9fjeTzVsp13t1P6xCXNzV1MUOUIKdne0RSYquiLY2bneHpNCRPsO
Evwx6fxsbw9DekQ7Xu9zaOdH4cWUQtExH1D66ft8qKyDcBp7LxNjBEyf+nuR2MznCiM8kFVUHnLf
Tw+a7iUHPeuJVbQrQsYq1R2ScZyzGRBYTyg99rZM7UOS5NO+sz1xcOht75lvhUeF93TfG8Y8AKeg
OuyshuxJvSzJ6h4ZgQJcgvX6mHaps5uo1CAR5Kw54SU56kk87IQdJyciBtVOIAE4Mfsudh7M3ZP0
4nSHSpXZmBXjJyBp8RTWvoBxIOFC+JnDRCSLsDJUxjbuWvgPOitKIsWbs8MpdttF4XhOtLDadlpo
nQm1BaaQ2eKs9CTaWhBWLoPdMu1zp/yC8NbbCIPlcs1BP4rzNGfHelGQHewccTZTba7/uvjY+8ft
upH9fk+WBejjHjd3jcmDHjf9uvjY+0+v//F0v54eTG9+eNzzj2d+vJoyvWBc/vWN/OmV/njkH6/2
l31/eot/+lyPu7eabS2neLx0JWTPsdoQebLxrJhFcLN9aLdgp/Y/0ffus7Fa+zSztBY5b4a4RFXr
zMFmbAzbtmdO3AzoVkcKWP5XrTzj6jE65H7XmpG4d6NV1v0kpuFmmWrTlWBW6bfpFPi1ZLyMPxtE
ZuE07XWaJVncboh8WTne1hPJAescRrF4jY/zCLZij8XuyaiLa2rnW2sPPPMcQTRASUuqr3ks9fDo
FCQd1vo6nMsa1hL9Qaf6fTu6+7D1N7lW7GQrD5KAi5hapZZAmCBGQ+5SbQCiQIQi9czWM49BPEA2
qO7jKH46GnTO4tgNeK3auiAyKTm0JeThtgR35+zqbRojYuxwiUUsI7p2luMvYbptkVMgvp9OBfAJ
HZ+UqfyDrX0EnftkAYrqu+/z1zCxOHczuiTIMgycBXLCvEQLNyFpM67Ethft8xT8UHq9pSsWEtoc
29PGglfctienY9KlR6tUC6gF0KEwJM0AzuEqO80tvNLRlmVTIFVKmJeBBpuyJW2474ZWbZIp3TnF
BIA4WYUIfntiSTB8bCt4E62B8AlVd9K6BNOgB0XPgUJy03jjVoK1F/U9IKcUBMymoFwc8hId6x5E
9dfYcp7L8hndx13Pph0j4b2xu63BnGmcrK0Kjae4ikC1od5MgRYlfOWdDYiYBAncrc8ST4ZRBGsP
9JpR6WSzANS2AS5TXLM5BTc+vs+cSm5SrkuF2LFxWKUjARs5AlEJTH8TA/0veuHL9yzKV5Fq6uhb
8w8iwBlv8CfF1OpL8+U/fuRN1IyXL9mP//rPly/5f9AyVP9xK5pC/Z///icP/huEQfwGGdTVdfD0
bB6khb9nDJu/PVIUHGH7v/MZ/gZhsH9zHO7uW7YDwcEweTe/KwhN4zfD031PwF+AUOt4/5aE0LB0
nurPojnDRV+Edd90LAPOp2P9BcIgdVpFVYOhyejBlOZaOJwHr3uO5Vi+WFlVvUQecrOqT70D3HJ3
ZaDUWD+IC55llCsNlwMLOHD4nU2RpiodSHGu/5WsCAXhzqFlFvVimwaNfpRNvfVNensVrIdyIYKi
Oj42ZOINe3AY5GC1TgVuyFTXeALZGnp5ioG2uyTMTk6PjaYRsvLHVUtnzRB1tIcMCKlHv2w/uk5P
n32YiouYVsTJbMul5uT2axyQ9DDmw6pkvYcvgtx4StrmXEisledgdyBSOI7AJ5MfhSG6sBZVhCXX
ZxJdfbh68UFe2SGpUOopBSBYayiFo/Agn/A2V/Opy4Zx/V3T8LjBuEEs0Th73KbpIm9mY50rT8FU
NMhugp0IkA+4cM+Sxs+R21B4FD3qc8uFaBFv66j+kGNCwoM//HSTuc29HeG60mY/tpr1hY65BWSK
jFZW1Tkd0eXkpi9DA6t3jq5kFkLVMaQZP/1AY/ANQj3pUdOn0TA+V2X0HY54viL+7UlKf5s3jGjZ
OMciQTj3q4I2rWcswF936oubj5smsZ4JcihXqWXQkL4MrXbyfHMnsp/0ZXjiRoLYQhoUWh6hikjk
qA/5MZn0WGDuWczg5U0nqushiz7gtXiwRBQj7Ujdj7yn9ugnzz69zSV+/GNCxB+n037FK1wDmbWL
cnS/lJScFoZKaSficUKAiqwJZFz5M3TpkkWjtqkyDOux/5bayieRaBek8LGKQVu1AuiGQUiBbcWf
rSh87hom0JJu5wgKMgnjfWdp2ZoPOqxo4kVIsq0IPKv3oYWon4K6uPjYvTaOEb118YdNVXdllTpI
TH6CjFDNeKIkQKKgHvvH1nJA/Vb8DKlI5dKiE5GUX4M4tuiOEGLGwcKirJie+zC6Qtv6TNwLxqRq
G2vBh9/Z/rKvqdrlNMz12ABiqlATph7ipZyMNrcipdYMSJ3vMmS+CB+GnyRP2ovWHcDvwxiKekKe
SHKg8hE+WTKGNEhYJOu25BYE9c0vjWzVc+7XidldmUNN/JJH0dRQd5fDIflCUfboOtAt3NBGliWp
5ePbwK2QI/NTL70o3sgXIdOV4g2tz+k7VCq4SUiQmn6q95kXy5Vzj7NmrqHzj7E4ONEGcoYP/KPw
g4te5AcDuy5ASwAg9JNRthb7OpjZ7zARFk7GUqPLr14pqWXFn4yYWKzMTIKdDBN+DX/Y1xUBsfx5
b1PrnDRlvk9dCU1iMF7JszsEASqFQHU/qJIT9Sqot9S3ooInYDffSyHom2BZ2NoDgeZaAAG21Kef
tQCYjb2+vWFC+ex70cjvD8jCHwvrFNPFpHTcbeiC0ZuroulUG+pHGhj2JVY8QetlH0RpkltF8ivE
ao4pswfK5er19K4IXYSulvNBQ1jPEeUMcntR/RLYFJ0fV0O/uvsXZgLt6zjHNRmOSo+D9ABq1DSz
/RybxBygiUm6JlVBBUwCKkRfSuXvfebQTOnTA3GL5TLq8gwl7eA/D0ngr2Jl6ivIIcVBmtOTYNxZ
tvOUacqgpnWD/R1bnjy2BJ2thIyyK0pXuRyN7vZwN7OAxsb/2IQcmI9LCrAVYYDz27KoJVu9fMZ4
RwKcOciNSIZh9dj32JjIoBlAQxruFiorYTvZSvREPujYmRVPd2L10pyU5mPZDecDiQXTIEosm50b
HSqsgvSN8LrljTIu0Ry1OrQJmvWiEffREikotiLdocAXd+QSw8byxmb9uFWI4FWD+rGkmKR2BrE/
d80hGkARQhfasJ5DGlDr3G3aLQieDuEm6+RqbHdeXk4/6dpthsBS7w4lwUUz1dVFEh6xE6om53as
6rOTow6n1AjuOlXVtrcImvML/VtnWu7VlaPcRGYTHzQPXgECFIJBIkNsWpqXAIzbuF/0ja/vbDut
jgU2tScd7ewusMdlPCZfAXcwhOHCrG/ZxFoQJ98JAxTjt9HeKJXK52H+Hd32OUvj9nn0DYi9jpsv
S61t4e9xQxNDzEjQLuzTLA92Cocj+tVMf5K1s2zHvryCbU5YeHg75IDU7SJ6VxDb/DuBCiSgBasy
bQOG7OqcD266r5A35HrsPReTwCka+vdWr/C75jNNO3xJC6yUpJQcjHEivyVGOCOC1rxqNn+2IjZu
Ke3Paz8R6G1gmnhPIufmi/0Q1elZp3+4GuAHk4i0VbXEz+y54i76xnk36d0sTWIwn6pA0bpLI+Yg
KvEICElm0GRHhlpD7dqRybnomwoyLXgn9ak3gDfFszJ5YpEeBLc8IhdOhBG5PTV9Ewx1F6cs+m1p
imxLg5GlTWaMTyHYTsR3fUh5vy7WsqsIcJHFzoztYjmGoXFs/WcWJlDmQ8JiWGoMDFB+vdHsGrGm
Y/NERRDZB/I27IMlSZJwVL1xFQDPMAfwBLCpXTWsWOg/ZdrxsTEbAE6d92Rlnr11oCeues8gasV0
Md92/GFj26OnXAdqATfKuASebVw6iwOhBoawkqoE1pQm/B87mOPEMLOQS4W9LYOhWvCnnJ2J8UAA
3+igGXCmg+nDjq8mvoMYE1SYOiRLBUTwDSUzPzxk1LIQWwTm4Cx6TkBXu3U2fMP1yei0EmWWpAFs
BpzpswH2VaOQrHUsLsP+rWaZVU+TOD02aR6MHUbS4ewC7w6KAmF62fbbsYAc5TcNQJCmhWQ1R+rq
zOp2Zuqj5RHJNuuL4A2M3jEovVmMpnsXPCrvrp0ab7huY9cO9+BAOtgVnH20WM+BDfONm55j/Wnz
P+6zKvEZXUqA/gcx9dKqyfNI0uGDkxRfcuHhEoiq751noFi0MjQ30o7edTjm4WSE33RzwEQGzeDm
NsacufuhwtwiqbvMP3pUK80wxN+sJJGchqr4hkKjPMKXUmssIcNSpe6Eqbl5B4lyzke3fzF00OxZ
i0A8BhrzgekYCKz83pAxdHWSZlXHDAxOJv0XPaKIThM1QEKSLfte+URSswlKM1mM0rXgavnaQlrh
BJ4Yj0QeDygHKTfJKSrebTO+9KFPUV4az6ZVIT/QmnyvJ666TYi9C5ceYzDm7p3owO1A1XfdBInA
39i779GM+rCF/dpFXri2BMdRPiCJUY0APaiKA6Zq6JmpmTxNSKAvZjbnLsEBdhsz+SRl/ZHXff2S
V3Z/CKzokybCuRxejV9k+266VnKRiYC0UxG9a2T+Dbprfo8TkBJd48XLmoCG7cTkEgGh03wxR/qi
Rhl8wiDjbSs7AMVFawzxRI9YvXCxPEZSu7UKuQo/sXus28YnG6JBEo7KrAeg8FaOWDWw4OWHx1Vw
rYjEEJBfHleLirScqC1eRtIP7j6mEq9OzTe0U/2VGfr7IEjIaqrJvcpJu+IbhjAzK2wAhQ53ewOV
w7g3JE5Fur7yYs1HbsCGqVIOJ1ol8YrWacZY/46a2vlmOlq87KeqvFW0hQ48E0K7uYFue+G0bfKe
6rSy7q5jlE/dkDHdafHM5AXBwwi1k6OWUe3VFSpPKXX5RdjTykJ++F1WIbM38qzw4hMyilwJzIGP
RA44lLMyoo7U8ikNThI21dA7+Hh6CtkD9PjO9Fi3BGa7TMtKgydTPjUZSU2dxHEEvgD2fokYoFH3
uorlE2q65cQbftFyTb5MEQkVRG321IVXCobdqXbUpYi99GVK45eQIjlylRymO8LpyR7Vrg/0iLbU
tE6wFl/7sf4SjVZ9SskIIGxlS5yLe5Ml3FJZZ/iRNEAgKg+cWw3Z10e7flSWjti7K93bWCWnMkjj
vYGLd1lz5GBs8OyXMEkVzIAxOKSFhiFCm0pEdI62zvUCyrJlo62vWg4aIyExtsqDtVBh8GLjzD8l
Vf3FM5vgBRKXhlzfQ+KVovrvI/MTfk5wwGTcCSYwm5zk40NpCbJsrdRmCVi6XyqmmeZQHdKy6b9m
OeTbuo1+mJV6twmR/TACuDfgqcaNpap+UReWeTJtZGaitTgOHRfQWg8qP7QYeNrEm7Z+ScetIBP+
VUjYI0FXfs0bFzie6sR1sNPmVEk+SUho2dfEBjzYg3OKW6JgfMKD+aVR4GvRuXW0iYYgqAR8gBOs
Q+Lh6MvPKayJuw218SaVW3/AZQw3SZIVuzoIxMJUTrvpBg+9zKyeRsRy7C0ITnpYczopCnNb+/i7
2rqxIYDY2baZsCrbShtXRZRC1h+qauMW5PyaWXEJOJ9jxs5woNSax4QCZeXh10VhpJ/1NLc4OyTi
yQiRrOcNaheDk9QYQuLpB6+4qygnrX4AmErvgmmO19lvwDM6vPjhgezun26lyr2vprMx0GGPOib4
qLKAh0HBqLt2pYmBGAEpFPEhwPjCYe0jPNgAh9fOeQglNgFztWZ5GL6CZLkS69xdG+2tLafimlvk
mqvCWAjdvhsqrpEn+uNJr+vyZBEDq+fmib6MSZfEM0+Pq4GbH8LE7c+z2rZ3TRJjDYbvgH7z98zg
R09a54M/w6Vr27un6dkb2hl0MLFeHJBC5TcCOsiJnrnC/N06mWTf2hqxRI536Dombn5sGs9e406m
KEwcOppDQ+A2YC6nayUoqri7hxmjQtmlFwwM06JoVLO1Enzqmmpfs7c297Bh0DK54u2xlOwuyh72
tLr7Z8lqYlGWfrVrMf1ci7xZovjcDmJwP3DNvMk+87eZqoIDgKUuqAnjYO70w3UPtRVm31Xg38zS
QfWVuT2E5Rj3SErjt4LTcCvmjcOaCU9dlWzKJpA0L+u9g6kSQUM3ZTscP09e4NdPWEl6/Tt5xMYZ
VZ218hEJrhILAkFcWP57mw7vLDy0HxqBw7C4cFW1NcVYxdhhDqgNwnJsKWeI8ORltn+bJrtZoNYQ
X4JQ++oNefQyad4qjAAMeJmO0bLstDdZZBey85pvZkiLP4N1+dKxitpFrdduowYOmWpJdgdNx2Bg
wMNBPhclx8clZSmAGLW/LqRb32LcWAsBXBKpNDFkdFPxZiFrr7Oo2/iD1T4PhuIIrDukwROhvhm2
0ufQMvIN+erxUblP5KnKs5ZOJhy7Ztw5N9cba1Kt7YPvTNNWtFO49UrkSTqrkwuWt3QZmq6P7qz7
DgXNv2tR3D5VNS5dfzXR1LoU+GUh98wX9bmukZRWSiVGe+8rzXl6bKyuQW0LRWJbRL06UBLLllNE
KUETRf+U5xNBMlObXzyf6ZzlAXuPZhFENTr2DustNScJTY+eVkUkl7004ULPUW0sKWODUSd0CchD
IrpokMGiiCSgK02jr0lFrZtpifMexkm6SDrT3XZYqyhKFt6hcqiTLh8XVW2T6OK+6l05Hh8bB4rS
rk/te5+l7ZuG98Qq8vAmQ4eQN1qOS/LF/K2PcmQTT/34uStPGBGg2xjhMyGBxaUXYK+RoHz0iGhf
i6Y/iihjio7RqJ49fcQaHoaZBwhX5i3RUsDz5n1yTW92gzH6hyZnQhLIkUUR2KlMnLwjww54GNOz
JQogAZyCKohdQXtSaUj0Rf2d/jE/PjOlhQ1gkzEJqGvoocM1a+SYGIw2A0jQOkZG6IXdZ9abX8xp
JMpP8IcsThNzaIoIOZ3otLyTYHB3cwIBUEdNOKxMbEtNDse8thhe5M7hLzdUDeW1Ai5R0oQbI/DQ
Zpr+ivBBdhNQRzJAuaS7wbqFOT5ZcSTTCTdf6245IDc3jaVfQubIhXFPoAi5eXef27aD2bxEUbD2
azQ6Q5OA+iyqfmtoCGWBxZF2Gx88E3lCAcU0lHRRZFThkKqicxgg04zHT1UHhBC/7FXjS8VHN8d/
8u9Y9W9d6H2zzAHtk2l/9JHUr45RfCmDsf5EDEq4j32Bp6CS6lMY6WpF9mq1f9wqB4XGmZaKTcVs
lUWa+9KETDQIpAhpS4/uC0Eu08EGSwhKt5m2SSmqZYpq/+qX4ZM9MNnN52udhk2onNQyH21jb2kT
Poha3EOWnBtbIl0CpC3v+FV1UtUR7QWjojUn8xMxvXCAqAdtEKpV2Ar0cZFCyl8Rp5asGzGSjlVn
X6YgaC6alo+EV6k1RNbuJS7HFQZb8+bzw79QQ8vRnNtyYyOq+l/i9v8DGmEZlomn+H+GRrxg9qr/
gbj9+0N+b/aAivjNRiGANdn3bFo6ICj+1uwxnN90BzO97fk699BhF/ze7LHM32yf5G7fMwAoeHNH
5+/NHvc3MiMFpmZhWw7UgH8vwPsvrR7dcxyLrpEBE3ymIzzivf9k26aqT9ks0qrTuwm9+ZqGqEha
gM8winpxsXpnXyEnOwoje+KdJhcvLDJq3SleekMfWFza238XNAARASO5DgnDMA1Bi2d+z396T3HG
QkGqsDoVTdSvQ62F1tLK6I41gF5tUbwZehNekCFGa+ZKN8BeyzCcPnsA6D71VJN3WlbTj2dN/qkv
idicBvMQMFRMToeuAR4EXobIJidcdRdnVv0UTbKH2w3sNWOsaaQwOEG4wz3CaLsl6bdeuoGz5Qxt
vw+jToKQsNyTp0ftqU1A37vEG57bsof7HVHK9myM7yKLXjRUxiEZJbUT0qLxn9Owi87dYJCLzGgC
QTAqXrSiR7Uzr6tMxzixOE1OoaeSnaYCtQ10pIahWVQg7nwbLTqpjaIsSAfxKzzIhdkQM+cA5RN0
jQYJsGMsK5flsEkInYZFlVyn89SW/oLUbFL0AvwREFK/kiT+mkztLjNs46WrmBoWg52fNUxWB0fz
8WSk7lqkbbKUZt5/HgeHJKehsW7N5GSX0YnlrxsUZ+GFXub1zSbpwDJ7RR7iqC6BXl5AVUcHF8i4
kRIy0RCG8gQqz1tVZP+sY6Gt/nTU/RPQx1+M/vN/Bof/DKg3bc91ibX/x/8MJK3SKKPi5NRevCeM
a4bLNeZyULh6gICiyjf39PSz9b9+XeMvB5Chmy5zpPkPa9AxnQH4//DCMChbq2ojZo1N9IVRP7lq
UJsCCWlvMET+MjjMm3J6fRjLK1Y16DCwRQOllmjVraj96QFk0ydj/6/f19wO/oceLgwane6mA3LG
9Bgx/noQlZov22RwjnLIXqa6mec1KlzaYMVWRtoZ6zJuhkPgxR6Fq8qgCBIapz52fkTx4G/iEPrA
CAp4oaN+o0XDRnRbJcvue5RwCHiFTba4UxtHpfwYn0ze75h1ioWQ0+u//ijWzKwp8KIX+f77f/2n
w1cMMQeOC/1yBinvr+OBZ5lenpM8fxwt8ig7rA4ecv975LWEpjnZMsByflatCZCBQOsOCsQ2xVMW
BJk4zYpck7Dwwxjhog+pBznTmCwDK2VssJtzSSw07np9YWNn3yjNKffabDjQRwrug05kZuT3Dc0b
P6C2q5+jRvv2rz8edLG/QGoYfG3btx3BkDcjNJy/9NshJOZZ66iWbOkaoW0e4Hl1KNgB5GoXjQy9
tdVTIbKBgJl4ndPpPuLYJJLgPrhY5ZUXIFBKsk9GQD7wnLAIw6T73BmOdrPbn32a3ULTzJc1fY21
ppmEO3klRrKgfa2LluRDP92NiDE3vdeQP9l39DCaMLlGjYJvQjw2ZIjJ+hyVbrNoQju8edTZL41I
tQV6bvuz3TkUeX0ln5I5LqC2EQ08bnCk9200a/nsD651GofI+rWfuuCb35Thi4dWmLxSBT9V7+3P
0hc3FWfxXUYjK5ogQA36eOVR8EuH2Ws08xYqL2XgZ2TGjRl/CiXuwtKOYaCDQOvb6fvEtP0d1GWx
LA0+Slx4FsWf/OfQw47o/T4nSBJBHUtwa8VjaEvL4lOo9NfKEckSsS4vpvAWMEum5+IU3+IORx3B
KF+7LtLUonPcbjmkxBf63IHAlVdIzNeuGI0ZuCE4n65LOTIf63Vq3aL/RCZkfYaH1p8CAdvZqQnV
NbNJ4CJDr0+A17ETGJHavW9m5j6IKubamdxl0vAPSAGvLXXMbQVBn/QaZyREKvtofJrmOATBqShd
sSrcAk/W9xwob1MQV+fJ7L6anZ7vSE7cNTNBXvRuvzHarNiOCTYorSME0rGo1uDkSzaZAaPN9DwQ
Da21Cljtc/4UK1G0/rmaTZNm5ZuLYuDkk+WwKGRLxZmTn75uteSTFeWv0rDKfeRd0r6qsd4nn/Xu
ZGbuqz8wo9ZIuOaPXMZXP3TkxY8/MGOP9GDk17CAWGw3Dku/3kHXVDuIzvsxOcvEgsqjNPpxHWVO
cglGzQKUFKfPCUldgUEfoJnrjRndd9IBpw0LiFeyErJPrdLkwfWo5cMhDoJIvzcK9khLuZkiJmEC
xOTFcFNp6xupWpKpC0ihTT8bs6/CynLSISWOPseovmrS+TAwVc1OM5rqvaYvMe5aT2WF9Hkavvnk
iC68rtDIrM2sQ9A7YpuIsbv2ynMXveNRcDGyV12iEAm9Krm1AZnRmejpaYXY6qegBk/CqtOdrGbP
dHFcd8j1F3qKKZIpzJryn3tQjFUHHAfGzidf7SwQf26Q97vwkiuUNy3tkimf5RPQx8BgFnIfV9Ns
iSqABWPZtuNTp7XxiTroOi/dEG0hVYihO9YaVs/R6DdTlSDJI+KczAroF415grTrnNKxCXdGMdzJ
5CQysNVwDiM8aIDpYsVmJaS/OM5zOmY/AlnXPwHeDClHk8jAa0VWrV/lvGnK4BanTXUQ/Zqlin41
83aJIzs8TdT3LYTBBouVo6TcAEUeycncfgGFnH4kBkfbgog8FxrN2K+MgTx1n8Snixd8HUPPuxhj
Ki6DV3/V6h5/QNWR8STFd86oAgGj51xIpId/2KQI9xske/iMGvp8C9+x9VXdUJR7bKSBNdDq4iOk
TnF6bNTfLxVEni0iKdNNE0txchyl0eWFSIkVSvYL146SZdIWPUYL96cZzSJPpMKnsqdpXEJAlEa+
c+x+Ojlhop+6aWxbSlBOtC/04pixdj09NqIB5OSyb4P0syftonMhHboTq91SRRejKcdl6mFBDedw
mxhoChA1DkWCvTAuqzOyogwBg6ZRFLS0A4VEzIaZSnDKdsBVHzsfG8PWMKJCfX/sn0CwoU041oPW
H3tXjQupLFxTj0rKvKFdRFuXv7DKSeibLwP/Z9uogVrLfA/hTWewre5W9OWbrOFgJGENcNSxMQDg
rXvhDLVOdLweE8cYFcR2qE40cYlG7TKNdmaUL2nBVkR2u2R5BeqVQFfxqxH56EY2cWPsSk29VDH8
ZpWPRyZl2rVkXXwtnUJyggM4VKZDuq77uMbja18qUXPOpynNz2x1Z2FN8oabSd7aAd3AhC9k6Cx6
qWP6qqLuXFhFctJbIN9I19CQ9n1wLUaQRMgvcd80aNS0LEvPGaVsgCHK3jiVtbK80D/ghqJrHfXp
GSKPtQGFlSOhHq3zHSamRbwisMxYRXQUAjGBTEIjKnWX5BwwKZfYYRBGhGOvc5/RORqinCABbij/
vpFjVO5ILP1q9qV5dE1/3U4GJmMktvA1Bl6y8/LxjMl7qMzzr00eGgfRRtUVj9TZKjQc9WFLhYuK
31kFHbGYvS4PntFPV7fzJj6qTLfEPGE+wahzKoH9i/DzQykSjbACW8P+jEXA2ORH7Yctm3eEVNXB
NV4gXshVVlRb7OPLyjK+63r9Q06Wtp6XsJQuws+EKlIZFAAChio7orVBxArmrqZrhI8ZQ61c+2PK
7Gbe9+tmfEHkBTs+AqyKaF7aurAsarjHv1/s52A2/t09PvDO/fa4ue+m/veb28fFR4DIY9NnrP/c
yoXcLwmyAGTasAXEkeMsYdHmmJMHtTD5ZCoFlxwnao7hacanPy7+sQmSLNgobzwJH6QW1UcE8hDO
NWDJYX83hjgmVx7jeZ0Qljg/vch6NPEdLIHDMG8eOx+bx77HpZyEoUNNq3QOBqf80x0elwo5Syvq
SJdUItNPWqXqw6+N7v9+6fGNAT1ltVM3qAurhsALxxsP45BMvzaJo5GMMBAGiIWAQ5fK/r6rquip
mTdImdulaCrKU1CDkfrYYwKb3xHUQoPwiWwTflyzijdBorxtRFDDwh4mj3Kp797qpHNOfTQeGpJZ
0OyFzaYsC+9WPzZw8hju7Msf9zdKFpKoYBSdAx7+uMEMcSJXJBSuH4963FCOUbMDBgAzPDKso2P5
t+ARCOSZ4VlrRzIP2aXFAvEM7L0FZeXu+rhHGNT+zbbaz2ESTnyVf3tk1mIZlmVytkYzXZU0DJ8c
Mv+e3KrX16bghPbY1xuDfNJEXu68qjAXj6uPDZ7t4WjFxcvjUY/7BmmmrmNIcX9+0J/uWoyrvMza
S5hFN6EX7jGuWhvdDnxMMAn+zo5i+xbO+8YcIF8mJ7Wa7JQTUxfzprEgfzzu8sf93OgIeUq7Pp6I
ljDpKkCU14kSV8sdblHpQF+fn/CxAbdoEx09YQcaHPv2eBrdKcUWAiYOvFzwSlNIdgN+Y0xnEQIZ
XaPtkjqJc7M1avNTMM/WeWw879IURf9sxGn72PfYlNjeN/6E5OyPfRRL0hOEw/MYseIfqgFXtRE9
lV4y3spyPcgwRnCmrdysjGgnULF03fGFSNK5PRVat8eu/8vemTQ3jqRJ9BehDPtyBfdVFKktdYEp
JSUQ2PcA8OvngVXdXV3d021znwtNpJhKigKBCP/cn3djXeLzpLIB98gM29Mv92/GI7tFLmjZ74/d
v+EZY8Mf+8+PKBXPD2E7mnqgEzHgn99v8hkjmdGIu/Tmp9wfwzRAv5ptvv7jf78/PoAgAaApHv7x
uDdyLNLfWW7vzxjnn5u1bb3ubIWNVOlUF9IOOY2hXJK4qV3Fhz4JAWJyY7bE0rpohWNd1C7CqGqP
1eb+mDE/lozTMBPSpsX9sfsN1tfi0MgFc/jHfxxesWJRWm2yKREHOOWDn1QUiUOXZEPTU0kRK+Hz
YMfxYZiS3k/x0fqdU+s+vsZNm5ry0lY3M5pudQtLYYJCLyfjo2kT5VLNNzmg7TU58GipxVZwuX9D
LWTGrgJgAboQ8OeGMOwJTOfu/pTfHyMFX7EMvfx+L1a0x8ZLDpJRzSZttYjLNkN23FnTeWLGQXwn
XcR0gRLyJwnThOIliiqWfLb3ZUbRVnBd9wkcbk1F+2FMI+e/J3MIz0zF/DYWZ1GSuyNDyaQou3X9
yivFo+4om4SihTaIH3r7VIlur1hQRGXNrlckjcWAGr967s6emnmw5Hta/KBbuQfcVllbSfJijgNt
E66V4gvvoVlodJJ09qsbt7+aODyLmMiHZ0i/sSBf2I1ghpIkqyk3TpOjYhhvfcaENwdE3XgLx7Hy
KwcuajiRyOhnV8vspU3L8gWehg3Eq6YEdHpqtbmbm3yl43wMyh531GYMLxT8HDCm9Wu65VEv6Z0N
0PiRC0G6UWH6GNAWhQvmhzGw/cpZ+VGe0V4pPVgrOkxdvEWcaFK19jPLG/1GzXJfGYxjiFN376lx
7UeKKjBHWy8Wja1+zQHmewHwABpcOrgxqde/MYewtfpnr4QnpDsJtrU0WKYpztvYegdPifUfRpw8
1s+0MywUcHA0TuPb6CorWdhGires1U5j5roLzK57Su62BeN0eF/yuxySCw1iK6PpdnHXXhKQGlZv
fZZF/8kGCY6cu42zm6MWX/SpPZXZtPf6ekcmOsD7uPFqExUrqT+a2nHXVVfjQOgpGdUJB402EBp6
FhWv/JBtTLmYGTwEmnYzqWleoLJDJ2zoRQkdIfzMyNjAC3a7nr0eM4jpU/eaB0DT2I2HSXBzKSVg
a7ijlSvyhdRuhP5e9WC4aVP/hoT6MjIq97mIPgfYRx22KusiAlLvfZeN+ahX1cXtux8uJYYPzFab
HvOcC4+OVgUxrsiTnRFyLReKQo9TTwFFsTAqtSB3oGILMbnQ2r2CrQl7XmdKVgcqZCBX5u2XW+Qp
ceheHhCTyEykSr3vyCsuVMXoNxbK66rrlRqoaFJRJM+OUjr1IQTMQb6i/KJN2doMRm2uPAAO/CBD
0pJygQ413Gq1BzAkv6U5qpuw6iaoiPrJNhx3M5pTsu6z9okZ6GsFcenTC/PP0qnjJZQDbwPUGYrh
bA9nRI2vBZAoywi2QlFiLpXCmw59vxuUnD1ERFchVnAcFHGCczpun5oBSPpY6xcFJuWL9OBw4ry8
VUqavhgMTtEqn12vy540ppxxfEnKyfvqhu5HK0f5mqWM7lQ1ewoq3VqZues+8qE3d0M4nfWYcG0p
U+zYZr6mgacH10KTktZ2h9jW0dzS5ArKhajy5CK354W7c6Kk/wAmcdKYsc0lN6TeXmXXfndG9wYZ
vHgOA7Gr3f5VlAp9chnQg6meOCelcqJ/fK5OSfNxZ0S1+2Dj8OG0sSlDW6zCdvBOio1YKkyTCPkP
XU3kQWkbCuBK6lNcNggvOSQWjYBMXIY0qkXhwvHQDADD2NeKRVWXUdhZEMFZmfNlM1iZdqE96Yzh
SfXmr6021SdoBZ1P7RUOF4cZKr9ov5sSxAvDmNTn6Lm3QB1psdo+DLlBHyP5PN2ehtP9prbNw+AR
tg2GdO/h/7rRliGWkVuVH0pR62fkNnaik+XtMuznbHWnA5D/8lSP5dZNLDQGp1cI+7rwW4EubHNs
nCfPmXZl03R76fTeaZw6Gjju34gBOK5IzzA0nZ8XkcHYl50FBaXOLlVemEd6X8EypnJj9pnxabkV
5AdqRhZq5c2pYQj8TRsSx/A4U8V53W7bnvN8VsDxH4fYvE7RUO5ljHzpSFw06ji8lzl8f9cbqodk
sPFhjlA8VaV+VDWlXDhSJRVbZoeevO0xKiZzmysuWCNF4s8UxHwj5/d7SYjA0BH8ptR9OmGPpELE
RaHosbK2Vh99O8aH1knnVzVWt0R33GNHfmmnK5b9wKX6ORZ5Tf0h9/KCeTPWPlqs9bo8hZ0V7EpX
FRQRRQAlTRiFrT3Ux4TatjHq+2ND3HphoOKv4xppz8CMvCoFS2bVja/GfNOQ28EBOT4UgYyvpl6Z
R5mLxyDwNgEVhi8IHMGiDDUMM43gssmZdxHEwv1pZT8bahY/YotyXBW0cUC65BxFplh2QRi9DSJ9
E2bv/QqKpRqqxa9JGl9ZCpNcEWlxaaKhBauHbuWZ3njrPWrqhPBWBttQHx8ivmhz2FRFz0ybI/xo
V13H4skDKdlaGUAWa5uxKzjrLT6wstPHjU7vJNfwuvpopXW1a+z3vU5SBVPkeEaEYmk/mBea9/Ye
F56OIaHT72uFzTL2v2lB94yEikMyAFQwl4cCEgo5EGtV08d9tIFdyQjrgoO4OyBccNpXwxOBcrxf
qu2uyWekr63EDyQbtsiKexgE+2MXaYezq32LpLVocyXYq3Iy/bZVhwdGqF9KFPSHbpqHLrmrHJoR
VUDYg/okXLlvuMAvey3qXntcRSSNQAOOpXtK8AItbbcs91aVOm/AfZPw2DuZ/JyAS/lD1VQn+ORf
FPFREzcY48vg4EIem1foqRgBtLD8aOEMhlmfEFqS5lXgi4HwW5/ZTxnHgj/beWzh8JaBt8j7UGNb
rDuPaRbX24HiIK5oiXumNKvY5gXr2qLC0EW7DxWoOGQ132hI49XTWG7srEcXqTiReG6VAfqgqaNz
sHA2YZgdzNhbtkVvXDJDqLeqdEYosimGTo1UqqEU+dHolANZhOqoaSYtj83wNtV07NqO4uyo30x2
mFbMH7kw0+3gGNE579m9O+PJCNGReiJ1F8e6DX2pHQzspOu+J+OkwO1hX6QPS1ZtxiavR3WdhQTs
YAE4t6JHVZPbkLpYQMhos3qhLSBKOVcDbWtPWn8NswLqFju0N7dHS4WExxINH8000FxjUvV0Tgn3
QFsGGV0NffoNB6k9aElRrOoMhocxRWwEeoV2ErM6OnEzvaWp9JZsKN3kTBQy2xEg+kUIGveNFqpX
kp3GeTRJxLQstSdAnbsEN1oCTfoFS9x+6FtceqUDLqtonstBMZZpB0aFDMVRHyb9ZLZ17OuTKa/I
NIs01R4QxazHCHkGDb15E8oonvpKEU+02S5FNGWP9C4GfpSnLDdZ3z9o4kCXifIQxiYrwXSgCpOA
3aFXuI5p5LGuIxRbmnMYlLXm8Bib4dViZHWuR2INYxPeQhv7ziSAN5VT921Sycba6QVchbyK2O02
FRbjbHTCVY0s8siZ1fVjCfba4do9JN6HIb6LsuyvRcC/SMfgnf3fJygb5UJf0IsVuPrPvJHYvBTt
oqGoPVFkv0+E4RHea/ZmOS0Jw1TfQWd/kMASL9SKNTB8VXSOrL7WWVUu7CyN3oWYHiyRrdwwG69O
yMpUzQWe0ZhPZqBYXJTZkJ8AjALXhT3EmMymem4sPzTVWRchDsNEt99Cb5QUcpbWdpTJ8BzDC2oF
u6exfFda8oOZU1pU9VkMqWo721DERPxeU71NqRmGbypWF/j1kG8adciXDTHMvaepL6qZ/ADwZC9Z
xDcPtdwqnOAWnjnEkGQ4aBQneobTcy2sCvj36FJDOLIdbO43EXXd25xCnQWGDGshnY524yYDJx5M
7PUzJJ4mqM6iHlpIMUG2pnanJuAZD1T3wJYPiLhFiIXESUzjAHsQnmVOYbDXTg1T19EPmhQngeyt
k0JR9cYw5vVoDXrCb6a69I0qmJ77atobScizjY+ay8dZTevmrAbZBqMWtj/HVdY2Rr2F62Ar162K
djSO0ve21a6WwEjtlCKmA8rrAeOI77SwrZuJcHdDj6SO1djjVh4fka/4LKhVsU1so8fsNtj7TJgQ
SbLgJMoc25kqb1hn33hnsGWbnPORr0QZfTWxUR1UL6kODlWCiwKDw7Ir+GMJRaZr1t3RuSmDLab+
+lpVw8AiLnBOSdQ7z7D3MSUu6sgxBdtETh4jhrcYO54M6ReMjdw7DUAhJ81M1zElwYeiU3+KMZge
CHJNy6k1EbiwK59ErDori9EmYEju3m9Gh1hkRzOT2ZTNYzb9pO1VXIbGY5uQ3FXodIkY+BAr+bOa
sZ2cnOTmpiMUKmv61Rro8uSi2iPByOAFk39+REcPUZZgOpuMDs2qPdQTe67KRNViythxXGTabqoo
HelKO95IkX6Rd9LWeBQGC0KkkoljmobknwzAuAUXpZ5FiMNkibYNrAEDf3WvoBplRoNlvAC3cLOn
vGQyYstkGxHmXKjJ2ByL5GvgWxsVWASsFLon5igBRKmRpfbXRJilUps3et9hh02hseKKbmwFjS5s
zQ25UGsuipFLk17VsevRYzd4gFxHtjT/MpjpH+LMwz5o2jWAidLEy5pF61g4+XFqmh8BJHW/wYC+
l10aXJAe1aMLbN/oJBb/SXttR0vilEu1XaxG9mmkiKq0baY5AY0eA/PwPSEiUFTYY5btHKNjHMWN
PvxMiYkgf5dLTqFvoyk0tvdNcuDpC7rXxalSn3tYbYcCh8XBJDpxEBU4r9ENfva1gXTRnq2BNXsa
A8gCIAzuOvzuqEtnL2YIyNyQtILc/YVrxNu4TMcPTYka3BltfGhh2sb0eKxaE149vsN6VY7hlzrb
I6pQ7/B2BNe4VjZgrJWNURrFA0lxEugxHHCaxdNl2shVrVLFGMUvbWS5ICcxHIK6j/wyqYZFgDl4
oyouNc3aHMriWloH6avbJz3CTI7kqrIJsVQ9potmw373oRGuWFqV3Sy8MIGkEWHFaVWqik3W3l7d
fIJjo1uzvDQDo9jR0feDG1FzN0f5LEopnK6arh1cIV9Rgqcgk+avKDnnoRvspGrGu8bVaJrHi8c6
EcAiF/ZNZ8mPFAB3Q+3yVlJevFd7NvZDHKoHC6PWIQpKAoeWuQlqQvJtZtZLJZMUR+tjdP4vLo65
SOifTCpwGVSOM42TuG5ASOD7fzKtFcwIa0WhgS9ypurIOAH6SYItQYUShMSAtqIgWtBw1F+Cucbc
Q9rrRxa/0UQ5B5u8ApQCyVCbDLSJbqKmXrH6z69R/7evEaOxBlzCVjUbL+KfXyOKRy/gSXWHPDXe
pnJ8a2IQVBHx9XVfaS0aGlBwjUyk08xggQTPfwsswRm3ZTuUnMEJ3bWusxRd995ALSTqLG70YKRP
BsRFZgIobR6XAj/Pqa7o03HJsN2m0tj7/Tf5f/7I/8ofMTD3YRv6342oTx8/P5rPfyou++Pf/A07
ov7muY5LplrXCOUZDo6wP5yonvnbbJtzXMfED4rJigPjDyeq5v5GFNP18IfiUsJTwTH1B3ZEc37T
GQ/RHgIthJ2crv9fmsso+f1LGRZGT5PFLl4ow1VdrA5/8fA5Zq7Zbe3qG4UeX/LRZbFv5mxZoQ8o
l1TzwJWYH7zfv3/nfvd+Q6lnsf/H3Q4MJjY3NHLyQ/fv3Z9/v0Er/+MH3+9SdBOUQb91VBJvUo/0
ZUbGC4zVmLE0lKxT0RHy/f2mDIBGkJrul/E827s/dv8qv0/57vdFYlKBLIBvYj8S0wJ9Pye5Pk8d
KWrKN7077HW9rPatiKo9U5tyrzY1/KUyJviXd3tHJZBu0MsxhaTS56/IftogEpJ23znGI/P+tYkS
BaQ3xRrSztNlpe2gitlpZ+9zU/1QNXfamWJKH60Wj2iQl08d5ZcSYFCAefeKJ1n6Y9Z7n8CFl1y3
KPKphuwBtYWUVkzPsJYVOYb96aUX3WWimfDadhNRFcL3GzCC3mPqAvPvGP2WiOV4OGKdFSkmMN9g
G3KO2GjZ9GfWakbcM4ieqQy+9lnwZVsR8UtZb6cgr8lzEMdilxFkys2YuSlUMC9p0f7FEYDwVT14
8DkXwsafF3iPlqa8kwgZzyAkwIj2RoH1baPGSrRg3TosOtv9zq14UyrGLlHChjhytgJ7S2FSz6oF
sqSlzxR+QBSjrqyAcUZPTUZVwjgBm7OSTaR+RBiUoFwQhNlbndrt719JAk37XFIpSyvM377DL2Bu
OWC3+FLzS6g4HGvDNHxMmvZN23d7HTNBf08GeO5ESZLO7jSTtUkRFrN8kRARCiIcUi3SdfZk6S0L
/wBiMVixldugRjGP92lfxxyF4Wg3pIA7ZTBsmyJRV99YcoB6J2cXIYSrrK82xRnZ/RxXjbLOGK83
cGyo2aLVYsjSb1OXgkJrYLfC/VGl4ZvS0cukuuUD10ogUwNpqAQH5UJL69esjF/sIPtZedGn3dN/
OsbflpdpiyEGhlZ24qnTowoXTdeuxXxw34/w+1e/fxZS7Jb3r+6P/bun3B8zY2OmfrfYIpR+Lhon
fnT4/WZenkMqga0K5ez3x7r7c+K/PycJzHY79T0tSjR1Neq4t6NsXCdNAfOjaBn7ZCsMzcmGV639
CEWw1OawHzMJcUCNklj/0IAsaS6rZvroM/ydXaDrsC4ZjxJxHHy7DqdtnkSsqRxBQxY8Z7JPQbOm
qwb4LTC/FVpGddbxYFiFfrynZl29O2IMzwHKxt8FFNRlLZ1rYlHbo5TZW6hZN8DyXwlw6qJSITlU
/dI2WKUCH/jOWl54bbm3qqHayoyDteJYPzP+TNYESb7X7GMFCTGDBlrU4Qk2DEMl7HY0mNRbG9bD
Qp0/B1Mo96MXwwoYoS92mhFBDB4EYF2ZPzLE78kO2j3gUxXjzdaueo0tWfbI5E3bM7WMWc/H2mME
ZYPBXWzF+WMs7ZZ2rC5d0pnmnls/KiEXNUB2KO9y5YIgjbOqwBaBNErmKqHau0KRDBdkJ0kJ5cKg
AU07T8GwAMgDVdUDAzkEcs/qL902sYAQkZ2uCtkaX08wn0eVq+Foj15jhzIS8RBN5rFPQ7kwq37B
zBaURV4/2U6yk576xLKGlxTl77G5qVHwfFUxb3SXLy1a6Hy16/Vl7g3ZMgpjygHKfNi39LYvk0QB
JUScc28o4HmsIs5WLJNjdrxxv2QR09qscyv9UAyc3Aw3qFfCYASJjo4qXH7qcd2dbd4vPu7pCioG
x4dsJ5QfPnU5zSLmEth15Dea+eFG9lXpk6tQfyrMdo3W2jeQ8DsV2dEoTjIbaRnvP8yacqUSPwDE
bdjhq7RR3tGYrym+P7JP00GhdkGBaaTzA3r6ggQ8i8LqyoPq2mxk6gsx5+UoKMjI0oH/wvlSq8Fd
zBf2VekU2YZFg1wQKVAXkmLkDVaGYdXplJHBJS0eZR+DWmqCjoSu9R20HBGysrzH3sGufr8bppF3
0voR8SNDtf5FQsSgJ6ZK19O4MuIYn+cwfirs7UAIvng1WS1JqHI/opZdpLxx5UGcRIXPOs8JMEEm
Bkq9E26ZD7gBE4FIriu8WosIL+PFDXPj0mta4bcmxlBG7pvIKzb6NKH568bViXBLSVizqXawGECk
4acmPXMXOJm1iC10GPx9tbaKGC9TIUUzZGTQzGeFb3bVvmluac5wh/2UhgjzG/hknwHl8XTCHTJK
mArL9GU6ogpHnC90a88yHiqh82qJnD1M0v8wVDx21uDmS6hb/cKzcppNOcDWVOWEPuF9Y1nY7jN7
VHfthP3OUW4jcTw5NGgY7Z6S4eJIpJzp0chcK4RNX6hgy1UvoMWMw27hgqtzY96OYuTDH0CB6sd4
meLeMOz2Q9K4gByRr70MhllDkGRJ+xGh3fixlcPkU44CqHqestePETgzjeJIO8ZUXrANMR20L/gH
Gz7B34EOjr62C/s02MlL0FjRLiq8XR3F5hK1/IeYYmpUivn62Syg1pDNUaxVD29o0RovmpvswBi+
I/AedDD5JD0SatoacQ3r6XkaQ2RxL3/00rkIT9Y/2pJGhaAzdg1oZapjylvrdhdl8OaW+fBC4c+n
YQwHUdMV52D3kfYrYIZEWUqyMHpSv5ZRvk/V3iTE3JlYEzE6ppQ7dnRa1LH1EFBJuLZ0eaZJjm/P
1lgpNKhUeHa4qC54txIq7Vj2tK671QusFGOeL3QMSus6m2kcUaSDiHRLZlLJDlpjgKsUzQsRnwsV
0z8fVCjIXv5d/cVm1l7kEUnz0dwVg3p2y0vS6Vc9QGbubQUYnUaC3hCM3CwwDA5cKhmnHLg4KoI2
O4zhZPiTFxyUMY+WfUCvHSQPWpG0vFqU+YeS2FtFlf3aKcM3gY0JwQ2jcOBMK6O18WuMpBnz2gZV
hhM10IxwL70Gl4vV+tWQnuOWCiLmNKt0AFiSXCBEMTHHZwCxgFBrC0MtYp1rN+Exp0mxfSAfPePH
npkCaPsY1njhjiZ/GjKZE4o7iYoMncA72TnWsjb9djKMFoYsPuAbpIj0XbqehwoA1wivlxNeEors
dIZ4U/NECFSmQNiK2Ppl6xR8cPbeZDK+2BWOXDMjz0S8eQ7KVt0msKrE11pN3aYryTz7eWDd0gxJ
c6kNDLLmsG4aDXkSEi449aOG4ukxdV+YojeYuHL2UjpqbwYLOJrXPtlVVe+HWM9WTd82JxZtLuSH
eHbfZ+GNSQnHaRzKz5DlZwt/5leiBW9pnV/KtKJzRbMOEYo0MX6R0aCcxQtjyD8I/rxA3h991CA4
OxqJ3TF3ib52EZuF1ul9o4QxVqoFfBRbvxFQfSdzy6XFsRZaD0qwoN2oCVnFzquBMK6HReHOIkzO
pwjU674kydqUIfbSUjs16XCJGFy/mswta2onjiPVFAuPrDwwrPw0iSk4GmqmIL0lSJMj5cyaYWY4
Y4i5eQ2zLXR8u/dde+qPg8rbl6W6SgVPXe4Ge3oJtZKpn2l9j0EDj6ub/SW70gRPn/eROrtKTigY
5OSa4ROt+6UVTMxdjgi7LbFA6DJfw1CP/FqL37rYXADAtfPgIWIObXedsa9Mdy0z8suQxqol5Aab
qwAk+wLeIEijkExev7XbAN95TO+fUH85tfdSJbC7p4jWrmBIfgqFong6eZS1GlbrpmhXWKS9ReV4
4cG08RlgnfCDTrxXgZotBWBNADtasjDyIVjW5bNs8W17lAH3RucuA5M1nCj2ahBQR1Uy8RsyTNHN
KjCGYRXgmeZTIT97gpq+resnyAJsbxj6j0xxxiiz9oNORTFtHuVCG0sd+4j+PfG5uigOwCWj8naR
ad7CZmtGrrGMiuBTDWLA6I1+CSfrJcHSi1nTWzL9MuyaIows2OVRdkhpd1mSm6meW+8Nj0rAp2Kk
xC7LVVbvWCsUQih1mwCa9DUCXNcWc5XBeXENpEUMPUK1Yf5EBuYX1xHL06pZgKqIav0pmsbvROlf
p54aMcLxGwWnZ+tlWyb86xGvlYexKI9rQv+GtpGak1FjmtI6os3uhorrfdZW2M1h8C0kSt7eFg2X
EwUJSAMzdpy6pzBQorUhteasJEI7BerVGVzvxGcwxuE8cKSFaeUXEwgXXaHmWrQtp27bxdGn+qkT
jb9Mu/wEBtbzKRjEg6UWLKqKiqyLGi1NYJarCAsEo+YPUA7utmXZt0gyBfIXiYMli5zyrey7cwN8
4ssS/UVxsXTFBIVWoRFQJ1mH7THgMrUKzTF/bYb6dn+q8JRDpWXumwoHdOm4wXjS4ese9I7mpyIH
v5F08Q8EluCrbhnLi0n5wd6CppO6I/yoyGDfAbpYJyrBsSjottWQJy/gwX+ceiUdXhnFYEalcEkY
+rgScegcGl1evMnESUcHwYGMx5MlDMYpoJb1NG0XaWB4S4u+nktrQwiS3UWQ+Rk6TVlhtEGygG22
04T9BGtAMvR2DAbqaYNlq3SWQwPxxx261aSJJzcQDyyMONE67VbiOTk15bDDo8dB2+xs4jrUB0wM
1tzyl6zC15A4ySlzMK8mXsGki4AZVmpVjS50rrwYtNlgV7lZVE4BSKNRMCoWMuwjXwnyc5BhtlVU
/UPr9W3fN1sMfA81cNNMaB8ssD5NltWh2Ib4mC5ZKKEqd3RqVvqYrRI8ZUXYvEt5nD41b/a+Y7MI
O4R+UFTzpVxum8iEzBTg6FGxmObGbfAEzqjO+WIWsMjK+mYlzbGxyrPQnJ1SKE/2pB6YUTIFrlo4
Gmn1q8KOtbZK2Iyg+NfscJmhVXO3GQR2DeB+HWtyFZbftmWzZSc/F26jKDpBryR0YOVAdrgo4uh5
tEppQS1RvnS8Zg0AyRbJIau7eOE0xUsRMSaO0suARL2SSmb6cdT2Oy7q9K5Oz6n4VmuPs5nzwB8/
uo353H1JfmVJSlxuIxLkftz3eG6H7DGbtyyOYx5tq3tgow9hzq6pV+56P3bDkyXbtenR8hNnHyjV
JcXU9s80Zx5DOsEnwfvu6MmTXtmVT/PlO5yHwhd0yCxrw93TwVUWIHjGUd+MUnnTLctcYl/Y85ss
WVn8mtL2SQjjMNjZuJAUChtaclHC8Bfl3iC6qa+0O5gmQgLrHN9SE9NNPbiO77aqvUL76v0sww0Y
s4K9h4JVHE1DomoPd5oIXsnooXXhVBLKixfEjcw9qZhvj55DCiftLXBWFsX8znSdcRKuS6JgMhhJ
G9Xm0ZjeDBvPE7mOmtWiRa009UxyHmxGqdi89x7bHrsufkaa+xVlDZ0ozntdZMl+sNhw65QsLhr6
R3zHXYXI8SvgT9EpMqpbDKoHS84mdbNjJK+FOwHJ16ZgU6gU88RetLFTepk06Fgr7Ew9tb7Vtc+L
buU6nNDvwu7/q9//Qf22Tarb/5P6nX10fKg/mj9ztw39/s/+JoA7v2mmQe0mrGmbWLSKvvw3FIOq
ooDPdG3VVC0dxe7vArju/Gbbrg5nwbY9bwYS/F0A1/XfdJUf5UFhcLFAetr/RQD/l+kMgyNeg4kI
r2v8NHuOQf9pguS0ncqmtBh3bsNnwmpx0dZxTGqezU+G/GMxBmPRqI8gYDJ1Qd0rh/9Iaa9Q/SbJ
fiKNYD0pCOcE5rJU4qXipBIsb/zAYoYeyE+C6ssSHtUgkxe4+tTvQhGwOuXHn975fxPF1/6q48+/
iD1nmh2NeQMwk3/+Rbwwm5zM7sDyTji5PJp8u0GdS2wM9m7qpcEylxhgBWenWdq9lh6D18l9LsME
rtgmVkOUE+2FpmtUX0lfdYWq/F9eosZL+PO0jpeoQ4vWPVMDJMhn8J9fooF6bQRaOuyK3Htod17n
fArpYTdB+C9sj0rVVPVL1/iKQXaNwX95h5iM/Ot/78ICcQAWWJbzL5MOYXGdUcIBnYL/p/VKRtKl
xfSvMn13gsUZMUjU5xpx6ph9zEbsA4r03Y2TS2NXS0VCB25QHiKZge7t4lvmat+i4rxTmSALwezK
dR8hKfznt03nk/KXV27jRzL5m0I7ABXg/TWqHnuqrgwyy3aRNl5GTX8OKcJ17O97FlPXZwgYJv+a
+Sj4vAyzQQRQpBbPXWE9ekA9sKKnAdztZh+b9XBwvFoARjTFjlwWdB8zgCkC7myldGm66ho7u1ox
wG6trY+F6lA+SmOi00fKsY46aLqWc3IBgp0YK0G1A8lK3RRK+sS+k5AW8XE2G+CyCrmPXTKPRWr0
+7bNn0kmZ1tLdcSZXRg3Urwo0bJKugRJPmiP4Mu/9QBhJbInIoVxbN6cjk68YQjclS7k9p5q1NA7
Nl5PUKO2Nf3oKhZpY600UPwMKjJ4l1p9wD+WBigFIQjgqaRww1OZJthse1gyRZq9CCH5kc1viFGq
gMj9+5f3m3ZgnO2i3ZLglPFBifI/brphHotk7IGsXB329xuGC8N+hFy3L5zxRVV6Z50w0KNrXaGW
C32FfcV8n3j5tsgGUjMGlUwtlg0wUK04BqMujvevZvV77Ynos08aD6Tk3DZ5vwFRgprLG7boaWoE
2VDvIwIFe7MgmRYNsT2jCHdZhYAt5LpFPtnX841rzt6NKlG573rgU9iu4KUjzhsKikzK2oJ8wFcj
55TDkIf6ykIKZ+/cOAfyLH++uT8mz4VpZ0fDswHGV9ZeK8r6GKozu9w0YNnc75uu9s5sTN8UimjZ
gVYfpVkRcA9owKYACx0o7cBAgpg5R3aDVGTVxbJjFboMh6LaqVX6aksjeHDnG94w5iDCMFbO2AQP
/Dlsxw/qdtnC2DjV+DNoN66o8NHyi1omcuNFNtvaAD+3f3+wDSqaUTEYBm4LLCFKFIIAWrxz49Q9
DY0wHydsyY8tbKih2wwFnbEsg6HrUZq1ixKWxgMm0GvRBCevNcVDPnb7ZrDFxaAiZtPiy18qA0zJ
hID0tqp78wbaAQN+Ea+99n/YO4/mxoFwu/4ivEIj95YEg5iUKImaDUoRGWjk8Ot9IPuVn11lV3nv
DWs0I2kkEkR/4d5zx34DY6p5UzFT6bAPEuh2GZMbNU37sMXQ6Y7NapkIcccNbbfaX6B8dU/Yo9Ls
pIDgHdraNZlzQpmugsXTO3nvTUyrN8Ez2dTVwFSRhEIb6yIFvQKzkPdbQ+O8ynpuaWQlttgXBK5a
hA5Vdo0sI17hINc3U0pX0IsHp1Y8oaHxOdv2jcUlgQW1nJF31aR0Gp9kNePRLL6Bwpu+mxIqa2lX
3eh2JLaUjmhWpbkYv6vqI7TldqTO5cZCw+uq38xFr768UgLOTQ8TstSwqbvkIiZFS12a8Nwiirz1
xODtlOP+5nEwbUAQ/tDz38p4M2fQn7sQGm6OCBm9mN/0zK/i7ERMRro37R4mAHAAF5vupob2dCfq
iUjKpjvrQ/PDSrPa8Ab46HIM6kbGFAjyI6xSmkdmBlVcYfxiphtXPqAabRUFRkGugXzw2G8h5qHA
Nq7wV3DJsC6NFe8dDaoqNiaH3MmMEGitsL/jEpdpYoQbvRZnL2LeNI3uTQz2IVyGFdqcV+skCzts
qpfQmH9VOTJB79tf5ainQJT7wOm/W43YVz2xgZwN9GNYYvS+X5URYrVOD7/yqX7NVOqHrYf22GIP
2UzkMmI+Y/9YiE0ckm8QgCDyOzmXflgSOq9VE7rS0sSbEnOb7JpzrZmXOvQ2RVx3d8ps30Oz2tKd
13tDB+rIwWyult5pBQmanRPuUJLV/qEGjU9A8D+n3k62tJvM1wgs2A1R9VbbbL5wRQZ+k3rXhAw0
rlKm9mLpxCJ4GGtU/RsMw4R/2iiAZrhuntoaLouvoDa2sOlizBDqWGkVs4+Oba1D33YXjxUYVM18
J7FS+JqJh53y7JG4VkViZAPTBUyDVa/1sP2SESxkDw+6K3SHYOxPENTKD4BZ52lq3mXhbja7fJvV
xgY17bgaOm1R7yEpd8o3US+YKs17hj1eg7xt6HOXrIO6ZsdG765z9hP6fG9P5R711NEIdCgRPAV9
vAwLvK2mSW9D7/WZ6vGGmQ1LZV59cDzT2iz5dTQjYkbaWAdW98fOir+FHt/lqLHwmTg/DADeXFUs
IW9IF6DwcOiM7tPcQ9Qx+OZ9+Giy8sTCPiK5d9O9m8iXIMNh0kXhK2d5vMocC0xvgcbb5ZQsjSzf
RK6Byjf+tZviYkxiH4cGQyvGpytcj/chuKwFdwm6m1+wcXSXd+94NMzxzbF+SJv71kG2AOz4gcDc
d99DLJkzzf0ZEN9H5C6FKzD0OPtiLv6cJs7LePR+O0qOlctdYK17w0nFHckHlmJAlDMFmEhOWbpI
wR1+GgjpcoT5tR2RlNpWkYAFqrEBqJwxczX7Ey6Qgj0fnsoXAdhJFT37FbdgCGM6W13DzBEz8W1H
kzDpKpHYI32jK4E2dvqjG2lQKt1hV9rj1wCdFoy073D3wizOUKNr93iKzjSHBG/MSG0RjmNF70s/
GAkd4RjDRk/GDHMWwbv8XVrTfarJA4lyDyVBGwnqcr81yggtvQlhZh4RC5ghZrLuqNkJEytJRKyd
sleOjbt+ro44b8EvINak4gXs6NzcMT5GdXZ1BX03c7S1yq9TGd97S0QEth2CZIZnvdO4i6SYNHuZ
7oYKFSxplm72a3flZ1LKjcrEO/AKflxpvI6Jdl/H5OPBaFPsuxA2FqnP4J2vxpDmzAKokUaKNe4A
Lhw81sSma+9t1p1kidbW4wf3xuoroopdjQVYtnLZnWJz2EftcEmG4l4QMr7qJp0ZbPENE/o8NSWc
UAbDazPsMBICDNVD+0u3yge7hm9tDa9LfQ/qDKLt4FyEkyKVl4JENO9tMl1ny+tn3TXNQYNXI/J7
u1LPSe1CmSOr0Z+96knngrSH/DLq042F392kc93amn4YISngCpQPaLx/TDUM7IyskB3esLHtlphr
x7wAVqCLAPexElVvb5JMfI+FvBJYvE2N5isnyZ25veDtxsSx5AYE4iNbk1L0mWhNjRTB3ouYc7Vg
z51E8p9Hh7jGxahzFZov4CG5vicCwGRs7JFoFruyG9/J/tuO+D/9ARgpShcSiRzvixVQzTiF2Qa+
/p2btywGoAFUNdT4qtBc5pHlk4ORBeoE9bmnDauYd02MSEL3ou+/L3ccwHZxQ4dkEmBiwjx1jXCf
x7JZj1bD2z67hSNOgI4MmrZ09lPcDL43PZVowdCQYhSJS6f0HYq7lUWlj2+kIyoJVf46veTFJrG8
Hy2V/Wagx/Dx0kGSZ7wzkni3pjPew/DcZ5qPDvMXuh0IaEKV0nxNPY+ihwxLX2vno0TuxBrR6cFc
Re5wTWsUofZU+Ub6luY9C38gLSyJUuEbzadRr7hSvBWojTc5ux+gdMCyjcKfbIBIBSCH5RcCMX2C
ALjYwlt8Q9F34c0Ptr3GiTpb2IBDfpq+EBxZwnxn89+viLVCVg5EfNXq76ouIOqGH6JAaM0mCbAa
Tis49gghhuSuAqKKQXCG0m9gLm6gDFQF+mWuvMToYSsHFYirpDkqDcSDg4IKdQFjzCx5UJP1uxze
VMWm7wXht03AXtL9s3SwvX/fco5ZgCJ4GNJkoZ7Vat27zgNx4++DZ76R9LF1CGXCWiX8FvDhSmBM
GFGwrjyTlR41BOSSLnpNQ++NDNdu1UiE5Y6Ido2FImEsE/QLrbt1nOhqOsFrqqpolQjXVzLkyEnC
/VBi+tG9PF/Xlb0zI++eHiNZldkAZ74k/T1IzJP4goG2mJvxKxcUobOc2nUpNdbBUK8Ks3ooTHvy
cc+KbdunxHDrj7xs5ppV0T/KH163GLmfwzq1WzNf1IlJzzJqnU6ueak0XLYYXOgOQx0qkCeA2zfX
DAAEcV9YzKdSQNk15cffX/VNs198O8bi4yS7SRT6zZE15iNd205hQmag9D4SkfyGWvdeddmP95nL
eieyrzydNlMPodkj1NT/+xm6oP3nspqqtfkbHNXNUlDIKmab41wbPvSTAlydJSxIXpiOOoSbfs//
vHJNbl6NPRElRuo56I7nPNcyDgyR0VUa42vo4tyhN0pJrTgJFG0PVlJd54xXmJ/pVWsy7ZSojnAc
zRI3iBRoC5z8nv1CdsAmm9+KKdo0nuZdS8vS0OYwOqewYBgbdy8lN7RtXaqIAecY30Zn/IGnXVyY
k64ScjruyZy6CTjljY4SoRiqO6sjgFwmRnaoySQ3IWzAGCsz9iU2lvY8jR56+9VBPbKvQu8V1aK2
7Sza4hyZ4DnXAsLuHVv6XaHNp9jhPtcVyPk7fWbUjAZxo9ls3qfMiY7AM7t9GzVn8JVEzDH3Jatp
K4PmX0WFJUK69Hg0diaN3ooBdbQqmbbrrhGtEye8WrLYATLlporwrRfdq0xBY8dCMXKQKJfnu7Em
AiG0gCe0g+F3jUCBRy+He5MVCLqCRvsinnON5Dn0s6A+llayzRuYwB0L2bkWD5R28cqqa3bRY+Ot
HUR6nTIfMwULwo4W41tor4qketNMHNU4TowEWQMWAnA8PIeaSYxy7Yf47EqdAPpMfehx25x0A6Rd
XRkvXRIQcYJFluvIxpNknmQQPBsyevQskZJ+2V+xo25Ziu/7UlIRFelHRplvSQ+o3VxSBqgTvm3y
4AZrM7MAHWHT5SgUV7lXPNnSZNES22cIVVATdAWYpmyfyybp6RKqe1I6TnXuveilgV4x954j4n0Z
y3dM69B2UbEiDKUbqSv5HpQ1WeLiherLwiEuffr6N2fsDI5tViYspG0T00b62RThwxh2n8tLSgew
jaISu42ujoalbcLVrXXQag0Ob+RpdqkGGBaFnXGaPKn8pjDuUnckUDp4nXtxzTjzozSmFk/JuwEK
8GlU/a1vJvoqbXx0x6Dc5SaQRBwUlWX8mJHzrZW3Em7DKseLejCqpxoDyGphwyX991B23zjRT6ru
opVEXccyo93yP22dMNx5GtqXHh0D+rRt6oWS3SYJeIYNXtCEwmBlGNcSoCYaWOcGvuOQsdiwY7Ah
4pDV8w4H+M7q6mabOxlpSuZzUDgX3AQcernLMorihUHQtaqNt1iO4UZY04EFX71rl4ubSeuDUZBi
CPxra3YYWYZuGw/6vZeM91ISG102FYU4XWaQHSdMEnD4dnblvWrBUh18ND3AApas2A7o51GsMAF0
1xHaWYpnDLrmp6chAQ6LbWUuer+WfX3HkpybRT1tbL1lvVne16H+YUfUikTcElEiQkhh2XdoAHRg
0/ZgRiWZTH21iZL+pmzvzZAarms7O+akTq0ij+0lYfGEFVMGEDy4TpfkIY6IGJsqHuAOnTE271I1
eIMUZALiXNyw23azLo6lfl9xrG6siaQp6Aa+TtpZN8T5LkojCGN2+djHqJUD+r26ZfHkpnOzamr7
LAM0iiMqLD/xKbaZN5FwaPgtoSutyK6SjK7N1OByK7Bl2KXlHcN5eK1TzkDXoXxit03kIJndCXVN
a3Otl1WzcsbwByER82Wc012kfKvN0ZQiGqpS68B7WXHzgP7YUF56cbVVELROjKqRtvVMTjDqqH7W
AfAm+S6mv6fVOPGjcfuJo3ObDmKlWviGdh0dckBGFKxfWdzEfjyjzBv5zkXxkxTzt7QJHWCuQrZB
mCKRtdS2C7lknHpjpqSBgdT5NLT2PIr9ZDNWGCuy7Kdxa1b5faAQPZRu86ZF9Y83BC+K0dBAqGzR
l8WaaKAfzdFuRQGJICx3nlMfpo7sY0AUo3MsyZjvSDuEEojRFDg9UPzCemcZ660zY/rE1ANSWtMx
lOZk+4pIeivXgjKE7Yhfbo7WoQx3scOvXHaYjMHZ7OCgsBFFFkICHxi4rH1rDfdnakY0gMH3XNY7
j2JCesa0toDMrypVS9/5BL33RIPworUQtvpft69B22u2OExsru0k8s0S/JqhTeU6DNNqnaIBjUzG
Ve7c/OvqLt0OihcFFSggGsEvGM0gIdJPvMIfk/R+DOYHdodxPBfqX5bqf/ntdDrQ31vc4mX9bbtI
p4sc370VbVvuvq5DG0mk+bQ1mOWbFoF3kZt9dK4kgic6FtWUESJqVOseBf6cfoeqpX1xmjczRfPU
SfMHX6W9LpD24sjekn1BltMszn0+PqPOw0ze37FL38sUQ/4UOOYmcZP7DNPaWncJFU1IYsEfpCEq
IMggDqKjTFFRWx0wqf6cFfaPNk5vCWRjP6McXHmahkaaPJq5D+6hf97NrKjJPK7P/aJaH+ZNQKMI
5CO7yNJ7J++y5hIb7ifkV4gkat92yAcbZHyFJI5yGUcZuYngdHEG0/V9CxGpbaS0tYE1dVUl4wvB
YNNhCB04X0m8YaC40gz31EqCuTxTCHAxNUb02f2yndFY5XX7oslo49UtbYbVHievu6JaalJaxdFU
L1UxhYubeSfcdto4bAZXhNN8sfywNxqDl6zo11Yg925nfHuMtFYeNyC75vnCKB+sOL9fccLd18L7
RZgDBbTIIbLZZu+ncBQuU9A/9NmAErbeexa3zSjLb5Qar1w93dYw68eJklvMpD5J1f0YkqhsJYbD
qKVq7enIxfIMVnc21YdgDs/IHC4F07qs7satKA+a0+PMqvH2Z8OPkWkNIkisdEpjNwGepKAAC4hw
96kH7pluxqM+MpIAJVQ1/ywHjEzaiVfY9Pm65I2xGtvuU29mLJjBdIKVeI+kgjmrp+o1a7Ys3nay
ZbamRH0RxZyBey3o+Z0nUL3dpeiCYjMlqON0DYWXwbSZVn4klNzDS2uzjqXuyaqF14AfMkTkPmdM
fxyPqVQ6zjvH7K69QbXYICZlSEv4S3FWTT5selg/64iAlrU9yzcuT9sn/9AwDHcNKHjwk1h/Szv8
wcFgXlu0FuBF9clHZ4bAm2gY2ssIxbZHD+bikuBp8q4s//3BNqILuqevSM7NfQHE6uA08yVZPvr7
q1To867O6LOSFLsyk00WtMSdjMXXgCLoCuCDvaueMLqGx1wO/5Jc+yqdNeba7j6u5pD8Tg5zQios
lrO4COI2Sp7ThriNWX0XMlHYTsUyXC8bynQY0yUeWFWycCl48ojAJaq4unei7kOO1tqyasaHwBba
YbgA3bU3pgNSYYY3UWKe5/mk4CMJrIa6fWgC8Aou92NPZfuUqXaMo6IBsrejSUzWsYd+kP7jqU4I
OffyMoVNSFgnfQl6kNI37KYk6nDYL76sHSk7n01U/XgTO1CjZ5eiJNGwPZ+0SiMqdQQr1apLMi7n
mKFJ5E7HkMOZ6cxHmrUMzgLco21jv1he62yUkUk+mwSSULtWCSiY0QMXZ3ff2K77VaQj1o7UprCb
97HRvmvCpkJFzi/ex6PpohPq79BhcXqPnk42JnPRgWhF6CQcANIAs9LHD3S9v1HAqK0naSgiObWZ
tzIl+Khrak75oV3z/Dq7zuYGYUXt25JQXGj6K3oRZ9t4FOoZeAgVP4eVBpGtHBH+EW8SU//EusXw
rS/g8XlLQBCJ8GapW2tR7WbsWGwMuNYFt64VeXj49PtZrEE6f4kw97DYtwQClIOO6JN9YTNG/5h+
UyVU/og70tWG/pIn82VSqgHIPRC7ll0VZHbwiXxv3XY/WBxt+nnUD5lbPowq3vRF9TiXxrdOhdYy
qbCV+HYs/V4xgfA9Y6tGqmB7QtVUa6e+YPPvBCFjqIIhRYcgjcUjuxTythIaQYLt0R1FvbeXgffq
DrO2plx7MBlJkBqtvqMJlpIha1/OeOyjred1B9kJmpE8+LBzQFKD9ovLINjoTQs6NOISieGdVacG
me/7zHVxZ/b4H3LTKt+ZulH6eFn20BJM8ihF+Vk7R8IMRtaUGopDjeGProb+rUjYpVSAhUhha6Nd
bLHoTZeHKG0u7YhXO3Km1p9Ea9CJ8/oyNL95MFNWY7845pcHc6gvUeb1R4n8KZPuhYnFSLZQboF2
HrJTHha7FMTsHargbFe5za2y8uykKZmeknnKuOymu8Aw+zNrrWlIdARANdm/zJNK5D87Mq+0x7Ap
q33ShyGmOj5M3VR77BiJ+GzYOMjIUdA7U24rwUQUIshK6ShFiXfJDtlkkyFeDO0xnmM6iayaLkpP
1BYZ4KI59bYReO5wLvNXIb3iEd3m0fbUW98F84lJOG21SsQ2qG3SDnE9UIRcrNI7y7I5W6PTkKge
vf5p2DP3s7eKu7yrzAOkRJKP2/I+7JtnAsfFNoyqhygojpScCXHsK9Lxvjgkhr2T65/eNN5kPj5x
ytCXLvlszJfnqbiTczceO1E9hVVxIzxkC2P8OwWjtLKS5RaR2U92Nj/rRu8rN8bebVG5dSEG4nRb
pXNM2wv2iQiMnK3LTCJG9q/s6nuYBRMS22hHriP2FiQB6sIoTdJh7CYjyDZhlYFdQ+kHQ5jtTtgY
62xk7tFE8lTRi9h9jilSZyaeKJf3JPkaa9cYjY1j/trJLLd2W/QPXKK/MretFcHdFuVu8Dma2SWm
8onw8sDkcav//pAsHzJZYB6mbLXlTGMdoJAYuHTsZvCrK+wuI6wcJg/1CjAAYyYXl3MxAOCHdsFY
wkRzBtryKqkOZBQ44HdinKvzdRr4AZELjD4S9P2Um90GygVEKw9oZB3l5BYyl9frHRtb5n5m7qzj
PmIdzHSMA8S5aEypdxra1JVp51gBcmPcsjl86GfnpzX1Le6o+fT32fTY82lcHri4rj2n7XZ0x2sq
rDvSYZFIcPNg4pE6F2JHUE+sAp7Gcx7r+HJ6kAu5EZ872fV31eIGDZT30pa29qEUvVKuN/mDqoPx
NEtAjVN0dBevnh7oyTEy2cVpAQLTnACUi8NiPcnN5BQ5YHxcbBILGORPGDxaYwvr6tleVMLdqORe
tMNDpdpLYLLGpkjVHGMT9ed0Kh85qm9cA28GamWoCCuvad9bgyUPm7wbEASqFjRTsU1pZBfWoZjc
g5Zsll2phu+lb/6h2D3IRUIOq0ZsdCl+lafBzrC6ZFtF6sdogifdIVW3mKaeV5TLyY4bZ48HN9jE
LFP90kzzGxLOBwdwyE8j4ON5JkMsc3KvI/eupp2QRI5Fv/dkTTK9Uw6PbtFeO6Jg32KLoAPSpHFZ
mA3r57TwdiYi6k1txfZTo8x3ViXNgdgOqj2HGdYZg9tmnsY3A9mJn9T5li8WF5uBy3Yc0I/kAf1a
yB1qMOazW1gN4MCRuTvYGaZs/0ziovw2XfxuywOXw//409+HkDLE1siiD5elQsbqyRzCeUFfAjPG
NQC+210w7aiND7DFYiSWLY69v48pwoeDvTzMPePdRDkIdqGVCSazQLjwXgZ7W9WI1rQKKXLFLAxw
1FQdglj77ixFA4phUkuc36jWSQ/hRV9hdy52BmKp1ZAwLG7a+ZPAbRiaZEScB1AOflnNCdboFuyZ
W4pPGS/BX0X+j9gacgjGRhxK7mSPgaT9y1120WZY2PeTDDgYXOvFlKa1q2Isj6mpFy8Yh56nQRif
mtX9DOU7y/P0SbLWPLCvTrZpOMgbeMJNl4zWp8fefj1GTX6vBc5eeHl11yrqz8FCUQ6Lb+tV5z6o
sFY4TnUZCWD+JxK0tPFsTM+N4xLOmtDu8etIl6UrQzwGrM8SayYqjnCN1dPcxHZL8MSTHTB1U3X9
D6h9SSi6l/itvquZDq+KOj8PM51dpbOIa71LERFa5I6vRswddpkgcUSubHO6GWnDXMxoPscMSYEz
7hzX+y6TBNBkW/utg+ZdNfNEse/QMSzHEC4RI/VIgc4iZsQLP8lon+ICx5fmyD0J2L6h9J0huPNl
cY5nOCLBGRjT0ZhYmagqK3axATxcsza0M8TTF1TAC5M9xSxf6DbjjozJDMuLCbKSh2h9m8JJWaP7
Oiziyk0j8SyolPtmXWbabjLL4j7Tk9fiwLpLmjZAAGY8tRwVU2itQ2rMCzS22dmq/aAhorGO6rNr
q/zF9mjS4sJBJL18qIvozW4V5pa2PQR9xti894az1Wd+5+IkFWVl3+WRu+Y2Arx9YjzjWvZ3OZeQ
bXC/rlUQP2PoORVh7Lx5jJ+CvunB6GmcepMXM0rdKuJI6jp5z+FrXEHAdLL+cSOlOD0xEdfWQK9D
jszdmCYnEJjiYHEzsayeVmkpjkh3YjQFduzeSh0bY9dewTBdK9yvFTK2g0sJs5o1Joqly+6lTptj
2ujpmQHAPyOeG5wgZMYABCKHWys3RR7lXB9hTErns55qr4GriItJAnvb5A790xTV+5wu1v/7sDDi
HsohC1qkLt5DVohdDQf6UU32piuFxflXaocYZDCfbxU7yHne1e7aZmd7G1eP8sfZUOEhznu6pGFs
H3vwyRsDXNPOczF3ma6mreepnp96TPpzlz8NoDPDhEMNTh72G9aWWzvyyP1Vv42cxysYF8SvEXf/
JjB2eh5cSdsSd2FN05m37G1lYhFKlFsHVovzZqqJ7KDo7veyqH8JtWcz1QvdN4z4V7NycW+0NLw4
KwukC+jQ6R0JlrFI7Q3T5BBulWC2mKre8nutj08tqPmE4t0OB2/fuKm11Yv8PAGfvFi0cdhd2NUR
NOI82H1s36kIK069jNHpIC7pJIl/Ei8WFsKr3bTqRS/Q9bfU9akj+mPiuqAUl4c25+6M2/ldTZ8U
QstYuZCU7rm1rxCpHGRrmKxCM/2dUERfoFD+HD28IMpMXSyGkXGqnYqKM6mntcz6YY1Op0dD6PaH
VBMMomaAeUQWZvd/D1owpywvL0gHM/+PL99nKekGRfuPSCQHdo7rHJA6caUaTGwLQx95O7IwHUlA
2oKaGwhFG4+WJqdNU3jVS2xnch0p4e7/PpSKdruMynEXYSZ8LkivRkWxTOfRbqWiaJ8o8s79QpD7
e1D0qdusdHPfkcn0iMh3fGyGAoJuqtBS3UIXqZfpGPYLQAYYPkLhoRxi03nqlgcaNM4M0mLuVFo7
TwYn4zGl21uVIF6/em9dkzD17RRkStp5Ej8MmWgONJ4FY0P0voX1LFM6wgR3iiR/Ct+eoplquXFE
8ml0gg+ZEICnT6SLOK61LUW+H8xoPFhFVm6quoo2bS6mR+Se02NtsGUpEe/sLFXC2q7n8lI7rJXT
KTkkjdAeyrjSHjqh35mySc7YdMcC3ZK+ge9VHTMVI+obOowtvb6KQGVvlgjkLZ4F96CChqzrhZIk
JhaeNLX2DcH6tSb0lV5vIvipTnZpqdu+zKPsPOp3emw+2PHg3IZZLgcmi4AwnR9m1XCJJalxHylb
3Ntjk+3iMDigK4cLGwfhMxivlknnUxfJa7FkD+R64j4p29zno5Pd4aM4A00LmKT7s57mF71I5ZWw
zoBBeNQeQqjdIeP8SzsNgJcqVgq8Fx9h3Vns6YsArLOnY0th9PzH0iq1rnvKbYcgUGaC+yxLuqe/
fxgC9i5Z+GTNonvIG0Z87eCdsjli0Z3Aioqn9BNVzHoemBEVVRk9mlZGtmgr9X3QdgkpPxbRAE4s
cF3HCjyolya7xGiTg73IcDvi3+8ZF3/15hTeuqypdqRvw+YrBrJzp4pzpKnnOw223B6+XXWx0Obz
1GTtzWHpYKZQ19gmgFbA7gI8sPdzp+12YT04LA5tIryaKfMDO76RTThdq15vSO5inoiXjOFm611h
KrWbPhJM+JabKWGqQC5NJuZ//zp0KTrAiJSSvG1I4QW6slZhRd/YE6o3eMqDxYRcNiJartakyTSZ
IXINJfk0I4Zxhyk/cYTlfmUGFVDYaAGVMG2fqPCe/h7YjI0+E04Eeo33P/5uNIsXIpLQI/UMibqk
ZdUaaTz8/Wl5aGMjOo6if3Bj1rueoBzCuIvcL7DCo1u630VWhw9BOXOdMa9fa2J+HJsW21iD9iuj
yvEnkvye4gngu5U0iqZmyA49aUZa3RS3RjIhkkbj+oVrv8jSfgpp4vwwAAdicRC3ZfyWc4tm7Fex
rWmR59GQXCckzhvV6q9Aa29mWX+ahXhXMvvupYQgBlW56xqfIv9gyHDBD2YfE4zKdBI3fUxBzEq2
pj27NpvVlYsgKy09gV61jVdYwSH7cHipPXzOT621inMyyZe8nu4IZLtlboA5OrdNiA0VpMWSAI0S
KC4hPRKW7Sq2yk+zkxeHxN3KmhfOmsT0btzXevtjpgNhEHa9LYDJg8N3H5pUHjpzfJyTcZ1N0z+7
fA/qwSBk1mTfJjSiXy20fSVCo1Lo56DEZSjbyqc8K9b6OF+tOq1WbvOeKfkUavILnAWLDY3ZvUnz
WKUk0pdM6ZhkgQ8K6hdh0jBhJwFdw5o3acV7b2NM17yD2/FewJcHB2n8Gjv6Xw/CDWlud/BhnkGP
4DdgPzNN1P9VTqa4XgU/ioHlegqNFyRxOGqtgfhrmMFt2671Nj8lePsnQfhAWrEaAh3gmejZOrYT
ZtK+WW1A9UWERCL3U6YQRWjYN4N1m5l00Jz8y/8QJmRjtxNeyAoXFgWHdL4NAziF/TxGBohl8y1d
zlpvPrXKe1iOa6H6s67DPxIIFUfbeNJ6Ove5LE9dWwJNt3RK5vCdhklDz8nMOjCZ8A42hMaxep9q
5MFDdhc5mDlDdRsSVHa/U8V10KjLvIgf1Vz7QmueJPuynR1oz9R8w8qyoW4KbbiTwT410D43eGaR
bdsvgYGE87Mb+Y0oUiaNZzALomc7lntOtkekOoj5egVJg4kY7Ebm7InYCL1/kriqO2cvQ+pqHSv/
gkMgrItolwLRmp7yEs60haKW1daK8wu+RNQ8g3l2OIWJ0TpXgAR5makndJJZNA2wj8iO46BZPide
weI/d/R+m8HkR/IFx7qZN6VZobwgVAzhZrfuJpYCuj0wZKGiWI1DY/hZv0QCIQ7TcakimDhjAziW
RcrRy/3kGETvaTtR5uq4sBfEBcLGd2N2bgykEKqKafdnU/n//rj/sz/OtJdg0v+LPy77GL8+sv81
qPi/f9H/dMcheMVTpTNhNzyxBIb+Jx7O+w+2ry5jZ0KJhXAXw9d/4uHkfyyC5uXLXNpn+7/Q4eR/
CJ0VGmg4TjBTetb/izkO597/bjxaMo91x7EMvHbmH4fuv7rjMqPXXZPM8n3hiniDo5QRFL2/JVV/
IyRyWjdJEz5R1LTbThjTSY4t3Ml8zPc9HQoq18H1Z0O0VzUAAu1N1IGaZeHI0e13L7tVLt4BvUUk
3DQai9KaI9cI2GO3onVOxFjodn/q7eBI4lMNFA3jyVIoa/mzQfLGS2RbWxTNzmNdaM+qjuJLj5yJ
AcSQrZ0Ors9EDEOJhG0ePXs36kydmjC/VVpKHCz6q7VRtOmm4S21nSYEBWGYkOOb1vX9YHCQNpko
N6LQ7mlh4wNDamfT2Bo4EQNnizTRlBRWfzDZgdF5RqybJdiYRvF+S4za3nk2dgsJqMCPFiKHCFml
j2xrzsoBjdN6/WNapXsb8k2X6vN/Y+88liNZ2uT6Kr/NPmmpBY3DRWkJVKGAgtikQXWkVpH66Xmi
OSRnfqN4AW5g3fcCDaAqMyPCP/fjjyApwN40UIMSFtS0+AoYYy3IquP3YpFrLPHAOTBclqPMOSQh
0rFZm7YeEvpCJB7VLmXFvCaqLbHvSzNZz6HWc7ZLEY9AjppO522ndFqMkN5eMMxp8jBByNpQK3of
hn0aUoRAyMw85jOFPZWsCY9buwqE3EPSjQotXh3mFnksl+PzAOfpYOPUczXLevKx6c2+y6439uUm
7oZijXiOjGr4DKWLIoLHapJDnoLXZmJv5ODG26DfJMdZYlFMRvb2bucf58R9ws4u9jgx1mE+4+Bt
E7pcHPFCdn3aFmX1XdpZB+aXgPsX+ot9dEe4rcCrdubENqkjsbVuB+1pnseLUYv2UPveV6QNK+DN
gCEaYdD28Ak8ojlbLfV5vYBbP6fNLYErxyDvXrGfPXAtMzt1ME4Ahz5ntIUuE4X9m7E8IR82zdju
4G7Cmo2WGnQ/QmRxwCEHiAoe08r69kJjn2G8im3MFHVDcQRaNZ/i4cyydbkfu+bkj1SI5skJyOcV
4PeK6MoKUwaet3Y5oA4b127m3ClYC/iHo95dgNRF1WE/oLlLXIpAy6qN+mxKAFaCgjH0TFw+C96S
rV7Xm6Kcjyh7OzfKjqmub/txXie8WuRvCAWyVFVLXfeXQpKJsD7Lgv7L/imqqcRJDQzvLhenxeRN
Su9m67qxLsJln3KbanPrk5zMjW1e8/UGaGG8cKBtof6fJrvZkWLDFpnpJ6np9qGOupWfwaFKcgM3
mWZKJVDf48DVdrbLRlPP9Rvr8t3OTUJ8tXSOwCrg2xc9VvG+Ww9G/zM2DO2Y/nscuuP8bFYHer2B
ayFgHNtu+tGM5DOrTXPDfNo++bDfnP4upifIYP6qpI1nBaVluLiTP+4ZqfyaVDlty8RipKneD56n
PFfy9lxQusFWJK4e6CKLltKcmsUIqmlbsvlANjO80xQyAvP7jYw747thTmAp/EfSus8F21otcEaC
/Nz1bLX5Jaa5f0zGCC6FiWd/0F2J3Ys9D/5e85qCQJ9sNo+Mz+Vdc8pNXjbe3YHaJCugSTXtKRfR
IIGoaf7StWssXFFILhAmOzSZfIXFz1ybZXYHZFnuCPcQaii8Yjkgivz/9X2qfv/1X/7P6zvA3v9r
/v3+23x+N938j5/ff+xF8fkdl+qP2ec/Ttln//sfQvH//d/6H8u+9Z+cwLd8Q7dN29dtFfj9X8s+
tJnA88EFY0DWXVLM/7bsk3y3cUEwaA9QB6zAZrMgCa5E//ovUGHZRngQdTyS8X//13/9L9/jfxa/
5b9lx+U//f0fRZcjgPBM4qsd/qX/kNQmcBw4tm9avu+hh+v/lIqnHrSqqROM96LCfg4i/EJFCXNF
PMpu+ibn4s5I5iE9h3UN8Mk/2X2h+Hc7fwb86pOKIvww4eQZAEngecAneAyl82GARLdmWlpiKsxd
o9xosLgrxzxUjOiwip8Cp0RMbdEIpui1jj1w4IGyOlLiUBNmIIDsjR95Ot9i3zgTEKBB3OFsJtm0
azfT5ADgZITGqFis8XnKNgdjP26HF78RK2LGF6Le1xiNvHIBXKNkV6G5tALzGGbVobxmQb6djZDm
3HRPWO4kerybQ3rOsRkXPMghgUz+KWGM4JASzFqcjNW7JexzPyecOvv4AOXMyrJj14Ys7iMmJe8p
MAwI28VRWiaOZ9SZQT8a2EjwBRxzi4kNlghOfM9Fjuh/QSfAKhO9sCm7azgLGextjEHsdJFsCwfE
d1VfM5a9JmgQu8hChBenafZVQHSEY7WxqBvtaxbxsaHRohrWOpHhOi3Ojk/Ey4+ZNMSoaoLK1ey3
0vrLGMwXyATnzvf2DGIfTbM615n8iEELDQEDDOfAFuK5MasP9UPitl4bMd5KQmp+Eb1kE29/iQmu
3YSi2ya8xHoUbBghrh3eXqOxr7aWfcpCiY7QVwNrk9JVqLvZS2Jl+3+3uf63y/g/XLY6d+c/Xba+
4RgWSDAuWo+CJv7/v4M5tNrU2XNjC8Ct3bG3Hbg74accvfUcczEWpYMxpwJlNZ8lRMJl3fWsWkN3
0IdhgIKLFp8xoG0cqiBk/dD2481H0FzoKWtj5XFWn8S44pQcLbJOaduao8pKeswB0S0e5Tltfkws
uSZxjJyR4NhkHPqrLXEofCWpgfLfiO8g2ZcS9FSkm+Mio7udsYPB9BavLkzJEZnF6ZdWzZ5HNk9t
Sqv0lL2pq2WyzTNTrXst3F9DMnoAdb48tzjPBkSP0kFgAYxqsZrWhfeaL+O4XPtEmj3NfpzN4zg1
53EW22720XT4rSprCSkGlG+xnpF1cUPQCLymRGSF4L42BtL0pICd5xAVI42Lox9n6xgPvyMOEteE
eqM9I/szU0FfEkLMu+Ba28UuddpNrmdLvxmxqXk40b1tLslQxvi4Ved88/9435lz/jPawXXw4ZsQ
sSF4uP8b+MVQTW02RWLnex72U1qtgq5jwWwpTDeEK/aZzniSlkUF2tEEcZHxSk9Zegri9BEvqnwp
XE4zRHDCsz/O08MY2tUySOv4a6CoxS/j6a6Bod2arjNt/RFw1SSNnV8B2vGkG9/aofmCq0e/hdU8
V52ZL0bFwKtxY5Kytbah4uOZgPKm6qQpbh4S40QCbcL3i19I7+XlL16rDtKXfI13Td91kOPYPxBM
733Ss2Im8eUpWl/XZRfTTLa1zkRwCLw/HO21VT8fO7d7bhTxD+UnrYyLps4dsR1crQr3Z1IqAAC4
QF9xAxMFEAQkWKfBOUd07ktSSpg3EeYUdTAFP6gpDmEKkDCIqM4EUIiLFlhhDLSwUfTCPNGuXDww
ANlOL+L0kgM6FBHEwxQVo7aSh1mxEO2wvmgGdERfcRJLgImmIifaiqGoAVO0FVUxUXxFH9AixWc9
tkx3VxefgSIxonXQqarojGKG04jZ71hXeCFpGD+OnkbxANKZD9xxbKHLNoxOEsV9HFwIkCHa18Kv
9Sf6KyoQkTOkSEWMxFeEIknAgBQThCN0LYK/raJMUqhO9FWRJ2dqPHSm5ktLUSmL2WRfiLmG+Sma
qAW8kpQ0M2HGJoXiWuZoh4pzOcZGuyBzxmcrCqYxTg8hDbNU1ziPWadImSAzDYXO1OAe5jqfEwBa
t9LmFQACOOZVwbnU91/p6dknoDhtC2AHaE6JjAeX2+AAJy9ZV9xSJnQLUzP2xFyI4gH4DBXps2Pz
qCv2ZwQEtFM0UGtOMawACJWAQuUwfUR9sq/qe5NhYrRzB6KorZ9iEKOlYo0mQEcr4KOQJWkuAkcK
XS7CulLc+3Byz6GZplsPeGkJxNRRNNNS0oY7srd3UgHpgSb7qL12AFCZTa6lIqJ6oFEbkhJ+lHur
UFFTIygfo+Ko2gBV0duXA2F86pOBpILYChR7leP6yggMclidmnFBEAfRh5ClK2prAL6VMrkS5iIj
EFRCSKSnQj73/bAPQd2zwpOVUSTYRjFha0WHRVgAwFE1EGP1iOo/10EIAyfrKq5sCWA2BDQ7Apw1
ABHbbkcgPMV3nJQn7ClH2qifecZ/g/+1aLykWZYZDpOr2u7f2u6tDTT0uhnWbUDihqvTJEVx4hiy
0LwcS5ay/1hD8BVop9w4jsBzaRtl8mNavD9wdTMMvI4ht1YByYUepC8pmVw3Bg6eNda/pZmQKuYc
Q2yJgxXp1oGXSil/NY82Tqc+84FzOmvVpZQDLuWII1wn+/DUZk4IZrc09qXo9qVXgKhUH7SYOQZp
xW6bDpE4SmNsmeJ5+WFyTYjPboTvwK+TXUG329Jgb7DKs7S/BThtagZclQ1ajXamYQN7gYln1Nrr
zi2rbRvnr2bknoSM+1tm+M/ok7e+YkuVyobwaiJMIg48DWvUni0F161yojCaM9wXo+NFMjg6zwOX
VBPfPCRoGhmZFAzYjcOKPaVn6d0pKbIvZm+23rpX0gy4V0RvbOk32NKOw5C3WOiTxx3Z+NpDXPcs
SNzFC7vybjEQzyPyUnds2M8tvQK7BzouW9C/H7rB37qjdwxYcB+AkTIHIoaw0CQMRul7B5K40XYy
7N/ImibyT+ZrzXq3CCrP3g8NE/ckSrHAFOZM5NMMd5HZWdve8u+W1L/V0OygZ0W9EXV5SaOdTlDl
xj2EY5Uouy5wS7a5oy3jgrcqqBxs8PaADbvgzDdkFIWTRA947k+kC9gNL0mqWnAJbOtoqw9///r3
T2ONx8NIBSWugnSu+qAzrD1O6gNCfkq35pFtDeFM0+xW9KJVp7DhF41jKl9rI2MnWIbaavRsbRVG
9hWebHP2zVx70lxyOKZU6JqQt8SJyrvbSrzu/p+KSuu9pr+AJWmuYuDrw6rw11PYHJKW4V8SuvJk
hURyZupML5CagLp23d4srW5TYE17s4YRja3o6PexywfP035GeWMP1O8Lz89o3iGplONe4gxd94Do
UfuUfbDLR0w7Yhoe/n6Ys3rPz2vv+k7dydNIgwA1hczJ02Bb0Lq7MuK6JdLMdt1JXH8dBnF39VAf
2iPQrPKFvnkAuKl50UkxHCNJDTHVvvDxOhwCWWG9KQqtUAInVBOMI9q71fuQAbE60CglYH7nFhG4
gsdhPclHEf3G/VxgXonLFSN+2nao1rCM5thk9jmYpnmfeGhMll0zTldtQV3UneKMpCyGj/FAIyh2
CT1/ypwyvsSx/qGTomMMPU6HyIoJHjJfqDN2uaU4JHj07LiGs5ubiFx+3LAz05qNz5hw0xgDHlDT
ns/onasaE/S6h22K2Bb+dvj1HrAJ6yC8a+s7XvPIx2ns0pFomqo9WhnLKFtk4j2w6Zmu2VD1pyFg
N+kLQjCJwXvQmenGFxSJIzW6y9GZQdP3lBNWEo6slswbJt7YlKi/3HFbPsf0QW19uNtk87KFyMr6
wtFxXohg0Hb+hM5H8Vy7obpnxR4mvHup88p6Xn07hk0HQ9785k60G/tRcSUrDl+xAho0AgkoJEsu
K8inbZbO7ATbYiO8YOZq9ohhtIph4Pjam+fpP54byG9TJAffxYiF6nI0AzL6C4+kjZykvmdXBkrN
spDgMhlftXrw97ySxiYO6hhLyfjmlhEbgTIL+ROR+y6o4jcYcbDXSubLddJqe1NgExOdX70HhRZD
kLDyz9qh2jb2s2+oII+QA4AaZM1OH4f6niQAW8lUrcqhQDkWigdd+uN9VhISRoZF5pvlW9NSDtYU
jMCNOKs+9hmrloQb/1i8asjyd9fgZ6hjd8A/Sc3x0GFxw+/9nZSZe5tT+14M6TfE9Owtwa3AleIl
Tz7NYht6BbSTSbfZPhkp3fOqiQejFns8jJgzs3Zdw3QuHvMuLR7jNKpO81C/cCrlOBHF+0kZThL8
k2ffsHalL1nwme2arxx8CAGo53gaDMVWMM3YCJ5AeTClzwhXAzea0E7FCOKSp97NpqUQkVQ/00j9
WEKxL2zWUELs9TaQ6YEtyoHyXiij3hX6JlNHeswNt7ph3LlrGlW0pcvQddRkuRmb7op28mMVzUMg
MBx11RNsDRyOXtas287RN4IzGxHUjeDps8K32q7ZCOEIE+M5W7VZTqNhoHOLCh75EzGcDc0ffwrT
mF7K1lvbzdw81pTBtiG1C647LCK7cNjX288G2t5aN6a7H+FDDjtJ2zGdBHCF8UtQlNhVCAgY2784
ZwWbue6OXhqA+PAQN0KIuxBvV9lEcG1MOeODaqMOvc22mjNFW1WW06bkPoRFzbJMgbfN+aWrxDUv
TdYSgfNv7nlzM4e0jsERUZbTsXYp+4jSg6TorIv9VypKj8Ocwu+ZQuW2Z/xZMOj3SScZ4+HvX3CD
3R1dUnupdzxu5ptdFO9VUvxVUkhvbcq53o5ufHY0+zXL64uPR45wAOSWhd4SMXCSXdBpvy750SWR
miHNf33nq2oLZ2FB8l90JbFB69sewueRdHNY6RV9NCcjgZUqkvgWNQi0no4pVyOTQDVZM3XvpO2v
HGthF+Of8U39UxjuvZuzR9M13qWP48Kig89sCXRY6YEE0rOB9lEI8ViH4XEW77gDaU7LTsDDfVwG
SyvkeAYlEN2axEWbfXThdLTN5taa8g1zV572b+wJbtLD016FzkNVFS/a6O3si+3xjNQT9vTSokPW
7274vL/jTBxs403UJ0Z54PWNY53nGI7DD03rgMaYxWmcRuAyUix72iIB+eUXFKSxmh+xAT0lpXFK
jIC0XkcwwdjIARa8YBFpB7qSmTvN8X2WEbHM6OrE1iPLuNO5l9gOyZBFTPWjB/Xzuq63scz6QGsr
xVIbqhafxi7eDpLOD16ZnBg/GZsLNlOymlTUFdSOFHs9yl4LhuZM3S5R3F2UMFdW7klPvX3bO6eK
oyfg7eUAv2HsIqh49VJA57BlbywCo+FtwPqtlLg+ppeQslalD1CwSEdbSYg4XWdafXXqq2Wmt+6h
sQsGCuWNaflLVDg7uxVPcWptOjFeWIIPReAunEm75VClF5pTHLt04njO6Mrk8BW3NZyIqXmcYAQL
IsjLjhD68q+6V5dngDwQXZz3uR8eNexlU4Ms9EF994NvRpAmrGwXUHkSEvglA3nwcAwMgB/Ur5qh
u9EXzAsIy2W0ttLwuUvKm5lNr+nV9eSpxnSeCbai0sCoH+BWpy7qDCNka0ryjhlyYGc3NLJu2X0e
Ir/fJ+QPvJYRQC3Djx4khC7CXVsAl4rdTecYOyuIH4pifqFQ6FMJn46Qp4TUYlkUbyyC73Qsfbj8
kNg1A1owblPLxNB021WiVk7sl096XPOjO/Pat7oXYqrfOR7c9KZUxCHAaEs9YDxEe68WV9iPRxgA
CAfpLUExGPe9iDcBGmTQEI3hd224pmd0yLTMr0U7rHovOrppgF0HB2rpbaN4zBdhGi7T/j4R6Oxk
djanApOp9T1PNXKHyfN9hL2Y9U+uEz9HTXDB4veFgrLH8vsYW963bLytZAZl187RudkAfJS5PvUG
wnx8b2qneIb11leOhTPhbizMQS5ugm85cz3hL+HNcA5KxnQIo5YMaXExVv74HNTawqybtXT7Zyvl
HdG6RxoApwX9A4fZvlHps58Qf3s9eaFX+t6zHgRR+jVX1ZPU56dG6te0DPDU1fzQ4pSSCahzDRpP
e9IceY8ybKA+iQYgdRzww6eB29dpyFYg9ioBmOTtoxJJ1RcPVnXO/JPkLv/7vUjxGEN5mRr3qhTZ
IUSriOdfIrPC2ozcwCmJMRyiOwOmt5XOgNPKdYS+RzvVixGi7yICW9wrEY9M08B2Uuj0hs0OSAyz
/+oVnCehWAG6HaBAIm3l1eRRAFrxJUCXt9J6PefphjaYy2qAKbnwdc6ceTg9GXpyNfg3EcnNwINm
1NE5FCPxYipf9Jp2U7G6mJcfffcq0J/RzfsUg4/AU1oq2A5o9oXu4A6qWv/qEn9ViW/Jc2qiakqL
QC9J+1397GVtXgcX0h3tNUpBd2X6k8TizShPSccgQTLbDLkVNAEnj5d5qKotIP3PsYnfJ9iojdg2
PKXULxVKkpu8zgGfStfBTlDkFT92DQdjEX/HJm6a1po+yQS+x433a7X6yvXKJZ3HW8OVD5KbsHfH
pctrF0/oB0P6GPtMAMzhULg+P3F5y7mHct87j8LYVoY8zjMNMrw7rSP25aRx2Ld3DqvGujCqVwu2
OjP5TR/2N+bhdAInV+mmW8YYD34pzpxHTt4hbelu6pOPzn1ig/zaDPEur81bP2ZPnUZ2r7LXaNJ7
0gDE4v1XpQ03mLvxQq5CGlMIEvGwqcQOrv5GybiUAptttAltANw5/w+A0Ynunp0xJfjJxLeGxBuM
L3E/FLsBHxIArgc/rDns8TI4GHMZpOCS50oAX8kSnPr1BurbrTFsYwdALk/gJPQecVPGFPOiizX0
N0YcPiao1J4fVkKT57HFMp0TVm4BKtnQOxcuBaVFgALT2JW+SIENkjTTAmzgrr6qCfXtRs0+63n3
U4mpJ4AMd36iqyUADbiJIdotCg04VRqHrH1R0S+G0WUfJQ00dvyyDdn4gBArRtY0gs9n5RBh5n08
vUwoTtuGpD/gV62Cgul8V1261+Z5W8x06MY2JDvGUzeahde5zKkFa9OTZgcUehCA88rgAEXgExjA
D57EkrpqLF2esQ5yL/3q4tBcxbh9Nw2GBVaByn0ANUYiLuN0ERpHPpGhoPFjhRxMW1CGYEG+lRfE
xvViONn0PnCoXepStGu22+268Yp6bUVtfsmTjKN2/66NAncdWIBlW/jmMy6QL33a9lU8ffCE5PIv
fXtbpL73PjFwUP+5z6DiNToqpeOZ0c7R/OiNF2BFQTQ2Cgp7VqZGg/yoovxJa4NbcVA7HZh7a1xo
2toyIvfZztnaMFveOU74SBN1ey3quX6E4b+M2Dc/DoihkxFfmGkC37dotKtr3Til9XQ0/cjcBl4C
/Ep46yxoTkXaQVucUeLxDbAXzq2rZTxHY1Vv9EhFZVDPt53uFPjMK/quBu+haH4HyECu1F8CY7jo
I14QHRebhZutUrY25vULZoHZX7+bFr27BQa4Slnhcsc/dpl1FmUQrIas2pAB/2OEo7lyplhfGMpS
1ytzXYXLTp2fF5Uy3nEnzX9V7BxPXp5T3UZuPFxon5My7VHZlh2B7zPefUiVrQ/bi82uHgMzT95J
Wf+Eh8WI22B0zXpjDRbbQv0PTcv5MlPOwdgAViNq5zmRyJde8NRYxDQr238R2biOA6LaNhRiS1kQ
S2VGjOLXIcphuUUjKF+Uz5X1pbH0l8ra2OJxzJTZMcQAq8yPDi7Iid5J0sjaLVQGSROnZMj2HEyE
ASWHzvKCTR8TDniWFG/iaVdGTAo83tJUX3B5eksNPzPwkYF3ZBkkAdTOftB5C6cDL/ceBnywnluy
7jWm7dDuv50p3FQeBs6R+xjvz/jrxtmW/PCyjbSXlucXcbB8bo8o8fs2SF/V7+7MHKqhJ4Bo6l9L
J1pF0WvVyYNZiEfqFQYcHvMXQ+jF/NdTW3nfOSZbX747ynNrYL6N3aZYOkNF6tkiEoRBFxsG52V1
RrMw71Y4QGAkZfh5uVqi4UPH5ttj922x/TI9uZTKBzzoSCSojjuJRbjFKpzn/t71SBPgp31OoB8B
Xf2qagY7Bjbj+a/fGOOxjgG5Uk7kXHmSTczJVNKr4+hLg+Hk3DstdyjVk9iZPVZt5W7WFWGtZ87o
YnweMEADDGVTaQqPLJHxNmOSBoT+GWY+nfJhRAQcH3WJoXrAWB3kyU9jT++ILV+p7b0FDKbczA/X
VWQ9d8qbnSmXdpi5ZIED7a6SVJFycgMGHfG5O08lJu9Qub3jWIYMR0CFBDlkxjEoIMBgRKfPLHvQ
HYlDlV5vpsd69+I/iKB+jkqvvGeiic8J20/sSPw1jeS4wlHDTMiHT+gANHgzBoo98lkE26pFFonN
hrNh5+XvMWJvGiLdFEH125j2dGKORR6pZkpt9clPFITmyXJcCNuGMx4T3f2gi5RDRyadU+sOf5qJ
hzKI2wEsaM8EzAe520XNT6k3p7aoLgVZD1rSl6Yuf4OQrWZupIeW4dDUV2IbSvONDqUTIuilp1dx
kzMtQF3xlrnlB7sIVit1U/eiCTDu9cUjZRtbgW4KMcMfmdWUe61hHUx8kwNYT69nSQ1nHDxMnh4c
h4kx6mQz4p2rVUpeaslMH7V71Q1zs8/+Pl5Yycx6+DHokVwFPQq9PeV3LGY3+GhnISrgT6ICJ65T
5+VIsRq89qi/QcFaWF39rHv93hhZQGcYvKu+A/NYwYogr33R0vQigwbzWFIkyyZPrnQCbdyZhIzt
9efWBfck6gpQCJRIy0Vv7imnASeH0F2dywk5Kcm8rRHKeenoiQG5LWG11q6RMQfLovffI7MmEOMs
kqn76KP40S7npzEK8F703MFBkkAnGdjK64+RD26ajJSKYyuQXxIcp0r9AjxJA1bRFGoiqMGdRQP2
qkveWynukUHaKWiU5Etv4uS9m7E4ujHTE3PnFByOO0vLgdYmexpaiV8IG3978eilyZMoaVMRUi66
GbUn4Djade02aXapLQO2KMFdHYaMlL2fcFPU2+pPkYT9JlGhuI0uGWSWNvNLqv4+KVGgYiowcWyh
us+AMQyiGH6Rp0seWE/5oC5MEvIxu505eCdFyW2danSVZlzKuPBmEgd+Atuxt9lRV/MrUo0yB65c
2PabaFJUMuu3h/0EivhUWQ+pZVzmUeHUUuuJ33RjBdVnyPndImrh0ohTqaQ1g82yHaKVMD0oL/OV
WE+xqqr4Z0rnj5Z5S6xAUoP+rf8yf2DIpQN6rVjappa3AbfFjRIiuTRrBTpucOg01qrV8Pxp9rEO
+m0SUXyZHt1g/INsP8HAKN/zIeak5+x9YPns/rDNT+yK3CbaMNTC8DYGOw2mAdw1QS1hRcvXLDDB
B9a+YXDMNWg5i1aWP1ZP3VO0SszyQosv5FFXbhoZUpprjAsNh2ac5+8tQIliX8WcKToH7z/VTfTd
YKoPNLblWmaoTOSECSPULyW3A/AL97maGCTGIfhJgufMjqolAXPr5INyXXS9nj3hQX3XGSEeo96O
eSaMDidjEvF/P4SaAD3xP/9auf0D7RBrx7STd9vgewDkRH9JLQ4ic/Zi4isqPG+tGUX15fYBSkCh
/WkGQCfZ9FBT+7WHjcBoicnbpk0e0KRj9BRiiVrQuduQeP/Sly7n0Z70Me48t+nmT7dmWgxDpLr3
/iSIMrIBCSurZSXJ+8NYFli4gnxFrG/YNR3EdWoqiPC2lAV1DsMGDySPDO3kUSNmceqrhD1AkegH
c6yfvckzicZpKD50A0wSwnzNPhhXYrJpo6BeF1iaL0abPsvB7C4TJKWVEfpkEhMZP1J4CNqnTMgr
iYt5HPLsLqhRXJRkHkmoRD9DUe5cV+4LJ95H1ltWlts+S24E+dZpPG4IidhOdTf9Ll/DsnqAz7kF
rdBsnAv3Z78u6fkOELq5wCVxF6580ZSb1OMUUnnTe4/Rh6IGGmBrBZDLreYbZ8X3XCWndPS24KYX
NpLhzq1bYyFsxUaqzOQlN9O/Vt/uYmcUDBbpePGrsFBWGAiweGxG5isFs36gB9uepWtLtzhuB9ld
9RGEv6Wnp9antAvfKHczgwYQS/M1zqLooQ4AZcU9OJReH8tVVs7jyff88cSsgMXclsk6qPuCyurB
3JdZWz/QdLVh5Rp2nh06a5p3baKgeM/jenTRuQFyJw43lj+7xp6zmbWpZEMHksEGNK/HheNmw/NY
aRPjkBgLjs5ewbe1cE8uL1+k/Tysi6YFbpwOB52N/1j/8L6HT15lDwePbBeNXw2APr90V57eFmdc
+wm2gEp/HmC75RO8QFkmPXowH0Rk9w/OOEQnJo0P8bMsNOfHR0JgDDIa+yGNxr0ftXKPAzvaxIw0
PvVXm5HuwosT+E4BcVKRNuW+drimMTrRqVXbH6JaYdhdm1M3UWw30A4wzVg5crs+mLlv3lwSq4mH
LCPahpSc0PcmxE54+AP+qrkL9ikn2o1lw0oqbBxYudDnpd3RKS7Yu1xbD7aaRTXK3fGg8LoxewcR
D3+YtOlPuWbew6zp3xPbSpY1N/SNiprDXKcNuDp19IawsStshnpjIrWdoZtbNqTYsutYPpqELcGg
AQYeuCKWkWnNryKegExGfvtVddMJ3xAwzjl8JIhFMKE2jfRPbCPU2JS2WxNl8ViMYpQiG5EZrqrZ
98Zp1hvGmzqIFlEH9TW08qe+1hF4Z2Ke1FpECQ0mmlvBmW/c5IFz+4qjh3vHdgH+VIhh63UUsAxz
C70ETxR6Jzy63P4bA6/DrTU3+jKm1vw8EdTdSI/dra4ZZAgGEk79WA4vfAF8Q/ZKttluJUnqg87b
s59cuh9aT46UDxTAA0uWCsNTUhHcjLDOh6XBM2tbWkW5d9MeeElQvs/qIvcaiwjEmH115mfoJdGr
Vmaobi2WBtv98uuQ4UXSPEyFozAN7QcYg4zivDBdaakInloxkThIBaObXpUgSrPGqSQ6BKq0fCuG
xnxEbYsJBE7iQgVuBoa52QyOu86V18KJE+vb1y9Jso6pom4pDJ0ckuQcc5hD4s4JQK2OW9oS7KMp
x7XTOu2pt6LkucU9v4hJTR5jbThbFMIex2KCGz29VQ2n/sgPf+0i/hPoprYVcclTpkCMdMXjYHes
mCxxeSXdbR3pm7pMw3XdAY4Z5U9nhlsgFc26a2GLj4V/MEzEMxTKzoU7LdoACazIRq7FV6fC/lLl
ULmq1kGj0q/gCPaNzUEtH1lXWy+/GRyXYoHDZipujjXxHHL7cA3nxFg5EEXD6ple5kf0uTcvYdGq
h89KxMy93PfSnvcYQOFjetjdaiXCBF6EmaNwoKCH1oGhNHQ5jwRr0TvJrWFs5U9WfclDNnc6mUcx
5wHBRFOsIsXhY96un4xh+hRTZd6cMD12E/t7MZrW0XHScxJ6r1RhhGeYcckC/E24zpW1IreYRfRp
SnMjQQ2KXvD0TImhDk5MzilUObKdpoJJz9ZBafJ95ramJ6V7jlPKylkuvltI5Q2YwTdIhcVS013n
ia4LmUr7LAjTK6jiue11fy+D/8beeSRHjq1Zeiu1ATyDuFBmNXJ3uHanlhMYyYiAVhe4ULvptfTG
+gMjuzLzWXVXvXlNGEG6Il0AvzjnO3XBSCOD92C5kB/Sq+aJ8KiTNLFudKKuy4nsUqtEdaBw95vG
R1fVbJP0gf2F5XgPVts+Z7SMH6PD3pLjTIfZxsNCmY7Ggxl2pE4wp4KWwZmad0+En9+uLqiv6gtz
DpotI9/RX1h3kyJbfsYVvM3zrN5WvBAbFv/AN8hurs1pGZ5Hw2NU+GKjy9q7sTlTkQjB1MJsY9CE
cTruvSZPrhL472YAWNG2oXbMiCl/Uia8ZT2M3pEQErFNubmvwhpIzwTPkI1PIDkDL7mnyV3HgO5O
FioPwjH2NoWK2TXNH5YRsZFvRwsPTtGyQYVLnxqkoGein2AjJbR/Q/lheal7OzL11OMABoQRZHD4
NlFiNCdHdGvo5Hx8SYUkBuuUGM7WIcmYePMqveroPmEMkJVjFupAluq+cchf6aVk9lIBfNai6dg4
iABBgKKe5qSfj2G857DLzjBuP7O5TvaiaLATl+VOU15GWKvGtnuOxEFHfTR2UtykSt/iiyQEvtdI
lS5Gnq6x2DJ0/jnU2nyEinPQSys/pw66iZyc9MBNMYuw+tsZsixODuxLIldFH9QVw5Q4ZJESsr4+
i4uJNx/xF9xqX8E9sHOG3NyYnNU4uWRWFyIHZX5EIDOVnJoXe4m9mSyUdpXB/sqN2o3nNdG9MY+r
scZfrzcJuF86N+Q/wtzQXO1SWxCO3NK6Tbw+K9vTs4OV1vSchD89THD0QZbXsUNFr8GBGGvvS3as
QWH1ruLRlJveIfwzzN34jPxyWGsmM4DJmfdzMRFtE/fnriplMFvYXNzeJPkU7M0ectR96AjvPrEH
/95P94sDPbRH8cY7+RAJb9yWSP9WygRLqevVAyuJ/uwYFMS9tl6q/E2Gg2U9cLDj0F4ca1EVl1iD
AZ9RYAUjzP9L47URiSFA/triQ4Dy2jdmhiUflkzj1+mpAI8wyd4KPKifRP+2lIn4ZTe1a73Aihqv
o6hop4jw2gn4EkNnq5sGVqbKMzI5XdDNGcz/OtbIX8+f4fs0e80/t/NAm9wVESbg5tLNJmXJ4JHv
J2EH5sqPbroYcZQEdZiZCPmrGDxCHmbRNkdrsoKleBZZbJ31+IUPRX0c4EV58KNgo7ZqC6zx00Bd
cAK3eKzCeIYvon7prLU4yiJjy1uj2bRkh02wA3nXuy0HUjSibl9BWZxNpjm0Itksoyey32McUozi
gMWMhyKs7YBNZs/2LtcC7HFbkzA9lv1ieuwLUt+Gmvylypgf6EoPKPX5BfoMSe/c79Qg/aNJLDtY
2Fnbp2O8MQ3VvpvvWblMKwCdZbaJ8aon5G0Q7SaM2EmaE9LjuWxvdXFB7XQr/ch+of33dqLSZo7d
Otw7020OyLe1puvuxJzIPUb/r0QxdnfncbyTnXz29NR78h3ak3ZMUIgrR8e6RLSRiNX9SMwXeD84
PIbLkX5Z24OWGm1Iz7pgoxQ1wAzNatb3XVZcGHGEJM6cUOrogOwA89LAM8bcFFGOnwC2UjX1+S5L
3QsRvQ0BHiTd+D0BB2SUiPM0JN8KInDvKoEf5L4V0xenrW5fdlgbbVZAa8sG74sCxAlcv4o2knHP
Tib9vh1x4YUNXNUGCd3sS6BtI9EHUARJLYJUCoOeIGF8rPgPnpRIjTU9A57IrqW28j+0EEvAjHGm
tqwfQxjGW8koY8fUghTwkaSoUr0bLTscndTusis3RZF/9qQcravK+Sq0SK7WTaHDsBH9HgXQh5+L
D2kulRqAgLkcg7wejnF5nPXiYDIzXkKz93xmj34GdalAPSQEVItO739EU/5cXuZcr0+FMI8DbgQr
Hz4XDAsaftJS5uRLDVBAQ8Yyk+Y+CYBpS7rhGt4wCxVTkvbWYoup/XbvC/WozpEkS6dvIOHEsFi0
sUczKrHIVUZDt1plASNBKmKTo0YVF88hrfhaIcE58NycDU4BINebozHCVEmb6lol8t4HULrvo/GN
+cGFgHBjU4MJ9JxqPE7dQHDtiqz429iwn2wdqiae9nLFUBiohdxggLzHprJSDh93MlnKoMIulFS0
E0tcHgaim8awWZCJgzeojoCq8Ken8e6gf+67sA6cDt9ubqR7U37qo9Zt4y618XWIbFX0ME9Qtvbm
TEaVP7wOlWceqWTAI2AgGRCKRfgbQWgKns60UketnsgXKvOjG/cYpuNNOcromqH5q1QFzQXsztqi
3wFZosB818mjIiPjYEzWPq2BQ8al/i7d2N+TQ/Ml0zE6uNAiFriLQnOgSRYffJn1pr2dgfHpnbqN
NLmPQz6PMwHiT3PYQR3PqnT3/W2vJeVWN4YwqBpFEE5ju5uJcYpeNei/k3Wh+/ZlYMKySjjWgEp2
9p2VJQcNYFKudV+dPRArw2iDjwwIBIclJzSWTa83/t33l05qzT6eqdvH//gZaiObJV5lBn/+TLiL
67Gdp0Ot0ujk+0s4GMT8Y+wIdRyGuGfmwLfSodmBcawfE0koADqRcAi3RraNHiw62Y2ju2o5f+1F
ZqhjnVpEPpvtNcqcd0QfxD3MhBjpYI1N/52TrLtV0juWuLoOyiWXLhVg8cEMGi0r4yjGbZ3/TOyE
kysKLFEXOWCs5KH23fs4bJEncbDJzec2JCvbc+E99zbsjLh4jzKLmERf3VJSALTsXpVe4NHu0YUZ
7y46u01XeXsi2++axHyFX3bDE41QxSCdryFyqKejZwT8lFwd3RvXbfig0hYFaMMcNdZvFKpmzDhL
IBs+en8Ze7WK7t9hgATheDOlKJVAnDxpnrzvbePL9vqvrHPfKVoIEXLEixgAvvlEgKBxR8ttd81p
A6D1WMD5tMZfIHjpDiCvox3CoP8rLWZmjEpjkViBv0h0tVPShBYETTyG4lk1NNVV2cLJY8nMe8Vf
N3HL0dm6aebsMqTLhCKkB03dc77YCBxnE2cZc/0Rvh79vW2zI8g0fu2xdsBtJy4ntIwJyHikhiUi
T8orhL2a1ZnOMF2RZ1Z+JGDq6LASUIAOw3Xxfa0G+KRNLonJs3UwKe7JpZdu5FzEZErYJeEcGOmt
MVEXLgJTL9vwSxEDligVMHiud56GoHGRzjPD38zpgoCuy23rdMHQeJcx5TWCJzPvxERnRCzH8nkZ
ehIPSzWiQet8ABxQfn2/umBgRsg8W2/FTMhEmFAyapPb/JC+uWWwFb51PjF6ZLfIi+gNdZ58YAPC
GI3XRXHyfdXJ1D+7ysye9MG1t101xkc+vmwtkX0E+OhrJBQ46jsbUWFvO+petzl4Ed7SH5y56O9F
X7m32rIJ7TO4+4skPGpG+VmbRyGwG4L7wFDfPJJRH9Og6pfZRZYhxvHXZLOqYFV+MzP8iAe3O7iZ
i3HFlTYqNaYpcSv3ZS6K0/cX38xc3vPfX33NQcz7+yd/XiNfrtuZhIj2obcf9Akc62Cb3Opvt/2+
hz9v9fuyYcSlvzaKJF28j388zPcd/nnN37/GXx76j4coYmJSl8cmlJyklD7fDxEO8ko9/+v250vy
Jau2+tX9+0JF+apqBGJR3H07a//8bh/cB//fK1weto//fIW/3SFe3T+wK5uP7uNv3wRll3TTnaLR
vf/Zqvz3g2PzXa75373w335+38vjf2F/dhE0/8WBuTzCH7e8fhQYp9/U10f3v/9X+Tef8+8b/eFz
9tx/2AbwEI5jfLUxNf/pc9b/gbnZAp3rEHOif1/0f33Oxj8c0xNkbxj8gxP5b3wT09ZNyJM+l3IH
5r/CN7EFCeN/NYzauLINErOJpXaQ/hrmcvlfDKN9Gik9rISxQ/JSAwVV7jalpbl2hhFuU9+G5TjL
ZNfLxL/kAIOpEVvsq0nNYQcC4CUv9A4wJLrU2jPGnYV88RKNo7HLzCG5uKQD7Oas8c++wHkwd0pA
fJQLUC2aWZrIfK85hTpXSLf3ngVGobK0du+R9nLO/GbclxPGo0Faxr4sc+dky87elx7hhkOu+3ud
gcWpzThjs+OTp77qCurEsDi1RdmwKMPtlftJf5AGm2696+cDn3MIvbhwD0MYMfXTHPcwxEZ/jKo5
OmYuQ1kXYR18WQSqvgHLZRZ+jCw+Usdq7vxDhWPx6OWmOMzo18EeDvoBICQrrrQdDrPdR6eoFPIw
TE5+AuNXHuSkNye9pqEcWl+d9Ah5T2sl+glfvLPv48g+jZ6CNZIZ/qm3x2kvdD2BHNGpvS7C8jzo
abMv56hbRHP0zM0wngcHaVRZ6+YZwyzBemnqnStcYjsIjvEFFy3HPh+ocpU5005re3mJa42DeJSO
MP/CZpc4nYl7uwWrSYLWhaoz3Vkw5691rmlbqenFNedOtzK0aX0X4JzEYX0FVwh823HN65iO49ZU
yru2HXA6MVvxTduSqZqqtrzpvKpk+dB1N3ZqpNuwypACVn20LZ1C3HA+Ji8PCCChbHBHtX7IbuOC
jFItiZtbmdxrQjZ7hvwZGh5fvbbgPRk8NtpFwFR76kcqluXniZaLQ21n0+9vUzDxOORgc1dT7j6X
zg/O8P1rrDrjONpD9PtakQWk35KDd6oGWb9SBy93VY+tfmo9Zl2p9zK0Oe+DZfz6/b/fX9Iu3bp0
GN/f2f9x4T9f7T+76X/ys++b1aMKA95Lz215bDC6njSW62rE4EmUqRWgkPfxDFTy2iezvDLzq1Y5
5JWgqvUtLdp0iVsxXZLkFk9BdtXlkN6UevQ8gi85uFUfOI7vXIuMJzQlVXGV+xa7SUX2k4iKgmcj
NXcDDKOgy1hYaINsl5xJBNAKsPgEVjkoRiC91AX+ts2Jxokbl2jXvgmRfIBPuJZJAwGZ9+haNIB6
ccMwRyrGi/Y05E1+BZ/4IoryFsqoOIiqXuWzrQ5GmqAOnkwPp7CjH+e5RBtBogwphzFukQT2nRHp
1p0YmThxtOG9FQn7GFrzLm0xlIke+3ZEPm0Qx0520sr6pRdKP7OL9bZO3RUruzK7GxqLfO0mebcl
5E7dmFGsbpiUIuyceiRimv9BSBhmjWbDBvxHHMflNkG1cbRIJNH90rtxSQTcRFDJg75htkrNtNZr
O2UNUSD1qNoMRWES31alHqREjV4IZso20qkrZP5ee4r4m/bMMl2kNxbzEdHeJnBNAyPDZO9DSgUY
1CUnL5z3YQxq2oKuu7KJiAs6poeHKTQeqtHECDJP7aklCU6rRmxhblVHZJUQaUWqSnnJEtjOTkOq
JIbz+mrnqj+lTRb4UUexSTmcBnhed3nRPYNgk+deU5LxAP/zpFafsecWbnyJQH5evMzqTzqSMKFS
/5A7Q+A1bX0GrFSf8+ULn3qywVTobLKGVeQGS3VzKIfp1C8GS5+1BOGCw6LLML1LQobFjGrRRrne
m4tZhMlt0TAZJInAuVS6Xx/IZ7+DeK+uuslweuooaJfvpqTTg4x18Fqhp74dOoUpLW1vmqhvjoVu
vWu5ld0bwoeYmArIb4INWOV48VGCGV23BYd99vFxQHNabRhzJAfds/WNhNW6qx2d5tBoWtLfTPMC
kb3btrFurJLW+CpC197Dq3nmFFWemdIjYakca1to8cEjH+LFbq2t6/UsekPH3XiakbyJbmkJhMOG
RiT+HQLKJ1eYZM7IpNoiKeUQqoS5pcUoX1lx/qQkblnfGePBygV+Mub7kZ5aAJ4/oaIAhC7dN7J4
jmZvTscZFk8rXIMZNiukws+NO0cQNCJHOw/KMUdCLWeWjmmgzeiM6FSRscy+ddIaB0GglbQo87T+
mM7VcGxFmIjg+/vKA9XM3oeL4uWi7/8ZvN/WePzrQ6/s7Pz9RYA8OHdslneQEB9ASJFgJlHib8LF
JVPzCl6NzCoPWZOWR8IgbzwjZ0MlerYGY4Qre0pGEfiOTcZnLpL8xAgM57putcT8aXzIBE+9Xs9l
EDYzS9IsxTKJbuo4sAZ5wJ74FmO4+TDUgB8dp9eNpiZ15c2VE33DAtZx1ZOWTji5EEKBI2Ps/v1z
22Y97hbyLW2ibBdqaboHgjC+zJP/+wrAZJBQCQJNy3iky5mLX7U7dh9lPiHFm233xkZteYlEPfx+
JEQVt9g+nEepx4zELI3+ZPkN5uFgCKd/L0Q1baWXWJTfcf+sV9nh+/IKCdSmzWtCbb2+voNhwxO/
3DCOUcD1SS5u9UK656EGnPV9QauGkz+kLlJBkRzIfyWlCYfWR/bwfTGZ15jpmxaxfu92T5NTX76f
I0sDZ+E4Wc5MXm9vfZ1W9vtPwpQKRs1ujDs0r7i+Shxf3/ekdLEz3ch/znsmUN5MB2YpK3q3xe9H
YtkwwmuPYubaafcIY+P++5EcSaivI5zwYsf1cBMp4hy+7zCdWjIq8/8BL03/RedBsqcPEen/DVak
EYurjy96j4W3dPP1UdTVX7uQP+7gjy7EWPBFf+CVDN0Cq0g0iKubhvAgAfyJV9L/gcrPId/FdE1X
t3Uu+hOv5BsCpqJrOeikTcf5V9oO0zD/GVRjO0vLY7keMwrDgnT9977DnsfGQFFZMPxDusKc9xY/
k84YlVR2i6zrcABVMA5b25s4QCDtgRaxwEBw0tFnLHlNxSsqwBcdKc2+E+kltGImVj67qSHooEru
bKUHE/Pmot7OOUGOJPj8lJHzkNeY8pwxdhiGom9jR76riajAjZ8StNGbl4nQH4UaDXGkEQzUpybY
x61tLvG+SUM01FDm/JxcYMouhlelHXDEwt2nINV0S5Azdc228sq3yLOigPnjXaXvQtsmq96bGb8C
2JgK1GixxV6rlFEJFZGZrtuNn/6UFNgD5iOEtH7V1x5ZTkMVB8OyXY2y98i8MODFmhmhimvTkiyH
YtGB8NfO5lHzykA63p5ZH1TprgE+IbKXhjyvVew7t3aNRU5juennEcWBUaKMsV+7zkzWGck4WIXt
TU8NYIOqJzpma6VwzbvEOySJyXyrvs9qBb7DQigBoHllEjHARnovw4yKXj/a9ohToztJTv9KK1B9
Nx2FtneVYQjGGnalxBmf6zrUF+dRmNHr3FfNugCbmFltHDS7NILDktbA2GdE4owIrbdYz56a1iG6
lOrfQIomkCite2B0iyaVSa7n4HvWrU0jzK9GLhyXodxKqiFowj3xax4OOixafcu4i9MDp+RF8o9m
jq3Rj0R1TOJc9dIm4mDYBRgHY2JX1SZkc5fkVwytc5W0vWCIO1YWeXHCKPeoeZisi7JCjpDLOzcu
uofQ9FDua+YtMl82px0rQCekwMpechwCgOWJXpaDuhislSC9MOnzthjXJZ7U5CXT34RXfnU170Kz
I8U6W9eC931kLLvQXot5X6bPw4w2044nPJkzUB3MwwrJTPzG0Gtrg4ZZo3gtoAFna3Du9iORCaBz
iSLdGV/YdX7QCG99LEHEqBv1iUJNRwk54bG0iZLI6oCMv1+OgeSCDTpo1Xu0MM4mx/S+AIOOHsUX
cgn02rk7sfJwKhQbPMlFzt4qVtkuLuVLLcYjfcdX1SK5STHXb3NcmxyLoEEp4kJijO3uUDyyS0I+
mDkfonWPVD9wCXDo1ggvBivq1iXVdvzpReKaV9E1YbUdot1buQ15ZBLM0Uos57ZY5PPK9AdjpbyQ
TWHMGyvT+usorVPGIocPq7UyfKkfSEPLAjMO840229fMb4+W4Q7QPEgrr+aQ2HqqBacBdjl44Vce
odzpOyAkZNLjhhnsD0hQGHvoF3jVqAd6XUs3vKHQiVTW/YxnbI3XHpH0WGDB0KpNUbkEWPlaixZx
1nBpmF+qKA2AO2QmdM4qbd1HozWf+gbQULNQOysAHRjoD9mUfVkQt9eDhjPRk977KIfbBtHF3JaS
jmkwV41O9VXeDFxvLXUOeHQ1YWBW1HuPqSALFxXHSyqzG481zIbZ7H09NTVSKSJNp+yFppKbSKT3
BTNepLXxo6G/kOeHXse6jNihg6R08FK5GiDbuNwMuPd69jxksmVrYmTZFQ42VgEG63VWbiwx37m4
ste5cp8ay97bk/EeYZIhL84/16kfsSknUChB0sERhim2qa0IeqSKRadAFjDdZDQ8FyYZZCRf1AEC
wxXKxmj18AFizmVdgeRMtw2gapwd5iTZxCOi3ijhhtKJBSbwL9E6ahfKugGa+eZM2rXyrTNSnzu2
N6g4jflXSQJr1xJ9EPsvhcdD8Hq/FNBS1+EiMuPsQwauloF+kMD06lPpVJ8UldhBJX9K2rOS9QlY
OtTD1G8ch6zofHDqbWl0yUtho3+IExZucTc+qSq8q2I9XutqbndTNWiPY/RFxnl6ooqHxGBK2ms9
v8PiI1EYIxVOE4K2dLMNkNnjAOJoH+78mtI4BRmxnpU1Hy27tJ+EQfeXIWwhkZhFV4vPOUHKl5vh
r6yLX6cw5YRgvBV+mV4su98sJ3tSLPgfIRjGnkMjouoUr3BFLlzfYDWcDOPUt31/nN3cJqwqaVdQ
SLW9jnUOT8FmLGp8Z4PCHkgdua6Set70g/HZTjZYDVklW+3mMtd8yuWA6ZN3o+8ld3TxvHmTq/tI
vM6JM9iKrKl6zztw04uFuKrEG59K4PF6xFAlpenUqmKt/UjjKnAa58MyMd6Rgsi27C1F8rlqfONQ
pMVdWOmv0VxbQVT9tK0vWyPruESBERYuQCkSnnKuW3vH0MBC6ALZksZJzsm10eZbIMOIuJv0y1f6
MXW17eDb9bFU5XO1B09fgZBKfWj6nByxJ3FwsbHXRt1tNLrn3qy6nd+NXzMx4psyJg5wTnYAcdjV
dKjBYz72U+pDh2CtM8juSFopeg1iWXUPgb1qzTLok4KgKz971UC5+ma07nTjKUn9cpNV5bsfRcc5
IbTF83okcdMn7LVb0iwubMK6FeQcovqw+pHL9RNu021WwxyuPBZxrk1+X/4OSIY0v7h5r4WiX8Zp
EeYE9/ZAVppYRDt0cPAr+eynSu/WJpyZJEnxh4x5seIUDpfWQvVEwxmVJEj1bv8GSejJDwmXqgcX
gi+TiFWd2eStj0DtR+MzdOwbv6QiygApGaS8pUCtfTgjK97lhO6eEqt5lXL4ggbBEx+PfLAMMJIq
deNVzHXTtvlM3AgAWM4KZ0TuvlEfhp0+9jraPysdX/JO/pQEHXa0eFrBzMQn8HcYgLQ5KEsDawHD
rjNGMpwrnacJe9bYFBAG/MWmP2wYH12aZLgb8mufWhxsGKyGDLtQe6UoPSf7FjI0AR4G+7DUeDKV
+WgyTlzD/7FWXl2eszo9uA4CtCRe5wji1kosykyZOwerdQnAKQhXITvPqM1bL8uII/A1gNrEPqO1
pkMmcZEjPtTqjXIXUuQAraE5WSnYnhEKX1EQVO7gflTwlPUE2a8jHbSFOukJkolLEjJcsgHfWrOx
BYjxS+t3ktlYL8Lb3u/ieyuV8cEpwx9jEZ6sqp3e0BWV28lqs33jJSRvQ4DblAYKDrzMaeCI1zFn
P9v2ebM2x/jaZgq72WDv8sp8IbZjbWbIBnvXgAUYkvgOtH2dxYQgtQyC15B/ILj06RvJKf4hJvQJ
B3SHsrsm66H2Rcu50fXvcJrvO11+zqlobgzO1SkG92MVFfdTQlZM27/bPEUnyu4zTurxUqZbr83M
vRzEM1UApzjbfezsCg2R7QdMHn6hwDCCiFyvYkyJfAr7C76mp7zzCCFRA3XGPO58D46zoOLbZQYv
UiQxlTmWLI5p9drHMdG99Bsrp1pSYtP7YrK8u1Jv1tIvcHEuiRDl2BCkME7GKcXeYmEo26aerkAH
gIJoCI7nj66vjtG7W72x4GXmms1fRXQRg6oKpGQttr4V4hdkQ30d/O4+N1DoOiZ1oBHSL7hDtqM+
84JKd4CF2dqJKFj7gZpOYUnJVl052tSuIafwzG1Os4dENcs97hqE57FFmBVkWdouJKJ4JzRW4V79
k4N6cs9K8gsiPJAYK7rh+Aj+a4Y7M6b91rMJRB3SWSHITgWsDJHt7Lx31nGqT0Ta9d2pKOp4Q1tx
lLpHVUKgOacmDlOgu/ZuS4JCWaN6yWyNT6YhSWvByTR2Q3MAMSbXVuMvE/fso2sVOcte/4yDnP4i
j7QH4qX6jVe4L/08v1mFqXMiCPcQsPxFdi1WJohNY2xPZro43ksT4iwcmAiJ9NogFG8HDXetcjJQ
0TBUFwCizUZbvEeTitJDpxUEfPlqDW2VrCfT0x5LdgOrUL7nZWveKsh0e9T2J4JWSO92ph98YxxL
YTl40S37PI0Osn0sPGnGEYlafuXGEzEXnMXo8cDyGLe8u/DQU6f4ndoAvH5DEIwRjxrf0lwQWE6x
8abhR/cMkRX/am+jbzPxWw/u45iNB9EQzWxGvty6ytW3qok+yrg4S1wJ3rJi6OAyWT8ZJnLatYqf
vZzeGJvZ69WAACBy0BVATiWDxUbaNcKqny1kyrPAYOMR3JWSdLdK0RuvjLZ8zWNgfalaArlwwLqc
yibaF+4AA3Qt5vdWaj95yogitY5OkRC0bOfvkRdBjy8keSd2NaFbUf1mEdG0bRzdULoglpYNogrD
JeZXWsnRzSLCv6KWsRgDYQx6XnU0mhQwUOsiHmR1tdVTNT+YzqdWV9E5FOEDlsP2CtjgkIYNz7pZ
/GhnpZ/cK8WUvIsn+xMjvAl81ZyPrV7qx+//DRZ9bVPZ12QWizgxmy91Yzn7sPT1s2XVz2NbWgcB
wYRWH/GRkS9xbyKnRxjCY2vONx3nbEBv0zpZniiDeqFNXALJL3rcv4dIXQFPBXmMGlULewQzCNiw
E0xkROqz4h3jRbQ8/leK5CWbjc9B2tdq2VxBAZDORdUpooSZzwKPRe6AaW+b0nEpq+VrRkLpqnQt
uAR6+ANHeMM4FDGs1tyK0X7KC/E20fcA8Wo3Dc3bDppI6rfeCkcIjveqO96YGDTvBhObYkwe0rb6
Rnd54aOaRhvrCkg/uC3ndjDkEQbgJFprz2T91HVDfU1nO/DqR6thPzHVF7M138fBp7Elrw+0PoMW
h+N6nta/2DxCGFpUPBp6wDDhx8T1vGYx6q5ihi81YfPvauJ0rLnC6cXuQxCNvEkM1GcuuJjQejHi
muaU5GiqllMRgpLoithaS8AdM7QaGJ6MnaU42TAfnR4Mp4bfEO1YDvDUpAhs5gGNSXWfO+z26i5Z
N+RrrhMbCU5qoG/vMCFbJGlsda94ihrwp/5OV551sJYtUjOWQT6O4Yr1tsODir1IPZI+qRo3VVi8
uS4fICy8v2BeZCvZuAdTE/MmLwr/GgJ2kQ1M0gJcy7qHLcivjH8SlR/J0cLe2HJGy4z5ZSaLdhV5
v39Qpc3jrIXgisvwNTYB8pBIONmVCprxDLb+OSbMEWE0tayb4DX14WblDuf7yEtBJibentMeIYNU
1TDJflWYx5cCmDfLDF7DQp3oLX+LUYdYezz95Bk1Ybhkf6/tJZczK8wpsFWLP0xAkrDsIV21nbVP
Zndb+86wJkGk3fPpIyYDdTwLHXGjatdYVS19RlS0gTtM6AErul67QSDoHdGz4/fT+4yoAGkcXcTB
67SmK7X8nBH/8qWuyQmf/VsPH8N2doqW4QYLSa1knxgXRXzjErkz2yOb3C5w6vmVkyLF/UJerJfX
G/VccnESdO8kFGjbtJ7UrpDMR7K4OMUV3tEuVgZi2YU7l+XYFRViNy8r9MDSKf3cybNObVQC10EL
pXodiWmndRcK+rNQ6r4Zi+yUlWRR6mqp0dCP7XgxNWCsPRXI4tVAznuIsunYodiCBYtHW5QUxJoz
JcykOAbbvGShww4MDhb0OpGuZOrlpIKjJVe0eH78yGCyWtnNyC0U7ljGj5CirA3owE3rkHxuFXh6
UjAa5pxeHUudl+i4zZKf26A0BOmwHyq0nwNqgRBP2+gz/iqnzwSu5qpxgZkgMQ9JUOOxrbHeuOai
uK/fZlCydNg+Tv4JvefY+qcalxAHZoSfZVmQ1Qm+1UuvpHygOLLUi6GcX0OK7zSGPJaq6LExON9H
obgQMAwE0oIeWqfXzAmTNeCsn/jYd1AjupVXNJ+myWbWU+xoh/ECZfGMigXxdAKNwD9L3z94afmk
+1sxIujoyECuDSuoO2OvCLO0+gbrPfJppbKt+Op1535c/K4TovaZl6YW9UvCpn55ZB+FusWH6xwd
HQJsgqFHPlKBWmCeRZR7tioFUZmZf629GU6p55yHPr2KUb7Vbdxu66QOxAzdO4E75SjncSgY+FXk
Mftlfs/q7wsJMn05lglM1ayxbY6WiUNm4HzpIA8a/qVVNMWmBZ0pJkjQnWGxwRdhza2AS0vmwAAx
6s/CL/axO/ILG9Z1iE5VbP/q7PYO+GVHYwv7NKIQmQkaDEt50XBE1zgo98jOm5Xl2u9d9qsbSYHD
afhU9RPz3Ql2sBOYXZev9bC+iWx7V8XySfc6jcGc2lJpbYiATTZhX1IcadmJhCCW0by+66KetmJ4
QxHpPE8O/rgFToVZo0pM6g+GhrKkYEgyd7E4rCBB4peyGY7UpntfAIzcSIZ1rv0Z/x/yzmu3jaRN
w7di7HkLncPBDrDMIhUoiUo+adAS3TnnvqP/YI/2EubG9mkFW5TH/j1DA2tggcEAsqjqZnV11Rfe
IMrTuvA3rbhOyzvLoiloaylI8s9J4l8WYXFtGKjZKdZ1qFryuMaOBWv6ZdDJN21pc0MeZ1iZXSIL
vVTyetUCJXFTl5JD467sQD12K+ogmYySh9Mi1dvKLtLj67CFXacJwiZ0L3zfO83VYIOqbX6qeNFS
ClAUZ0VVcT0T1HadxZTDPMx0cHtTp7qJQRI0whHqs1d11zyg33uG8OE1lE/CICHeGFYqTPHXu4Jx
B2okz+6Bpdw1QXcVagHO7GHKlzDAKkqxe5l5BLaeLE2MwD5R4nVuao8ijWXXCqplKQPOp55gxRSj
DbEickiQI+zz+Fzrkk917W5S3Tr1ZaSMzeqUav9HK2TRtHKz1vX+0ofCikkrQrRnSe9uZcG7CJVN
qWCrHFEJ6D6ZenVDaWwbeRzbIQpnCnrIjsBGrZi7UKH0avliNFNqYVkpHQHcpC3GhenD7JP7tYKc
FCxzQvoESWIlxaNVQe4P6/Iei3DVmjYNQjO6pgpEuw7UgMcsTuEROh8FhYKQLAIfidypI4f3WLNq
UKgGsfxPXm5mE7lCFAV3Z2pSt73nXtImHwsxROw21NlN/GojWLemmqcTW0cQMVWqrYmoM9hBqv6K
P2kTZ6rK3K2ERh/UYPmiQqeb1+2mqYmgXFf91NSRMi5kKJkKGxLd4Y1rSt1p3tMET4oTUn4qboF9
nrV3VqnPO5UnJes7udfyEz8K1wGqjGmL5GmVLkTXuKKOcMvxct3ZVKyG+ekF50Ia0+nCUtwXtz6C
jBORPmxkGCWVEAArpnpShDi1Uuq1XI0mOwDWEDEHt5fW0i0E2bngUGChGoFHhgMXLYaC0CiDy3l+
poTWbU+AKwjtdQl4ZhwO7Dqxzm/LiswmwE0MswWgCYKRCng73lUQ2kjdQigPWr1RE++i6FqBlm2f
jTp3m0gpvHHq803rtgusbcKp0IAmyQ3vUUeM9bgcOjdxugtTAHmxSy6LXhFI67CcWlq46eDKIIla
Iw7vzthyVpVobtE0U5EkiVD76iYC2i+a6KLc4OzA6OmINYAS0K36VqwjAZwPa5gYI4ewnsHWGacJ
Mk4ORHwU4NNyZgwaoj7wxxkJbSsjdjuI1I4KASMUjX0bJVEHWHMmjtJSPe5aYjVLHbedB9adPtTY
8ojiI6lmGxDDYBzDA0WgVqdgZubFudRcO4R3tuRmSwhUs0Ebp8jHta9fsjuGVDQ3lpLMdbct108/
2RUNuSQqM/R3SO5dDVdTE/gT327o0nlt0M/8HItGO4I+gGRKAL1Lsk8KPf+cpwDsWkwlTcTQF77W
L5rgqtDNnAck5lO9UZNjtaVohfwWkpMZelstECYfaUeIF8mS/DRZijInUtiCRrKiLD/p89ZbYgh7
HsjFVYrcyUXpZDswHebSTWE/xLFzJ5vODeRhjnv0mtEjsaVT3+I4wuyC8kaX9rTbeeEdO9JOK4po
8E70VRjpNWJqhTnVQTqvLG5phOZANxPqPj3PDD+cIEhBrCn1wRlQTNAhSrAOx32f5SuFntVcKImk
OjnUT+w+uu1jdm0hjpJZE+fygkVgoElTlKeNoxWnvWk/sjiyOcwQVCDdVa846WVvtRsrSTEj8KoM
mkK0JvrBjMUQNqUrtuvGTNp17LJjZ1G31MLSOqnFZpSmHaqrfq2fy4Kmn8Nmr2Fr9/BXO0SxekE+
1puGrM3geNYa0CdZjihsSSU9zMUdJnvicazGxgn8OieSmqmOnCNF9ByPChWdA6FLtVWYRYQmA2Um
FyTjsio7b05YTFaYkQ+3tbPojd5m4dO58fGM9YCeV5aKICmCFAFl+RGu0rAC80S5zvC60/Bh6OlB
WxNs9OKx5YiIrBkIOtWhqdyhhoueKlrsU04HuPw4AU1TCW/YnPbhIvBk/JNzT52EmO2cZcBYEe2h
C6KvOPDrY0NAXy/TQ2WCDh6iO/DVEPZUiDc7Ae5qprkXZVZi4KcCeyNMTDAVuOXG5UkH4P4YV5IZ
Eb08hajnTiVVClbkoDcd0ST8Ik5a3d01HplxrEgzNCiwdPc0VM4yTZjKTXNbJWp+kX5Weng+tqzf
kLHHF1p9BnRlzosQfZRARnq3tQC93RAqOE5s4LquofyggkSj+jXGUaCZUsfvF/g5UAamjDKWJFVZ
mB71MfBAx3ihw6Vy/VEMuUBuqrMaRBaZigteJThn5wkpCLayfp0kMmRD1LZbRbj0nGhaVoG39CTF
wpZQP9PRahnLvIx5tvKDXKbp5VDDwkNH1e5tQKVl7S9DvV/WAmz4+MTxOMT0+sqhZ2gUxb1TiJci
0uaS485FxotSf11k3bQ3kssid68Rv74PYxmRUy8AItvfahDUuk0yMwMWBlnJRWpNUta2hQzOqNd9
E6ASISNPJYE6oDgUj40efR5adZxjwi0Z5aQsy/tYnEu1hjptFDiT1qPG1mkPkJxHtT+Iozm5QXhR
injy6mvY+GwyKe0SGg63UtwsQfVd4fu+jeSon2Z1dh2L5tziSrM8V9ddoLRTxH+ysYqDsU1JkA4s
lrIFcuy2cew7PCI1iij4hTN14P3YilYN8vl35FUPZV/emJVqzHnP7mzFebTC5k6Az0KHwEBqoNdW
hdwuUYGgCOBTQo1sBHnFFmpEimufb1PaUcSJ2gp3WSYFcx9/cQ6pBPppJF0mVnUDtmJs2VQagkAu
pyRxFNG3aVXe+2EDwcGlXMhyUMeFAAIvAyVKtWViFpyHOJCAd+hwyUFOMyNkm7YWVF+zkPIFNKwJ
N4bgV5ytPztwei+NoUkKQ2KiZBXy3yFyIoUH5UrGcDHxTDQ3OEAw2KWoYdEDhAiZmFg84ouSpy6o
bl0ZK9R9vaQUF56mSGMNu4lpizobCo6DbaVio/kKsC7omp2qlZNSRc2/wIaWRrkC0MT1Rr5GpOHL
mT1D20XdFKTJi76V/InuluqGOjGLUqW7EnEcimqszwGZ9hTjnTFUdSxEGoyLOhvtb1fraBqggRQm
qj1D6qSe9I260qUh+eKYoXvHnVg9MrO+nwjI6NTHYdc2y1A9M7w4vkH9CVHZyO2OBQIDohnQwxT2
hAUHdzvug2ZtbXzJkxa+ZcNAhJhrgyY41hNK0dGgKJRpV1JJxwaVTQQkUKsCKK5RVLDKK3TQyytM
q2nYG8L50z/RIlCnSS1V1ObTCjVMv107EaV0LujgY8iyLC9iRzz251GGJmaiJS000BLJChDAdMBp
odE9rcCnRWh4qXPTt7p5zfZGIpaax5WU2HTAzXu7yG7NOCjmcBrmdWs7i1iIp3ExuOvQgVORGjgt
MXzXFd9CV7EVzlSK4ZosDMo8yqwceF01wleYh0gTXdNR3i+yyjqHG+pberGAokvxV6yaM3f430qv
0uikLMxzO3GSiyCMEbVScIaJe+MUWRQq2SgCucJHGaRxFYjLUnNzwo8C9TkgD1OJLvQIB8ty/ITt
eqG4rJOwc2CP7bNo3v34B4iv/0fUG+pbmq5De/kBBC7Jd2FSvEW9ffmrF9ybZcKjMSzLpHsDammP
fWNBzAHoZuKRppj6O3Nhib8CIadKJtA1EyTeKwzOPAKrRtNcFBU8CE3L/DswOGUA1L1l30i6zI0Z
MjQfHAtlS+ILv2XfwN30HXGggTSOYEz1JIMuByFwpXiJNikArBjAKaeQDcRZpEAFzmstW1jokHK2
YxjSxhuNcqbfeJPcrWLMwvOK/r585sRKcvrUzU5tI5lluVxf0H9Vx4JTbAUkUVF8S8qTnBcqlHJj
wTfOR7ETYKADzzNy7Ec/K7SpUz+6iU4BU7aCkREV/qTXAdWQvRljCr7VTEpFREt78PRiIFxLHgmU
o+bo87A5W2LsTLV86NCBDJmL7TjmXo51ZOxjk0wi6zIbrmKQXwj6nHqBhgsYqugnNYKcHogeZEsK
pJ4pQ1vKFUqu3UrJxAgPVv/ONx1SPFt9LI0+nKfWoxeL3UyG/z0xulsYLBMnjdA+kQoqvH01USM/
W8auvFaMCy+L/FuhyvKxpvcrGy+0uVRQBg4Jzc4dCWmwKmuI0URjhPdOs0EjBTJ1XxGlZs25ZlTJ
ccI5PikxmjhJWsMcVZWkLyKMQSboq0WLUqobtJTLloKA8LGpcKNSx65qOjOqgliTt0J8LINbGsl+
li0aeEgwj9NJXtlbz6LrQ7xykYELvjLc8l5PkfSkReUT/aDYUufgHRC/qBZOT6bjYGmCcgw+eCAT
Vp211IDIIHBMKYxz59yA+xGCRO9aMjBYvUAAIlTBTfdWSoTTxJEAPGmAmkoJPSvbdxS0/bJ2FToW
rjiVXXJC1c60JME48Zz4UayFz33XB7glIBLVtHM1F2/wv1NmGspWWDcNpjK40LsRShxKVcAGTuTL
AkkD1Uj0MwCdAWIlnTdBiAB5/R5Xhmpo9qQhDGT4TWAMWWdTGxodmAYq6IHqs+69m8BPgo96HWwq
fxC8BkZOhmaHp56LsbWqoaYHQYQSUXRvZmpxXmTo5aCzQWnLR+bfZvsdTJf647L0H1oDWhvv2WnV
VgslDYIVls7eVLBbvIU8wJ6FHoknLmBpP6xDJJYKc2Fnkjptc4FjKG3Xdu8752Zq2VMwmHyPoEFI
RGxEFIApZxVlc26jMgYf17goBYXIA1zAqqrmakynLMjc+kzXgnrSDJUnaAPt8NpfCDF+gbARvWnS
rAlua0qIQXKGyHx81uGFYcNmyMoWAJgAHTl3SRnDapraNioFBgh7nFEt4uj8bmjVLLRgUpQ5cq+d
8QCE6RRtGXvViZST47LHEjtIl4D4a5CNgBNkvTjtMvHxKWlTYlQK6lp/IgKdOfYaybBz7Ce6tdSg
oa0HuYmy2yjvXUQ+FP+u4AVEPhoMZj3AMoFVjOtGu9RK70Rkj5osjcI4IXhB/rL078mWTiWr3ylS
8qAjVgUXY8QGfZsHyJBA4JCQj26JNkNtGpyXAyiF3nw+cyt/66RARSutUbG8An6va6e2Fd5WlANH
Fq4xZ4Tk9y3Spaxs9awVg03vl3MAd1BWoFHaCxuuhV+y4utKCie6X88Dy/sIEiWb/f2z+t8SYG+9
wEt3j972PQt2j1X7i2mybxi13/Bkv5jjDhzXJ1fcTfLPPvTqsvvXA/0c8VZCSP/92f90U0+03x+N
EW5hB1ePcHNl8cgSNZ6tZjIcMBXOXuz8nJdfC5IoHYkSe4kiq7LE+/H2Mf/1zX/LN/7eTP2NSXhI
qrgcuMyop+0RiUms34U/35mCdyO8mQLlyBoYwngsy4pO4AL5eH8K5CMN/STFNDXVMkX1ec7frJN/
9v1+Zp5+9BB3T+Ts40ceIjTon5uEdx7WXydBEY80WA6GppjwcCzKve8mQdKOJJH1BoLBRFR5sJsm
6PyNJkFSeIYHzgL22ITTliUR7EqEwxY877dLwbKOLN4CTZYkCT1bVs3vNgu6pf7k+/DdpSCbRyZM
PxR4dTztFYVJfTsHkqgfqTp9XtP8Mke/10oYuv7Qbw5dC9aRoiEgwN7Iynp+1m/ngbWAIoFiasb/
6cb47jF+3RQMdVAx2EsMv7Mzvhvi66YgG0ekbyoeaBCQnvO4d0tBPhJVVeR9kFVRVl4u+DttCpqi
wak6bBaGrRE8poabLu+FNVDB3i6EgSqmSwrnh6XpnKX6MyXtN5qFp7T50FnQjmC04ZdOeUAnI5fe
nZLD1vh2Vxhm6ffaFmSDiuyhsyAemRrFCE5BCUHwpwPg7VpgFsA76SYvg/57HhCKSAnl0FlQjyyL
SdBMakJU9oaI6O0sSKLBEWHJOlnJEFJKzxf8qTfiJz70JQofu174+BR/e7vijdbNv/3Aa+D57QAv
AdcQVQ2R5d4HBzbq89DPu+zw8x97m+dTPPTml6/x0dN1Xv785Qt+e+m9a71+q9d/XHi7fJs/uN3T
L7qX23zW1/kvp9oWD9vQ48q7vUqfYTHzX+/nP/9j727frIIfDT/a+tsPY4b/jDCet30d8Gvg+Ysv
8OGqyt9dhB310IuM4f7uHtzd60jD7Q8U3defh6fzz+aHJ7lNt3vzTj4NlfjgW3Y9t9ry3+tQwz0/
B3gHD50wrhfujfwcMBw+MjLt++MC0Hr9Bv98lme7R96A8MME75fceyhfRxzmBDAZh/yhdz6p8m3s
7PHDLY3S9cEDz6ttvPUrxKFfxxpu+iV7P/Su50h8Qe7ZH/o5FTp06IX3uA33J4SussJmf+jIS3aT
4mH/np8jtUNHPtt229zbWx2ybP6K5XFW7erkw8nuz//Zqz+8xFaH3vf5tt0+7L02RNTGL1jV62r3
af8951iWfsELOZy3f/6r3O4vvZcg69DpuKi8GBWR7YfLZG+VMPyQZBw6/NU2/nBSecUHXACS4s//
fh1xeC/Rd9Ooch18CS/ehsneE30JvQ4eGQGrfH9gso9fsE9ttp+II/bmm6rfUE849JY322hbhd67
U1KRMX/7BYOH25boZ39GFGpUhw99w5HzgFfF60jD+lDQAvwFd/0jUcTvqy5+SWR/FLB9ZCcpdw/7
IYlioIf3+j3++TFMf/1FUeV1rGFOXnVUDrzx0x/1qg8d+89/td7+4v5SJ/rx8v6rgP1L5fPbMP61
rPtXf7afowyfeAh32/yP/wUAAP//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133350</xdr:rowOff>
    </xdr:from>
    <xdr:to>
      <xdr:col>10</xdr:col>
      <xdr:colOff>409575</xdr:colOff>
      <xdr:row>4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66E031E-E50F-4DE7-94CE-A585C0A721A3}"/>
            </a:ext>
          </a:extLst>
        </xdr:cNvPr>
        <xdr:cNvSpPr txBox="1"/>
      </xdr:nvSpPr>
      <xdr:spPr>
        <a:xfrm>
          <a:off x="6553200" y="323850"/>
          <a:ext cx="3000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Datos de ordenes</a:t>
          </a:r>
          <a:r>
            <a:rPr lang="es-MX" sz="16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de compra</a:t>
          </a:r>
          <a:endParaRPr lang="es-MX" sz="16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638175</xdr:colOff>
      <xdr:row>3</xdr:row>
      <xdr:rowOff>142875</xdr:rowOff>
    </xdr:from>
    <xdr:to>
      <xdr:col>11</xdr:col>
      <xdr:colOff>152400</xdr:colOff>
      <xdr:row>3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3F101E9-83E8-469C-97E8-41D5EB094ADF}"/>
            </a:ext>
          </a:extLst>
        </xdr:cNvPr>
        <xdr:cNvCxnSpPr/>
      </xdr:nvCxnSpPr>
      <xdr:spPr>
        <a:xfrm>
          <a:off x="5972175" y="714375"/>
          <a:ext cx="40862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3</xdr:row>
      <xdr:rowOff>180975</xdr:rowOff>
    </xdr:from>
    <xdr:to>
      <xdr:col>10</xdr:col>
      <xdr:colOff>314325</xdr:colOff>
      <xdr:row>5</xdr:row>
      <xdr:rowOff>38100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30F0C4E-E3B5-4940-8197-6F77AD3887E3}"/>
            </a:ext>
          </a:extLst>
        </xdr:cNvPr>
        <xdr:cNvSpPr txBox="1"/>
      </xdr:nvSpPr>
      <xdr:spPr>
        <a:xfrm>
          <a:off x="6457950" y="752475"/>
          <a:ext cx="30003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Empresa del Valle,</a:t>
          </a:r>
          <a:r>
            <a:rPr lang="es-MX" sz="12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S.A. de C.V.</a:t>
          </a:r>
          <a:endParaRPr lang="es-MX" sz="12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590550</xdr:colOff>
      <xdr:row>5</xdr:row>
      <xdr:rowOff>19050</xdr:rowOff>
    </xdr:from>
    <xdr:to>
      <xdr:col>12</xdr:col>
      <xdr:colOff>333375</xdr:colOff>
      <xdr:row>19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92EB40-E1CC-4609-82CD-AA95381F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571501</xdr:colOff>
      <xdr:row>20</xdr:row>
      <xdr:rowOff>161925</xdr:rowOff>
    </xdr:from>
    <xdr:to>
      <xdr:col>5</xdr:col>
      <xdr:colOff>295275</xdr:colOff>
      <xdr:row>36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1F42E3-6286-408A-9916-44577918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504826</xdr:colOff>
      <xdr:row>20</xdr:row>
      <xdr:rowOff>133349</xdr:rowOff>
    </xdr:from>
    <xdr:to>
      <xdr:col>9</xdr:col>
      <xdr:colOff>104776</xdr:colOff>
      <xdr:row>37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C22B5C-2B20-4EEC-81BF-B4987F9DB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638176</xdr:colOff>
      <xdr:row>21</xdr:row>
      <xdr:rowOff>19049</xdr:rowOff>
    </xdr:from>
    <xdr:to>
      <xdr:col>13</xdr:col>
      <xdr:colOff>496890</xdr:colOff>
      <xdr:row>35</xdr:row>
      <xdr:rowOff>9524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09D3462-11A3-4770-8FD0-B26454CAA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6" y="4019549"/>
              <a:ext cx="3668714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523876</xdr:colOff>
      <xdr:row>21</xdr:row>
      <xdr:rowOff>9525</xdr:rowOff>
    </xdr:from>
    <xdr:to>
      <xdr:col>17</xdr:col>
      <xdr:colOff>628650</xdr:colOff>
      <xdr:row>31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F1A6DD-3AED-40A8-82F3-94D1451E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581024</xdr:colOff>
      <xdr:row>5</xdr:row>
      <xdr:rowOff>0</xdr:rowOff>
    </xdr:from>
    <xdr:to>
      <xdr:col>19</xdr:col>
      <xdr:colOff>733425</xdr:colOff>
      <xdr:row>12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6" name="Fecha de orden">
              <a:extLst>
                <a:ext uri="{FF2B5EF4-FFF2-40B4-BE49-F238E27FC236}">
                  <a16:creationId xmlns:a16="http://schemas.microsoft.com/office/drawing/2014/main" id="{012B8F1C-8C3D-49D4-9C29-6F5E98066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4" y="952500"/>
              <a:ext cx="54864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485775</xdr:colOff>
      <xdr:row>12</xdr:row>
      <xdr:rowOff>152400</xdr:rowOff>
    </xdr:from>
    <xdr:to>
      <xdr:col>20</xdr:col>
      <xdr:colOff>28575</xdr:colOff>
      <xdr:row>20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Vendedor">
              <a:extLst>
                <a:ext uri="{FF2B5EF4-FFF2-40B4-BE49-F238E27FC236}">
                  <a16:creationId xmlns:a16="http://schemas.microsoft.com/office/drawing/2014/main" id="{0821E820-8692-482A-B0A6-78301F752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3775" y="2438400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590550</xdr:colOff>
      <xdr:row>12</xdr:row>
      <xdr:rowOff>133350</xdr:rowOff>
    </xdr:from>
    <xdr:to>
      <xdr:col>15</xdr:col>
      <xdr:colOff>133350</xdr:colOff>
      <xdr:row>20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Region">
              <a:extLst>
                <a:ext uri="{FF2B5EF4-FFF2-40B4-BE49-F238E27FC236}">
                  <a16:creationId xmlns:a16="http://schemas.microsoft.com/office/drawing/2014/main" id="{1462E8CA-4BCE-404B-8C01-50C45009E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2419350"/>
              <a:ext cx="1828800" cy="148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161925</xdr:colOff>
      <xdr:row>12</xdr:row>
      <xdr:rowOff>133350</xdr:rowOff>
    </xdr:from>
    <xdr:to>
      <xdr:col>17</xdr:col>
      <xdr:colOff>466725</xdr:colOff>
      <xdr:row>20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Categoría">
              <a:extLst>
                <a:ext uri="{FF2B5EF4-FFF2-40B4-BE49-F238E27FC236}">
                  <a16:creationId xmlns:a16="http://schemas.microsoft.com/office/drawing/2014/main" id="{BAE46D34-8312-4546-B341-839B8B5B6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5925" y="2419350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</xdr:row>
      <xdr:rowOff>157162</xdr:rowOff>
    </xdr:from>
    <xdr:to>
      <xdr:col>8</xdr:col>
      <xdr:colOff>100012</xdr:colOff>
      <xdr:row>16</xdr:row>
      <xdr:rowOff>42862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7F24BE4-4965-4BA0-8620-A8C1ABA2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17</xdr:row>
      <xdr:rowOff>109537</xdr:rowOff>
    </xdr:from>
    <xdr:to>
      <xdr:col>8</xdr:col>
      <xdr:colOff>80962</xdr:colOff>
      <xdr:row>31</xdr:row>
      <xdr:rowOff>185737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67C4491-58D8-4B06-81F0-40F8A0219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71436</xdr:colOff>
      <xdr:row>34</xdr:row>
      <xdr:rowOff>14286</xdr:rowOff>
    </xdr:from>
    <xdr:to>
      <xdr:col>8</xdr:col>
      <xdr:colOff>247649</xdr:colOff>
      <xdr:row>49</xdr:row>
      <xdr:rowOff>38099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D0EFAE4-379B-4FD7-BCB3-75168A08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51</xdr:row>
      <xdr:rowOff>42862</xdr:rowOff>
    </xdr:from>
    <xdr:to>
      <xdr:col>11</xdr:col>
      <xdr:colOff>400050</xdr:colOff>
      <xdr:row>65</xdr:row>
      <xdr:rowOff>119062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1367B905-8B8A-4839-860A-77F329335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2525" y="9758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223837</xdr:colOff>
      <xdr:row>66</xdr:row>
      <xdr:rowOff>90487</xdr:rowOff>
    </xdr:from>
    <xdr:to>
      <xdr:col>11</xdr:col>
      <xdr:colOff>223837</xdr:colOff>
      <xdr:row>80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AFB83E0-3692-464F-81B0-B9433904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660.629197685186" createdVersion="6" refreshedVersion="6" minRefreshableVersion="3" recordCount="369" xr:uid="{F19BBAE2-F00C-46FB-A1D3-2CD124869F35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6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6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5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5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5">
      <sharedItems containsSemiMixedTypes="0" containsString="0" containsNumber="1" minValue="52.283000000000001" maxValue="10779.804"/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833222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BC706-AD7E-48DE-8BF9-C0768DDEC20F}" name="TablaDinámica16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53:B65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0DCD-FBFE-4E4A-9A34-A5B2EA678139}" name="TablaDinámica1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4:B50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9550-6A0A-404C-9D93-B44EBA25C973}" name="TablaDinámica1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20:B29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5F17B-3B74-406D-BDA6-4AB3282BF9D6}" name="TablaDiná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1">
  <location ref="A3:B16" firstHeaderRow="1" firstDataRow="1" firstDataCol="1"/>
  <pivotFields count="18">
    <pivotField showAll="0"/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386FC-E991-4B13-8996-A61166C4EA05}" name="TablaDinámica17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68:B74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5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1DCD489-E278-4E3C-B148-84502B7AB853}" sourceName="Vendedor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7E2BDBE7-D821-4A2F-A791-F8541D8CE5D3}" sourceName="Region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A88E0685-361F-49C8-85F7-5D6F25A65407}" sourceName="Categoría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data>
    <tabular pivotCacheId="833222795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EA0EF439-E20D-4CA6-83B3-921F3BC8E80A}" cache="SegmentaciónDeDatos_Vendedor" caption="Vendedor" startItem="3" style="Dashbaord" rowHeight="241300"/>
  <slicer name="Region" xr10:uid="{4597525B-8682-4505-A18C-9DD179548E86}" cache="SegmentaciónDeDatos_Region" caption="Region" style="Dashbaord" rowHeight="241300"/>
  <slicer name="Categoría" xr10:uid="{01B50255-B8D9-43CD-BB54-4ED6522FBB19}" cache="SegmentaciónDeDatos_Categoría" caption="Categoría" style="Dashbao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441B6-F4E0-488A-B6CA-CD90D757041B}" name="Tabla1" displayName="Tabla1" ref="B5:R374" totalsRowShown="0" headerRowDxfId="9">
  <autoFilter ref="B5:R374" xr:uid="{B7736C08-2A13-4B24-9AF2-065612C6039F}"/>
  <tableColumns count="17">
    <tableColumn id="1" xr3:uid="{8DFBBE86-F19E-4915-BA07-F49EE80F31ED}" name="Folio" dataDxfId="8"/>
    <tableColumn id="15" xr3:uid="{B1AAE461-FC51-46F9-B5A3-C55BD56F1BA4}" name="Fecha de orden" dataDxfId="7"/>
    <tableColumn id="3" xr3:uid="{F05F0631-D969-46FE-8302-5D4959FDC38E}" name="Num. cliente" dataDxfId="6"/>
    <tableColumn id="4" xr3:uid="{FD2A0DB6-0862-4E85-8515-FDB962455E83}" name="Nombre cliente"/>
    <tableColumn id="6" xr3:uid="{F24E29A2-24A1-4A86-BD49-E3DD4DB9A53F}" name="Ciudad"/>
    <tableColumn id="7" xr3:uid="{EF4E997D-8F89-4C65-863C-381A1632A6DF}" name="Estado"/>
    <tableColumn id="10" xr3:uid="{13A07223-EFB1-4788-AFF8-41316E2B9195}" name="Vendedor"/>
    <tableColumn id="11" xr3:uid="{9B7BF2C3-EE09-4597-935A-3AAD7E2D5C02}" name="Region"/>
    <tableColumn id="14" xr3:uid="{2F4C25A9-FCA6-4987-87FB-EB801EF9D862}" name="Fecha de embarque" dataDxfId="5"/>
    <tableColumn id="13" xr3:uid="{FD742B79-8607-45C3-B21F-233E475B2DF8}" name="Empresa fletera"/>
    <tableColumn id="20" xr3:uid="{CCB3B04F-D7D1-4F92-B43A-D7E220D5C328}" name="Forma de pago"/>
    <tableColumn id="5" xr3:uid="{4A4DAEA3-47F9-4D41-9621-3C6F2CD5BB01}" name="Nombre del producto" dataDxfId="4"/>
    <tableColumn id="8" xr3:uid="{993D4FF5-E46C-4135-BD95-E9DB79CD33E5}" name="Categoría" dataDxfId="3"/>
    <tableColumn id="23" xr3:uid="{087140D8-57E3-4141-9D2F-D8049FAABE97}" name="Precio unitario" dataDxfId="2"/>
    <tableColumn id="24" xr3:uid="{E46ED51C-267C-4220-BD6C-4EF8B8EA1D93}" name="Cantidad"/>
    <tableColumn id="25" xr3:uid="{EF261594-1E9A-4393-8A7B-E88E2D90B1CE}" name="Ingresos" dataDxfId="1" dataCellStyle="Currency 2">
      <calculatedColumnFormula>Tabla1[[#This Row],[Precio unitario]]*Tabla1[[#This Row],[Cantidad]]</calculatedColumnFormula>
    </tableColumn>
    <tableColumn id="26" xr3:uid="{DD0A7015-B3E3-4C8A-9AB1-2BBB99E3C516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451F9753-A9EC-47C9-A6E4-C000DA0B958F}" sourceName="Fecha de orden">
  <pivotTables>
    <pivotTable tabId="21" name="TablaDinámica1"/>
    <pivotTable tabId="21" name="TablaDinámica14"/>
    <pivotTable tabId="21" name="TablaDinámica17"/>
    <pivotTable tabId="21" name="TablaDinámica15"/>
    <pivotTable tabId="21" name="TablaDinámica16"/>
  </pivotTables>
  <state minimalRefreshVersion="6" lastRefreshVersion="6" pivotCacheId="833222795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399760FE-887A-4E43-A1D6-AD2CE1728BD7}" cache="NativeTimeline_Fecha_de_orden" caption="Fecha de orden" level="2" selectionLevel="2" scrollPosition="2018-01-01T00:00:00" style="Dashboard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2B1B-67FB-4E9C-9E8C-7EFB2D860464}">
  <sheetPr>
    <tabColor rgb="FFFFC000"/>
  </sheetPr>
  <dimension ref="A1:A37"/>
  <sheetViews>
    <sheetView tabSelected="1" topLeftCell="A2" zoomScaleNormal="100" workbookViewId="0">
      <selection activeCell="A38" sqref="A38:XFD1048576"/>
    </sheetView>
  </sheetViews>
  <sheetFormatPr baseColWidth="10" defaultColWidth="0" defaultRowHeight="15" zeroHeight="1" x14ac:dyDescent="0.25"/>
  <cols>
    <col min="1" max="1" width="3.140625" style="13" customWidth="1"/>
    <col min="2" max="21" width="11.42578125" style="13" customWidth="1"/>
    <col min="22" max="16384" width="11.42578125" style="13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CA4-EE7C-4F0A-8DDD-2804ACF12CC0}">
  <sheetPr>
    <tabColor theme="9" tint="0.79998168889431442"/>
  </sheetPr>
  <dimension ref="A3:E74"/>
  <sheetViews>
    <sheetView topLeftCell="A29" workbookViewId="0">
      <selection activeCell="Q54" sqref="Q54"/>
    </sheetView>
  </sheetViews>
  <sheetFormatPr baseColWidth="10" defaultRowHeight="15" x14ac:dyDescent="0.25"/>
  <cols>
    <col min="1" max="1" width="17.5703125" bestFit="1" customWidth="1"/>
    <col min="2" max="2" width="16.5703125" bestFit="1" customWidth="1"/>
  </cols>
  <sheetData>
    <row r="3" spans="1:2" x14ac:dyDescent="0.25">
      <c r="A3" s="10" t="s">
        <v>110</v>
      </c>
      <c r="B3" t="s">
        <v>124</v>
      </c>
    </row>
    <row r="4" spans="1:2" x14ac:dyDescent="0.25">
      <c r="A4" s="11" t="s">
        <v>112</v>
      </c>
      <c r="B4">
        <v>460709.76000000007</v>
      </c>
    </row>
    <row r="5" spans="1:2" x14ac:dyDescent="0.25">
      <c r="A5" s="11" t="s">
        <v>113</v>
      </c>
      <c r="B5">
        <v>279377</v>
      </c>
    </row>
    <row r="6" spans="1:2" x14ac:dyDescent="0.25">
      <c r="A6" s="11" t="s">
        <v>114</v>
      </c>
      <c r="B6">
        <v>431936.39999999997</v>
      </c>
    </row>
    <row r="7" spans="1:2" x14ac:dyDescent="0.25">
      <c r="A7" s="11" t="s">
        <v>115</v>
      </c>
      <c r="B7">
        <v>290805.06</v>
      </c>
    </row>
    <row r="8" spans="1:2" x14ac:dyDescent="0.25">
      <c r="A8" s="11" t="s">
        <v>116</v>
      </c>
      <c r="B8">
        <v>480298.70000000007</v>
      </c>
    </row>
    <row r="9" spans="1:2" x14ac:dyDescent="0.25">
      <c r="A9" s="11" t="s">
        <v>117</v>
      </c>
      <c r="B9">
        <v>778422.54</v>
      </c>
    </row>
    <row r="10" spans="1:2" x14ac:dyDescent="0.25">
      <c r="A10" s="11" t="s">
        <v>118</v>
      </c>
      <c r="B10">
        <v>382459.56</v>
      </c>
    </row>
    <row r="11" spans="1:2" x14ac:dyDescent="0.25">
      <c r="A11" s="11" t="s">
        <v>119</v>
      </c>
      <c r="B11">
        <v>418900.44</v>
      </c>
    </row>
    <row r="12" spans="1:2" x14ac:dyDescent="0.25">
      <c r="A12" s="11" t="s">
        <v>120</v>
      </c>
      <c r="B12">
        <v>447299.57999999996</v>
      </c>
    </row>
    <row r="13" spans="1:2" x14ac:dyDescent="0.25">
      <c r="A13" s="11" t="s">
        <v>121</v>
      </c>
      <c r="B13">
        <v>742470.26</v>
      </c>
    </row>
    <row r="14" spans="1:2" x14ac:dyDescent="0.25">
      <c r="A14" s="11" t="s">
        <v>122</v>
      </c>
      <c r="B14">
        <v>444828.02</v>
      </c>
    </row>
    <row r="15" spans="1:2" x14ac:dyDescent="0.25">
      <c r="A15" s="11" t="s">
        <v>123</v>
      </c>
      <c r="B15">
        <v>932998.92</v>
      </c>
    </row>
    <row r="16" spans="1:2" x14ac:dyDescent="0.25">
      <c r="A16" s="11" t="s">
        <v>111</v>
      </c>
      <c r="B16">
        <v>6090506.2400000002</v>
      </c>
    </row>
    <row r="20" spans="1:2" x14ac:dyDescent="0.25">
      <c r="A20" s="10" t="s">
        <v>110</v>
      </c>
      <c r="B20" t="s">
        <v>124</v>
      </c>
    </row>
    <row r="21" spans="1:2" x14ac:dyDescent="0.25">
      <c r="A21" s="11" t="s">
        <v>45</v>
      </c>
      <c r="B21">
        <v>1313876.6200000001</v>
      </c>
    </row>
    <row r="22" spans="1:2" x14ac:dyDescent="0.25">
      <c r="A22" s="11" t="s">
        <v>46</v>
      </c>
      <c r="B22">
        <v>940527</v>
      </c>
    </row>
    <row r="23" spans="1:2" x14ac:dyDescent="0.25">
      <c r="A23" s="11" t="s">
        <v>47</v>
      </c>
      <c r="B23">
        <v>228907</v>
      </c>
    </row>
    <row r="24" spans="1:2" x14ac:dyDescent="0.25">
      <c r="A24" s="11" t="s">
        <v>48</v>
      </c>
      <c r="B24">
        <v>575330.14</v>
      </c>
    </row>
    <row r="25" spans="1:2" x14ac:dyDescent="0.25">
      <c r="A25" s="11" t="s">
        <v>50</v>
      </c>
      <c r="B25">
        <v>523852</v>
      </c>
    </row>
    <row r="26" spans="1:2" x14ac:dyDescent="0.25">
      <c r="A26" s="11" t="s">
        <v>49</v>
      </c>
      <c r="B26">
        <v>593192.32000000007</v>
      </c>
    </row>
    <row r="27" spans="1:2" x14ac:dyDescent="0.25">
      <c r="A27" s="11" t="s">
        <v>51</v>
      </c>
      <c r="B27">
        <v>1459392.7600000002</v>
      </c>
    </row>
    <row r="28" spans="1:2" x14ac:dyDescent="0.25">
      <c r="A28" s="11" t="s">
        <v>52</v>
      </c>
      <c r="B28">
        <v>455428.4</v>
      </c>
    </row>
    <row r="29" spans="1:2" x14ac:dyDescent="0.25">
      <c r="A29" s="11" t="s">
        <v>111</v>
      </c>
      <c r="B29">
        <v>6090506.2400000002</v>
      </c>
    </row>
    <row r="34" spans="1:2" x14ac:dyDescent="0.25">
      <c r="A34" s="10" t="s">
        <v>110</v>
      </c>
      <c r="B34" t="s">
        <v>124</v>
      </c>
    </row>
    <row r="35" spans="1:2" x14ac:dyDescent="0.25">
      <c r="A35" s="11" t="s">
        <v>89</v>
      </c>
      <c r="B35">
        <v>186513.60000000003</v>
      </c>
    </row>
    <row r="36" spans="1:2" x14ac:dyDescent="0.25">
      <c r="A36" s="11" t="s">
        <v>82</v>
      </c>
      <c r="B36">
        <v>1548079.5399999998</v>
      </c>
    </row>
    <row r="37" spans="1:2" x14ac:dyDescent="0.25">
      <c r="A37" s="11" t="s">
        <v>86</v>
      </c>
      <c r="B37">
        <v>356518.39999999997</v>
      </c>
    </row>
    <row r="38" spans="1:2" x14ac:dyDescent="0.25">
      <c r="A38" s="11" t="s">
        <v>85</v>
      </c>
      <c r="B38">
        <v>283892</v>
      </c>
    </row>
    <row r="39" spans="1:2" x14ac:dyDescent="0.25">
      <c r="A39" s="11" t="s">
        <v>93</v>
      </c>
      <c r="B39">
        <v>249721.5</v>
      </c>
    </row>
    <row r="40" spans="1:2" x14ac:dyDescent="0.25">
      <c r="A40" s="11" t="s">
        <v>91</v>
      </c>
      <c r="B40">
        <v>391993</v>
      </c>
    </row>
    <row r="41" spans="1:2" x14ac:dyDescent="0.25">
      <c r="A41" s="11" t="s">
        <v>95</v>
      </c>
      <c r="B41">
        <v>97188</v>
      </c>
    </row>
    <row r="42" spans="1:2" x14ac:dyDescent="0.25">
      <c r="A42" s="11" t="s">
        <v>90</v>
      </c>
      <c r="B42">
        <v>40376</v>
      </c>
    </row>
    <row r="43" spans="1:2" x14ac:dyDescent="0.25">
      <c r="A43" s="11" t="s">
        <v>94</v>
      </c>
      <c r="B43">
        <v>721574</v>
      </c>
    </row>
    <row r="44" spans="1:2" x14ac:dyDescent="0.25">
      <c r="A44" s="11" t="s">
        <v>3</v>
      </c>
      <c r="B44">
        <v>282471</v>
      </c>
    </row>
    <row r="45" spans="1:2" x14ac:dyDescent="0.25">
      <c r="A45" s="11" t="s">
        <v>92</v>
      </c>
      <c r="B45">
        <v>266750.40000000002</v>
      </c>
    </row>
    <row r="46" spans="1:2" x14ac:dyDescent="0.25">
      <c r="A46" s="11" t="s">
        <v>87</v>
      </c>
      <c r="B46">
        <v>463814.39999999985</v>
      </c>
    </row>
    <row r="47" spans="1:2" x14ac:dyDescent="0.25">
      <c r="A47" s="11" t="s">
        <v>84</v>
      </c>
      <c r="B47">
        <v>966000</v>
      </c>
    </row>
    <row r="48" spans="1:2" x14ac:dyDescent="0.25">
      <c r="A48" s="11" t="s">
        <v>83</v>
      </c>
      <c r="B48">
        <v>235614.39999999997</v>
      </c>
    </row>
    <row r="49" spans="1:5" x14ac:dyDescent="0.25">
      <c r="A49" s="11" t="s">
        <v>88</v>
      </c>
    </row>
    <row r="50" spans="1:5" x14ac:dyDescent="0.25">
      <c r="A50" s="11" t="s">
        <v>111</v>
      </c>
      <c r="B50">
        <v>6090506.2400000002</v>
      </c>
    </row>
    <row r="53" spans="1:5" x14ac:dyDescent="0.25">
      <c r="A53" s="10" t="s">
        <v>110</v>
      </c>
      <c r="B53" t="s">
        <v>124</v>
      </c>
      <c r="D53" t="s">
        <v>102</v>
      </c>
      <c r="E53" t="s">
        <v>125</v>
      </c>
    </row>
    <row r="54" spans="1:5" x14ac:dyDescent="0.25">
      <c r="A54" s="11" t="s">
        <v>28</v>
      </c>
      <c r="B54">
        <v>523852</v>
      </c>
      <c r="D54" s="11" t="s">
        <v>28</v>
      </c>
      <c r="E54" s="14">
        <f>GETPIVOTDATA("Ingresos",$A$53,"Estado","Baja California")</f>
        <v>523852</v>
      </c>
    </row>
    <row r="55" spans="1:5" x14ac:dyDescent="0.25">
      <c r="A55" s="11" t="s">
        <v>107</v>
      </c>
      <c r="B55">
        <v>240856</v>
      </c>
      <c r="D55" s="11" t="s">
        <v>107</v>
      </c>
      <c r="E55" s="14">
        <f>GETPIVOTDATA("Ingresos",$A$53,"Estado","Chihuahua")</f>
        <v>240856</v>
      </c>
    </row>
    <row r="56" spans="1:5" x14ac:dyDescent="0.25">
      <c r="A56" s="11" t="s">
        <v>37</v>
      </c>
      <c r="B56">
        <v>702034.61999999988</v>
      </c>
      <c r="D56" s="11" t="s">
        <v>37</v>
      </c>
      <c r="E56" s="14">
        <f>GETPIVOTDATA("Ingresos",$A$53,"Estado","Ciudad de México")</f>
        <v>702034.61999999988</v>
      </c>
    </row>
    <row r="57" spans="1:5" x14ac:dyDescent="0.25">
      <c r="A57" s="11" t="s">
        <v>30</v>
      </c>
      <c r="B57">
        <v>515759.85999999987</v>
      </c>
      <c r="D57" s="11" t="s">
        <v>30</v>
      </c>
      <c r="E57" s="14">
        <f>GETPIVOTDATA("Ingresos",$A$53,"Estado","Coahuila")</f>
        <v>515759.85999999987</v>
      </c>
    </row>
    <row r="58" spans="1:5" x14ac:dyDescent="0.25">
      <c r="A58" s="11" t="s">
        <v>38</v>
      </c>
      <c r="B58">
        <v>611842.00000000012</v>
      </c>
      <c r="D58" s="11" t="s">
        <v>38</v>
      </c>
      <c r="E58" s="14">
        <f>GETPIVOTDATA("Ingresos",$A$53,"Estado","Estado de México")</f>
        <v>611842.00000000012</v>
      </c>
    </row>
    <row r="59" spans="1:5" x14ac:dyDescent="0.25">
      <c r="A59" s="11" t="s">
        <v>34</v>
      </c>
      <c r="B59">
        <v>575330.14</v>
      </c>
      <c r="D59" s="11" t="s">
        <v>34</v>
      </c>
      <c r="E59" s="14">
        <f>GETPIVOTDATA("Ingresos",$A$53,"Estado","Guanajuato")</f>
        <v>575330.14</v>
      </c>
    </row>
    <row r="60" spans="1:5" x14ac:dyDescent="0.25">
      <c r="A60" s="11" t="s">
        <v>44</v>
      </c>
      <c r="B60">
        <v>378075.32</v>
      </c>
      <c r="D60" s="11" t="s">
        <v>44</v>
      </c>
      <c r="E60" s="14">
        <f>GETPIVOTDATA("Ingresos",$A$53,"Estado","Guerrero")</f>
        <v>378075.32</v>
      </c>
    </row>
    <row r="61" spans="1:5" x14ac:dyDescent="0.25">
      <c r="A61" s="11" t="s">
        <v>26</v>
      </c>
      <c r="B61">
        <v>684335.40000000014</v>
      </c>
      <c r="D61" s="11" t="s">
        <v>26</v>
      </c>
      <c r="E61" s="14">
        <f>GETPIVOTDATA("Ingresos",$A$53,"Estado","Jalisco")</f>
        <v>684335.40000000014</v>
      </c>
    </row>
    <row r="62" spans="1:5" x14ac:dyDescent="0.25">
      <c r="A62" s="11" t="s">
        <v>22</v>
      </c>
      <c r="B62">
        <v>702776.9</v>
      </c>
      <c r="D62" s="11" t="s">
        <v>22</v>
      </c>
      <c r="E62" s="14">
        <f>GETPIVOTDATA("Ingresos",$A$53,"Estado","Nuevo León")</f>
        <v>702776.9</v>
      </c>
    </row>
    <row r="63" spans="1:5" x14ac:dyDescent="0.25">
      <c r="A63" s="11" t="s">
        <v>35</v>
      </c>
      <c r="B63">
        <v>940527</v>
      </c>
      <c r="D63" s="11" t="s">
        <v>35</v>
      </c>
      <c r="E63" s="14">
        <f>GETPIVOTDATA("Ingresos",$A$53,"Estado","Querétaro")</f>
        <v>940527</v>
      </c>
    </row>
    <row r="64" spans="1:5" x14ac:dyDescent="0.25">
      <c r="A64" s="11" t="s">
        <v>42</v>
      </c>
      <c r="B64">
        <v>215117</v>
      </c>
      <c r="D64" s="11" t="s">
        <v>42</v>
      </c>
      <c r="E64" s="14">
        <f>GETPIVOTDATA("Ingresos",$A$53,"Estado","Sinaloa")</f>
        <v>215117</v>
      </c>
    </row>
    <row r="65" spans="1:2" x14ac:dyDescent="0.25">
      <c r="A65" s="11" t="s">
        <v>111</v>
      </c>
      <c r="B65">
        <v>6090506.2400000002</v>
      </c>
    </row>
    <row r="68" spans="1:2" x14ac:dyDescent="0.25">
      <c r="A68" s="10" t="s">
        <v>110</v>
      </c>
      <c r="B68" t="s">
        <v>124</v>
      </c>
    </row>
    <row r="69" spans="1:2" x14ac:dyDescent="0.25">
      <c r="A69" s="11" t="s">
        <v>126</v>
      </c>
      <c r="B69">
        <v>2792049.5399999996</v>
      </c>
    </row>
    <row r="70" spans="1:2" x14ac:dyDescent="0.25">
      <c r="A70" s="11" t="s">
        <v>127</v>
      </c>
      <c r="B70">
        <v>1982414.7000000002</v>
      </c>
    </row>
    <row r="71" spans="1:2" x14ac:dyDescent="0.25">
      <c r="A71" s="11" t="s">
        <v>128</v>
      </c>
      <c r="B71">
        <v>1024604</v>
      </c>
    </row>
    <row r="72" spans="1:2" x14ac:dyDescent="0.25">
      <c r="A72" s="11" t="s">
        <v>129</v>
      </c>
      <c r="B72">
        <v>180306</v>
      </c>
    </row>
    <row r="73" spans="1:2" x14ac:dyDescent="0.25">
      <c r="A73" s="11" t="s">
        <v>130</v>
      </c>
      <c r="B73">
        <v>111132</v>
      </c>
    </row>
    <row r="74" spans="1:2" x14ac:dyDescent="0.25">
      <c r="A74" s="11" t="s">
        <v>111</v>
      </c>
      <c r="B74">
        <v>6090506.2400000002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52AB-8133-4F9D-9F59-61997A630EDE}">
  <sheetPr codeName="Sheet1">
    <tabColor theme="9" tint="0.39997558519241921"/>
  </sheetPr>
  <dimension ref="B2:R374"/>
  <sheetViews>
    <sheetView showGridLines="0" topLeftCell="B6" workbookViewId="0">
      <selection activeCell="E10" sqref="B6:R374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3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6" t="s">
        <v>108</v>
      </c>
    </row>
    <row r="3" spans="2:18" x14ac:dyDescent="0.25">
      <c r="B3" s="9" t="s">
        <v>109</v>
      </c>
    </row>
    <row r="5" spans="2:18" x14ac:dyDescent="0.25">
      <c r="B5" s="7" t="s">
        <v>105</v>
      </c>
      <c r="C5" s="7" t="s">
        <v>101</v>
      </c>
      <c r="D5" s="7" t="s">
        <v>106</v>
      </c>
      <c r="E5" s="1" t="s">
        <v>5</v>
      </c>
      <c r="F5" s="1" t="s">
        <v>21</v>
      </c>
      <c r="G5" s="1" t="s">
        <v>102</v>
      </c>
      <c r="H5" s="1" t="s">
        <v>103</v>
      </c>
      <c r="I5" s="1" t="s">
        <v>0</v>
      </c>
      <c r="J5" s="4" t="s">
        <v>53</v>
      </c>
      <c r="K5" s="1" t="s">
        <v>104</v>
      </c>
      <c r="L5" s="1" t="s">
        <v>57</v>
      </c>
      <c r="M5" s="1" t="s">
        <v>97</v>
      </c>
      <c r="N5" s="1" t="s">
        <v>96</v>
      </c>
      <c r="O5" s="1" t="s">
        <v>98</v>
      </c>
      <c r="P5" s="1" t="s">
        <v>99</v>
      </c>
      <c r="Q5" s="1" t="s">
        <v>100</v>
      </c>
      <c r="R5" s="1" t="s">
        <v>88</v>
      </c>
    </row>
    <row r="6" spans="2:18" x14ac:dyDescent="0.25">
      <c r="B6" s="8">
        <v>1001</v>
      </c>
      <c r="C6" s="5">
        <v>43127</v>
      </c>
      <c r="D6" s="8">
        <v>27</v>
      </c>
      <c r="E6" t="s">
        <v>6</v>
      </c>
      <c r="F6" t="s">
        <v>41</v>
      </c>
      <c r="G6" t="s">
        <v>42</v>
      </c>
      <c r="H6" t="s">
        <v>49</v>
      </c>
      <c r="I6" t="s">
        <v>39</v>
      </c>
      <c r="J6" s="5">
        <v>43129</v>
      </c>
      <c r="K6" t="s">
        <v>54</v>
      </c>
      <c r="L6" t="s">
        <v>58</v>
      </c>
      <c r="M6" t="s">
        <v>61</v>
      </c>
      <c r="N6" t="s">
        <v>82</v>
      </c>
      <c r="O6" s="12">
        <v>196</v>
      </c>
      <c r="P6">
        <v>49</v>
      </c>
      <c r="Q6" s="12">
        <f>Tabla1[[#This Row],[Precio unitario]]*Tabla1[[#This Row],[Cantidad]]</f>
        <v>9604</v>
      </c>
      <c r="R6" s="12">
        <v>931.58799999999997</v>
      </c>
    </row>
    <row r="7" spans="2:18" x14ac:dyDescent="0.25">
      <c r="B7" s="8">
        <v>1002</v>
      </c>
      <c r="C7" s="5">
        <v>43127</v>
      </c>
      <c r="D7" s="8">
        <v>27</v>
      </c>
      <c r="E7" t="s">
        <v>6</v>
      </c>
      <c r="F7" t="s">
        <v>41</v>
      </c>
      <c r="G7" t="s">
        <v>42</v>
      </c>
      <c r="H7" t="s">
        <v>49</v>
      </c>
      <c r="I7" t="s">
        <v>39</v>
      </c>
      <c r="J7" s="5">
        <v>43129</v>
      </c>
      <c r="K7" t="s">
        <v>54</v>
      </c>
      <c r="L7" t="s">
        <v>58</v>
      </c>
      <c r="M7" t="s">
        <v>62</v>
      </c>
      <c r="N7" t="s">
        <v>91</v>
      </c>
      <c r="O7" s="12">
        <v>49</v>
      </c>
      <c r="P7">
        <v>47</v>
      </c>
      <c r="Q7" s="2">
        <f>Tabla1[[#This Row],[Precio unitario]]*Tabla1[[#This Row],[Cantidad]]</f>
        <v>2303</v>
      </c>
      <c r="R7" s="12">
        <v>232.60300000000001</v>
      </c>
    </row>
    <row r="8" spans="2:18" x14ac:dyDescent="0.25">
      <c r="B8" s="8">
        <v>1003</v>
      </c>
      <c r="C8" s="5">
        <v>43104</v>
      </c>
      <c r="D8" s="8">
        <v>4</v>
      </c>
      <c r="E8" t="s">
        <v>7</v>
      </c>
      <c r="F8" t="s">
        <v>35</v>
      </c>
      <c r="G8" t="s">
        <v>35</v>
      </c>
      <c r="H8" t="s">
        <v>46</v>
      </c>
      <c r="I8" t="s">
        <v>32</v>
      </c>
      <c r="J8" s="5">
        <v>43106</v>
      </c>
      <c r="K8" t="s">
        <v>55</v>
      </c>
      <c r="L8" t="s">
        <v>59</v>
      </c>
      <c r="M8" t="s">
        <v>63</v>
      </c>
      <c r="N8" t="s">
        <v>91</v>
      </c>
      <c r="O8" s="12">
        <v>420</v>
      </c>
      <c r="P8">
        <v>69</v>
      </c>
      <c r="Q8" s="2">
        <f>Tabla1[[#This Row],[Precio unitario]]*Tabla1[[#This Row],[Cantidad]]</f>
        <v>28980</v>
      </c>
      <c r="R8" s="12">
        <v>2782.08</v>
      </c>
    </row>
    <row r="9" spans="2:18" x14ac:dyDescent="0.25">
      <c r="B9" s="8">
        <v>1004</v>
      </c>
      <c r="C9" s="5">
        <v>43104</v>
      </c>
      <c r="D9" s="8">
        <v>4</v>
      </c>
      <c r="E9" t="s">
        <v>7</v>
      </c>
      <c r="F9" t="s">
        <v>35</v>
      </c>
      <c r="G9" t="s">
        <v>35</v>
      </c>
      <c r="H9" t="s">
        <v>46</v>
      </c>
      <c r="I9" t="s">
        <v>32</v>
      </c>
      <c r="J9" s="5">
        <v>43106</v>
      </c>
      <c r="K9" t="s">
        <v>55</v>
      </c>
      <c r="L9" t="s">
        <v>59</v>
      </c>
      <c r="M9" t="s">
        <v>64</v>
      </c>
      <c r="N9" t="s">
        <v>91</v>
      </c>
      <c r="O9" s="12">
        <v>742</v>
      </c>
      <c r="P9">
        <v>89</v>
      </c>
      <c r="Q9" s="2">
        <f>Tabla1[[#This Row],[Precio unitario]]*Tabla1[[#This Row],[Cantidad]]</f>
        <v>66038</v>
      </c>
      <c r="R9" s="12">
        <v>6273.6100000000006</v>
      </c>
    </row>
    <row r="10" spans="2:18" x14ac:dyDescent="0.25">
      <c r="B10" s="8">
        <v>1005</v>
      </c>
      <c r="C10" s="5">
        <v>43104</v>
      </c>
      <c r="D10" s="8">
        <v>4</v>
      </c>
      <c r="E10" t="s">
        <v>7</v>
      </c>
      <c r="F10" t="s">
        <v>35</v>
      </c>
      <c r="G10" t="s">
        <v>35</v>
      </c>
      <c r="H10" t="s">
        <v>46</v>
      </c>
      <c r="I10" t="s">
        <v>32</v>
      </c>
      <c r="J10" s="5">
        <v>43106</v>
      </c>
      <c r="K10" t="s">
        <v>55</v>
      </c>
      <c r="L10" t="s">
        <v>59</v>
      </c>
      <c r="M10" t="s">
        <v>62</v>
      </c>
      <c r="N10" t="s">
        <v>91</v>
      </c>
      <c r="O10" s="12">
        <v>49</v>
      </c>
      <c r="P10">
        <v>11</v>
      </c>
      <c r="Q10" s="2">
        <f>Tabla1[[#This Row],[Precio unitario]]*Tabla1[[#This Row],[Cantidad]]</f>
        <v>539</v>
      </c>
      <c r="R10" s="12">
        <v>52.283000000000001</v>
      </c>
    </row>
    <row r="11" spans="2:18" x14ac:dyDescent="0.25">
      <c r="B11" s="8">
        <v>1006</v>
      </c>
      <c r="C11" s="5">
        <v>43112</v>
      </c>
      <c r="D11" s="8">
        <v>12</v>
      </c>
      <c r="E11" t="s">
        <v>8</v>
      </c>
      <c r="F11" t="s">
        <v>41</v>
      </c>
      <c r="G11" t="s">
        <v>42</v>
      </c>
      <c r="H11" t="s">
        <v>49</v>
      </c>
      <c r="I11" t="s">
        <v>39</v>
      </c>
      <c r="J11" s="5">
        <v>43114</v>
      </c>
      <c r="K11" t="s">
        <v>54</v>
      </c>
      <c r="L11" t="s">
        <v>59</v>
      </c>
      <c r="M11" t="s">
        <v>75</v>
      </c>
      <c r="N11" t="s">
        <v>82</v>
      </c>
      <c r="O11" s="12">
        <v>252</v>
      </c>
      <c r="P11">
        <v>81</v>
      </c>
      <c r="Q11" s="2">
        <f>Tabla1[[#This Row],[Precio unitario]]*Tabla1[[#This Row],[Cantidad]]</f>
        <v>20412</v>
      </c>
      <c r="R11" s="12">
        <v>1979.9640000000002</v>
      </c>
    </row>
    <row r="12" spans="2:18" x14ac:dyDescent="0.25">
      <c r="B12" s="8">
        <v>1007</v>
      </c>
      <c r="C12" s="5">
        <v>43112</v>
      </c>
      <c r="D12" s="8">
        <v>12</v>
      </c>
      <c r="E12" t="s">
        <v>8</v>
      </c>
      <c r="F12" t="s">
        <v>41</v>
      </c>
      <c r="G12" t="s">
        <v>42</v>
      </c>
      <c r="H12" t="s">
        <v>49</v>
      </c>
      <c r="I12" t="s">
        <v>39</v>
      </c>
      <c r="J12" s="5">
        <v>43114</v>
      </c>
      <c r="K12" t="s">
        <v>54</v>
      </c>
      <c r="L12" t="s">
        <v>59</v>
      </c>
      <c r="M12" t="s">
        <v>65</v>
      </c>
      <c r="N12" t="s">
        <v>82</v>
      </c>
      <c r="O12" s="12">
        <v>644</v>
      </c>
      <c r="P12">
        <v>44</v>
      </c>
      <c r="Q12" s="2">
        <f>Tabla1[[#This Row],[Precio unitario]]*Tabla1[[#This Row],[Cantidad]]</f>
        <v>28336</v>
      </c>
      <c r="R12" s="12">
        <v>2776.9279999999999</v>
      </c>
    </row>
    <row r="13" spans="2:18" x14ac:dyDescent="0.25">
      <c r="B13" s="8">
        <v>1008</v>
      </c>
      <c r="C13" s="5">
        <v>43108</v>
      </c>
      <c r="D13" s="8">
        <v>8</v>
      </c>
      <c r="E13" t="s">
        <v>9</v>
      </c>
      <c r="F13" t="s">
        <v>23</v>
      </c>
      <c r="G13" t="s">
        <v>22</v>
      </c>
      <c r="H13" t="s">
        <v>51</v>
      </c>
      <c r="I13" t="s">
        <v>31</v>
      </c>
      <c r="J13" s="5">
        <v>43110</v>
      </c>
      <c r="K13" t="s">
        <v>56</v>
      </c>
      <c r="L13" t="s">
        <v>59</v>
      </c>
      <c r="M13" t="s">
        <v>76</v>
      </c>
      <c r="N13" t="s">
        <v>92</v>
      </c>
      <c r="O13" s="12">
        <v>128.79999999999998</v>
      </c>
      <c r="P13">
        <v>38</v>
      </c>
      <c r="Q13" s="2">
        <f>Tabla1[[#This Row],[Precio unitario]]*Tabla1[[#This Row],[Cantidad]]</f>
        <v>4894.3999999999996</v>
      </c>
      <c r="R13" s="12">
        <v>504.1232</v>
      </c>
    </row>
    <row r="14" spans="2:18" x14ac:dyDescent="0.25">
      <c r="B14" s="8">
        <v>1009</v>
      </c>
      <c r="C14" s="5">
        <v>43104</v>
      </c>
      <c r="D14" s="8">
        <v>4</v>
      </c>
      <c r="E14" t="s">
        <v>7</v>
      </c>
      <c r="F14" t="s">
        <v>35</v>
      </c>
      <c r="G14" t="s">
        <v>35</v>
      </c>
      <c r="H14" t="s">
        <v>46</v>
      </c>
      <c r="I14" t="s">
        <v>32</v>
      </c>
      <c r="J14" s="5">
        <v>43106</v>
      </c>
      <c r="K14" t="s">
        <v>56</v>
      </c>
      <c r="L14" t="s">
        <v>58</v>
      </c>
      <c r="M14" t="s">
        <v>76</v>
      </c>
      <c r="N14" t="s">
        <v>92</v>
      </c>
      <c r="O14" s="12">
        <v>128.79999999999998</v>
      </c>
      <c r="P14">
        <v>88</v>
      </c>
      <c r="Q14" s="2">
        <f>Tabla1[[#This Row],[Precio unitario]]*Tabla1[[#This Row],[Cantidad]]</f>
        <v>11334.399999999998</v>
      </c>
      <c r="R14" s="12">
        <v>1110.7711999999999</v>
      </c>
    </row>
    <row r="15" spans="2:18" x14ac:dyDescent="0.25">
      <c r="B15" s="8">
        <v>1010</v>
      </c>
      <c r="C15" s="5">
        <v>43129</v>
      </c>
      <c r="D15" s="8">
        <v>29</v>
      </c>
      <c r="E15" t="s">
        <v>10</v>
      </c>
      <c r="F15" t="s">
        <v>40</v>
      </c>
      <c r="G15" t="s">
        <v>26</v>
      </c>
      <c r="H15" t="s">
        <v>47</v>
      </c>
      <c r="I15" t="s">
        <v>39</v>
      </c>
      <c r="J15" s="5">
        <v>43131</v>
      </c>
      <c r="K15" t="s">
        <v>54</v>
      </c>
      <c r="L15" t="s">
        <v>58</v>
      </c>
      <c r="M15" t="s">
        <v>1</v>
      </c>
      <c r="N15" t="s">
        <v>93</v>
      </c>
      <c r="O15" s="12">
        <v>178.5</v>
      </c>
      <c r="P15">
        <v>94</v>
      </c>
      <c r="Q15" s="2">
        <f>Tabla1[[#This Row],[Precio unitario]]*Tabla1[[#This Row],[Cantidad]]</f>
        <v>16779</v>
      </c>
      <c r="R15" s="12">
        <v>1711.4580000000001</v>
      </c>
    </row>
    <row r="16" spans="2:18" x14ac:dyDescent="0.25">
      <c r="B16" s="8">
        <v>1011</v>
      </c>
      <c r="C16" s="5">
        <v>43103</v>
      </c>
      <c r="D16" s="8">
        <v>3</v>
      </c>
      <c r="E16" t="s">
        <v>11</v>
      </c>
      <c r="F16" t="s">
        <v>43</v>
      </c>
      <c r="G16" t="s">
        <v>44</v>
      </c>
      <c r="H16" t="s">
        <v>49</v>
      </c>
      <c r="I16" t="s">
        <v>39</v>
      </c>
      <c r="J16" s="5">
        <v>43105</v>
      </c>
      <c r="K16" t="s">
        <v>54</v>
      </c>
      <c r="L16" t="s">
        <v>60</v>
      </c>
      <c r="M16" t="s">
        <v>66</v>
      </c>
      <c r="N16" t="s">
        <v>83</v>
      </c>
      <c r="O16" s="12">
        <v>135.1</v>
      </c>
      <c r="P16">
        <v>91</v>
      </c>
      <c r="Q16" s="2">
        <f>Tabla1[[#This Row],[Precio unitario]]*Tabla1[[#This Row],[Cantidad]]</f>
        <v>12294.1</v>
      </c>
      <c r="R16" s="12">
        <v>1290.8805</v>
      </c>
    </row>
    <row r="17" spans="2:18" x14ac:dyDescent="0.25">
      <c r="B17" s="8">
        <v>1012</v>
      </c>
      <c r="C17" s="5">
        <v>43106</v>
      </c>
      <c r="D17" s="8">
        <v>6</v>
      </c>
      <c r="E17" t="s">
        <v>12</v>
      </c>
      <c r="F17" t="s">
        <v>27</v>
      </c>
      <c r="G17" t="s">
        <v>28</v>
      </c>
      <c r="H17" t="s">
        <v>50</v>
      </c>
      <c r="I17" t="s">
        <v>31</v>
      </c>
      <c r="J17" s="5">
        <v>43108</v>
      </c>
      <c r="K17" t="s">
        <v>54</v>
      </c>
      <c r="L17" t="s">
        <v>59</v>
      </c>
      <c r="M17" t="s">
        <v>74</v>
      </c>
      <c r="N17" t="s">
        <v>84</v>
      </c>
      <c r="O17" s="12">
        <v>560</v>
      </c>
      <c r="P17">
        <v>32</v>
      </c>
      <c r="Q17" s="2">
        <f>Tabla1[[#This Row],[Precio unitario]]*Tabla1[[#This Row],[Cantidad]]</f>
        <v>17920</v>
      </c>
      <c r="R17" s="12">
        <v>1863.68</v>
      </c>
    </row>
    <row r="18" spans="2:18" x14ac:dyDescent="0.25">
      <c r="B18" s="8">
        <v>1013</v>
      </c>
      <c r="C18" s="5">
        <v>43128</v>
      </c>
      <c r="D18" s="8">
        <v>28</v>
      </c>
      <c r="E18" t="s">
        <v>13</v>
      </c>
      <c r="F18" t="s">
        <v>24</v>
      </c>
      <c r="G18" t="s">
        <v>38</v>
      </c>
      <c r="H18" t="s">
        <v>45</v>
      </c>
      <c r="I18" t="s">
        <v>36</v>
      </c>
      <c r="J18" s="5">
        <v>43130</v>
      </c>
      <c r="K18" t="s">
        <v>56</v>
      </c>
      <c r="L18" t="s">
        <v>58</v>
      </c>
      <c r="M18" t="s">
        <v>65</v>
      </c>
      <c r="N18" t="s">
        <v>82</v>
      </c>
      <c r="O18" s="12">
        <v>644</v>
      </c>
      <c r="P18">
        <v>55</v>
      </c>
      <c r="Q18" s="2">
        <f>Tabla1[[#This Row],[Precio unitario]]*Tabla1[[#This Row],[Cantidad]]</f>
        <v>35420</v>
      </c>
      <c r="R18" s="12">
        <v>3542</v>
      </c>
    </row>
    <row r="19" spans="2:18" x14ac:dyDescent="0.25">
      <c r="B19" s="8">
        <v>1014</v>
      </c>
      <c r="C19" s="5">
        <v>43108</v>
      </c>
      <c r="D19" s="8">
        <v>8</v>
      </c>
      <c r="E19" t="s">
        <v>9</v>
      </c>
      <c r="F19" t="s">
        <v>23</v>
      </c>
      <c r="G19" t="s">
        <v>22</v>
      </c>
      <c r="H19" t="s">
        <v>51</v>
      </c>
      <c r="I19" t="s">
        <v>31</v>
      </c>
      <c r="J19" s="5">
        <v>43110</v>
      </c>
      <c r="K19" t="s">
        <v>56</v>
      </c>
      <c r="L19" t="s">
        <v>58</v>
      </c>
      <c r="M19" t="s">
        <v>1</v>
      </c>
      <c r="N19" t="s">
        <v>93</v>
      </c>
      <c r="O19" s="12">
        <v>178.5</v>
      </c>
      <c r="P19">
        <v>47</v>
      </c>
      <c r="Q19" s="2">
        <f>Tabla1[[#This Row],[Precio unitario]]*Tabla1[[#This Row],[Cantidad]]</f>
        <v>8389.5</v>
      </c>
      <c r="R19" s="12">
        <v>864.11850000000004</v>
      </c>
    </row>
    <row r="20" spans="2:18" x14ac:dyDescent="0.25">
      <c r="B20" s="8">
        <v>1015</v>
      </c>
      <c r="C20" s="5">
        <v>43110</v>
      </c>
      <c r="D20" s="8">
        <v>10</v>
      </c>
      <c r="E20" t="s">
        <v>14</v>
      </c>
      <c r="F20" t="s">
        <v>33</v>
      </c>
      <c r="G20" t="s">
        <v>34</v>
      </c>
      <c r="H20" t="s">
        <v>48</v>
      </c>
      <c r="I20" t="s">
        <v>32</v>
      </c>
      <c r="J20" s="5">
        <v>43112</v>
      </c>
      <c r="K20" t="s">
        <v>54</v>
      </c>
      <c r="L20" t="s">
        <v>59</v>
      </c>
      <c r="M20" t="s">
        <v>77</v>
      </c>
      <c r="N20" t="s">
        <v>82</v>
      </c>
      <c r="O20" s="12">
        <v>41.86</v>
      </c>
      <c r="P20">
        <v>90</v>
      </c>
      <c r="Q20" s="2">
        <f>Tabla1[[#This Row],[Precio unitario]]*Tabla1[[#This Row],[Cantidad]]</f>
        <v>3767.4</v>
      </c>
      <c r="R20" s="12">
        <v>388.04220000000009</v>
      </c>
    </row>
    <row r="21" spans="2:18" x14ac:dyDescent="0.25">
      <c r="B21" s="8">
        <v>1016</v>
      </c>
      <c r="C21" s="5">
        <v>43107</v>
      </c>
      <c r="D21" s="8">
        <v>7</v>
      </c>
      <c r="E21" t="s">
        <v>15</v>
      </c>
      <c r="F21" t="s">
        <v>107</v>
      </c>
      <c r="G21" t="s">
        <v>107</v>
      </c>
      <c r="H21" t="s">
        <v>51</v>
      </c>
      <c r="I21" t="s">
        <v>31</v>
      </c>
      <c r="J21" s="5"/>
      <c r="L21"/>
      <c r="M21" t="s">
        <v>65</v>
      </c>
      <c r="N21" t="s">
        <v>82</v>
      </c>
      <c r="O21" s="12">
        <v>644</v>
      </c>
      <c r="P21">
        <v>24</v>
      </c>
      <c r="Q21" s="2">
        <f>Tabla1[[#This Row],[Precio unitario]]*Tabla1[[#This Row],[Cantidad]]</f>
        <v>15456</v>
      </c>
      <c r="R21" s="12">
        <v>1545.6000000000001</v>
      </c>
    </row>
    <row r="22" spans="2:18" x14ac:dyDescent="0.25">
      <c r="B22" s="8">
        <v>1017</v>
      </c>
      <c r="C22" s="5">
        <v>43110</v>
      </c>
      <c r="D22" s="8">
        <v>10</v>
      </c>
      <c r="E22" t="s">
        <v>14</v>
      </c>
      <c r="F22" t="s">
        <v>33</v>
      </c>
      <c r="G22" t="s">
        <v>34</v>
      </c>
      <c r="H22" t="s">
        <v>48</v>
      </c>
      <c r="I22" t="s">
        <v>32</v>
      </c>
      <c r="J22" s="5">
        <v>43112</v>
      </c>
      <c r="K22" t="s">
        <v>55</v>
      </c>
      <c r="L22"/>
      <c r="M22" t="s">
        <v>78</v>
      </c>
      <c r="N22" t="s">
        <v>94</v>
      </c>
      <c r="O22" s="12">
        <v>350</v>
      </c>
      <c r="P22">
        <v>34</v>
      </c>
      <c r="Q22" s="2">
        <f>Tabla1[[#This Row],[Precio unitario]]*Tabla1[[#This Row],[Cantidad]]</f>
        <v>11900</v>
      </c>
      <c r="R22" s="12">
        <v>1130.5</v>
      </c>
    </row>
    <row r="23" spans="2:18" x14ac:dyDescent="0.25">
      <c r="B23" s="8">
        <v>1018</v>
      </c>
      <c r="C23" s="5">
        <v>43110</v>
      </c>
      <c r="D23" s="8">
        <v>10</v>
      </c>
      <c r="E23" t="s">
        <v>14</v>
      </c>
      <c r="F23" t="s">
        <v>33</v>
      </c>
      <c r="G23" t="s">
        <v>34</v>
      </c>
      <c r="H23" t="s">
        <v>48</v>
      </c>
      <c r="I23" t="s">
        <v>32</v>
      </c>
      <c r="J23" s="5">
        <v>43112</v>
      </c>
      <c r="K23" t="s">
        <v>55</v>
      </c>
      <c r="L23"/>
      <c r="M23" t="s">
        <v>67</v>
      </c>
      <c r="N23" t="s">
        <v>85</v>
      </c>
      <c r="O23" s="12">
        <v>308</v>
      </c>
      <c r="P23">
        <v>17</v>
      </c>
      <c r="Q23" s="2">
        <f>Tabla1[[#This Row],[Precio unitario]]*Tabla1[[#This Row],[Cantidad]]</f>
        <v>5236</v>
      </c>
      <c r="R23" s="12">
        <v>502.65599999999995</v>
      </c>
    </row>
    <row r="24" spans="2:18" x14ac:dyDescent="0.25">
      <c r="B24" s="8">
        <v>1019</v>
      </c>
      <c r="C24" s="5">
        <v>43110</v>
      </c>
      <c r="D24" s="8">
        <v>10</v>
      </c>
      <c r="E24" t="s">
        <v>14</v>
      </c>
      <c r="F24" t="s">
        <v>33</v>
      </c>
      <c r="G24" t="s">
        <v>34</v>
      </c>
      <c r="H24" t="s">
        <v>48</v>
      </c>
      <c r="I24" t="s">
        <v>32</v>
      </c>
      <c r="J24" s="5">
        <v>43112</v>
      </c>
      <c r="K24" t="s">
        <v>55</v>
      </c>
      <c r="L24"/>
      <c r="M24" t="s">
        <v>76</v>
      </c>
      <c r="N24" t="s">
        <v>92</v>
      </c>
      <c r="O24" s="12">
        <v>128.79999999999998</v>
      </c>
      <c r="P24">
        <v>44</v>
      </c>
      <c r="Q24" s="2">
        <f>Tabla1[[#This Row],[Precio unitario]]*Tabla1[[#This Row],[Cantidad]]</f>
        <v>5667.1999999999989</v>
      </c>
      <c r="R24" s="12">
        <v>589.38879999999995</v>
      </c>
    </row>
    <row r="25" spans="2:18" x14ac:dyDescent="0.25">
      <c r="B25" s="8">
        <v>1020</v>
      </c>
      <c r="C25" s="5">
        <v>43111</v>
      </c>
      <c r="D25" s="8">
        <v>11</v>
      </c>
      <c r="E25" t="s">
        <v>16</v>
      </c>
      <c r="F25" t="s">
        <v>37</v>
      </c>
      <c r="G25" t="s">
        <v>37</v>
      </c>
      <c r="H25" t="s">
        <v>45</v>
      </c>
      <c r="I25" t="s">
        <v>36</v>
      </c>
      <c r="J25" s="5"/>
      <c r="K25" t="s">
        <v>56</v>
      </c>
      <c r="L25"/>
      <c r="M25" t="s">
        <v>62</v>
      </c>
      <c r="N25" t="s">
        <v>91</v>
      </c>
      <c r="O25" s="12">
        <v>49</v>
      </c>
      <c r="P25">
        <v>81</v>
      </c>
      <c r="Q25" s="2">
        <f>Tabla1[[#This Row],[Precio unitario]]*Tabla1[[#This Row],[Cantidad]]</f>
        <v>3969</v>
      </c>
      <c r="R25" s="12">
        <v>384.99299999999999</v>
      </c>
    </row>
    <row r="26" spans="2:18" x14ac:dyDescent="0.25">
      <c r="B26" s="8">
        <v>1021</v>
      </c>
      <c r="C26" s="5">
        <v>43111</v>
      </c>
      <c r="D26" s="8">
        <v>11</v>
      </c>
      <c r="E26" t="s">
        <v>16</v>
      </c>
      <c r="F26" t="s">
        <v>37</v>
      </c>
      <c r="G26" t="s">
        <v>37</v>
      </c>
      <c r="H26" t="s">
        <v>45</v>
      </c>
      <c r="I26" t="s">
        <v>36</v>
      </c>
      <c r="J26" s="5"/>
      <c r="K26" t="s">
        <v>56</v>
      </c>
      <c r="L26"/>
      <c r="M26" t="s">
        <v>77</v>
      </c>
      <c r="N26" t="s">
        <v>82</v>
      </c>
      <c r="O26" s="12">
        <v>41.86</v>
      </c>
      <c r="P26">
        <v>49</v>
      </c>
      <c r="Q26" s="2">
        <f>Tabla1[[#This Row],[Precio unitario]]*Tabla1[[#This Row],[Cantidad]]</f>
        <v>2051.14</v>
      </c>
      <c r="R26" s="12">
        <v>211.26742000000007</v>
      </c>
    </row>
    <row r="27" spans="2:18" x14ac:dyDescent="0.25">
      <c r="B27" s="8">
        <v>1022</v>
      </c>
      <c r="C27" s="5">
        <v>43101</v>
      </c>
      <c r="D27" s="8">
        <v>1</v>
      </c>
      <c r="E27" t="s">
        <v>17</v>
      </c>
      <c r="F27" t="s">
        <v>29</v>
      </c>
      <c r="G27" t="s">
        <v>30</v>
      </c>
      <c r="H27" t="s">
        <v>51</v>
      </c>
      <c r="I27" t="s">
        <v>31</v>
      </c>
      <c r="J27" s="5"/>
      <c r="L27"/>
      <c r="M27" t="s">
        <v>75</v>
      </c>
      <c r="N27" t="s">
        <v>82</v>
      </c>
      <c r="O27" s="12">
        <v>252</v>
      </c>
      <c r="P27">
        <v>42</v>
      </c>
      <c r="Q27" s="2">
        <f>Tabla1[[#This Row],[Precio unitario]]*Tabla1[[#This Row],[Cantidad]]</f>
        <v>10584</v>
      </c>
      <c r="R27" s="12">
        <v>1058.4000000000001</v>
      </c>
    </row>
    <row r="28" spans="2:18" x14ac:dyDescent="0.25">
      <c r="B28" s="8">
        <v>1023</v>
      </c>
      <c r="C28" s="5">
        <v>43101</v>
      </c>
      <c r="D28" s="8">
        <v>1</v>
      </c>
      <c r="E28" t="s">
        <v>17</v>
      </c>
      <c r="F28" t="s">
        <v>29</v>
      </c>
      <c r="G28" t="s">
        <v>30</v>
      </c>
      <c r="H28" t="s">
        <v>51</v>
      </c>
      <c r="I28" t="s">
        <v>31</v>
      </c>
      <c r="J28" s="5"/>
      <c r="L28"/>
      <c r="M28" t="s">
        <v>65</v>
      </c>
      <c r="N28" t="s">
        <v>82</v>
      </c>
      <c r="O28" s="12">
        <v>644</v>
      </c>
      <c r="P28">
        <v>58</v>
      </c>
      <c r="Q28" s="2">
        <f>Tabla1[[#This Row],[Precio unitario]]*Tabla1[[#This Row],[Cantidad]]</f>
        <v>37352</v>
      </c>
      <c r="R28" s="12">
        <v>3772.5520000000001</v>
      </c>
    </row>
    <row r="29" spans="2:18" x14ac:dyDescent="0.25">
      <c r="B29" s="8">
        <v>1024</v>
      </c>
      <c r="C29" s="5">
        <v>43101</v>
      </c>
      <c r="D29" s="8">
        <v>1</v>
      </c>
      <c r="E29" t="s">
        <v>17</v>
      </c>
      <c r="F29" t="s">
        <v>29</v>
      </c>
      <c r="G29" t="s">
        <v>30</v>
      </c>
      <c r="H29" t="s">
        <v>51</v>
      </c>
      <c r="I29" t="s">
        <v>31</v>
      </c>
      <c r="J29" s="5"/>
      <c r="L29"/>
      <c r="M29" t="s">
        <v>77</v>
      </c>
      <c r="N29" t="s">
        <v>82</v>
      </c>
      <c r="O29" s="12">
        <v>41.86</v>
      </c>
      <c r="P29">
        <v>67</v>
      </c>
      <c r="Q29" s="2">
        <f>Tabla1[[#This Row],[Precio unitario]]*Tabla1[[#This Row],[Cantidad]]</f>
        <v>2804.62</v>
      </c>
      <c r="R29" s="12">
        <v>280.46199999999999</v>
      </c>
    </row>
    <row r="30" spans="2:18" x14ac:dyDescent="0.25">
      <c r="B30" s="8">
        <v>1025</v>
      </c>
      <c r="C30" s="5">
        <v>43128</v>
      </c>
      <c r="D30" s="8">
        <v>28</v>
      </c>
      <c r="E30" t="s">
        <v>13</v>
      </c>
      <c r="F30" t="s">
        <v>24</v>
      </c>
      <c r="G30" t="s">
        <v>38</v>
      </c>
      <c r="H30" t="s">
        <v>45</v>
      </c>
      <c r="I30" t="s">
        <v>36</v>
      </c>
      <c r="J30" s="5">
        <v>43130</v>
      </c>
      <c r="K30" t="s">
        <v>56</v>
      </c>
      <c r="L30" t="s">
        <v>59</v>
      </c>
      <c r="M30" t="s">
        <v>66</v>
      </c>
      <c r="N30" t="s">
        <v>83</v>
      </c>
      <c r="O30" s="12">
        <v>135.1</v>
      </c>
      <c r="P30">
        <v>100</v>
      </c>
      <c r="Q30" s="2">
        <f>Tabla1[[#This Row],[Precio unitario]]*Tabla1[[#This Row],[Cantidad]]</f>
        <v>13510</v>
      </c>
      <c r="R30" s="12">
        <v>1310.47</v>
      </c>
    </row>
    <row r="31" spans="2:18" x14ac:dyDescent="0.25">
      <c r="B31" s="8">
        <v>1026</v>
      </c>
      <c r="C31" s="5">
        <v>43128</v>
      </c>
      <c r="D31" s="8">
        <v>28</v>
      </c>
      <c r="E31" t="s">
        <v>13</v>
      </c>
      <c r="F31" t="s">
        <v>24</v>
      </c>
      <c r="G31" t="s">
        <v>38</v>
      </c>
      <c r="H31" t="s">
        <v>45</v>
      </c>
      <c r="I31" t="s">
        <v>36</v>
      </c>
      <c r="J31" s="5">
        <v>43130</v>
      </c>
      <c r="K31" t="s">
        <v>56</v>
      </c>
      <c r="L31" t="s">
        <v>59</v>
      </c>
      <c r="M31" t="s">
        <v>68</v>
      </c>
      <c r="N31" t="s">
        <v>86</v>
      </c>
      <c r="O31" s="12">
        <v>257.59999999999997</v>
      </c>
      <c r="P31">
        <v>63</v>
      </c>
      <c r="Q31" s="2">
        <f>Tabla1[[#This Row],[Precio unitario]]*Tabla1[[#This Row],[Cantidad]]</f>
        <v>16228.799999999997</v>
      </c>
      <c r="R31" s="12">
        <v>1606.6511999999998</v>
      </c>
    </row>
    <row r="32" spans="2:18" x14ac:dyDescent="0.25">
      <c r="B32" s="8">
        <v>1027</v>
      </c>
      <c r="C32" s="5">
        <v>43109</v>
      </c>
      <c r="D32" s="8">
        <v>9</v>
      </c>
      <c r="E32" t="s">
        <v>18</v>
      </c>
      <c r="F32" t="s">
        <v>25</v>
      </c>
      <c r="G32" t="s">
        <v>26</v>
      </c>
      <c r="H32" t="s">
        <v>52</v>
      </c>
      <c r="I32" t="s">
        <v>39</v>
      </c>
      <c r="J32" s="5">
        <v>43111</v>
      </c>
      <c r="K32" t="s">
        <v>55</v>
      </c>
      <c r="L32" t="s">
        <v>58</v>
      </c>
      <c r="M32" t="s">
        <v>2</v>
      </c>
      <c r="N32" t="s">
        <v>3</v>
      </c>
      <c r="O32" s="12">
        <v>273</v>
      </c>
      <c r="P32">
        <v>57</v>
      </c>
      <c r="Q32" s="2">
        <f>Tabla1[[#This Row],[Precio unitario]]*Tabla1[[#This Row],[Cantidad]]</f>
        <v>15561</v>
      </c>
      <c r="R32" s="12">
        <v>1540.539</v>
      </c>
    </row>
    <row r="33" spans="2:18" x14ac:dyDescent="0.25">
      <c r="B33" s="8">
        <v>1028</v>
      </c>
      <c r="C33" s="5">
        <v>43109</v>
      </c>
      <c r="D33" s="8">
        <v>9</v>
      </c>
      <c r="E33" t="s">
        <v>18</v>
      </c>
      <c r="F33" t="s">
        <v>25</v>
      </c>
      <c r="G33" t="s">
        <v>26</v>
      </c>
      <c r="H33" t="s">
        <v>52</v>
      </c>
      <c r="I33" t="s">
        <v>39</v>
      </c>
      <c r="J33" s="5">
        <v>43111</v>
      </c>
      <c r="K33" t="s">
        <v>55</v>
      </c>
      <c r="L33" t="s">
        <v>58</v>
      </c>
      <c r="M33" t="s">
        <v>4</v>
      </c>
      <c r="N33" t="s">
        <v>87</v>
      </c>
      <c r="O33" s="12">
        <v>487.19999999999993</v>
      </c>
      <c r="P33">
        <v>81</v>
      </c>
      <c r="Q33" s="2">
        <f>Tabla1[[#This Row],[Precio unitario]]*Tabla1[[#This Row],[Cantidad]]</f>
        <v>39463.199999999997</v>
      </c>
      <c r="R33" s="12">
        <v>4143.6359999999995</v>
      </c>
    </row>
    <row r="34" spans="2:18" x14ac:dyDescent="0.25">
      <c r="B34" s="8">
        <v>1029</v>
      </c>
      <c r="C34" s="5">
        <v>43106</v>
      </c>
      <c r="D34" s="8">
        <v>6</v>
      </c>
      <c r="E34" t="s">
        <v>12</v>
      </c>
      <c r="F34" t="s">
        <v>27</v>
      </c>
      <c r="G34" t="s">
        <v>28</v>
      </c>
      <c r="H34" t="s">
        <v>50</v>
      </c>
      <c r="I34" t="s">
        <v>31</v>
      </c>
      <c r="J34" s="5">
        <v>43108</v>
      </c>
      <c r="K34" t="s">
        <v>54</v>
      </c>
      <c r="L34" t="s">
        <v>59</v>
      </c>
      <c r="M34" t="s">
        <v>61</v>
      </c>
      <c r="N34" t="s">
        <v>82</v>
      </c>
      <c r="O34" s="12">
        <v>196</v>
      </c>
      <c r="P34">
        <v>71</v>
      </c>
      <c r="Q34" s="2">
        <f>Tabla1[[#This Row],[Precio unitario]]*Tabla1[[#This Row],[Cantidad]]</f>
        <v>13916</v>
      </c>
      <c r="R34" s="12">
        <v>1335.9360000000001</v>
      </c>
    </row>
    <row r="35" spans="2:18" x14ac:dyDescent="0.25">
      <c r="B35" s="8">
        <v>1030</v>
      </c>
      <c r="C35" s="5">
        <v>43139</v>
      </c>
      <c r="D35" s="8">
        <v>8</v>
      </c>
      <c r="E35" t="s">
        <v>9</v>
      </c>
      <c r="F35" t="s">
        <v>23</v>
      </c>
      <c r="G35" t="s">
        <v>22</v>
      </c>
      <c r="H35" t="s">
        <v>51</v>
      </c>
      <c r="I35" t="s">
        <v>31</v>
      </c>
      <c r="J35" s="5">
        <v>43141</v>
      </c>
      <c r="K35" t="s">
        <v>54</v>
      </c>
      <c r="L35" t="s">
        <v>58</v>
      </c>
      <c r="M35" t="s">
        <v>74</v>
      </c>
      <c r="N35" t="s">
        <v>84</v>
      </c>
      <c r="O35" s="12">
        <v>560</v>
      </c>
      <c r="P35">
        <v>32</v>
      </c>
      <c r="Q35" s="2">
        <f>Tabla1[[#This Row],[Precio unitario]]*Tabla1[[#This Row],[Cantidad]]</f>
        <v>17920</v>
      </c>
      <c r="R35" s="12">
        <v>1809.92</v>
      </c>
    </row>
    <row r="36" spans="2:18" x14ac:dyDescent="0.25">
      <c r="B36" s="8">
        <v>1031</v>
      </c>
      <c r="C36" s="5">
        <v>43134</v>
      </c>
      <c r="D36" s="8">
        <v>3</v>
      </c>
      <c r="E36" t="s">
        <v>11</v>
      </c>
      <c r="F36" t="s">
        <v>43</v>
      </c>
      <c r="G36" t="s">
        <v>44</v>
      </c>
      <c r="H36" t="s">
        <v>49</v>
      </c>
      <c r="I36" t="s">
        <v>39</v>
      </c>
      <c r="J36" s="5">
        <v>43136</v>
      </c>
      <c r="K36" t="s">
        <v>54</v>
      </c>
      <c r="L36" t="s">
        <v>60</v>
      </c>
      <c r="M36" t="s">
        <v>69</v>
      </c>
      <c r="N36" t="s">
        <v>85</v>
      </c>
      <c r="O36" s="12">
        <v>140</v>
      </c>
      <c r="P36">
        <v>63</v>
      </c>
      <c r="Q36" s="2">
        <f>Tabla1[[#This Row],[Precio unitario]]*Tabla1[[#This Row],[Cantidad]]</f>
        <v>8820</v>
      </c>
      <c r="R36" s="12">
        <v>917.28</v>
      </c>
    </row>
    <row r="37" spans="2:18" x14ac:dyDescent="0.25">
      <c r="B37" s="8">
        <v>1032</v>
      </c>
      <c r="C37" s="5">
        <v>43134</v>
      </c>
      <c r="D37" s="8">
        <v>3</v>
      </c>
      <c r="E37" t="s">
        <v>11</v>
      </c>
      <c r="F37" t="s">
        <v>43</v>
      </c>
      <c r="G37" t="s">
        <v>44</v>
      </c>
      <c r="H37" t="s">
        <v>49</v>
      </c>
      <c r="I37" t="s">
        <v>39</v>
      </c>
      <c r="J37" s="5">
        <v>43136</v>
      </c>
      <c r="K37" t="s">
        <v>54</v>
      </c>
      <c r="L37" t="s">
        <v>60</v>
      </c>
      <c r="M37" t="s">
        <v>74</v>
      </c>
      <c r="N37" t="s">
        <v>84</v>
      </c>
      <c r="O37" s="12">
        <v>560</v>
      </c>
      <c r="P37">
        <v>30</v>
      </c>
      <c r="Q37" s="2">
        <f>Tabla1[[#This Row],[Precio unitario]]*Tabla1[[#This Row],[Cantidad]]</f>
        <v>16800</v>
      </c>
      <c r="R37" s="12">
        <v>1680</v>
      </c>
    </row>
    <row r="38" spans="2:18" x14ac:dyDescent="0.25">
      <c r="B38" s="8">
        <v>1033</v>
      </c>
      <c r="C38" s="5">
        <v>43137</v>
      </c>
      <c r="D38" s="8">
        <v>6</v>
      </c>
      <c r="E38" t="s">
        <v>12</v>
      </c>
      <c r="F38" t="s">
        <v>27</v>
      </c>
      <c r="G38" t="s">
        <v>28</v>
      </c>
      <c r="H38" t="s">
        <v>50</v>
      </c>
      <c r="I38" t="s">
        <v>31</v>
      </c>
      <c r="J38" s="5">
        <v>43139</v>
      </c>
      <c r="K38" t="s">
        <v>54</v>
      </c>
      <c r="L38" t="s">
        <v>59</v>
      </c>
      <c r="N38" t="s">
        <v>88</v>
      </c>
      <c r="O38" s="12"/>
      <c r="Q38" s="2"/>
      <c r="R38" s="12">
        <v>602</v>
      </c>
    </row>
    <row r="39" spans="2:18" x14ac:dyDescent="0.25">
      <c r="B39" s="8">
        <v>1034</v>
      </c>
      <c r="C39" s="5">
        <v>43159</v>
      </c>
      <c r="D39" s="8">
        <v>28</v>
      </c>
      <c r="E39" t="s">
        <v>13</v>
      </c>
      <c r="F39" t="s">
        <v>24</v>
      </c>
      <c r="G39" t="s">
        <v>38</v>
      </c>
      <c r="H39" t="s">
        <v>45</v>
      </c>
      <c r="I39" t="s">
        <v>36</v>
      </c>
      <c r="J39" s="5">
        <v>43161</v>
      </c>
      <c r="K39" t="s">
        <v>56</v>
      </c>
      <c r="L39" t="s">
        <v>58</v>
      </c>
      <c r="N39" t="s">
        <v>88</v>
      </c>
      <c r="O39" s="12"/>
      <c r="Q39" s="2"/>
      <c r="R39" s="12">
        <v>434</v>
      </c>
    </row>
    <row r="40" spans="2:18" x14ac:dyDescent="0.25">
      <c r="B40" s="8">
        <v>1035</v>
      </c>
      <c r="C40" s="5">
        <v>43139</v>
      </c>
      <c r="D40" s="8">
        <v>8</v>
      </c>
      <c r="E40" t="s">
        <v>9</v>
      </c>
      <c r="F40" t="s">
        <v>23</v>
      </c>
      <c r="G40" t="s">
        <v>22</v>
      </c>
      <c r="H40" t="s">
        <v>51</v>
      </c>
      <c r="I40" t="s">
        <v>31</v>
      </c>
      <c r="J40" s="5">
        <v>43141</v>
      </c>
      <c r="K40" t="s">
        <v>56</v>
      </c>
      <c r="L40" t="s">
        <v>58</v>
      </c>
      <c r="N40" t="s">
        <v>88</v>
      </c>
      <c r="O40" s="12"/>
      <c r="Q40" s="2"/>
      <c r="R40" s="12">
        <v>644</v>
      </c>
    </row>
    <row r="41" spans="2:18" x14ac:dyDescent="0.25">
      <c r="B41" s="8">
        <v>1036</v>
      </c>
      <c r="C41" s="5">
        <v>43141</v>
      </c>
      <c r="D41" s="8">
        <v>10</v>
      </c>
      <c r="E41" t="s">
        <v>14</v>
      </c>
      <c r="F41" t="s">
        <v>33</v>
      </c>
      <c r="G41" t="s">
        <v>34</v>
      </c>
      <c r="H41" t="s">
        <v>48</v>
      </c>
      <c r="I41" t="s">
        <v>32</v>
      </c>
      <c r="J41" s="5">
        <v>43143</v>
      </c>
      <c r="K41" t="s">
        <v>54</v>
      </c>
      <c r="L41" t="s">
        <v>59</v>
      </c>
      <c r="M41" t="s">
        <v>70</v>
      </c>
      <c r="N41" t="s">
        <v>91</v>
      </c>
      <c r="O41" s="12">
        <v>140</v>
      </c>
      <c r="P41">
        <v>47</v>
      </c>
      <c r="Q41" s="2">
        <f>Tabla1[[#This Row],[Precio unitario]]*Tabla1[[#This Row],[Cantidad]]</f>
        <v>6580</v>
      </c>
      <c r="R41" s="12">
        <v>684.32</v>
      </c>
    </row>
    <row r="42" spans="2:18" x14ac:dyDescent="0.25">
      <c r="B42" s="8">
        <v>1038</v>
      </c>
      <c r="C42" s="5">
        <v>43141</v>
      </c>
      <c r="D42" s="8">
        <v>10</v>
      </c>
      <c r="E42" t="s">
        <v>14</v>
      </c>
      <c r="F42" t="s">
        <v>33</v>
      </c>
      <c r="G42" t="s">
        <v>34</v>
      </c>
      <c r="H42" t="s">
        <v>48</v>
      </c>
      <c r="I42" t="s">
        <v>32</v>
      </c>
      <c r="J42" s="5"/>
      <c r="K42" t="s">
        <v>55</v>
      </c>
      <c r="L42"/>
      <c r="M42" t="s">
        <v>62</v>
      </c>
      <c r="N42" t="s">
        <v>91</v>
      </c>
      <c r="O42" s="12">
        <v>49</v>
      </c>
      <c r="P42">
        <v>49</v>
      </c>
      <c r="Q42" s="2">
        <f>Tabla1[[#This Row],[Precio unitario]]*Tabla1[[#This Row],[Cantidad]]</f>
        <v>2401</v>
      </c>
      <c r="R42" s="12">
        <v>230.49600000000004</v>
      </c>
    </row>
    <row r="43" spans="2:18" x14ac:dyDescent="0.25">
      <c r="B43" s="8">
        <v>1039</v>
      </c>
      <c r="C43" s="5">
        <v>43142</v>
      </c>
      <c r="D43" s="8">
        <v>11</v>
      </c>
      <c r="E43" t="s">
        <v>16</v>
      </c>
      <c r="F43" t="s">
        <v>37</v>
      </c>
      <c r="G43" t="s">
        <v>37</v>
      </c>
      <c r="H43" t="s">
        <v>45</v>
      </c>
      <c r="I43" t="s">
        <v>36</v>
      </c>
      <c r="J43" s="5"/>
      <c r="K43" t="s">
        <v>56</v>
      </c>
      <c r="L43"/>
      <c r="M43" t="s">
        <v>74</v>
      </c>
      <c r="N43" t="s">
        <v>84</v>
      </c>
      <c r="O43" s="12">
        <v>560</v>
      </c>
      <c r="P43">
        <v>72</v>
      </c>
      <c r="Q43" s="2">
        <f>Tabla1[[#This Row],[Precio unitario]]*Tabla1[[#This Row],[Cantidad]]</f>
        <v>40320</v>
      </c>
      <c r="R43" s="12">
        <v>3991.6800000000003</v>
      </c>
    </row>
    <row r="44" spans="2:18" x14ac:dyDescent="0.25">
      <c r="B44" s="8">
        <v>1040</v>
      </c>
      <c r="C44" s="5">
        <v>43132</v>
      </c>
      <c r="D44" s="8">
        <v>1</v>
      </c>
      <c r="E44" t="s">
        <v>17</v>
      </c>
      <c r="F44" t="s">
        <v>29</v>
      </c>
      <c r="G44" t="s">
        <v>30</v>
      </c>
      <c r="H44" t="s">
        <v>51</v>
      </c>
      <c r="I44" t="s">
        <v>31</v>
      </c>
      <c r="J44" s="5"/>
      <c r="K44" t="s">
        <v>56</v>
      </c>
      <c r="L44"/>
      <c r="M44" t="s">
        <v>68</v>
      </c>
      <c r="N44" t="s">
        <v>86</v>
      </c>
      <c r="O44" s="12">
        <v>257.59999999999997</v>
      </c>
      <c r="P44">
        <v>13</v>
      </c>
      <c r="Q44" s="2">
        <f>Tabla1[[#This Row],[Precio unitario]]*Tabla1[[#This Row],[Cantidad]]</f>
        <v>3348.7999999999997</v>
      </c>
      <c r="R44" s="12">
        <v>331.53120000000001</v>
      </c>
    </row>
    <row r="45" spans="2:18" x14ac:dyDescent="0.25">
      <c r="B45" s="8">
        <v>1041</v>
      </c>
      <c r="C45" s="5">
        <v>43159</v>
      </c>
      <c r="D45" s="8">
        <v>28</v>
      </c>
      <c r="E45" t="s">
        <v>13</v>
      </c>
      <c r="F45" t="s">
        <v>24</v>
      </c>
      <c r="G45" t="s">
        <v>38</v>
      </c>
      <c r="H45" t="s">
        <v>45</v>
      </c>
      <c r="I45" t="s">
        <v>36</v>
      </c>
      <c r="J45" s="5">
        <v>43161</v>
      </c>
      <c r="K45" t="s">
        <v>56</v>
      </c>
      <c r="L45" t="s">
        <v>59</v>
      </c>
      <c r="M45" t="s">
        <v>65</v>
      </c>
      <c r="N45" t="s">
        <v>82</v>
      </c>
      <c r="O45" s="12">
        <v>644</v>
      </c>
      <c r="P45">
        <v>32</v>
      </c>
      <c r="Q45" s="2">
        <f>Tabla1[[#This Row],[Precio unitario]]*Tabla1[[#This Row],[Cantidad]]</f>
        <v>20608</v>
      </c>
      <c r="R45" s="12">
        <v>2081.4080000000004</v>
      </c>
    </row>
    <row r="46" spans="2:18" x14ac:dyDescent="0.25">
      <c r="B46" s="8">
        <v>1042</v>
      </c>
      <c r="C46" s="5">
        <v>43140</v>
      </c>
      <c r="D46" s="8">
        <v>9</v>
      </c>
      <c r="E46" t="s">
        <v>18</v>
      </c>
      <c r="F46" t="s">
        <v>25</v>
      </c>
      <c r="G46" t="s">
        <v>26</v>
      </c>
      <c r="H46" t="s">
        <v>52</v>
      </c>
      <c r="I46" t="s">
        <v>39</v>
      </c>
      <c r="J46" s="5">
        <v>43142</v>
      </c>
      <c r="K46" t="s">
        <v>55</v>
      </c>
      <c r="L46" t="s">
        <v>58</v>
      </c>
      <c r="M46" t="s">
        <v>66</v>
      </c>
      <c r="N46" t="s">
        <v>83</v>
      </c>
      <c r="O46" s="12">
        <v>135.1</v>
      </c>
      <c r="P46">
        <v>27</v>
      </c>
      <c r="Q46" s="2">
        <f>Tabla1[[#This Row],[Precio unitario]]*Tabla1[[#This Row],[Cantidad]]</f>
        <v>3647.7</v>
      </c>
      <c r="R46" s="12">
        <v>346.53150000000005</v>
      </c>
    </row>
    <row r="47" spans="2:18" x14ac:dyDescent="0.25">
      <c r="B47" s="8">
        <v>1043</v>
      </c>
      <c r="C47" s="5">
        <v>43137</v>
      </c>
      <c r="D47" s="8">
        <v>6</v>
      </c>
      <c r="E47" t="s">
        <v>12</v>
      </c>
      <c r="F47" t="s">
        <v>27</v>
      </c>
      <c r="G47" t="s">
        <v>28</v>
      </c>
      <c r="H47" t="s">
        <v>50</v>
      </c>
      <c r="I47" t="s">
        <v>31</v>
      </c>
      <c r="J47" s="5">
        <v>43139</v>
      </c>
      <c r="K47" t="s">
        <v>54</v>
      </c>
      <c r="L47" t="s">
        <v>59</v>
      </c>
      <c r="M47" t="s">
        <v>1</v>
      </c>
      <c r="N47" t="s">
        <v>93</v>
      </c>
      <c r="O47" s="12">
        <v>178.5</v>
      </c>
      <c r="P47">
        <v>71</v>
      </c>
      <c r="Q47" s="2">
        <f>Tabla1[[#This Row],[Precio unitario]]*Tabla1[[#This Row],[Cantidad]]</f>
        <v>12673.5</v>
      </c>
      <c r="R47" s="12">
        <v>1280.0235</v>
      </c>
    </row>
    <row r="48" spans="2:18" x14ac:dyDescent="0.25">
      <c r="B48" s="8">
        <v>1044</v>
      </c>
      <c r="C48" s="5">
        <v>43139</v>
      </c>
      <c r="D48" s="8">
        <v>8</v>
      </c>
      <c r="E48" t="s">
        <v>9</v>
      </c>
      <c r="F48" t="s">
        <v>23</v>
      </c>
      <c r="G48" t="s">
        <v>22</v>
      </c>
      <c r="H48" t="s">
        <v>51</v>
      </c>
      <c r="I48" t="s">
        <v>31</v>
      </c>
      <c r="J48" s="5">
        <v>43141</v>
      </c>
      <c r="K48" t="s">
        <v>54</v>
      </c>
      <c r="L48" t="s">
        <v>58</v>
      </c>
      <c r="M48" t="s">
        <v>1</v>
      </c>
      <c r="N48" t="s">
        <v>93</v>
      </c>
      <c r="O48" s="12">
        <v>178.5</v>
      </c>
      <c r="P48">
        <v>13</v>
      </c>
      <c r="Q48" s="2">
        <f>Tabla1[[#This Row],[Precio unitario]]*Tabla1[[#This Row],[Cantidad]]</f>
        <v>2320.5</v>
      </c>
      <c r="R48" s="12">
        <v>220.44749999999996</v>
      </c>
    </row>
    <row r="49" spans="2:18" x14ac:dyDescent="0.25">
      <c r="B49" s="8">
        <v>1045</v>
      </c>
      <c r="C49" s="5">
        <v>43156</v>
      </c>
      <c r="D49" s="8">
        <v>25</v>
      </c>
      <c r="E49" t="s">
        <v>19</v>
      </c>
      <c r="F49" t="s">
        <v>33</v>
      </c>
      <c r="G49" t="s">
        <v>34</v>
      </c>
      <c r="H49" t="s">
        <v>48</v>
      </c>
      <c r="I49" t="s">
        <v>32</v>
      </c>
      <c r="J49" s="5">
        <v>43158</v>
      </c>
      <c r="K49" t="s">
        <v>55</v>
      </c>
      <c r="L49" t="s">
        <v>60</v>
      </c>
      <c r="M49" t="s">
        <v>67</v>
      </c>
      <c r="N49" t="s">
        <v>85</v>
      </c>
      <c r="O49" s="12">
        <v>308</v>
      </c>
      <c r="P49">
        <v>98</v>
      </c>
      <c r="Q49" s="2">
        <f>Tabla1[[#This Row],[Precio unitario]]*Tabla1[[#This Row],[Cantidad]]</f>
        <v>30184</v>
      </c>
      <c r="R49" s="12">
        <v>2867.4800000000005</v>
      </c>
    </row>
    <row r="50" spans="2:18" x14ac:dyDescent="0.25">
      <c r="B50" s="8">
        <v>1046</v>
      </c>
      <c r="C50" s="5">
        <v>43157</v>
      </c>
      <c r="D50" s="8">
        <v>26</v>
      </c>
      <c r="E50" t="s">
        <v>20</v>
      </c>
      <c r="F50" t="s">
        <v>37</v>
      </c>
      <c r="G50" t="s">
        <v>37</v>
      </c>
      <c r="H50" t="s">
        <v>45</v>
      </c>
      <c r="I50" t="s">
        <v>36</v>
      </c>
      <c r="J50" s="5">
        <v>43159</v>
      </c>
      <c r="K50" t="s">
        <v>56</v>
      </c>
      <c r="L50" t="s">
        <v>59</v>
      </c>
      <c r="M50" t="s">
        <v>78</v>
      </c>
      <c r="N50" t="s">
        <v>94</v>
      </c>
      <c r="O50" s="12">
        <v>350</v>
      </c>
      <c r="P50">
        <v>21</v>
      </c>
      <c r="Q50" s="2">
        <f>Tabla1[[#This Row],[Precio unitario]]*Tabla1[[#This Row],[Cantidad]]</f>
        <v>7350</v>
      </c>
      <c r="R50" s="12">
        <v>749.7</v>
      </c>
    </row>
    <row r="51" spans="2:18" x14ac:dyDescent="0.25">
      <c r="B51" s="8">
        <v>1047</v>
      </c>
      <c r="C51" s="5">
        <v>43160</v>
      </c>
      <c r="D51" s="8">
        <v>29</v>
      </c>
      <c r="E51" t="s">
        <v>10</v>
      </c>
      <c r="F51" t="s">
        <v>40</v>
      </c>
      <c r="G51" t="s">
        <v>26</v>
      </c>
      <c r="H51" t="s">
        <v>47</v>
      </c>
      <c r="I51" t="s">
        <v>39</v>
      </c>
      <c r="J51" s="5">
        <v>43162</v>
      </c>
      <c r="K51" t="s">
        <v>54</v>
      </c>
      <c r="L51" t="s">
        <v>58</v>
      </c>
      <c r="M51" t="s">
        <v>71</v>
      </c>
      <c r="N51" t="s">
        <v>95</v>
      </c>
      <c r="O51" s="12">
        <v>546</v>
      </c>
      <c r="P51">
        <v>26</v>
      </c>
      <c r="Q51" s="2">
        <f>Tabla1[[#This Row],[Precio unitario]]*Tabla1[[#This Row],[Cantidad]]</f>
        <v>14196</v>
      </c>
      <c r="R51" s="12">
        <v>1490.5800000000002</v>
      </c>
    </row>
    <row r="52" spans="2:18" x14ac:dyDescent="0.25">
      <c r="B52" s="8">
        <v>1048</v>
      </c>
      <c r="C52" s="5">
        <v>43137</v>
      </c>
      <c r="D52" s="8">
        <v>6</v>
      </c>
      <c r="E52" t="s">
        <v>12</v>
      </c>
      <c r="F52" t="s">
        <v>27</v>
      </c>
      <c r="G52" t="s">
        <v>28</v>
      </c>
      <c r="H52" t="s">
        <v>50</v>
      </c>
      <c r="I52" t="s">
        <v>31</v>
      </c>
      <c r="J52" s="5">
        <v>43139</v>
      </c>
      <c r="K52" t="s">
        <v>56</v>
      </c>
      <c r="L52" t="s">
        <v>58</v>
      </c>
      <c r="M52" t="s">
        <v>63</v>
      </c>
      <c r="N52" t="s">
        <v>91</v>
      </c>
      <c r="O52" s="12">
        <v>420</v>
      </c>
      <c r="P52">
        <v>96</v>
      </c>
      <c r="Q52" s="2">
        <f>Tabla1[[#This Row],[Precio unitario]]*Tabla1[[#This Row],[Cantidad]]</f>
        <v>40320</v>
      </c>
      <c r="R52" s="12">
        <v>4152.96</v>
      </c>
    </row>
    <row r="53" spans="2:18" x14ac:dyDescent="0.25">
      <c r="B53" s="8">
        <v>1049</v>
      </c>
      <c r="C53" s="5">
        <v>43137</v>
      </c>
      <c r="D53" s="8">
        <v>6</v>
      </c>
      <c r="E53" t="s">
        <v>12</v>
      </c>
      <c r="F53" t="s">
        <v>27</v>
      </c>
      <c r="G53" t="s">
        <v>28</v>
      </c>
      <c r="H53" t="s">
        <v>50</v>
      </c>
      <c r="I53" t="s">
        <v>31</v>
      </c>
      <c r="J53" s="5">
        <v>43139</v>
      </c>
      <c r="K53" t="s">
        <v>56</v>
      </c>
      <c r="L53" t="s">
        <v>58</v>
      </c>
      <c r="M53" t="s">
        <v>64</v>
      </c>
      <c r="N53" t="s">
        <v>91</v>
      </c>
      <c r="O53" s="12">
        <v>742</v>
      </c>
      <c r="P53">
        <v>16</v>
      </c>
      <c r="Q53" s="2">
        <f>Tabla1[[#This Row],[Precio unitario]]*Tabla1[[#This Row],[Cantidad]]</f>
        <v>11872</v>
      </c>
      <c r="R53" s="12">
        <v>1234.6880000000003</v>
      </c>
    </row>
    <row r="54" spans="2:18" x14ac:dyDescent="0.25">
      <c r="B54" s="8">
        <v>1050</v>
      </c>
      <c r="C54" s="5">
        <v>43135</v>
      </c>
      <c r="D54" s="8">
        <v>4</v>
      </c>
      <c r="E54" t="s">
        <v>7</v>
      </c>
      <c r="F54" t="s">
        <v>35</v>
      </c>
      <c r="G54" t="s">
        <v>35</v>
      </c>
      <c r="H54" t="s">
        <v>46</v>
      </c>
      <c r="I54" t="s">
        <v>32</v>
      </c>
      <c r="J54" s="5"/>
      <c r="L54"/>
      <c r="M54" t="s">
        <v>79</v>
      </c>
      <c r="N54" t="s">
        <v>3</v>
      </c>
      <c r="O54" s="12">
        <v>532</v>
      </c>
      <c r="P54">
        <v>96</v>
      </c>
      <c r="Q54" s="2">
        <f>Tabla1[[#This Row],[Precio unitario]]*Tabla1[[#This Row],[Cantidad]]</f>
        <v>51072</v>
      </c>
      <c r="R54" s="12">
        <v>4851.84</v>
      </c>
    </row>
    <row r="55" spans="2:18" x14ac:dyDescent="0.25">
      <c r="B55" s="8">
        <v>1051</v>
      </c>
      <c r="C55" s="5">
        <v>43134</v>
      </c>
      <c r="D55" s="8">
        <v>3</v>
      </c>
      <c r="E55" t="s">
        <v>11</v>
      </c>
      <c r="F55" t="s">
        <v>43</v>
      </c>
      <c r="G55" t="s">
        <v>44</v>
      </c>
      <c r="H55" t="s">
        <v>49</v>
      </c>
      <c r="I55" t="s">
        <v>39</v>
      </c>
      <c r="J55" s="5"/>
      <c r="L55"/>
      <c r="M55" t="s">
        <v>77</v>
      </c>
      <c r="N55" t="s">
        <v>82</v>
      </c>
      <c r="O55" s="12">
        <v>41.86</v>
      </c>
      <c r="P55">
        <v>75</v>
      </c>
      <c r="Q55" s="2">
        <f>Tabla1[[#This Row],[Precio unitario]]*Tabla1[[#This Row],[Cantidad]]</f>
        <v>3139.5</v>
      </c>
      <c r="R55" s="12">
        <v>323.36850000000004</v>
      </c>
    </row>
    <row r="56" spans="2:18" x14ac:dyDescent="0.25">
      <c r="B56" s="8">
        <v>1052</v>
      </c>
      <c r="C56" s="5">
        <v>43168</v>
      </c>
      <c r="D56" s="8">
        <v>9</v>
      </c>
      <c r="E56" t="s">
        <v>18</v>
      </c>
      <c r="F56" t="s">
        <v>25</v>
      </c>
      <c r="G56" t="s">
        <v>26</v>
      </c>
      <c r="H56" t="s">
        <v>52</v>
      </c>
      <c r="I56" t="s">
        <v>39</v>
      </c>
      <c r="J56" s="5">
        <v>43170</v>
      </c>
      <c r="K56" t="s">
        <v>55</v>
      </c>
      <c r="L56" t="s">
        <v>58</v>
      </c>
      <c r="M56" t="s">
        <v>2</v>
      </c>
      <c r="N56" t="s">
        <v>3</v>
      </c>
      <c r="O56" s="12">
        <v>273</v>
      </c>
      <c r="P56">
        <v>55</v>
      </c>
      <c r="Q56" s="2">
        <f>Tabla1[[#This Row],[Precio unitario]]*Tabla1[[#This Row],[Cantidad]]</f>
        <v>15015</v>
      </c>
      <c r="R56" s="12">
        <v>1516.5150000000001</v>
      </c>
    </row>
    <row r="57" spans="2:18" x14ac:dyDescent="0.25">
      <c r="B57" s="8">
        <v>1053</v>
      </c>
      <c r="C57" s="5">
        <v>43168</v>
      </c>
      <c r="D57" s="8">
        <v>9</v>
      </c>
      <c r="E57" t="s">
        <v>18</v>
      </c>
      <c r="F57" t="s">
        <v>25</v>
      </c>
      <c r="G57" t="s">
        <v>26</v>
      </c>
      <c r="H57" t="s">
        <v>52</v>
      </c>
      <c r="I57" t="s">
        <v>39</v>
      </c>
      <c r="J57" s="5">
        <v>43170</v>
      </c>
      <c r="K57" t="s">
        <v>55</v>
      </c>
      <c r="L57" t="s">
        <v>58</v>
      </c>
      <c r="M57" t="s">
        <v>4</v>
      </c>
      <c r="N57" t="s">
        <v>87</v>
      </c>
      <c r="O57" s="12">
        <v>487.19999999999993</v>
      </c>
      <c r="P57">
        <v>11</v>
      </c>
      <c r="Q57" s="2">
        <f>Tabla1[[#This Row],[Precio unitario]]*Tabla1[[#This Row],[Cantidad]]</f>
        <v>5359.1999999999989</v>
      </c>
      <c r="R57" s="12">
        <v>514.4831999999999</v>
      </c>
    </row>
    <row r="58" spans="2:18" x14ac:dyDescent="0.25">
      <c r="B58" s="8">
        <v>1054</v>
      </c>
      <c r="C58" s="5">
        <v>43165</v>
      </c>
      <c r="D58" s="8">
        <v>6</v>
      </c>
      <c r="E58" t="s">
        <v>12</v>
      </c>
      <c r="F58" t="s">
        <v>27</v>
      </c>
      <c r="G58" t="s">
        <v>28</v>
      </c>
      <c r="H58" t="s">
        <v>50</v>
      </c>
      <c r="I58" t="s">
        <v>31</v>
      </c>
      <c r="J58" s="5">
        <v>43167</v>
      </c>
      <c r="K58" t="s">
        <v>54</v>
      </c>
      <c r="L58" t="s">
        <v>59</v>
      </c>
      <c r="M58" t="s">
        <v>61</v>
      </c>
      <c r="N58" t="s">
        <v>82</v>
      </c>
      <c r="O58" s="12">
        <v>196</v>
      </c>
      <c r="P58">
        <v>53</v>
      </c>
      <c r="Q58" s="2">
        <f>Tabla1[[#This Row],[Precio unitario]]*Tabla1[[#This Row],[Cantidad]]</f>
        <v>10388</v>
      </c>
      <c r="R58" s="12">
        <v>1007.6360000000001</v>
      </c>
    </row>
    <row r="59" spans="2:18" x14ac:dyDescent="0.25">
      <c r="B59" s="8">
        <v>1055</v>
      </c>
      <c r="C59" s="5">
        <v>43167</v>
      </c>
      <c r="D59" s="8">
        <v>8</v>
      </c>
      <c r="E59" t="s">
        <v>9</v>
      </c>
      <c r="F59" t="s">
        <v>23</v>
      </c>
      <c r="G59" t="s">
        <v>22</v>
      </c>
      <c r="H59" t="s">
        <v>51</v>
      </c>
      <c r="I59" t="s">
        <v>31</v>
      </c>
      <c r="J59" s="5">
        <v>43169</v>
      </c>
      <c r="K59" t="s">
        <v>54</v>
      </c>
      <c r="L59" t="s">
        <v>58</v>
      </c>
      <c r="M59" t="s">
        <v>74</v>
      </c>
      <c r="N59" t="s">
        <v>84</v>
      </c>
      <c r="O59" s="12">
        <v>560</v>
      </c>
      <c r="P59">
        <v>85</v>
      </c>
      <c r="Q59" s="2">
        <f>Tabla1[[#This Row],[Precio unitario]]*Tabla1[[#This Row],[Cantidad]]</f>
        <v>47600</v>
      </c>
      <c r="R59" s="12">
        <v>4998</v>
      </c>
    </row>
    <row r="60" spans="2:18" x14ac:dyDescent="0.25">
      <c r="B60" s="8">
        <v>1056</v>
      </c>
      <c r="C60" s="5">
        <v>43167</v>
      </c>
      <c r="D60" s="8">
        <v>8</v>
      </c>
      <c r="E60" t="s">
        <v>9</v>
      </c>
      <c r="F60" t="s">
        <v>23</v>
      </c>
      <c r="G60" t="s">
        <v>22</v>
      </c>
      <c r="H60" t="s">
        <v>51</v>
      </c>
      <c r="I60" t="s">
        <v>31</v>
      </c>
      <c r="J60" s="5">
        <v>43169</v>
      </c>
      <c r="K60" t="s">
        <v>54</v>
      </c>
      <c r="L60" t="s">
        <v>58</v>
      </c>
      <c r="M60" t="s">
        <v>76</v>
      </c>
      <c r="N60" t="s">
        <v>92</v>
      </c>
      <c r="O60" s="12">
        <v>128.79999999999998</v>
      </c>
      <c r="P60">
        <v>97</v>
      </c>
      <c r="Q60" s="2">
        <f>Tabla1[[#This Row],[Precio unitario]]*Tabla1[[#This Row],[Cantidad]]</f>
        <v>12493.599999999999</v>
      </c>
      <c r="R60" s="12">
        <v>1274.3472000000002</v>
      </c>
    </row>
    <row r="61" spans="2:18" x14ac:dyDescent="0.25">
      <c r="B61" s="8">
        <v>1057</v>
      </c>
      <c r="C61" s="5">
        <v>43184</v>
      </c>
      <c r="D61" s="8">
        <v>25</v>
      </c>
      <c r="E61" t="s">
        <v>19</v>
      </c>
      <c r="F61" t="s">
        <v>33</v>
      </c>
      <c r="G61" t="s">
        <v>34</v>
      </c>
      <c r="H61" t="s">
        <v>48</v>
      </c>
      <c r="I61" t="s">
        <v>32</v>
      </c>
      <c r="J61" s="5">
        <v>43186</v>
      </c>
      <c r="K61" t="s">
        <v>55</v>
      </c>
      <c r="L61" t="s">
        <v>60</v>
      </c>
      <c r="M61" t="s">
        <v>73</v>
      </c>
      <c r="N61" t="s">
        <v>92</v>
      </c>
      <c r="O61" s="12">
        <v>140</v>
      </c>
      <c r="P61">
        <v>46</v>
      </c>
      <c r="Q61" s="2">
        <f>Tabla1[[#This Row],[Precio unitario]]*Tabla1[[#This Row],[Cantidad]]</f>
        <v>6440</v>
      </c>
      <c r="R61" s="12">
        <v>650.44000000000005</v>
      </c>
    </row>
    <row r="62" spans="2:18" x14ac:dyDescent="0.25">
      <c r="B62" s="8">
        <v>1058</v>
      </c>
      <c r="C62" s="5">
        <v>43185</v>
      </c>
      <c r="D62" s="8">
        <v>26</v>
      </c>
      <c r="E62" t="s">
        <v>20</v>
      </c>
      <c r="F62" t="s">
        <v>37</v>
      </c>
      <c r="G62" t="s">
        <v>37</v>
      </c>
      <c r="H62" t="s">
        <v>45</v>
      </c>
      <c r="I62" t="s">
        <v>36</v>
      </c>
      <c r="J62" s="5">
        <v>43187</v>
      </c>
      <c r="K62" t="s">
        <v>56</v>
      </c>
      <c r="L62" t="s">
        <v>59</v>
      </c>
      <c r="M62" t="s">
        <v>80</v>
      </c>
      <c r="N62" t="s">
        <v>89</v>
      </c>
      <c r="O62" s="12">
        <v>298.90000000000003</v>
      </c>
      <c r="P62">
        <v>97</v>
      </c>
      <c r="Q62" s="2">
        <f>Tabla1[[#This Row],[Precio unitario]]*Tabla1[[#This Row],[Cantidad]]</f>
        <v>28993.300000000003</v>
      </c>
      <c r="R62" s="12">
        <v>2754.3634999999999</v>
      </c>
    </row>
    <row r="63" spans="2:18" x14ac:dyDescent="0.25">
      <c r="B63" s="8">
        <v>1059</v>
      </c>
      <c r="C63" s="5">
        <v>43185</v>
      </c>
      <c r="D63" s="8">
        <v>26</v>
      </c>
      <c r="E63" t="s">
        <v>20</v>
      </c>
      <c r="F63" t="s">
        <v>37</v>
      </c>
      <c r="G63" t="s">
        <v>37</v>
      </c>
      <c r="H63" t="s">
        <v>45</v>
      </c>
      <c r="I63" t="s">
        <v>36</v>
      </c>
      <c r="J63" s="5">
        <v>43187</v>
      </c>
      <c r="K63" t="s">
        <v>56</v>
      </c>
      <c r="L63" t="s">
        <v>59</v>
      </c>
      <c r="M63" t="s">
        <v>66</v>
      </c>
      <c r="N63" t="s">
        <v>83</v>
      </c>
      <c r="O63" s="12">
        <v>135.1</v>
      </c>
      <c r="P63">
        <v>97</v>
      </c>
      <c r="Q63" s="2">
        <f>Tabla1[[#This Row],[Precio unitario]]*Tabla1[[#This Row],[Cantidad]]</f>
        <v>13104.699999999999</v>
      </c>
      <c r="R63" s="12">
        <v>1336.6794000000002</v>
      </c>
    </row>
    <row r="64" spans="2:18" x14ac:dyDescent="0.25">
      <c r="B64" s="8">
        <v>1060</v>
      </c>
      <c r="C64" s="5">
        <v>43185</v>
      </c>
      <c r="D64" s="8">
        <v>26</v>
      </c>
      <c r="E64" t="s">
        <v>20</v>
      </c>
      <c r="F64" t="s">
        <v>37</v>
      </c>
      <c r="G64" t="s">
        <v>37</v>
      </c>
      <c r="H64" t="s">
        <v>45</v>
      </c>
      <c r="I64" t="s">
        <v>36</v>
      </c>
      <c r="J64" s="5">
        <v>43187</v>
      </c>
      <c r="K64" t="s">
        <v>56</v>
      </c>
      <c r="L64" t="s">
        <v>59</v>
      </c>
      <c r="M64" t="s">
        <v>68</v>
      </c>
      <c r="N64" t="s">
        <v>86</v>
      </c>
      <c r="O64" s="12">
        <v>257.59999999999997</v>
      </c>
      <c r="P64">
        <v>65</v>
      </c>
      <c r="Q64" s="2">
        <f>Tabla1[[#This Row],[Precio unitario]]*Tabla1[[#This Row],[Cantidad]]</f>
        <v>16743.999999999996</v>
      </c>
      <c r="R64" s="12">
        <v>1724.6320000000003</v>
      </c>
    </row>
    <row r="65" spans="2:18" x14ac:dyDescent="0.25">
      <c r="B65" s="8">
        <v>1061</v>
      </c>
      <c r="C65" s="5">
        <v>43188</v>
      </c>
      <c r="D65" s="8">
        <v>29</v>
      </c>
      <c r="E65" t="s">
        <v>10</v>
      </c>
      <c r="F65" t="s">
        <v>40</v>
      </c>
      <c r="G65" t="s">
        <v>26</v>
      </c>
      <c r="H65" t="s">
        <v>47</v>
      </c>
      <c r="I65" t="s">
        <v>39</v>
      </c>
      <c r="J65" s="5">
        <v>43190</v>
      </c>
      <c r="K65" t="s">
        <v>54</v>
      </c>
      <c r="L65" t="s">
        <v>58</v>
      </c>
      <c r="M65" t="s">
        <v>61</v>
      </c>
      <c r="N65" t="s">
        <v>82</v>
      </c>
      <c r="O65" s="12">
        <v>196</v>
      </c>
      <c r="P65">
        <v>72</v>
      </c>
      <c r="Q65" s="2">
        <f>Tabla1[[#This Row],[Precio unitario]]*Tabla1[[#This Row],[Cantidad]]</f>
        <v>14112</v>
      </c>
      <c r="R65" s="12">
        <v>1411.2000000000003</v>
      </c>
    </row>
    <row r="66" spans="2:18" x14ac:dyDescent="0.25">
      <c r="B66" s="8">
        <v>1062</v>
      </c>
      <c r="C66" s="5">
        <v>43165</v>
      </c>
      <c r="D66" s="8">
        <v>6</v>
      </c>
      <c r="E66" t="s">
        <v>12</v>
      </c>
      <c r="F66" t="s">
        <v>27</v>
      </c>
      <c r="G66" t="s">
        <v>28</v>
      </c>
      <c r="H66" t="s">
        <v>50</v>
      </c>
      <c r="I66" t="s">
        <v>31</v>
      </c>
      <c r="J66" s="5">
        <v>43167</v>
      </c>
      <c r="K66" t="s">
        <v>56</v>
      </c>
      <c r="L66" t="s">
        <v>58</v>
      </c>
      <c r="M66" t="s">
        <v>1</v>
      </c>
      <c r="N66" t="s">
        <v>93</v>
      </c>
      <c r="O66" s="12">
        <v>178.5</v>
      </c>
      <c r="P66">
        <v>16</v>
      </c>
      <c r="Q66" s="2">
        <f>Tabla1[[#This Row],[Precio unitario]]*Tabla1[[#This Row],[Cantidad]]</f>
        <v>2856</v>
      </c>
      <c r="R66" s="12">
        <v>282.74400000000003</v>
      </c>
    </row>
    <row r="67" spans="2:18" x14ac:dyDescent="0.25">
      <c r="B67" s="8">
        <v>1064</v>
      </c>
      <c r="C67" s="5">
        <v>43163</v>
      </c>
      <c r="D67" s="8">
        <v>4</v>
      </c>
      <c r="E67" t="s">
        <v>7</v>
      </c>
      <c r="F67" t="s">
        <v>35</v>
      </c>
      <c r="G67" t="s">
        <v>35</v>
      </c>
      <c r="H67" t="s">
        <v>46</v>
      </c>
      <c r="I67" t="s">
        <v>32</v>
      </c>
      <c r="J67" s="5">
        <v>43165</v>
      </c>
      <c r="K67" t="s">
        <v>55</v>
      </c>
      <c r="L67" t="s">
        <v>59</v>
      </c>
      <c r="M67" t="s">
        <v>72</v>
      </c>
      <c r="N67" t="s">
        <v>94</v>
      </c>
      <c r="O67" s="12">
        <v>1134</v>
      </c>
      <c r="P67">
        <v>77</v>
      </c>
      <c r="Q67" s="2">
        <f>Tabla1[[#This Row],[Precio unitario]]*Tabla1[[#This Row],[Cantidad]]</f>
        <v>87318</v>
      </c>
      <c r="R67" s="12">
        <v>8993.7540000000008</v>
      </c>
    </row>
    <row r="68" spans="2:18" x14ac:dyDescent="0.25">
      <c r="B68" s="8">
        <v>1065</v>
      </c>
      <c r="C68" s="5">
        <v>43163</v>
      </c>
      <c r="D68" s="8">
        <v>4</v>
      </c>
      <c r="E68" t="s">
        <v>7</v>
      </c>
      <c r="F68" t="s">
        <v>35</v>
      </c>
      <c r="G68" t="s">
        <v>35</v>
      </c>
      <c r="H68" t="s">
        <v>46</v>
      </c>
      <c r="I68" t="s">
        <v>32</v>
      </c>
      <c r="J68" s="5">
        <v>43165</v>
      </c>
      <c r="K68" t="s">
        <v>55</v>
      </c>
      <c r="L68" t="s">
        <v>59</v>
      </c>
      <c r="M68" t="s">
        <v>81</v>
      </c>
      <c r="N68" t="s">
        <v>90</v>
      </c>
      <c r="O68" s="12">
        <v>98</v>
      </c>
      <c r="P68">
        <v>37</v>
      </c>
      <c r="Q68" s="2">
        <f>Tabla1[[#This Row],[Precio unitario]]*Tabla1[[#This Row],[Cantidad]]</f>
        <v>3626</v>
      </c>
      <c r="R68" s="12">
        <v>344.47</v>
      </c>
    </row>
    <row r="69" spans="2:18" x14ac:dyDescent="0.25">
      <c r="B69" s="8">
        <v>1067</v>
      </c>
      <c r="C69" s="5">
        <v>43167</v>
      </c>
      <c r="D69" s="8">
        <v>8</v>
      </c>
      <c r="E69" t="s">
        <v>9</v>
      </c>
      <c r="F69" t="s">
        <v>23</v>
      </c>
      <c r="G69" t="s">
        <v>22</v>
      </c>
      <c r="H69" t="s">
        <v>51</v>
      </c>
      <c r="I69" t="s">
        <v>31</v>
      </c>
      <c r="J69" s="5">
        <v>43169</v>
      </c>
      <c r="K69" t="s">
        <v>56</v>
      </c>
      <c r="L69" t="s">
        <v>59</v>
      </c>
      <c r="M69" t="s">
        <v>4</v>
      </c>
      <c r="N69" t="s">
        <v>87</v>
      </c>
      <c r="O69" s="12">
        <v>487.19999999999993</v>
      </c>
      <c r="P69">
        <v>63</v>
      </c>
      <c r="Q69" s="2">
        <f>Tabla1[[#This Row],[Precio unitario]]*Tabla1[[#This Row],[Cantidad]]</f>
        <v>30693.599999999995</v>
      </c>
      <c r="R69" s="12">
        <v>3038.6664000000001</v>
      </c>
    </row>
    <row r="70" spans="2:18" x14ac:dyDescent="0.25">
      <c r="B70" s="8">
        <v>1070</v>
      </c>
      <c r="C70" s="5">
        <v>43162</v>
      </c>
      <c r="D70" s="8">
        <v>3</v>
      </c>
      <c r="E70" t="s">
        <v>11</v>
      </c>
      <c r="F70" t="s">
        <v>43</v>
      </c>
      <c r="G70" t="s">
        <v>44</v>
      </c>
      <c r="H70" t="s">
        <v>49</v>
      </c>
      <c r="I70" t="s">
        <v>39</v>
      </c>
      <c r="J70" s="5">
        <v>43164</v>
      </c>
      <c r="K70" t="s">
        <v>54</v>
      </c>
      <c r="L70" t="s">
        <v>60</v>
      </c>
      <c r="M70" t="s">
        <v>69</v>
      </c>
      <c r="N70" t="s">
        <v>85</v>
      </c>
      <c r="O70" s="12">
        <v>140</v>
      </c>
      <c r="P70">
        <v>48</v>
      </c>
      <c r="Q70" s="2">
        <f>Tabla1[[#This Row],[Precio unitario]]*Tabla1[[#This Row],[Cantidad]]</f>
        <v>6720</v>
      </c>
      <c r="R70" s="12">
        <v>672</v>
      </c>
    </row>
    <row r="71" spans="2:18" x14ac:dyDescent="0.25">
      <c r="B71" s="8">
        <v>1071</v>
      </c>
      <c r="C71" s="5">
        <v>43162</v>
      </c>
      <c r="D71" s="8">
        <v>3</v>
      </c>
      <c r="E71" t="s">
        <v>11</v>
      </c>
      <c r="F71" t="s">
        <v>43</v>
      </c>
      <c r="G71" t="s">
        <v>44</v>
      </c>
      <c r="H71" t="s">
        <v>49</v>
      </c>
      <c r="I71" t="s">
        <v>39</v>
      </c>
      <c r="J71" s="5">
        <v>43164</v>
      </c>
      <c r="K71" t="s">
        <v>54</v>
      </c>
      <c r="L71" t="s">
        <v>60</v>
      </c>
      <c r="M71" t="s">
        <v>74</v>
      </c>
      <c r="N71" t="s">
        <v>84</v>
      </c>
      <c r="O71" s="12">
        <v>560</v>
      </c>
      <c r="P71">
        <v>71</v>
      </c>
      <c r="Q71" s="2">
        <f>Tabla1[[#This Row],[Precio unitario]]*Tabla1[[#This Row],[Cantidad]]</f>
        <v>39760</v>
      </c>
      <c r="R71" s="12">
        <v>4135.04</v>
      </c>
    </row>
    <row r="72" spans="2:18" x14ac:dyDescent="0.25">
      <c r="B72" s="8">
        <v>1075</v>
      </c>
      <c r="C72" s="5">
        <v>43169</v>
      </c>
      <c r="D72" s="8">
        <v>10</v>
      </c>
      <c r="E72" t="s">
        <v>14</v>
      </c>
      <c r="F72" t="s">
        <v>33</v>
      </c>
      <c r="G72" t="s">
        <v>34</v>
      </c>
      <c r="H72" t="s">
        <v>48</v>
      </c>
      <c r="I72" t="s">
        <v>32</v>
      </c>
      <c r="J72" s="5">
        <v>43171</v>
      </c>
      <c r="K72" t="s">
        <v>54</v>
      </c>
      <c r="L72" t="s">
        <v>59</v>
      </c>
      <c r="M72" t="s">
        <v>70</v>
      </c>
      <c r="N72" t="s">
        <v>91</v>
      </c>
      <c r="O72" s="12">
        <v>140</v>
      </c>
      <c r="P72">
        <v>55</v>
      </c>
      <c r="Q72" s="2">
        <f>Tabla1[[#This Row],[Precio unitario]]*Tabla1[[#This Row],[Cantidad]]</f>
        <v>7700</v>
      </c>
      <c r="R72" s="12">
        <v>770</v>
      </c>
    </row>
    <row r="73" spans="2:18" x14ac:dyDescent="0.25">
      <c r="B73" s="8">
        <v>1077</v>
      </c>
      <c r="C73" s="5">
        <v>43169</v>
      </c>
      <c r="D73" s="8">
        <v>10</v>
      </c>
      <c r="E73" t="s">
        <v>14</v>
      </c>
      <c r="F73" t="s">
        <v>33</v>
      </c>
      <c r="G73" t="s">
        <v>34</v>
      </c>
      <c r="H73" t="s">
        <v>48</v>
      </c>
      <c r="I73" t="s">
        <v>32</v>
      </c>
      <c r="J73" s="5"/>
      <c r="K73" t="s">
        <v>55</v>
      </c>
      <c r="L73"/>
      <c r="M73" t="s">
        <v>62</v>
      </c>
      <c r="N73" t="s">
        <v>91</v>
      </c>
      <c r="O73" s="12">
        <v>49</v>
      </c>
      <c r="P73">
        <v>21</v>
      </c>
      <c r="Q73" s="2">
        <f>Tabla1[[#This Row],[Precio unitario]]*Tabla1[[#This Row],[Cantidad]]</f>
        <v>1029</v>
      </c>
      <c r="R73" s="12">
        <v>102.9</v>
      </c>
    </row>
    <row r="74" spans="2:18" x14ac:dyDescent="0.25">
      <c r="B74" s="8">
        <v>1078</v>
      </c>
      <c r="C74" s="5">
        <v>43170</v>
      </c>
      <c r="D74" s="8">
        <v>11</v>
      </c>
      <c r="E74" t="s">
        <v>16</v>
      </c>
      <c r="F74" t="s">
        <v>37</v>
      </c>
      <c r="G74" t="s">
        <v>37</v>
      </c>
      <c r="H74" t="s">
        <v>45</v>
      </c>
      <c r="I74" t="s">
        <v>36</v>
      </c>
      <c r="J74" s="5"/>
      <c r="K74" t="s">
        <v>56</v>
      </c>
      <c r="L74"/>
      <c r="M74" t="s">
        <v>74</v>
      </c>
      <c r="N74" t="s">
        <v>84</v>
      </c>
      <c r="O74" s="12">
        <v>560</v>
      </c>
      <c r="P74">
        <v>67</v>
      </c>
      <c r="Q74" s="2">
        <f>Tabla1[[#This Row],[Precio unitario]]*Tabla1[[#This Row],[Cantidad]]</f>
        <v>37520</v>
      </c>
      <c r="R74" s="12">
        <v>3789.52</v>
      </c>
    </row>
    <row r="75" spans="2:18" x14ac:dyDescent="0.25">
      <c r="B75" s="8">
        <v>1079</v>
      </c>
      <c r="C75" s="5">
        <v>43160</v>
      </c>
      <c r="D75" s="8">
        <v>1</v>
      </c>
      <c r="E75" t="s">
        <v>17</v>
      </c>
      <c r="F75" t="s">
        <v>29</v>
      </c>
      <c r="G75" t="s">
        <v>30</v>
      </c>
      <c r="H75" t="s">
        <v>51</v>
      </c>
      <c r="I75" t="s">
        <v>31</v>
      </c>
      <c r="J75" s="5"/>
      <c r="K75" t="s">
        <v>56</v>
      </c>
      <c r="L75"/>
      <c r="M75" t="s">
        <v>68</v>
      </c>
      <c r="N75" t="s">
        <v>86</v>
      </c>
      <c r="O75" s="12">
        <v>257.59999999999997</v>
      </c>
      <c r="P75">
        <v>75</v>
      </c>
      <c r="Q75" s="2">
        <f>Tabla1[[#This Row],[Precio unitario]]*Tabla1[[#This Row],[Cantidad]]</f>
        <v>19319.999999999996</v>
      </c>
      <c r="R75" s="12">
        <v>1932</v>
      </c>
    </row>
    <row r="76" spans="2:18" x14ac:dyDescent="0.25">
      <c r="B76" s="8">
        <v>1080</v>
      </c>
      <c r="C76" s="5">
        <v>43187</v>
      </c>
      <c r="D76" s="8">
        <v>28</v>
      </c>
      <c r="E76" t="s">
        <v>13</v>
      </c>
      <c r="F76" t="s">
        <v>24</v>
      </c>
      <c r="G76" t="s">
        <v>38</v>
      </c>
      <c r="H76" t="s">
        <v>45</v>
      </c>
      <c r="I76" t="s">
        <v>36</v>
      </c>
      <c r="J76" s="5">
        <v>43189</v>
      </c>
      <c r="K76" t="s">
        <v>56</v>
      </c>
      <c r="L76" t="s">
        <v>59</v>
      </c>
      <c r="M76" t="s">
        <v>65</v>
      </c>
      <c r="N76" t="s">
        <v>82</v>
      </c>
      <c r="O76" s="12">
        <v>644</v>
      </c>
      <c r="P76">
        <v>17</v>
      </c>
      <c r="Q76" s="2">
        <f>Tabla1[[#This Row],[Precio unitario]]*Tabla1[[#This Row],[Cantidad]]</f>
        <v>10948</v>
      </c>
      <c r="R76" s="12">
        <v>1127.644</v>
      </c>
    </row>
    <row r="77" spans="2:18" x14ac:dyDescent="0.25">
      <c r="B77" s="8">
        <v>1081</v>
      </c>
      <c r="C77" s="5">
        <v>43194</v>
      </c>
      <c r="D77" s="8">
        <v>4</v>
      </c>
      <c r="E77" t="s">
        <v>7</v>
      </c>
      <c r="F77" t="s">
        <v>35</v>
      </c>
      <c r="G77" t="s">
        <v>35</v>
      </c>
      <c r="H77" t="s">
        <v>46</v>
      </c>
      <c r="I77" t="s">
        <v>32</v>
      </c>
      <c r="J77" s="5">
        <v>43196</v>
      </c>
      <c r="K77" t="s">
        <v>55</v>
      </c>
      <c r="L77" t="s">
        <v>59</v>
      </c>
      <c r="M77" t="s">
        <v>62</v>
      </c>
      <c r="N77" t="s">
        <v>91</v>
      </c>
      <c r="O77" s="12">
        <v>49</v>
      </c>
      <c r="P77">
        <v>48</v>
      </c>
      <c r="Q77" s="2">
        <f>Tabla1[[#This Row],[Precio unitario]]*Tabla1[[#This Row],[Cantidad]]</f>
        <v>2352</v>
      </c>
      <c r="R77" s="12">
        <v>228.14400000000001</v>
      </c>
    </row>
    <row r="78" spans="2:18" x14ac:dyDescent="0.25">
      <c r="B78" s="8">
        <v>1082</v>
      </c>
      <c r="C78" s="5">
        <v>43202</v>
      </c>
      <c r="D78" s="8">
        <v>12</v>
      </c>
      <c r="E78" t="s">
        <v>8</v>
      </c>
      <c r="F78" t="s">
        <v>41</v>
      </c>
      <c r="G78" t="s">
        <v>42</v>
      </c>
      <c r="H78" t="s">
        <v>49</v>
      </c>
      <c r="I78" t="s">
        <v>39</v>
      </c>
      <c r="J78" s="5">
        <v>43204</v>
      </c>
      <c r="K78" t="s">
        <v>54</v>
      </c>
      <c r="L78" t="s">
        <v>59</v>
      </c>
      <c r="M78" t="s">
        <v>75</v>
      </c>
      <c r="N78" t="s">
        <v>82</v>
      </c>
      <c r="O78" s="12">
        <v>252</v>
      </c>
      <c r="P78">
        <v>74</v>
      </c>
      <c r="Q78" s="2">
        <f>Tabla1[[#This Row],[Precio unitario]]*Tabla1[[#This Row],[Cantidad]]</f>
        <v>18648</v>
      </c>
      <c r="R78" s="12">
        <v>1920.7440000000004</v>
      </c>
    </row>
    <row r="79" spans="2:18" x14ac:dyDescent="0.25">
      <c r="B79" s="8">
        <v>1083</v>
      </c>
      <c r="C79" s="5">
        <v>43202</v>
      </c>
      <c r="D79" s="8">
        <v>12</v>
      </c>
      <c r="E79" t="s">
        <v>8</v>
      </c>
      <c r="F79" t="s">
        <v>41</v>
      </c>
      <c r="G79" t="s">
        <v>42</v>
      </c>
      <c r="H79" t="s">
        <v>49</v>
      </c>
      <c r="I79" t="s">
        <v>39</v>
      </c>
      <c r="J79" s="5">
        <v>43204</v>
      </c>
      <c r="K79" t="s">
        <v>54</v>
      </c>
      <c r="L79" t="s">
        <v>59</v>
      </c>
      <c r="M79" t="s">
        <v>65</v>
      </c>
      <c r="N79" t="s">
        <v>82</v>
      </c>
      <c r="O79" s="12">
        <v>644</v>
      </c>
      <c r="P79">
        <v>96</v>
      </c>
      <c r="Q79" s="2">
        <f>Tabla1[[#This Row],[Precio unitario]]*Tabla1[[#This Row],[Cantidad]]</f>
        <v>61824</v>
      </c>
      <c r="R79" s="12">
        <v>5996.9280000000008</v>
      </c>
    </row>
    <row r="80" spans="2:18" x14ac:dyDescent="0.25">
      <c r="B80" s="8">
        <v>1084</v>
      </c>
      <c r="C80" s="5">
        <v>43198</v>
      </c>
      <c r="D80" s="8">
        <v>8</v>
      </c>
      <c r="E80" t="s">
        <v>9</v>
      </c>
      <c r="F80" t="s">
        <v>23</v>
      </c>
      <c r="G80" t="s">
        <v>22</v>
      </c>
      <c r="H80" t="s">
        <v>51</v>
      </c>
      <c r="I80" t="s">
        <v>31</v>
      </c>
      <c r="J80" s="5">
        <v>43200</v>
      </c>
      <c r="K80" t="s">
        <v>56</v>
      </c>
      <c r="L80" t="s">
        <v>59</v>
      </c>
      <c r="M80" t="s">
        <v>76</v>
      </c>
      <c r="N80" t="s">
        <v>92</v>
      </c>
      <c r="O80" s="12">
        <v>128.79999999999998</v>
      </c>
      <c r="P80">
        <v>12</v>
      </c>
      <c r="Q80" s="2">
        <f>Tabla1[[#This Row],[Precio unitario]]*Tabla1[[#This Row],[Cantidad]]</f>
        <v>1545.6</v>
      </c>
      <c r="R80" s="12">
        <v>159.1968</v>
      </c>
    </row>
    <row r="81" spans="2:18" x14ac:dyDescent="0.25">
      <c r="B81" s="8">
        <v>1085</v>
      </c>
      <c r="C81" s="5">
        <v>43194</v>
      </c>
      <c r="D81" s="8">
        <v>4</v>
      </c>
      <c r="E81" t="s">
        <v>7</v>
      </c>
      <c r="F81" t="s">
        <v>35</v>
      </c>
      <c r="G81" t="s">
        <v>35</v>
      </c>
      <c r="H81" t="s">
        <v>46</v>
      </c>
      <c r="I81" t="s">
        <v>32</v>
      </c>
      <c r="J81" s="5">
        <v>43196</v>
      </c>
      <c r="K81" t="s">
        <v>56</v>
      </c>
      <c r="L81" t="s">
        <v>58</v>
      </c>
      <c r="M81" t="s">
        <v>76</v>
      </c>
      <c r="N81" t="s">
        <v>92</v>
      </c>
      <c r="O81" s="12">
        <v>128.79999999999998</v>
      </c>
      <c r="P81">
        <v>62</v>
      </c>
      <c r="Q81" s="2">
        <f>Tabla1[[#This Row],[Precio unitario]]*Tabla1[[#This Row],[Cantidad]]</f>
        <v>7985.5999999999985</v>
      </c>
      <c r="R81" s="12">
        <v>822.51679999999999</v>
      </c>
    </row>
    <row r="82" spans="2:18" x14ac:dyDescent="0.25">
      <c r="B82" s="8">
        <v>1086</v>
      </c>
      <c r="C82" s="5">
        <v>43219</v>
      </c>
      <c r="D82" s="8">
        <v>29</v>
      </c>
      <c r="E82" t="s">
        <v>10</v>
      </c>
      <c r="F82" t="s">
        <v>40</v>
      </c>
      <c r="G82" t="s">
        <v>26</v>
      </c>
      <c r="H82" t="s">
        <v>47</v>
      </c>
      <c r="I82" t="s">
        <v>39</v>
      </c>
      <c r="J82" s="5">
        <v>43221</v>
      </c>
      <c r="K82" t="s">
        <v>54</v>
      </c>
      <c r="L82" t="s">
        <v>58</v>
      </c>
      <c r="M82" t="s">
        <v>1</v>
      </c>
      <c r="N82" t="s">
        <v>93</v>
      </c>
      <c r="O82" s="12">
        <v>178.5</v>
      </c>
      <c r="P82">
        <v>35</v>
      </c>
      <c r="Q82" s="2">
        <f>Tabla1[[#This Row],[Precio unitario]]*Tabla1[[#This Row],[Cantidad]]</f>
        <v>6247.5</v>
      </c>
      <c r="R82" s="12">
        <v>643.49250000000006</v>
      </c>
    </row>
    <row r="83" spans="2:18" x14ac:dyDescent="0.25">
      <c r="B83" s="8">
        <v>1087</v>
      </c>
      <c r="C83" s="5">
        <v>43193</v>
      </c>
      <c r="D83" s="8">
        <v>3</v>
      </c>
      <c r="E83" t="s">
        <v>11</v>
      </c>
      <c r="F83" t="s">
        <v>43</v>
      </c>
      <c r="G83" t="s">
        <v>44</v>
      </c>
      <c r="H83" t="s">
        <v>49</v>
      </c>
      <c r="I83" t="s">
        <v>39</v>
      </c>
      <c r="J83" s="5">
        <v>43195</v>
      </c>
      <c r="K83" t="s">
        <v>54</v>
      </c>
      <c r="L83" t="s">
        <v>60</v>
      </c>
      <c r="M83" t="s">
        <v>66</v>
      </c>
      <c r="N83" t="s">
        <v>83</v>
      </c>
      <c r="O83" s="12">
        <v>135.1</v>
      </c>
      <c r="P83">
        <v>95</v>
      </c>
      <c r="Q83" s="2">
        <f>Tabla1[[#This Row],[Precio unitario]]*Tabla1[[#This Row],[Cantidad]]</f>
        <v>12834.5</v>
      </c>
      <c r="R83" s="12">
        <v>1283.4500000000003</v>
      </c>
    </row>
    <row r="84" spans="2:18" x14ac:dyDescent="0.25">
      <c r="B84" s="8">
        <v>1088</v>
      </c>
      <c r="C84" s="5">
        <v>43196</v>
      </c>
      <c r="D84" s="8">
        <v>6</v>
      </c>
      <c r="E84" t="s">
        <v>12</v>
      </c>
      <c r="F84" t="s">
        <v>27</v>
      </c>
      <c r="G84" t="s">
        <v>28</v>
      </c>
      <c r="H84" t="s">
        <v>50</v>
      </c>
      <c r="I84" t="s">
        <v>31</v>
      </c>
      <c r="J84" s="5">
        <v>43198</v>
      </c>
      <c r="K84" t="s">
        <v>54</v>
      </c>
      <c r="L84" t="s">
        <v>59</v>
      </c>
      <c r="M84" t="s">
        <v>74</v>
      </c>
      <c r="N84" t="s">
        <v>84</v>
      </c>
      <c r="O84" s="12">
        <v>560</v>
      </c>
      <c r="P84">
        <v>17</v>
      </c>
      <c r="Q84" s="2">
        <f>Tabla1[[#This Row],[Precio unitario]]*Tabla1[[#This Row],[Cantidad]]</f>
        <v>9520</v>
      </c>
      <c r="R84" s="12">
        <v>961.5200000000001</v>
      </c>
    </row>
    <row r="85" spans="2:18" x14ac:dyDescent="0.25">
      <c r="B85" s="8">
        <v>1089</v>
      </c>
      <c r="C85" s="5">
        <v>43218</v>
      </c>
      <c r="D85" s="8">
        <v>28</v>
      </c>
      <c r="E85" t="s">
        <v>13</v>
      </c>
      <c r="F85" t="s">
        <v>24</v>
      </c>
      <c r="G85" t="s">
        <v>38</v>
      </c>
      <c r="H85" t="s">
        <v>45</v>
      </c>
      <c r="I85" t="s">
        <v>36</v>
      </c>
      <c r="J85" s="5">
        <v>43220</v>
      </c>
      <c r="K85" t="s">
        <v>56</v>
      </c>
      <c r="L85" t="s">
        <v>58</v>
      </c>
      <c r="M85" t="s">
        <v>65</v>
      </c>
      <c r="N85" t="s">
        <v>82</v>
      </c>
      <c r="O85" s="12">
        <v>644</v>
      </c>
      <c r="P85">
        <v>96</v>
      </c>
      <c r="Q85" s="2">
        <f>Tabla1[[#This Row],[Precio unitario]]*Tabla1[[#This Row],[Cantidad]]</f>
        <v>61824</v>
      </c>
      <c r="R85" s="12">
        <v>6491.52</v>
      </c>
    </row>
    <row r="86" spans="2:18" x14ac:dyDescent="0.25">
      <c r="B86" s="8">
        <v>1090</v>
      </c>
      <c r="C86" s="5">
        <v>43198</v>
      </c>
      <c r="D86" s="8">
        <v>8</v>
      </c>
      <c r="E86" t="s">
        <v>9</v>
      </c>
      <c r="F86" t="s">
        <v>23</v>
      </c>
      <c r="G86" t="s">
        <v>22</v>
      </c>
      <c r="H86" t="s">
        <v>51</v>
      </c>
      <c r="I86" t="s">
        <v>31</v>
      </c>
      <c r="J86" s="5">
        <v>43200</v>
      </c>
      <c r="K86" t="s">
        <v>56</v>
      </c>
      <c r="L86" t="s">
        <v>58</v>
      </c>
      <c r="M86" t="s">
        <v>1</v>
      </c>
      <c r="N86" t="s">
        <v>93</v>
      </c>
      <c r="O86" s="12">
        <v>178.5</v>
      </c>
      <c r="P86">
        <v>83</v>
      </c>
      <c r="Q86" s="2">
        <f>Tabla1[[#This Row],[Precio unitario]]*Tabla1[[#This Row],[Cantidad]]</f>
        <v>14815.5</v>
      </c>
      <c r="R86" s="12">
        <v>1437.1034999999999</v>
      </c>
    </row>
    <row r="87" spans="2:18" x14ac:dyDescent="0.25">
      <c r="B87" s="8">
        <v>1091</v>
      </c>
      <c r="C87" s="5">
        <v>43200</v>
      </c>
      <c r="D87" s="8">
        <v>10</v>
      </c>
      <c r="E87" t="s">
        <v>14</v>
      </c>
      <c r="F87" t="s">
        <v>33</v>
      </c>
      <c r="G87" t="s">
        <v>34</v>
      </c>
      <c r="H87" t="s">
        <v>48</v>
      </c>
      <c r="I87" t="s">
        <v>32</v>
      </c>
      <c r="J87" s="5">
        <v>43202</v>
      </c>
      <c r="K87" t="s">
        <v>54</v>
      </c>
      <c r="L87" t="s">
        <v>59</v>
      </c>
      <c r="M87" t="s">
        <v>77</v>
      </c>
      <c r="N87" t="s">
        <v>82</v>
      </c>
      <c r="O87" s="12">
        <v>41.86</v>
      </c>
      <c r="P87">
        <v>88</v>
      </c>
      <c r="Q87" s="2">
        <f>Tabla1[[#This Row],[Precio unitario]]*Tabla1[[#This Row],[Cantidad]]</f>
        <v>3683.68</v>
      </c>
      <c r="R87" s="12">
        <v>364.68432000000001</v>
      </c>
    </row>
    <row r="88" spans="2:18" x14ac:dyDescent="0.25">
      <c r="B88" s="8">
        <v>1092</v>
      </c>
      <c r="C88" s="5">
        <v>43197</v>
      </c>
      <c r="D88" s="8">
        <v>7</v>
      </c>
      <c r="E88" t="s">
        <v>15</v>
      </c>
      <c r="F88" t="s">
        <v>107</v>
      </c>
      <c r="G88" t="s">
        <v>107</v>
      </c>
      <c r="H88" t="s">
        <v>51</v>
      </c>
      <c r="I88" t="s">
        <v>31</v>
      </c>
      <c r="J88" s="5"/>
      <c r="L88"/>
      <c r="M88" t="s">
        <v>65</v>
      </c>
      <c r="N88" t="s">
        <v>82</v>
      </c>
      <c r="O88" s="12">
        <v>644</v>
      </c>
      <c r="P88">
        <v>59</v>
      </c>
      <c r="Q88" s="2">
        <f>Tabla1[[#This Row],[Precio unitario]]*Tabla1[[#This Row],[Cantidad]]</f>
        <v>37996</v>
      </c>
      <c r="R88" s="12">
        <v>3989.5800000000004</v>
      </c>
    </row>
    <row r="89" spans="2:18" x14ac:dyDescent="0.25">
      <c r="B89" s="8">
        <v>1093</v>
      </c>
      <c r="C89" s="5">
        <v>43200</v>
      </c>
      <c r="D89" s="8">
        <v>10</v>
      </c>
      <c r="E89" t="s">
        <v>14</v>
      </c>
      <c r="F89" t="s">
        <v>33</v>
      </c>
      <c r="G89" t="s">
        <v>34</v>
      </c>
      <c r="H89" t="s">
        <v>48</v>
      </c>
      <c r="I89" t="s">
        <v>32</v>
      </c>
      <c r="J89" s="5">
        <v>43202</v>
      </c>
      <c r="K89" t="s">
        <v>55</v>
      </c>
      <c r="L89"/>
      <c r="M89" t="s">
        <v>78</v>
      </c>
      <c r="N89" t="s">
        <v>94</v>
      </c>
      <c r="O89" s="12">
        <v>350</v>
      </c>
      <c r="P89">
        <v>27</v>
      </c>
      <c r="Q89" s="2">
        <f>Tabla1[[#This Row],[Precio unitario]]*Tabla1[[#This Row],[Cantidad]]</f>
        <v>9450</v>
      </c>
      <c r="R89" s="12">
        <v>963.89999999999986</v>
      </c>
    </row>
    <row r="90" spans="2:18" x14ac:dyDescent="0.25">
      <c r="B90" s="8">
        <v>1094</v>
      </c>
      <c r="C90" s="5">
        <v>43200</v>
      </c>
      <c r="D90" s="8">
        <v>10</v>
      </c>
      <c r="E90" t="s">
        <v>14</v>
      </c>
      <c r="F90" t="s">
        <v>33</v>
      </c>
      <c r="G90" t="s">
        <v>34</v>
      </c>
      <c r="H90" t="s">
        <v>48</v>
      </c>
      <c r="I90" t="s">
        <v>32</v>
      </c>
      <c r="J90" s="5">
        <v>43202</v>
      </c>
      <c r="K90" t="s">
        <v>55</v>
      </c>
      <c r="L90"/>
      <c r="M90" t="s">
        <v>67</v>
      </c>
      <c r="N90" t="s">
        <v>85</v>
      </c>
      <c r="O90" s="12">
        <v>308</v>
      </c>
      <c r="P90">
        <v>37</v>
      </c>
      <c r="Q90" s="2">
        <f>Tabla1[[#This Row],[Precio unitario]]*Tabla1[[#This Row],[Cantidad]]</f>
        <v>11396</v>
      </c>
      <c r="R90" s="12">
        <v>1196.5800000000002</v>
      </c>
    </row>
    <row r="91" spans="2:18" x14ac:dyDescent="0.25">
      <c r="B91" s="8">
        <v>1095</v>
      </c>
      <c r="C91" s="5">
        <v>43200</v>
      </c>
      <c r="D91" s="8">
        <v>10</v>
      </c>
      <c r="E91" t="s">
        <v>14</v>
      </c>
      <c r="F91" t="s">
        <v>33</v>
      </c>
      <c r="G91" t="s">
        <v>34</v>
      </c>
      <c r="H91" t="s">
        <v>48</v>
      </c>
      <c r="I91" t="s">
        <v>32</v>
      </c>
      <c r="J91" s="5">
        <v>43202</v>
      </c>
      <c r="K91" t="s">
        <v>55</v>
      </c>
      <c r="L91"/>
      <c r="M91" t="s">
        <v>76</v>
      </c>
      <c r="N91" t="s">
        <v>92</v>
      </c>
      <c r="O91" s="12">
        <v>128.79999999999998</v>
      </c>
      <c r="P91">
        <v>75</v>
      </c>
      <c r="Q91" s="2">
        <f>Tabla1[[#This Row],[Precio unitario]]*Tabla1[[#This Row],[Cantidad]]</f>
        <v>9659.9999999999982</v>
      </c>
      <c r="R91" s="12">
        <v>966</v>
      </c>
    </row>
    <row r="92" spans="2:18" x14ac:dyDescent="0.25">
      <c r="B92" s="8">
        <v>1096</v>
      </c>
      <c r="C92" s="5">
        <v>43201</v>
      </c>
      <c r="D92" s="8">
        <v>11</v>
      </c>
      <c r="E92" t="s">
        <v>16</v>
      </c>
      <c r="F92" t="s">
        <v>37</v>
      </c>
      <c r="G92" t="s">
        <v>37</v>
      </c>
      <c r="H92" t="s">
        <v>45</v>
      </c>
      <c r="I92" t="s">
        <v>36</v>
      </c>
      <c r="J92" s="5"/>
      <c r="K92" t="s">
        <v>56</v>
      </c>
      <c r="L92"/>
      <c r="M92" t="s">
        <v>62</v>
      </c>
      <c r="N92" t="s">
        <v>91</v>
      </c>
      <c r="O92" s="12">
        <v>49</v>
      </c>
      <c r="P92">
        <v>71</v>
      </c>
      <c r="Q92" s="2">
        <f>Tabla1[[#This Row],[Precio unitario]]*Tabla1[[#This Row],[Cantidad]]</f>
        <v>3479</v>
      </c>
      <c r="R92" s="12">
        <v>337.46300000000002</v>
      </c>
    </row>
    <row r="93" spans="2:18" x14ac:dyDescent="0.25">
      <c r="B93" s="8">
        <v>1097</v>
      </c>
      <c r="C93" s="5">
        <v>43201</v>
      </c>
      <c r="D93" s="8">
        <v>11</v>
      </c>
      <c r="E93" t="s">
        <v>16</v>
      </c>
      <c r="F93" t="s">
        <v>37</v>
      </c>
      <c r="G93" t="s">
        <v>37</v>
      </c>
      <c r="H93" t="s">
        <v>45</v>
      </c>
      <c r="I93" t="s">
        <v>36</v>
      </c>
      <c r="J93" s="5"/>
      <c r="K93" t="s">
        <v>56</v>
      </c>
      <c r="L93"/>
      <c r="M93" t="s">
        <v>77</v>
      </c>
      <c r="N93" t="s">
        <v>82</v>
      </c>
      <c r="O93" s="12">
        <v>41.86</v>
      </c>
      <c r="P93">
        <v>88</v>
      </c>
      <c r="Q93" s="2">
        <f>Tabla1[[#This Row],[Precio unitario]]*Tabla1[[#This Row],[Cantidad]]</f>
        <v>3683.68</v>
      </c>
      <c r="R93" s="12">
        <v>364.68432000000001</v>
      </c>
    </row>
    <row r="94" spans="2:18" x14ac:dyDescent="0.25">
      <c r="B94" s="8">
        <v>1098</v>
      </c>
      <c r="C94" s="5">
        <v>43191</v>
      </c>
      <c r="D94" s="8">
        <v>1</v>
      </c>
      <c r="E94" t="s">
        <v>17</v>
      </c>
      <c r="F94" t="s">
        <v>29</v>
      </c>
      <c r="G94" t="s">
        <v>30</v>
      </c>
      <c r="H94" t="s">
        <v>51</v>
      </c>
      <c r="I94" t="s">
        <v>31</v>
      </c>
      <c r="J94" s="5"/>
      <c r="L94"/>
      <c r="M94" t="s">
        <v>75</v>
      </c>
      <c r="N94" t="s">
        <v>82</v>
      </c>
      <c r="O94" s="12">
        <v>252</v>
      </c>
      <c r="P94">
        <v>55</v>
      </c>
      <c r="Q94" s="2">
        <f>Tabla1[[#This Row],[Precio unitario]]*Tabla1[[#This Row],[Cantidad]]</f>
        <v>13860</v>
      </c>
      <c r="R94" s="12">
        <v>1358.28</v>
      </c>
    </row>
    <row r="95" spans="2:18" x14ac:dyDescent="0.25">
      <c r="B95" s="8">
        <v>1099</v>
      </c>
      <c r="C95" s="5">
        <v>43249</v>
      </c>
      <c r="D95" s="8">
        <v>29</v>
      </c>
      <c r="E95" t="s">
        <v>10</v>
      </c>
      <c r="F95" t="s">
        <v>40</v>
      </c>
      <c r="G95" t="s">
        <v>26</v>
      </c>
      <c r="H95" t="s">
        <v>47</v>
      </c>
      <c r="I95" t="s">
        <v>39</v>
      </c>
      <c r="J95" s="5">
        <v>43251</v>
      </c>
      <c r="K95" t="s">
        <v>54</v>
      </c>
      <c r="L95" t="s">
        <v>58</v>
      </c>
      <c r="M95" t="s">
        <v>1</v>
      </c>
      <c r="N95" t="s">
        <v>93</v>
      </c>
      <c r="O95" s="12">
        <v>178.5</v>
      </c>
      <c r="P95">
        <v>14</v>
      </c>
      <c r="Q95" s="2">
        <f>Tabla1[[#This Row],[Precio unitario]]*Tabla1[[#This Row],[Cantidad]]</f>
        <v>2499</v>
      </c>
      <c r="R95" s="12">
        <v>237.405</v>
      </c>
    </row>
    <row r="96" spans="2:18" x14ac:dyDescent="0.25">
      <c r="B96" s="8">
        <v>1100</v>
      </c>
      <c r="C96" s="5">
        <v>43223</v>
      </c>
      <c r="D96" s="8">
        <v>3</v>
      </c>
      <c r="E96" t="s">
        <v>11</v>
      </c>
      <c r="F96" t="s">
        <v>43</v>
      </c>
      <c r="G96" t="s">
        <v>44</v>
      </c>
      <c r="H96" t="s">
        <v>49</v>
      </c>
      <c r="I96" t="s">
        <v>39</v>
      </c>
      <c r="J96" s="5">
        <v>43225</v>
      </c>
      <c r="K96" t="s">
        <v>54</v>
      </c>
      <c r="L96" t="s">
        <v>60</v>
      </c>
      <c r="M96" t="s">
        <v>66</v>
      </c>
      <c r="N96" t="s">
        <v>83</v>
      </c>
      <c r="O96" s="12">
        <v>135.1</v>
      </c>
      <c r="P96">
        <v>43</v>
      </c>
      <c r="Q96" s="2">
        <f>Tabla1[[#This Row],[Precio unitario]]*Tabla1[[#This Row],[Cantidad]]</f>
        <v>5809.3</v>
      </c>
      <c r="R96" s="12">
        <v>592.54860000000008</v>
      </c>
    </row>
    <row r="97" spans="2:18" x14ac:dyDescent="0.25">
      <c r="B97" s="8">
        <v>1101</v>
      </c>
      <c r="C97" s="5">
        <v>43226</v>
      </c>
      <c r="D97" s="8">
        <v>6</v>
      </c>
      <c r="E97" t="s">
        <v>12</v>
      </c>
      <c r="F97" t="s">
        <v>27</v>
      </c>
      <c r="G97" t="s">
        <v>28</v>
      </c>
      <c r="H97" t="s">
        <v>50</v>
      </c>
      <c r="I97" t="s">
        <v>31</v>
      </c>
      <c r="J97" s="5">
        <v>43228</v>
      </c>
      <c r="K97" t="s">
        <v>54</v>
      </c>
      <c r="L97" t="s">
        <v>59</v>
      </c>
      <c r="M97" t="s">
        <v>74</v>
      </c>
      <c r="N97" t="s">
        <v>84</v>
      </c>
      <c r="O97" s="12">
        <v>560</v>
      </c>
      <c r="P97">
        <v>63</v>
      </c>
      <c r="Q97" s="2">
        <f>Tabla1[[#This Row],[Precio unitario]]*Tabla1[[#This Row],[Cantidad]]</f>
        <v>35280</v>
      </c>
      <c r="R97" s="12">
        <v>3563.28</v>
      </c>
    </row>
    <row r="98" spans="2:18" x14ac:dyDescent="0.25">
      <c r="B98" s="8">
        <v>1102</v>
      </c>
      <c r="C98" s="5">
        <v>43248</v>
      </c>
      <c r="D98" s="8">
        <v>28</v>
      </c>
      <c r="E98" t="s">
        <v>13</v>
      </c>
      <c r="F98" t="s">
        <v>24</v>
      </c>
      <c r="G98" t="s">
        <v>38</v>
      </c>
      <c r="H98" t="s">
        <v>45</v>
      </c>
      <c r="I98" t="s">
        <v>36</v>
      </c>
      <c r="J98" s="5">
        <v>43250</v>
      </c>
      <c r="K98" t="s">
        <v>56</v>
      </c>
      <c r="L98" t="s">
        <v>58</v>
      </c>
      <c r="M98" t="s">
        <v>65</v>
      </c>
      <c r="N98" t="s">
        <v>82</v>
      </c>
      <c r="O98" s="12">
        <v>644</v>
      </c>
      <c r="P98">
        <v>36</v>
      </c>
      <c r="Q98" s="2">
        <f>Tabla1[[#This Row],[Precio unitario]]*Tabla1[[#This Row],[Cantidad]]</f>
        <v>23184</v>
      </c>
      <c r="R98" s="12">
        <v>2318.4000000000005</v>
      </c>
    </row>
    <row r="99" spans="2:18" x14ac:dyDescent="0.25">
      <c r="B99" s="8">
        <v>1103</v>
      </c>
      <c r="C99" s="5">
        <v>43228</v>
      </c>
      <c r="D99" s="8">
        <v>8</v>
      </c>
      <c r="E99" t="s">
        <v>9</v>
      </c>
      <c r="F99" t="s">
        <v>23</v>
      </c>
      <c r="G99" t="s">
        <v>22</v>
      </c>
      <c r="H99" t="s">
        <v>51</v>
      </c>
      <c r="I99" t="s">
        <v>31</v>
      </c>
      <c r="J99" s="5">
        <v>43230</v>
      </c>
      <c r="K99" t="s">
        <v>56</v>
      </c>
      <c r="L99" t="s">
        <v>58</v>
      </c>
      <c r="M99" t="s">
        <v>1</v>
      </c>
      <c r="N99" t="s">
        <v>93</v>
      </c>
      <c r="O99" s="12">
        <v>178.5</v>
      </c>
      <c r="P99">
        <v>41</v>
      </c>
      <c r="Q99" s="2">
        <f>Tabla1[[#This Row],[Precio unitario]]*Tabla1[[#This Row],[Cantidad]]</f>
        <v>7318.5</v>
      </c>
      <c r="R99" s="12">
        <v>761.12400000000014</v>
      </c>
    </row>
    <row r="100" spans="2:18" x14ac:dyDescent="0.25">
      <c r="B100" s="8">
        <v>1104</v>
      </c>
      <c r="C100" s="5">
        <v>43230</v>
      </c>
      <c r="D100" s="8">
        <v>10</v>
      </c>
      <c r="E100" t="s">
        <v>14</v>
      </c>
      <c r="F100" t="s">
        <v>33</v>
      </c>
      <c r="G100" t="s">
        <v>34</v>
      </c>
      <c r="H100" t="s">
        <v>48</v>
      </c>
      <c r="I100" t="s">
        <v>32</v>
      </c>
      <c r="J100" s="5">
        <v>43232</v>
      </c>
      <c r="K100" t="s">
        <v>54</v>
      </c>
      <c r="L100" t="s">
        <v>59</v>
      </c>
      <c r="M100" t="s">
        <v>77</v>
      </c>
      <c r="N100" t="s">
        <v>82</v>
      </c>
      <c r="O100" s="12">
        <v>41.86</v>
      </c>
      <c r="P100">
        <v>35</v>
      </c>
      <c r="Q100" s="2">
        <f>Tabla1[[#This Row],[Precio unitario]]*Tabla1[[#This Row],[Cantidad]]</f>
        <v>1465.1</v>
      </c>
      <c r="R100" s="12">
        <v>143.57980000000001</v>
      </c>
    </row>
    <row r="101" spans="2:18" x14ac:dyDescent="0.25">
      <c r="B101" s="8">
        <v>1105</v>
      </c>
      <c r="C101" s="5">
        <v>43227</v>
      </c>
      <c r="D101" s="8">
        <v>7</v>
      </c>
      <c r="E101" t="s">
        <v>15</v>
      </c>
      <c r="F101" t="s">
        <v>107</v>
      </c>
      <c r="G101" t="s">
        <v>107</v>
      </c>
      <c r="H101" t="s">
        <v>51</v>
      </c>
      <c r="I101" t="s">
        <v>31</v>
      </c>
      <c r="J101" s="5"/>
      <c r="L101"/>
      <c r="M101" t="s">
        <v>65</v>
      </c>
      <c r="N101" t="s">
        <v>82</v>
      </c>
      <c r="O101" s="12">
        <v>644</v>
      </c>
      <c r="P101">
        <v>31</v>
      </c>
      <c r="Q101" s="2">
        <f>Tabla1[[#This Row],[Precio unitario]]*Tabla1[[#This Row],[Cantidad]]</f>
        <v>19964</v>
      </c>
      <c r="R101" s="12">
        <v>1916.5439999999999</v>
      </c>
    </row>
    <row r="102" spans="2:18" x14ac:dyDescent="0.25">
      <c r="B102" s="8">
        <v>1106</v>
      </c>
      <c r="C102" s="5">
        <v>43230</v>
      </c>
      <c r="D102" s="8">
        <v>10</v>
      </c>
      <c r="E102" t="s">
        <v>14</v>
      </c>
      <c r="F102" t="s">
        <v>33</v>
      </c>
      <c r="G102" t="s">
        <v>34</v>
      </c>
      <c r="H102" t="s">
        <v>48</v>
      </c>
      <c r="I102" t="s">
        <v>32</v>
      </c>
      <c r="J102" s="5">
        <v>43232</v>
      </c>
      <c r="K102" t="s">
        <v>55</v>
      </c>
      <c r="L102"/>
      <c r="M102" t="s">
        <v>78</v>
      </c>
      <c r="N102" t="s">
        <v>94</v>
      </c>
      <c r="O102" s="12">
        <v>350</v>
      </c>
      <c r="P102">
        <v>52</v>
      </c>
      <c r="Q102" s="2">
        <f>Tabla1[[#This Row],[Precio unitario]]*Tabla1[[#This Row],[Cantidad]]</f>
        <v>18200</v>
      </c>
      <c r="R102" s="12">
        <v>1729</v>
      </c>
    </row>
    <row r="103" spans="2:18" x14ac:dyDescent="0.25">
      <c r="B103" s="8">
        <v>1107</v>
      </c>
      <c r="C103" s="5">
        <v>43230</v>
      </c>
      <c r="D103" s="8">
        <v>10</v>
      </c>
      <c r="E103" t="s">
        <v>14</v>
      </c>
      <c r="F103" t="s">
        <v>33</v>
      </c>
      <c r="G103" t="s">
        <v>34</v>
      </c>
      <c r="H103" t="s">
        <v>48</v>
      </c>
      <c r="I103" t="s">
        <v>32</v>
      </c>
      <c r="J103" s="5">
        <v>43232</v>
      </c>
      <c r="K103" t="s">
        <v>55</v>
      </c>
      <c r="L103"/>
      <c r="M103" t="s">
        <v>67</v>
      </c>
      <c r="N103" t="s">
        <v>85</v>
      </c>
      <c r="O103" s="12">
        <v>308</v>
      </c>
      <c r="P103">
        <v>30</v>
      </c>
      <c r="Q103" s="2">
        <f>Tabla1[[#This Row],[Precio unitario]]*Tabla1[[#This Row],[Cantidad]]</f>
        <v>9240</v>
      </c>
      <c r="R103" s="12">
        <v>942.48000000000013</v>
      </c>
    </row>
    <row r="104" spans="2:18" x14ac:dyDescent="0.25">
      <c r="B104" s="8">
        <v>1108</v>
      </c>
      <c r="C104" s="5">
        <v>43230</v>
      </c>
      <c r="D104" s="8">
        <v>10</v>
      </c>
      <c r="E104" t="s">
        <v>14</v>
      </c>
      <c r="F104" t="s">
        <v>33</v>
      </c>
      <c r="G104" t="s">
        <v>34</v>
      </c>
      <c r="H104" t="s">
        <v>48</v>
      </c>
      <c r="I104" t="s">
        <v>32</v>
      </c>
      <c r="J104" s="5">
        <v>43232</v>
      </c>
      <c r="K104" t="s">
        <v>55</v>
      </c>
      <c r="L104"/>
      <c r="M104" t="s">
        <v>76</v>
      </c>
      <c r="N104" t="s">
        <v>92</v>
      </c>
      <c r="O104" s="12">
        <v>128.79999999999998</v>
      </c>
      <c r="P104">
        <v>41</v>
      </c>
      <c r="Q104" s="2">
        <f>Tabla1[[#This Row],[Precio unitario]]*Tabla1[[#This Row],[Cantidad]]</f>
        <v>5280.7999999999993</v>
      </c>
      <c r="R104" s="12">
        <v>538.64160000000004</v>
      </c>
    </row>
    <row r="105" spans="2:18" x14ac:dyDescent="0.25">
      <c r="B105" s="8">
        <v>1109</v>
      </c>
      <c r="C105" s="5">
        <v>43231</v>
      </c>
      <c r="D105" s="8">
        <v>11</v>
      </c>
      <c r="E105" t="s">
        <v>16</v>
      </c>
      <c r="F105" t="s">
        <v>37</v>
      </c>
      <c r="G105" t="s">
        <v>37</v>
      </c>
      <c r="H105" t="s">
        <v>45</v>
      </c>
      <c r="I105" t="s">
        <v>36</v>
      </c>
      <c r="J105" s="5"/>
      <c r="K105" t="s">
        <v>56</v>
      </c>
      <c r="L105"/>
      <c r="M105" t="s">
        <v>62</v>
      </c>
      <c r="N105" t="s">
        <v>91</v>
      </c>
      <c r="O105" s="12">
        <v>49</v>
      </c>
      <c r="P105">
        <v>44</v>
      </c>
      <c r="Q105" s="2">
        <f>Tabla1[[#This Row],[Precio unitario]]*Tabla1[[#This Row],[Cantidad]]</f>
        <v>2156</v>
      </c>
      <c r="R105" s="12">
        <v>213.44400000000002</v>
      </c>
    </row>
    <row r="106" spans="2:18" x14ac:dyDescent="0.25">
      <c r="B106" s="8">
        <v>1110</v>
      </c>
      <c r="C106" s="5">
        <v>43231</v>
      </c>
      <c r="D106" s="8">
        <v>11</v>
      </c>
      <c r="E106" t="s">
        <v>16</v>
      </c>
      <c r="F106" t="s">
        <v>37</v>
      </c>
      <c r="G106" t="s">
        <v>37</v>
      </c>
      <c r="H106" t="s">
        <v>45</v>
      </c>
      <c r="I106" t="s">
        <v>36</v>
      </c>
      <c r="J106" s="5"/>
      <c r="K106" t="s">
        <v>56</v>
      </c>
      <c r="L106"/>
      <c r="M106" t="s">
        <v>77</v>
      </c>
      <c r="N106" t="s">
        <v>82</v>
      </c>
      <c r="O106" s="12">
        <v>41.86</v>
      </c>
      <c r="P106">
        <v>77</v>
      </c>
      <c r="Q106" s="2">
        <f>Tabla1[[#This Row],[Precio unitario]]*Tabla1[[#This Row],[Cantidad]]</f>
        <v>3223.22</v>
      </c>
      <c r="R106" s="12">
        <v>322.32200000000006</v>
      </c>
    </row>
    <row r="107" spans="2:18" x14ac:dyDescent="0.25">
      <c r="B107" s="8">
        <v>1111</v>
      </c>
      <c r="C107" s="5">
        <v>43221</v>
      </c>
      <c r="D107" s="8">
        <v>1</v>
      </c>
      <c r="E107" t="s">
        <v>17</v>
      </c>
      <c r="F107" t="s">
        <v>29</v>
      </c>
      <c r="G107" t="s">
        <v>30</v>
      </c>
      <c r="H107" t="s">
        <v>51</v>
      </c>
      <c r="I107" t="s">
        <v>31</v>
      </c>
      <c r="J107" s="5"/>
      <c r="L107"/>
      <c r="M107" t="s">
        <v>75</v>
      </c>
      <c r="N107" t="s">
        <v>82</v>
      </c>
      <c r="O107" s="12">
        <v>252</v>
      </c>
      <c r="P107">
        <v>29</v>
      </c>
      <c r="Q107" s="2">
        <f>Tabla1[[#This Row],[Precio unitario]]*Tabla1[[#This Row],[Cantidad]]</f>
        <v>7308</v>
      </c>
      <c r="R107" s="12">
        <v>738.10800000000006</v>
      </c>
    </row>
    <row r="108" spans="2:18" x14ac:dyDescent="0.25">
      <c r="B108" s="8">
        <v>1112</v>
      </c>
      <c r="C108" s="5">
        <v>43221</v>
      </c>
      <c r="D108" s="8">
        <v>1</v>
      </c>
      <c r="E108" t="s">
        <v>17</v>
      </c>
      <c r="F108" t="s">
        <v>29</v>
      </c>
      <c r="G108" t="s">
        <v>30</v>
      </c>
      <c r="H108" t="s">
        <v>51</v>
      </c>
      <c r="I108" t="s">
        <v>31</v>
      </c>
      <c r="J108" s="5"/>
      <c r="L108"/>
      <c r="M108" t="s">
        <v>65</v>
      </c>
      <c r="N108" t="s">
        <v>82</v>
      </c>
      <c r="O108" s="12">
        <v>644</v>
      </c>
      <c r="P108">
        <v>77</v>
      </c>
      <c r="Q108" s="2">
        <f>Tabla1[[#This Row],[Precio unitario]]*Tabla1[[#This Row],[Cantidad]]</f>
        <v>49588</v>
      </c>
      <c r="R108" s="12">
        <v>5157.152000000001</v>
      </c>
    </row>
    <row r="109" spans="2:18" x14ac:dyDescent="0.25">
      <c r="B109" s="8">
        <v>1113</v>
      </c>
      <c r="C109" s="5">
        <v>43221</v>
      </c>
      <c r="D109" s="8">
        <v>1</v>
      </c>
      <c r="E109" t="s">
        <v>17</v>
      </c>
      <c r="F109" t="s">
        <v>29</v>
      </c>
      <c r="G109" t="s">
        <v>30</v>
      </c>
      <c r="H109" t="s">
        <v>51</v>
      </c>
      <c r="I109" t="s">
        <v>31</v>
      </c>
      <c r="J109" s="5"/>
      <c r="L109"/>
      <c r="M109" t="s">
        <v>77</v>
      </c>
      <c r="N109" t="s">
        <v>82</v>
      </c>
      <c r="O109" s="12">
        <v>41.86</v>
      </c>
      <c r="P109">
        <v>73</v>
      </c>
      <c r="Q109" s="2">
        <f>Tabla1[[#This Row],[Precio unitario]]*Tabla1[[#This Row],[Cantidad]]</f>
        <v>3055.7799999999997</v>
      </c>
      <c r="R109" s="12">
        <v>305.57800000000003</v>
      </c>
    </row>
    <row r="110" spans="2:18" x14ac:dyDescent="0.25">
      <c r="B110" s="8">
        <v>1114</v>
      </c>
      <c r="C110" s="5">
        <v>43248</v>
      </c>
      <c r="D110" s="8">
        <v>28</v>
      </c>
      <c r="E110" t="s">
        <v>13</v>
      </c>
      <c r="F110" t="s">
        <v>24</v>
      </c>
      <c r="G110" t="s">
        <v>38</v>
      </c>
      <c r="H110" t="s">
        <v>45</v>
      </c>
      <c r="I110" t="s">
        <v>36</v>
      </c>
      <c r="J110" s="5">
        <v>43250</v>
      </c>
      <c r="K110" t="s">
        <v>56</v>
      </c>
      <c r="L110" t="s">
        <v>59</v>
      </c>
      <c r="M110" t="s">
        <v>66</v>
      </c>
      <c r="N110" t="s">
        <v>83</v>
      </c>
      <c r="O110" s="12">
        <v>135.1</v>
      </c>
      <c r="P110">
        <v>74</v>
      </c>
      <c r="Q110" s="2">
        <f>Tabla1[[#This Row],[Precio unitario]]*Tabla1[[#This Row],[Cantidad]]</f>
        <v>9997.4</v>
      </c>
      <c r="R110" s="12">
        <v>949.75300000000004</v>
      </c>
    </row>
    <row r="111" spans="2:18" x14ac:dyDescent="0.25">
      <c r="B111" s="8">
        <v>1115</v>
      </c>
      <c r="C111" s="5">
        <v>43248</v>
      </c>
      <c r="D111" s="8">
        <v>28</v>
      </c>
      <c r="E111" t="s">
        <v>13</v>
      </c>
      <c r="F111" t="s">
        <v>24</v>
      </c>
      <c r="G111" t="s">
        <v>38</v>
      </c>
      <c r="H111" t="s">
        <v>45</v>
      </c>
      <c r="I111" t="s">
        <v>36</v>
      </c>
      <c r="J111" s="5">
        <v>43250</v>
      </c>
      <c r="K111" t="s">
        <v>56</v>
      </c>
      <c r="L111" t="s">
        <v>59</v>
      </c>
      <c r="M111" t="s">
        <v>68</v>
      </c>
      <c r="N111" t="s">
        <v>86</v>
      </c>
      <c r="O111" s="12">
        <v>257.59999999999997</v>
      </c>
      <c r="P111">
        <v>25</v>
      </c>
      <c r="Q111" s="2">
        <f>Tabla1[[#This Row],[Precio unitario]]*Tabla1[[#This Row],[Cantidad]]</f>
        <v>6439.9999999999991</v>
      </c>
      <c r="R111" s="12">
        <v>650.44000000000005</v>
      </c>
    </row>
    <row r="112" spans="2:18" x14ac:dyDescent="0.25">
      <c r="B112" s="8">
        <v>1116</v>
      </c>
      <c r="C112" s="5">
        <v>43229</v>
      </c>
      <c r="D112" s="8">
        <v>9</v>
      </c>
      <c r="E112" t="s">
        <v>18</v>
      </c>
      <c r="F112" t="s">
        <v>25</v>
      </c>
      <c r="G112" t="s">
        <v>26</v>
      </c>
      <c r="H112" t="s">
        <v>52</v>
      </c>
      <c r="I112" t="s">
        <v>39</v>
      </c>
      <c r="J112" s="5">
        <v>43231</v>
      </c>
      <c r="K112" t="s">
        <v>55</v>
      </c>
      <c r="L112" t="s">
        <v>58</v>
      </c>
      <c r="M112" t="s">
        <v>2</v>
      </c>
      <c r="N112" t="s">
        <v>3</v>
      </c>
      <c r="O112" s="12">
        <v>273</v>
      </c>
      <c r="P112">
        <v>82</v>
      </c>
      <c r="Q112" s="2">
        <f>Tabla1[[#This Row],[Precio unitario]]*Tabla1[[#This Row],[Cantidad]]</f>
        <v>22386</v>
      </c>
      <c r="R112" s="12">
        <v>2149.056</v>
      </c>
    </row>
    <row r="113" spans="2:18" x14ac:dyDescent="0.25">
      <c r="B113" s="8">
        <v>1117</v>
      </c>
      <c r="C113" s="5">
        <v>43229</v>
      </c>
      <c r="D113" s="8">
        <v>9</v>
      </c>
      <c r="E113" t="s">
        <v>18</v>
      </c>
      <c r="F113" t="s">
        <v>25</v>
      </c>
      <c r="G113" t="s">
        <v>26</v>
      </c>
      <c r="H113" t="s">
        <v>52</v>
      </c>
      <c r="I113" t="s">
        <v>39</v>
      </c>
      <c r="J113" s="5">
        <v>43231</v>
      </c>
      <c r="K113" t="s">
        <v>55</v>
      </c>
      <c r="L113" t="s">
        <v>58</v>
      </c>
      <c r="M113" t="s">
        <v>4</v>
      </c>
      <c r="N113" t="s">
        <v>87</v>
      </c>
      <c r="O113" s="12">
        <v>487.19999999999993</v>
      </c>
      <c r="P113">
        <v>37</v>
      </c>
      <c r="Q113" s="2">
        <f>Tabla1[[#This Row],[Precio unitario]]*Tabla1[[#This Row],[Cantidad]]</f>
        <v>18026.399999999998</v>
      </c>
      <c r="R113" s="12">
        <v>1856.7191999999998</v>
      </c>
    </row>
    <row r="114" spans="2:18" x14ac:dyDescent="0.25">
      <c r="B114" s="8">
        <v>1118</v>
      </c>
      <c r="C114" s="5">
        <v>43226</v>
      </c>
      <c r="D114" s="8">
        <v>6</v>
      </c>
      <c r="E114" t="s">
        <v>12</v>
      </c>
      <c r="F114" t="s">
        <v>27</v>
      </c>
      <c r="G114" t="s">
        <v>28</v>
      </c>
      <c r="H114" t="s">
        <v>50</v>
      </c>
      <c r="I114" t="s">
        <v>31</v>
      </c>
      <c r="J114" s="5">
        <v>43228</v>
      </c>
      <c r="K114" t="s">
        <v>54</v>
      </c>
      <c r="L114" t="s">
        <v>59</v>
      </c>
      <c r="M114" t="s">
        <v>61</v>
      </c>
      <c r="N114" t="s">
        <v>82</v>
      </c>
      <c r="O114" s="12">
        <v>196</v>
      </c>
      <c r="P114">
        <v>84</v>
      </c>
      <c r="Q114" s="2">
        <f>Tabla1[[#This Row],[Precio unitario]]*Tabla1[[#This Row],[Cantidad]]</f>
        <v>16464</v>
      </c>
      <c r="R114" s="12">
        <v>1580.5440000000001</v>
      </c>
    </row>
    <row r="115" spans="2:18" x14ac:dyDescent="0.25">
      <c r="B115" s="8">
        <v>1119</v>
      </c>
      <c r="C115" s="5">
        <v>43228</v>
      </c>
      <c r="D115" s="8">
        <v>8</v>
      </c>
      <c r="E115" t="s">
        <v>9</v>
      </c>
      <c r="F115" t="s">
        <v>23</v>
      </c>
      <c r="G115" t="s">
        <v>22</v>
      </c>
      <c r="H115" t="s">
        <v>51</v>
      </c>
      <c r="I115" t="s">
        <v>31</v>
      </c>
      <c r="J115" s="5">
        <v>43230</v>
      </c>
      <c r="K115" t="s">
        <v>54</v>
      </c>
      <c r="L115" t="s">
        <v>58</v>
      </c>
      <c r="M115" t="s">
        <v>74</v>
      </c>
      <c r="N115" t="s">
        <v>84</v>
      </c>
      <c r="O115" s="12">
        <v>560</v>
      </c>
      <c r="P115">
        <v>73</v>
      </c>
      <c r="Q115" s="2">
        <f>Tabla1[[#This Row],[Precio unitario]]*Tabla1[[#This Row],[Cantidad]]</f>
        <v>40880</v>
      </c>
      <c r="R115" s="12">
        <v>3965.36</v>
      </c>
    </row>
    <row r="116" spans="2:18" x14ac:dyDescent="0.25">
      <c r="B116" s="8">
        <v>1120</v>
      </c>
      <c r="C116" s="5">
        <v>43228</v>
      </c>
      <c r="D116" s="8">
        <v>8</v>
      </c>
      <c r="E116" t="s">
        <v>9</v>
      </c>
      <c r="F116" t="s">
        <v>23</v>
      </c>
      <c r="G116" t="s">
        <v>22</v>
      </c>
      <c r="H116" t="s">
        <v>51</v>
      </c>
      <c r="I116" t="s">
        <v>31</v>
      </c>
      <c r="J116" s="5">
        <v>43230</v>
      </c>
      <c r="K116" t="s">
        <v>54</v>
      </c>
      <c r="L116" t="s">
        <v>58</v>
      </c>
      <c r="M116" t="s">
        <v>76</v>
      </c>
      <c r="N116" t="s">
        <v>92</v>
      </c>
      <c r="O116" s="12">
        <v>128.79999999999998</v>
      </c>
      <c r="P116">
        <v>51</v>
      </c>
      <c r="Q116" s="2">
        <f>Tabla1[[#This Row],[Precio unitario]]*Tabla1[[#This Row],[Cantidad]]</f>
        <v>6568.7999999999993</v>
      </c>
      <c r="R116" s="12">
        <v>624.03599999999994</v>
      </c>
    </row>
    <row r="117" spans="2:18" x14ac:dyDescent="0.25">
      <c r="B117" s="8">
        <v>1121</v>
      </c>
      <c r="C117" s="5">
        <v>43245</v>
      </c>
      <c r="D117" s="8">
        <v>25</v>
      </c>
      <c r="E117" t="s">
        <v>19</v>
      </c>
      <c r="F117" t="s">
        <v>33</v>
      </c>
      <c r="G117" t="s">
        <v>34</v>
      </c>
      <c r="H117" t="s">
        <v>48</v>
      </c>
      <c r="I117" t="s">
        <v>32</v>
      </c>
      <c r="J117" s="5">
        <v>43247</v>
      </c>
      <c r="K117" t="s">
        <v>55</v>
      </c>
      <c r="L117" t="s">
        <v>60</v>
      </c>
      <c r="M117" t="s">
        <v>73</v>
      </c>
      <c r="N117" t="s">
        <v>92</v>
      </c>
      <c r="O117" s="12">
        <v>140</v>
      </c>
      <c r="P117">
        <v>66</v>
      </c>
      <c r="Q117" s="2">
        <f>Tabla1[[#This Row],[Precio unitario]]*Tabla1[[#This Row],[Cantidad]]</f>
        <v>9240</v>
      </c>
      <c r="R117" s="12">
        <v>960.96</v>
      </c>
    </row>
    <row r="118" spans="2:18" x14ac:dyDescent="0.25">
      <c r="B118" s="8">
        <v>1122</v>
      </c>
      <c r="C118" s="5">
        <v>43246</v>
      </c>
      <c r="D118" s="8">
        <v>26</v>
      </c>
      <c r="E118" t="s">
        <v>20</v>
      </c>
      <c r="F118" t="s">
        <v>37</v>
      </c>
      <c r="G118" t="s">
        <v>37</v>
      </c>
      <c r="H118" t="s">
        <v>45</v>
      </c>
      <c r="I118" t="s">
        <v>36</v>
      </c>
      <c r="J118" s="5">
        <v>43248</v>
      </c>
      <c r="K118" t="s">
        <v>56</v>
      </c>
      <c r="L118" t="s">
        <v>59</v>
      </c>
      <c r="M118" t="s">
        <v>80</v>
      </c>
      <c r="N118" t="s">
        <v>89</v>
      </c>
      <c r="O118" s="12">
        <v>298.90000000000003</v>
      </c>
      <c r="P118">
        <v>36</v>
      </c>
      <c r="Q118" s="2">
        <f>Tabla1[[#This Row],[Precio unitario]]*Tabla1[[#This Row],[Cantidad]]</f>
        <v>10760.400000000001</v>
      </c>
      <c r="R118" s="12">
        <v>1043.7588000000001</v>
      </c>
    </row>
    <row r="119" spans="2:18" x14ac:dyDescent="0.25">
      <c r="B119" s="8">
        <v>1123</v>
      </c>
      <c r="C119" s="5">
        <v>43246</v>
      </c>
      <c r="D119" s="8">
        <v>26</v>
      </c>
      <c r="E119" t="s">
        <v>20</v>
      </c>
      <c r="F119" t="s">
        <v>37</v>
      </c>
      <c r="G119" t="s">
        <v>37</v>
      </c>
      <c r="H119" t="s">
        <v>45</v>
      </c>
      <c r="I119" t="s">
        <v>36</v>
      </c>
      <c r="J119" s="5">
        <v>43248</v>
      </c>
      <c r="K119" t="s">
        <v>56</v>
      </c>
      <c r="L119" t="s">
        <v>59</v>
      </c>
      <c r="M119" t="s">
        <v>66</v>
      </c>
      <c r="N119" t="s">
        <v>83</v>
      </c>
      <c r="O119" s="12">
        <v>135.1</v>
      </c>
      <c r="P119">
        <v>87</v>
      </c>
      <c r="Q119" s="2">
        <f>Tabla1[[#This Row],[Precio unitario]]*Tabla1[[#This Row],[Cantidad]]</f>
        <v>11753.699999999999</v>
      </c>
      <c r="R119" s="12">
        <v>1222.3848</v>
      </c>
    </row>
    <row r="120" spans="2:18" x14ac:dyDescent="0.25">
      <c r="B120" s="8">
        <v>1124</v>
      </c>
      <c r="C120" s="5">
        <v>43246</v>
      </c>
      <c r="D120" s="8">
        <v>26</v>
      </c>
      <c r="E120" t="s">
        <v>20</v>
      </c>
      <c r="F120" t="s">
        <v>37</v>
      </c>
      <c r="G120" t="s">
        <v>37</v>
      </c>
      <c r="H120" t="s">
        <v>45</v>
      </c>
      <c r="I120" t="s">
        <v>36</v>
      </c>
      <c r="J120" s="5">
        <v>43248</v>
      </c>
      <c r="K120" t="s">
        <v>56</v>
      </c>
      <c r="L120" t="s">
        <v>59</v>
      </c>
      <c r="M120" t="s">
        <v>68</v>
      </c>
      <c r="N120" t="s">
        <v>86</v>
      </c>
      <c r="O120" s="12">
        <v>257.59999999999997</v>
      </c>
      <c r="P120">
        <v>64</v>
      </c>
      <c r="Q120" s="2">
        <f>Tabla1[[#This Row],[Precio unitario]]*Tabla1[[#This Row],[Cantidad]]</f>
        <v>16486.399999999998</v>
      </c>
      <c r="R120" s="12">
        <v>1615.6671999999999</v>
      </c>
    </row>
    <row r="121" spans="2:18" x14ac:dyDescent="0.25">
      <c r="B121" s="8">
        <v>1125</v>
      </c>
      <c r="C121" s="5">
        <v>43249</v>
      </c>
      <c r="D121" s="8">
        <v>29</v>
      </c>
      <c r="E121" t="s">
        <v>10</v>
      </c>
      <c r="F121" t="s">
        <v>40</v>
      </c>
      <c r="G121" t="s">
        <v>26</v>
      </c>
      <c r="H121" t="s">
        <v>47</v>
      </c>
      <c r="I121" t="s">
        <v>39</v>
      </c>
      <c r="J121" s="5">
        <v>43251</v>
      </c>
      <c r="K121" t="s">
        <v>54</v>
      </c>
      <c r="L121" t="s">
        <v>58</v>
      </c>
      <c r="M121" t="s">
        <v>61</v>
      </c>
      <c r="N121" t="s">
        <v>82</v>
      </c>
      <c r="O121" s="12">
        <v>196</v>
      </c>
      <c r="P121">
        <v>21</v>
      </c>
      <c r="Q121" s="2">
        <f>Tabla1[[#This Row],[Precio unitario]]*Tabla1[[#This Row],[Cantidad]]</f>
        <v>4116</v>
      </c>
      <c r="R121" s="12">
        <v>432.18000000000006</v>
      </c>
    </row>
    <row r="122" spans="2:18" x14ac:dyDescent="0.25">
      <c r="B122" s="8">
        <v>1126</v>
      </c>
      <c r="C122" s="5">
        <v>43226</v>
      </c>
      <c r="D122" s="8">
        <v>6</v>
      </c>
      <c r="E122" t="s">
        <v>12</v>
      </c>
      <c r="F122" t="s">
        <v>27</v>
      </c>
      <c r="G122" t="s">
        <v>28</v>
      </c>
      <c r="H122" t="s">
        <v>50</v>
      </c>
      <c r="I122" t="s">
        <v>31</v>
      </c>
      <c r="J122" s="5">
        <v>43228</v>
      </c>
      <c r="K122" t="s">
        <v>56</v>
      </c>
      <c r="L122" t="s">
        <v>58</v>
      </c>
      <c r="M122" t="s">
        <v>1</v>
      </c>
      <c r="N122" t="s">
        <v>93</v>
      </c>
      <c r="O122" s="12">
        <v>178.5</v>
      </c>
      <c r="P122">
        <v>19</v>
      </c>
      <c r="Q122" s="2">
        <f>Tabla1[[#This Row],[Precio unitario]]*Tabla1[[#This Row],[Cantidad]]</f>
        <v>3391.5</v>
      </c>
      <c r="R122" s="12">
        <v>342.54149999999998</v>
      </c>
    </row>
    <row r="123" spans="2:18" x14ac:dyDescent="0.25">
      <c r="B123" s="8">
        <v>1128</v>
      </c>
      <c r="C123" s="5">
        <v>43224</v>
      </c>
      <c r="D123" s="8">
        <v>4</v>
      </c>
      <c r="E123" t="s">
        <v>7</v>
      </c>
      <c r="F123" t="s">
        <v>35</v>
      </c>
      <c r="G123" t="s">
        <v>35</v>
      </c>
      <c r="H123" t="s">
        <v>46</v>
      </c>
      <c r="I123" t="s">
        <v>32</v>
      </c>
      <c r="J123" s="5">
        <v>43226</v>
      </c>
      <c r="K123" t="s">
        <v>55</v>
      </c>
      <c r="L123" t="s">
        <v>59</v>
      </c>
      <c r="M123" t="s">
        <v>72</v>
      </c>
      <c r="N123" t="s">
        <v>94</v>
      </c>
      <c r="O123" s="12">
        <v>1134</v>
      </c>
      <c r="P123">
        <v>23</v>
      </c>
      <c r="Q123" s="2">
        <f>Tabla1[[#This Row],[Precio unitario]]*Tabla1[[#This Row],[Cantidad]]</f>
        <v>26082</v>
      </c>
      <c r="R123" s="12">
        <v>2738.61</v>
      </c>
    </row>
    <row r="124" spans="2:18" x14ac:dyDescent="0.25">
      <c r="B124" s="8">
        <v>1129</v>
      </c>
      <c r="C124" s="5">
        <v>43224</v>
      </c>
      <c r="D124" s="8">
        <v>4</v>
      </c>
      <c r="E124" t="s">
        <v>7</v>
      </c>
      <c r="F124" t="s">
        <v>35</v>
      </c>
      <c r="G124" t="s">
        <v>35</v>
      </c>
      <c r="H124" t="s">
        <v>46</v>
      </c>
      <c r="I124" t="s">
        <v>32</v>
      </c>
      <c r="J124" s="5">
        <v>43226</v>
      </c>
      <c r="K124" t="s">
        <v>55</v>
      </c>
      <c r="L124" t="s">
        <v>59</v>
      </c>
      <c r="M124" t="s">
        <v>81</v>
      </c>
      <c r="N124" t="s">
        <v>90</v>
      </c>
      <c r="O124" s="12">
        <v>98</v>
      </c>
      <c r="P124">
        <v>72</v>
      </c>
      <c r="Q124" s="2">
        <f>Tabla1[[#This Row],[Precio unitario]]*Tabla1[[#This Row],[Cantidad]]</f>
        <v>7056</v>
      </c>
      <c r="R124" s="12">
        <v>726.76800000000003</v>
      </c>
    </row>
    <row r="125" spans="2:18" x14ac:dyDescent="0.25">
      <c r="B125" s="8">
        <v>1131</v>
      </c>
      <c r="C125" s="5">
        <v>43228</v>
      </c>
      <c r="D125" s="8">
        <v>8</v>
      </c>
      <c r="E125" t="s">
        <v>9</v>
      </c>
      <c r="F125" t="s">
        <v>23</v>
      </c>
      <c r="G125" t="s">
        <v>22</v>
      </c>
      <c r="H125" t="s">
        <v>51</v>
      </c>
      <c r="I125" t="s">
        <v>31</v>
      </c>
      <c r="J125" s="5">
        <v>43230</v>
      </c>
      <c r="K125" t="s">
        <v>56</v>
      </c>
      <c r="L125" t="s">
        <v>59</v>
      </c>
      <c r="M125" t="s">
        <v>4</v>
      </c>
      <c r="N125" t="s">
        <v>87</v>
      </c>
      <c r="O125" s="12">
        <v>487.19999999999993</v>
      </c>
      <c r="P125">
        <v>22</v>
      </c>
      <c r="Q125" s="2">
        <f>Tabla1[[#This Row],[Precio unitario]]*Tabla1[[#This Row],[Cantidad]]</f>
        <v>10718.399999999998</v>
      </c>
      <c r="R125" s="12">
        <v>1050.4031999999997</v>
      </c>
    </row>
    <row r="126" spans="2:18" x14ac:dyDescent="0.25">
      <c r="B126" s="8">
        <v>1134</v>
      </c>
      <c r="C126" s="5">
        <v>43223</v>
      </c>
      <c r="D126" s="8">
        <v>3</v>
      </c>
      <c r="E126" t="s">
        <v>11</v>
      </c>
      <c r="F126" t="s">
        <v>43</v>
      </c>
      <c r="G126" t="s">
        <v>44</v>
      </c>
      <c r="H126" t="s">
        <v>49</v>
      </c>
      <c r="I126" t="s">
        <v>39</v>
      </c>
      <c r="J126" s="5">
        <v>43225</v>
      </c>
      <c r="K126" t="s">
        <v>54</v>
      </c>
      <c r="L126" t="s">
        <v>60</v>
      </c>
      <c r="M126" t="s">
        <v>69</v>
      </c>
      <c r="N126" t="s">
        <v>85</v>
      </c>
      <c r="O126" s="12">
        <v>140</v>
      </c>
      <c r="P126">
        <v>82</v>
      </c>
      <c r="Q126" s="2">
        <f>Tabla1[[#This Row],[Precio unitario]]*Tabla1[[#This Row],[Cantidad]]</f>
        <v>11480</v>
      </c>
      <c r="R126" s="12">
        <v>1193.92</v>
      </c>
    </row>
    <row r="127" spans="2:18" x14ac:dyDescent="0.25">
      <c r="B127" s="8">
        <v>1135</v>
      </c>
      <c r="C127" s="5">
        <v>43223</v>
      </c>
      <c r="D127" s="8">
        <v>3</v>
      </c>
      <c r="E127" t="s">
        <v>11</v>
      </c>
      <c r="F127" t="s">
        <v>43</v>
      </c>
      <c r="G127" t="s">
        <v>44</v>
      </c>
      <c r="H127" t="s">
        <v>49</v>
      </c>
      <c r="I127" t="s">
        <v>39</v>
      </c>
      <c r="J127" s="5">
        <v>43225</v>
      </c>
      <c r="K127" t="s">
        <v>54</v>
      </c>
      <c r="L127" t="s">
        <v>60</v>
      </c>
      <c r="M127" t="s">
        <v>74</v>
      </c>
      <c r="N127" t="s">
        <v>84</v>
      </c>
      <c r="O127" s="12">
        <v>560</v>
      </c>
      <c r="P127">
        <v>98</v>
      </c>
      <c r="Q127" s="2">
        <f>Tabla1[[#This Row],[Precio unitario]]*Tabla1[[#This Row],[Cantidad]]</f>
        <v>54880</v>
      </c>
      <c r="R127" s="12">
        <v>5762.4000000000005</v>
      </c>
    </row>
    <row r="128" spans="2:18" x14ac:dyDescent="0.25">
      <c r="B128" s="8">
        <v>1138</v>
      </c>
      <c r="C128" s="5">
        <v>43258</v>
      </c>
      <c r="D128" s="8">
        <v>7</v>
      </c>
      <c r="E128" t="s">
        <v>15</v>
      </c>
      <c r="F128" t="s">
        <v>107</v>
      </c>
      <c r="G128" t="s">
        <v>107</v>
      </c>
      <c r="H128" t="s">
        <v>51</v>
      </c>
      <c r="I128" t="s">
        <v>31</v>
      </c>
      <c r="J128" s="5"/>
      <c r="L128"/>
      <c r="M128" t="s">
        <v>65</v>
      </c>
      <c r="N128" t="s">
        <v>82</v>
      </c>
      <c r="O128" s="12">
        <v>644</v>
      </c>
      <c r="P128">
        <v>71</v>
      </c>
      <c r="Q128" s="2">
        <f>Tabla1[[#This Row],[Precio unitario]]*Tabla1[[#This Row],[Cantidad]]</f>
        <v>45724</v>
      </c>
      <c r="R128" s="12">
        <v>4343.78</v>
      </c>
    </row>
    <row r="129" spans="2:18" x14ac:dyDescent="0.25">
      <c r="B129" s="8">
        <v>1139</v>
      </c>
      <c r="C129" s="5">
        <v>43261</v>
      </c>
      <c r="D129" s="8">
        <v>10</v>
      </c>
      <c r="E129" t="s">
        <v>14</v>
      </c>
      <c r="F129" t="s">
        <v>33</v>
      </c>
      <c r="G129" t="s">
        <v>34</v>
      </c>
      <c r="H129" t="s">
        <v>48</v>
      </c>
      <c r="I129" t="s">
        <v>32</v>
      </c>
      <c r="J129" s="5">
        <v>43263</v>
      </c>
      <c r="K129" t="s">
        <v>55</v>
      </c>
      <c r="L129"/>
      <c r="M129" t="s">
        <v>78</v>
      </c>
      <c r="N129" t="s">
        <v>94</v>
      </c>
      <c r="O129" s="12">
        <v>350</v>
      </c>
      <c r="P129">
        <v>40</v>
      </c>
      <c r="Q129" s="2">
        <f>Tabla1[[#This Row],[Precio unitario]]*Tabla1[[#This Row],[Cantidad]]</f>
        <v>14000</v>
      </c>
      <c r="R129" s="12">
        <v>1470</v>
      </c>
    </row>
    <row r="130" spans="2:18" x14ac:dyDescent="0.25">
      <c r="B130" s="8">
        <v>1140</v>
      </c>
      <c r="C130" s="5">
        <v>43261</v>
      </c>
      <c r="D130" s="8">
        <v>10</v>
      </c>
      <c r="E130" t="s">
        <v>14</v>
      </c>
      <c r="F130" t="s">
        <v>33</v>
      </c>
      <c r="G130" t="s">
        <v>34</v>
      </c>
      <c r="H130" t="s">
        <v>48</v>
      </c>
      <c r="I130" t="s">
        <v>32</v>
      </c>
      <c r="J130" s="5">
        <v>43263</v>
      </c>
      <c r="K130" t="s">
        <v>55</v>
      </c>
      <c r="L130"/>
      <c r="M130" t="s">
        <v>67</v>
      </c>
      <c r="N130" t="s">
        <v>85</v>
      </c>
      <c r="O130" s="12">
        <v>308</v>
      </c>
      <c r="P130">
        <v>80</v>
      </c>
      <c r="Q130" s="2">
        <f>Tabla1[[#This Row],[Precio unitario]]*Tabla1[[#This Row],[Cantidad]]</f>
        <v>24640</v>
      </c>
      <c r="R130" s="12">
        <v>2414.7199999999998</v>
      </c>
    </row>
    <row r="131" spans="2:18" x14ac:dyDescent="0.25">
      <c r="B131" s="8">
        <v>1141</v>
      </c>
      <c r="C131" s="5">
        <v>43261</v>
      </c>
      <c r="D131" s="8">
        <v>10</v>
      </c>
      <c r="E131" t="s">
        <v>14</v>
      </c>
      <c r="F131" t="s">
        <v>33</v>
      </c>
      <c r="G131" t="s">
        <v>34</v>
      </c>
      <c r="H131" t="s">
        <v>48</v>
      </c>
      <c r="I131" t="s">
        <v>32</v>
      </c>
      <c r="J131" s="5">
        <v>43263</v>
      </c>
      <c r="K131" t="s">
        <v>55</v>
      </c>
      <c r="L131"/>
      <c r="M131" t="s">
        <v>76</v>
      </c>
      <c r="N131" t="s">
        <v>92</v>
      </c>
      <c r="O131" s="12">
        <v>128.79999999999998</v>
      </c>
      <c r="P131">
        <v>38</v>
      </c>
      <c r="Q131" s="2">
        <f>Tabla1[[#This Row],[Precio unitario]]*Tabla1[[#This Row],[Cantidad]]</f>
        <v>4894.3999999999996</v>
      </c>
      <c r="R131" s="12">
        <v>464.96799999999996</v>
      </c>
    </row>
    <row r="132" spans="2:18" x14ac:dyDescent="0.25">
      <c r="B132" s="8">
        <v>1142</v>
      </c>
      <c r="C132" s="5">
        <v>43262</v>
      </c>
      <c r="D132" s="8">
        <v>11</v>
      </c>
      <c r="E132" t="s">
        <v>16</v>
      </c>
      <c r="F132" t="s">
        <v>37</v>
      </c>
      <c r="G132" t="s">
        <v>37</v>
      </c>
      <c r="H132" t="s">
        <v>45</v>
      </c>
      <c r="I132" t="s">
        <v>36</v>
      </c>
      <c r="J132" s="5"/>
      <c r="K132" t="s">
        <v>56</v>
      </c>
      <c r="L132"/>
      <c r="M132" t="s">
        <v>62</v>
      </c>
      <c r="N132" t="s">
        <v>91</v>
      </c>
      <c r="O132" s="12">
        <v>49</v>
      </c>
      <c r="P132">
        <v>28</v>
      </c>
      <c r="Q132" s="2">
        <f>Tabla1[[#This Row],[Precio unitario]]*Tabla1[[#This Row],[Cantidad]]</f>
        <v>1372</v>
      </c>
      <c r="R132" s="12">
        <v>144.06</v>
      </c>
    </row>
    <row r="133" spans="2:18" x14ac:dyDescent="0.25">
      <c r="B133" s="8">
        <v>1143</v>
      </c>
      <c r="C133" s="5">
        <v>43262</v>
      </c>
      <c r="D133" s="8">
        <v>11</v>
      </c>
      <c r="E133" t="s">
        <v>16</v>
      </c>
      <c r="F133" t="s">
        <v>37</v>
      </c>
      <c r="G133" t="s">
        <v>37</v>
      </c>
      <c r="H133" t="s">
        <v>45</v>
      </c>
      <c r="I133" t="s">
        <v>36</v>
      </c>
      <c r="J133" s="5"/>
      <c r="K133" t="s">
        <v>56</v>
      </c>
      <c r="L133"/>
      <c r="M133" t="s">
        <v>77</v>
      </c>
      <c r="N133" t="s">
        <v>82</v>
      </c>
      <c r="O133" s="12">
        <v>41.86</v>
      </c>
      <c r="P133">
        <v>60</v>
      </c>
      <c r="Q133" s="2">
        <f>Tabla1[[#This Row],[Precio unitario]]*Tabla1[[#This Row],[Cantidad]]</f>
        <v>2511.6</v>
      </c>
      <c r="R133" s="12">
        <v>246.13680000000005</v>
      </c>
    </row>
    <row r="134" spans="2:18" x14ac:dyDescent="0.25">
      <c r="B134" s="8">
        <v>1144</v>
      </c>
      <c r="C134" s="5">
        <v>43252</v>
      </c>
      <c r="D134" s="8">
        <v>1</v>
      </c>
      <c r="E134" t="s">
        <v>17</v>
      </c>
      <c r="F134" t="s">
        <v>29</v>
      </c>
      <c r="G134" t="s">
        <v>30</v>
      </c>
      <c r="H134" t="s">
        <v>51</v>
      </c>
      <c r="I134" t="s">
        <v>31</v>
      </c>
      <c r="J134" s="5"/>
      <c r="L134"/>
      <c r="M134" t="s">
        <v>75</v>
      </c>
      <c r="N134" t="s">
        <v>82</v>
      </c>
      <c r="O134" s="12">
        <v>252</v>
      </c>
      <c r="P134">
        <v>33</v>
      </c>
      <c r="Q134" s="2">
        <f>Tabla1[[#This Row],[Precio unitario]]*Tabla1[[#This Row],[Cantidad]]</f>
        <v>8316</v>
      </c>
      <c r="R134" s="12">
        <v>814.96800000000007</v>
      </c>
    </row>
    <row r="135" spans="2:18" x14ac:dyDescent="0.25">
      <c r="B135" s="8">
        <v>1145</v>
      </c>
      <c r="C135" s="5">
        <v>43252</v>
      </c>
      <c r="D135" s="8">
        <v>1</v>
      </c>
      <c r="E135" t="s">
        <v>17</v>
      </c>
      <c r="F135" t="s">
        <v>29</v>
      </c>
      <c r="G135" t="s">
        <v>30</v>
      </c>
      <c r="H135" t="s">
        <v>51</v>
      </c>
      <c r="I135" t="s">
        <v>31</v>
      </c>
      <c r="J135" s="5"/>
      <c r="L135"/>
      <c r="M135" t="s">
        <v>65</v>
      </c>
      <c r="N135" t="s">
        <v>82</v>
      </c>
      <c r="O135" s="12">
        <v>644</v>
      </c>
      <c r="P135">
        <v>22</v>
      </c>
      <c r="Q135" s="2">
        <f>Tabla1[[#This Row],[Precio unitario]]*Tabla1[[#This Row],[Cantidad]]</f>
        <v>14168</v>
      </c>
      <c r="R135" s="12">
        <v>1416.8</v>
      </c>
    </row>
    <row r="136" spans="2:18" x14ac:dyDescent="0.25">
      <c r="B136" s="8">
        <v>1146</v>
      </c>
      <c r="C136" s="5">
        <v>43252</v>
      </c>
      <c r="D136" s="8">
        <v>1</v>
      </c>
      <c r="E136" t="s">
        <v>17</v>
      </c>
      <c r="F136" t="s">
        <v>29</v>
      </c>
      <c r="G136" t="s">
        <v>30</v>
      </c>
      <c r="H136" t="s">
        <v>51</v>
      </c>
      <c r="I136" t="s">
        <v>31</v>
      </c>
      <c r="J136" s="5"/>
      <c r="L136"/>
      <c r="M136" t="s">
        <v>77</v>
      </c>
      <c r="N136" t="s">
        <v>82</v>
      </c>
      <c r="O136" s="12">
        <v>41.86</v>
      </c>
      <c r="P136">
        <v>51</v>
      </c>
      <c r="Q136" s="2">
        <f>Tabla1[[#This Row],[Precio unitario]]*Tabla1[[#This Row],[Cantidad]]</f>
        <v>2134.86</v>
      </c>
      <c r="R136" s="12">
        <v>209.21628000000004</v>
      </c>
    </row>
    <row r="137" spans="2:18" x14ac:dyDescent="0.25">
      <c r="B137" s="8">
        <v>1147</v>
      </c>
      <c r="C137" s="5">
        <v>43279</v>
      </c>
      <c r="D137" s="8">
        <v>28</v>
      </c>
      <c r="E137" t="s">
        <v>13</v>
      </c>
      <c r="F137" t="s">
        <v>24</v>
      </c>
      <c r="G137" t="s">
        <v>38</v>
      </c>
      <c r="H137" t="s">
        <v>45</v>
      </c>
      <c r="I137" t="s">
        <v>36</v>
      </c>
      <c r="J137" s="5">
        <v>43281</v>
      </c>
      <c r="K137" t="s">
        <v>56</v>
      </c>
      <c r="L137" t="s">
        <v>59</v>
      </c>
      <c r="M137" t="s">
        <v>66</v>
      </c>
      <c r="N137" t="s">
        <v>83</v>
      </c>
      <c r="O137" s="12">
        <v>135.1</v>
      </c>
      <c r="P137">
        <v>60</v>
      </c>
      <c r="Q137" s="2">
        <f>Tabla1[[#This Row],[Precio unitario]]*Tabla1[[#This Row],[Cantidad]]</f>
        <v>8106</v>
      </c>
      <c r="R137" s="12">
        <v>802.49400000000003</v>
      </c>
    </row>
    <row r="138" spans="2:18" x14ac:dyDescent="0.25">
      <c r="B138" s="8">
        <v>1148</v>
      </c>
      <c r="C138" s="5">
        <v>43279</v>
      </c>
      <c r="D138" s="8">
        <v>28</v>
      </c>
      <c r="E138" t="s">
        <v>13</v>
      </c>
      <c r="F138" t="s">
        <v>24</v>
      </c>
      <c r="G138" t="s">
        <v>38</v>
      </c>
      <c r="H138" t="s">
        <v>45</v>
      </c>
      <c r="I138" t="s">
        <v>36</v>
      </c>
      <c r="J138" s="5">
        <v>43281</v>
      </c>
      <c r="K138" t="s">
        <v>56</v>
      </c>
      <c r="L138" t="s">
        <v>59</v>
      </c>
      <c r="M138" t="s">
        <v>68</v>
      </c>
      <c r="N138" t="s">
        <v>86</v>
      </c>
      <c r="O138" s="12">
        <v>257.59999999999997</v>
      </c>
      <c r="P138">
        <v>98</v>
      </c>
      <c r="Q138" s="2">
        <f>Tabla1[[#This Row],[Precio unitario]]*Tabla1[[#This Row],[Cantidad]]</f>
        <v>25244.799999999996</v>
      </c>
      <c r="R138" s="12">
        <v>2574.9695999999999</v>
      </c>
    </row>
    <row r="139" spans="2:18" x14ac:dyDescent="0.25">
      <c r="B139" s="8">
        <v>1149</v>
      </c>
      <c r="C139" s="5">
        <v>43260</v>
      </c>
      <c r="D139" s="8">
        <v>9</v>
      </c>
      <c r="E139" t="s">
        <v>18</v>
      </c>
      <c r="F139" t="s">
        <v>25</v>
      </c>
      <c r="G139" t="s">
        <v>26</v>
      </c>
      <c r="H139" t="s">
        <v>52</v>
      </c>
      <c r="I139" t="s">
        <v>39</v>
      </c>
      <c r="J139" s="5">
        <v>43262</v>
      </c>
      <c r="K139" t="s">
        <v>55</v>
      </c>
      <c r="L139" t="s">
        <v>58</v>
      </c>
      <c r="M139" t="s">
        <v>2</v>
      </c>
      <c r="N139" t="s">
        <v>3</v>
      </c>
      <c r="O139" s="12">
        <v>273</v>
      </c>
      <c r="P139">
        <v>27</v>
      </c>
      <c r="Q139" s="2">
        <f>Tabla1[[#This Row],[Precio unitario]]*Tabla1[[#This Row],[Cantidad]]</f>
        <v>7371</v>
      </c>
      <c r="R139" s="12">
        <v>714.98700000000008</v>
      </c>
    </row>
    <row r="140" spans="2:18" x14ac:dyDescent="0.25">
      <c r="B140" s="8">
        <v>1150</v>
      </c>
      <c r="C140" s="5">
        <v>43260</v>
      </c>
      <c r="D140" s="8">
        <v>9</v>
      </c>
      <c r="E140" t="s">
        <v>18</v>
      </c>
      <c r="F140" t="s">
        <v>25</v>
      </c>
      <c r="G140" t="s">
        <v>26</v>
      </c>
      <c r="H140" t="s">
        <v>52</v>
      </c>
      <c r="I140" t="s">
        <v>39</v>
      </c>
      <c r="J140" s="5">
        <v>43262</v>
      </c>
      <c r="K140" t="s">
        <v>55</v>
      </c>
      <c r="L140" t="s">
        <v>58</v>
      </c>
      <c r="M140" t="s">
        <v>4</v>
      </c>
      <c r="N140" t="s">
        <v>87</v>
      </c>
      <c r="O140" s="12">
        <v>487.19999999999993</v>
      </c>
      <c r="P140">
        <v>88</v>
      </c>
      <c r="Q140" s="2">
        <f>Tabla1[[#This Row],[Precio unitario]]*Tabla1[[#This Row],[Cantidad]]</f>
        <v>42873.599999999991</v>
      </c>
      <c r="R140" s="12">
        <v>4244.4863999999989</v>
      </c>
    </row>
    <row r="141" spans="2:18" x14ac:dyDescent="0.25">
      <c r="B141" s="8">
        <v>1151</v>
      </c>
      <c r="C141" s="5">
        <v>43257</v>
      </c>
      <c r="D141" s="8">
        <v>6</v>
      </c>
      <c r="E141" t="s">
        <v>12</v>
      </c>
      <c r="F141" t="s">
        <v>27</v>
      </c>
      <c r="G141" t="s">
        <v>28</v>
      </c>
      <c r="H141" t="s">
        <v>50</v>
      </c>
      <c r="I141" t="s">
        <v>31</v>
      </c>
      <c r="J141" s="5">
        <v>43259</v>
      </c>
      <c r="K141" t="s">
        <v>54</v>
      </c>
      <c r="L141" t="s">
        <v>59</v>
      </c>
      <c r="M141" t="s">
        <v>61</v>
      </c>
      <c r="N141" t="s">
        <v>82</v>
      </c>
      <c r="O141" s="12">
        <v>196</v>
      </c>
      <c r="P141">
        <v>65</v>
      </c>
      <c r="Q141" s="2">
        <f>Tabla1[[#This Row],[Precio unitario]]*Tabla1[[#This Row],[Cantidad]]</f>
        <v>12740</v>
      </c>
      <c r="R141" s="12">
        <v>1337.7</v>
      </c>
    </row>
    <row r="142" spans="2:18" x14ac:dyDescent="0.25">
      <c r="B142" s="8">
        <v>1152</v>
      </c>
      <c r="C142" s="5">
        <v>43259</v>
      </c>
      <c r="D142" s="8">
        <v>8</v>
      </c>
      <c r="E142" t="s">
        <v>9</v>
      </c>
      <c r="F142" t="s">
        <v>23</v>
      </c>
      <c r="G142" t="s">
        <v>22</v>
      </c>
      <c r="H142" t="s">
        <v>51</v>
      </c>
      <c r="I142" t="s">
        <v>31</v>
      </c>
      <c r="J142" s="5">
        <v>43261</v>
      </c>
      <c r="K142" t="s">
        <v>54</v>
      </c>
      <c r="L142" t="s">
        <v>58</v>
      </c>
      <c r="M142" t="s">
        <v>74</v>
      </c>
      <c r="N142" t="s">
        <v>84</v>
      </c>
      <c r="O142" s="12">
        <v>560</v>
      </c>
      <c r="P142">
        <v>38</v>
      </c>
      <c r="Q142" s="2">
        <f>Tabla1[[#This Row],[Precio unitario]]*Tabla1[[#This Row],[Cantidad]]</f>
        <v>21280</v>
      </c>
      <c r="R142" s="12">
        <v>2085.44</v>
      </c>
    </row>
    <row r="143" spans="2:18" x14ac:dyDescent="0.25">
      <c r="B143" s="8">
        <v>1153</v>
      </c>
      <c r="C143" s="5">
        <v>43259</v>
      </c>
      <c r="D143" s="8">
        <v>8</v>
      </c>
      <c r="E143" t="s">
        <v>9</v>
      </c>
      <c r="F143" t="s">
        <v>23</v>
      </c>
      <c r="G143" t="s">
        <v>22</v>
      </c>
      <c r="H143" t="s">
        <v>51</v>
      </c>
      <c r="I143" t="s">
        <v>31</v>
      </c>
      <c r="J143" s="5">
        <v>43261</v>
      </c>
      <c r="K143" t="s">
        <v>54</v>
      </c>
      <c r="L143" t="s">
        <v>58</v>
      </c>
      <c r="M143" t="s">
        <v>76</v>
      </c>
      <c r="N143" t="s">
        <v>92</v>
      </c>
      <c r="O143" s="12">
        <v>128.79999999999998</v>
      </c>
      <c r="P143">
        <v>80</v>
      </c>
      <c r="Q143" s="2">
        <f>Tabla1[[#This Row],[Precio unitario]]*Tabla1[[#This Row],[Cantidad]]</f>
        <v>10303.999999999998</v>
      </c>
      <c r="R143" s="12">
        <v>989.18400000000008</v>
      </c>
    </row>
    <row r="144" spans="2:18" x14ac:dyDescent="0.25">
      <c r="B144" s="8">
        <v>1154</v>
      </c>
      <c r="C144" s="5">
        <v>43276</v>
      </c>
      <c r="D144" s="8">
        <v>25</v>
      </c>
      <c r="E144" t="s">
        <v>19</v>
      </c>
      <c r="F144" t="s">
        <v>33</v>
      </c>
      <c r="G144" t="s">
        <v>34</v>
      </c>
      <c r="H144" t="s">
        <v>48</v>
      </c>
      <c r="I144" t="s">
        <v>32</v>
      </c>
      <c r="J144" s="5">
        <v>43278</v>
      </c>
      <c r="K144" t="s">
        <v>55</v>
      </c>
      <c r="L144" t="s">
        <v>60</v>
      </c>
      <c r="M144" t="s">
        <v>73</v>
      </c>
      <c r="N144" t="s">
        <v>92</v>
      </c>
      <c r="O144" s="12">
        <v>140</v>
      </c>
      <c r="P144">
        <v>49</v>
      </c>
      <c r="Q144" s="2">
        <f>Tabla1[[#This Row],[Precio unitario]]*Tabla1[[#This Row],[Cantidad]]</f>
        <v>6860</v>
      </c>
      <c r="R144" s="12">
        <v>658.56</v>
      </c>
    </row>
    <row r="145" spans="2:18" x14ac:dyDescent="0.25">
      <c r="B145" s="8">
        <v>1155</v>
      </c>
      <c r="C145" s="5">
        <v>43277</v>
      </c>
      <c r="D145" s="8">
        <v>26</v>
      </c>
      <c r="E145" t="s">
        <v>20</v>
      </c>
      <c r="F145" t="s">
        <v>37</v>
      </c>
      <c r="G145" t="s">
        <v>37</v>
      </c>
      <c r="H145" t="s">
        <v>45</v>
      </c>
      <c r="I145" t="s">
        <v>36</v>
      </c>
      <c r="J145" s="5">
        <v>43279</v>
      </c>
      <c r="K145" t="s">
        <v>56</v>
      </c>
      <c r="L145" t="s">
        <v>59</v>
      </c>
      <c r="M145" t="s">
        <v>80</v>
      </c>
      <c r="N145" t="s">
        <v>89</v>
      </c>
      <c r="O145" s="12">
        <v>298.90000000000003</v>
      </c>
      <c r="P145">
        <v>90</v>
      </c>
      <c r="Q145" s="2">
        <f>Tabla1[[#This Row],[Precio unitario]]*Tabla1[[#This Row],[Cantidad]]</f>
        <v>26901.000000000004</v>
      </c>
      <c r="R145" s="12">
        <v>2609.3970000000004</v>
      </c>
    </row>
    <row r="146" spans="2:18" x14ac:dyDescent="0.25">
      <c r="B146" s="8">
        <v>1156</v>
      </c>
      <c r="C146" s="5">
        <v>43277</v>
      </c>
      <c r="D146" s="8">
        <v>26</v>
      </c>
      <c r="E146" t="s">
        <v>20</v>
      </c>
      <c r="F146" t="s">
        <v>37</v>
      </c>
      <c r="G146" t="s">
        <v>37</v>
      </c>
      <c r="H146" t="s">
        <v>45</v>
      </c>
      <c r="I146" t="s">
        <v>36</v>
      </c>
      <c r="J146" s="5">
        <v>43279</v>
      </c>
      <c r="K146" t="s">
        <v>56</v>
      </c>
      <c r="L146" t="s">
        <v>59</v>
      </c>
      <c r="M146" t="s">
        <v>66</v>
      </c>
      <c r="N146" t="s">
        <v>83</v>
      </c>
      <c r="O146" s="12">
        <v>135.1</v>
      </c>
      <c r="P146">
        <v>60</v>
      </c>
      <c r="Q146" s="2">
        <f>Tabla1[[#This Row],[Precio unitario]]*Tabla1[[#This Row],[Cantidad]]</f>
        <v>8106</v>
      </c>
      <c r="R146" s="12">
        <v>834.91800000000012</v>
      </c>
    </row>
    <row r="147" spans="2:18" x14ac:dyDescent="0.25">
      <c r="B147" s="8">
        <v>1157</v>
      </c>
      <c r="C147" s="5">
        <v>43277</v>
      </c>
      <c r="D147" s="8">
        <v>26</v>
      </c>
      <c r="E147" t="s">
        <v>20</v>
      </c>
      <c r="F147" t="s">
        <v>37</v>
      </c>
      <c r="G147" t="s">
        <v>37</v>
      </c>
      <c r="H147" t="s">
        <v>45</v>
      </c>
      <c r="I147" t="s">
        <v>36</v>
      </c>
      <c r="J147" s="5">
        <v>43279</v>
      </c>
      <c r="K147" t="s">
        <v>56</v>
      </c>
      <c r="L147" t="s">
        <v>59</v>
      </c>
      <c r="M147" t="s">
        <v>68</v>
      </c>
      <c r="N147" t="s">
        <v>86</v>
      </c>
      <c r="O147" s="12">
        <v>257.59999999999997</v>
      </c>
      <c r="P147">
        <v>39</v>
      </c>
      <c r="Q147" s="2">
        <f>Tabla1[[#This Row],[Precio unitario]]*Tabla1[[#This Row],[Cantidad]]</f>
        <v>10046.399999999998</v>
      </c>
      <c r="R147" s="12">
        <v>1004.6399999999999</v>
      </c>
    </row>
    <row r="148" spans="2:18" x14ac:dyDescent="0.25">
      <c r="B148" s="8">
        <v>1158</v>
      </c>
      <c r="C148" s="5">
        <v>43280</v>
      </c>
      <c r="D148" s="8">
        <v>29</v>
      </c>
      <c r="E148" t="s">
        <v>10</v>
      </c>
      <c r="F148" t="s">
        <v>40</v>
      </c>
      <c r="G148" t="s">
        <v>26</v>
      </c>
      <c r="H148" t="s">
        <v>47</v>
      </c>
      <c r="I148" t="s">
        <v>39</v>
      </c>
      <c r="J148" s="5">
        <v>43282</v>
      </c>
      <c r="K148" t="s">
        <v>54</v>
      </c>
      <c r="L148" t="s">
        <v>58</v>
      </c>
      <c r="M148" t="s">
        <v>61</v>
      </c>
      <c r="N148" t="s">
        <v>82</v>
      </c>
      <c r="O148" s="12">
        <v>196</v>
      </c>
      <c r="P148">
        <v>79</v>
      </c>
      <c r="Q148" s="2">
        <f>Tabla1[[#This Row],[Precio unitario]]*Tabla1[[#This Row],[Cantidad]]</f>
        <v>15484</v>
      </c>
      <c r="R148" s="12">
        <v>1594.8520000000001</v>
      </c>
    </row>
    <row r="149" spans="2:18" x14ac:dyDescent="0.25">
      <c r="B149" s="8">
        <v>1159</v>
      </c>
      <c r="C149" s="5">
        <v>43257</v>
      </c>
      <c r="D149" s="8">
        <v>6</v>
      </c>
      <c r="E149" t="s">
        <v>12</v>
      </c>
      <c r="F149" t="s">
        <v>27</v>
      </c>
      <c r="G149" t="s">
        <v>28</v>
      </c>
      <c r="H149" t="s">
        <v>50</v>
      </c>
      <c r="I149" t="s">
        <v>31</v>
      </c>
      <c r="J149" s="5">
        <v>43259</v>
      </c>
      <c r="K149" t="s">
        <v>56</v>
      </c>
      <c r="L149" t="s">
        <v>58</v>
      </c>
      <c r="M149" t="s">
        <v>1</v>
      </c>
      <c r="N149" t="s">
        <v>93</v>
      </c>
      <c r="O149" s="12">
        <v>178.5</v>
      </c>
      <c r="P149">
        <v>44</v>
      </c>
      <c r="Q149" s="2">
        <f>Tabla1[[#This Row],[Precio unitario]]*Tabla1[[#This Row],[Cantidad]]</f>
        <v>7854</v>
      </c>
      <c r="R149" s="12">
        <v>801.10800000000006</v>
      </c>
    </row>
    <row r="150" spans="2:18" x14ac:dyDescent="0.25">
      <c r="B150" s="8">
        <v>1161</v>
      </c>
      <c r="C150" s="5">
        <v>43255</v>
      </c>
      <c r="D150" s="8">
        <v>4</v>
      </c>
      <c r="E150" t="s">
        <v>7</v>
      </c>
      <c r="F150" t="s">
        <v>35</v>
      </c>
      <c r="G150" t="s">
        <v>35</v>
      </c>
      <c r="H150" t="s">
        <v>46</v>
      </c>
      <c r="I150" t="s">
        <v>32</v>
      </c>
      <c r="J150" s="5">
        <v>43257</v>
      </c>
      <c r="K150" t="s">
        <v>55</v>
      </c>
      <c r="L150" t="s">
        <v>59</v>
      </c>
      <c r="M150" t="s">
        <v>72</v>
      </c>
      <c r="N150" t="s">
        <v>94</v>
      </c>
      <c r="O150" s="12">
        <v>1134</v>
      </c>
      <c r="P150">
        <v>98</v>
      </c>
      <c r="Q150" s="2">
        <f>Tabla1[[#This Row],[Precio unitario]]*Tabla1[[#This Row],[Cantidad]]</f>
        <v>111132</v>
      </c>
      <c r="R150" s="12">
        <v>10779.804</v>
      </c>
    </row>
    <row r="151" spans="2:18" x14ac:dyDescent="0.25">
      <c r="B151" s="8">
        <v>1162</v>
      </c>
      <c r="C151" s="5">
        <v>43255</v>
      </c>
      <c r="D151" s="8">
        <v>4</v>
      </c>
      <c r="E151" t="s">
        <v>7</v>
      </c>
      <c r="F151" t="s">
        <v>35</v>
      </c>
      <c r="G151" t="s">
        <v>35</v>
      </c>
      <c r="H151" t="s">
        <v>46</v>
      </c>
      <c r="I151" t="s">
        <v>32</v>
      </c>
      <c r="J151" s="5">
        <v>43257</v>
      </c>
      <c r="K151" t="s">
        <v>55</v>
      </c>
      <c r="L151" t="s">
        <v>59</v>
      </c>
      <c r="M151" t="s">
        <v>81</v>
      </c>
      <c r="N151" t="s">
        <v>90</v>
      </c>
      <c r="O151" s="12">
        <v>98</v>
      </c>
      <c r="P151">
        <v>61</v>
      </c>
      <c r="Q151" s="2">
        <f>Tabla1[[#This Row],[Precio unitario]]*Tabla1[[#This Row],[Cantidad]]</f>
        <v>5978</v>
      </c>
      <c r="R151" s="12">
        <v>591.822</v>
      </c>
    </row>
    <row r="152" spans="2:18" x14ac:dyDescent="0.25">
      <c r="B152" s="8">
        <v>1164</v>
      </c>
      <c r="C152" s="5">
        <v>43259</v>
      </c>
      <c r="D152" s="8">
        <v>8</v>
      </c>
      <c r="E152" t="s">
        <v>9</v>
      </c>
      <c r="F152" t="s">
        <v>23</v>
      </c>
      <c r="G152" t="s">
        <v>22</v>
      </c>
      <c r="H152" t="s">
        <v>51</v>
      </c>
      <c r="I152" t="s">
        <v>31</v>
      </c>
      <c r="J152" s="5">
        <v>43261</v>
      </c>
      <c r="K152" t="s">
        <v>56</v>
      </c>
      <c r="L152" t="s">
        <v>59</v>
      </c>
      <c r="M152" t="s">
        <v>4</v>
      </c>
      <c r="N152" t="s">
        <v>87</v>
      </c>
      <c r="O152" s="12">
        <v>487.19999999999993</v>
      </c>
      <c r="P152">
        <v>30</v>
      </c>
      <c r="Q152" s="2">
        <f>Tabla1[[#This Row],[Precio unitario]]*Tabla1[[#This Row],[Cantidad]]</f>
        <v>14615.999999999998</v>
      </c>
      <c r="R152" s="12">
        <v>1534.68</v>
      </c>
    </row>
    <row r="153" spans="2:18" x14ac:dyDescent="0.25">
      <c r="B153" s="8">
        <v>1167</v>
      </c>
      <c r="C153" s="5">
        <v>43254</v>
      </c>
      <c r="D153" s="8">
        <v>3</v>
      </c>
      <c r="E153" t="s">
        <v>11</v>
      </c>
      <c r="F153" t="s">
        <v>43</v>
      </c>
      <c r="G153" t="s">
        <v>44</v>
      </c>
      <c r="H153" t="s">
        <v>49</v>
      </c>
      <c r="I153" t="s">
        <v>39</v>
      </c>
      <c r="J153" s="5">
        <v>43256</v>
      </c>
      <c r="K153" t="s">
        <v>54</v>
      </c>
      <c r="L153" t="s">
        <v>60</v>
      </c>
      <c r="M153" t="s">
        <v>69</v>
      </c>
      <c r="N153" t="s">
        <v>85</v>
      </c>
      <c r="O153" s="12">
        <v>140</v>
      </c>
      <c r="P153">
        <v>24</v>
      </c>
      <c r="Q153" s="2">
        <f>Tabla1[[#This Row],[Precio unitario]]*Tabla1[[#This Row],[Cantidad]]</f>
        <v>3360</v>
      </c>
      <c r="R153" s="12">
        <v>352.80000000000007</v>
      </c>
    </row>
    <row r="154" spans="2:18" x14ac:dyDescent="0.25">
      <c r="B154" s="8">
        <v>1168</v>
      </c>
      <c r="C154" s="5">
        <v>43254</v>
      </c>
      <c r="D154" s="8">
        <v>3</v>
      </c>
      <c r="E154" t="s">
        <v>11</v>
      </c>
      <c r="F154" t="s">
        <v>43</v>
      </c>
      <c r="G154" t="s">
        <v>44</v>
      </c>
      <c r="H154" t="s">
        <v>49</v>
      </c>
      <c r="I154" t="s">
        <v>39</v>
      </c>
      <c r="J154" s="5">
        <v>43256</v>
      </c>
      <c r="K154" t="s">
        <v>54</v>
      </c>
      <c r="L154" t="s">
        <v>60</v>
      </c>
      <c r="M154" t="s">
        <v>74</v>
      </c>
      <c r="N154" t="s">
        <v>84</v>
      </c>
      <c r="O154" s="12">
        <v>560</v>
      </c>
      <c r="P154">
        <v>28</v>
      </c>
      <c r="Q154" s="2">
        <f>Tabla1[[#This Row],[Precio unitario]]*Tabla1[[#This Row],[Cantidad]]</f>
        <v>15680</v>
      </c>
      <c r="R154" s="12">
        <v>1536.6399999999999</v>
      </c>
    </row>
    <row r="155" spans="2:18" x14ac:dyDescent="0.25">
      <c r="B155" s="8">
        <v>1172</v>
      </c>
      <c r="C155" s="5">
        <v>43261</v>
      </c>
      <c r="D155" s="8">
        <v>10</v>
      </c>
      <c r="E155" t="s">
        <v>14</v>
      </c>
      <c r="F155" t="s">
        <v>33</v>
      </c>
      <c r="G155" t="s">
        <v>34</v>
      </c>
      <c r="H155" t="s">
        <v>48</v>
      </c>
      <c r="I155" t="s">
        <v>32</v>
      </c>
      <c r="J155" s="5">
        <v>43263</v>
      </c>
      <c r="K155" t="s">
        <v>54</v>
      </c>
      <c r="L155" t="s">
        <v>59</v>
      </c>
      <c r="M155" t="s">
        <v>70</v>
      </c>
      <c r="N155" t="s">
        <v>91</v>
      </c>
      <c r="O155" s="12">
        <v>140</v>
      </c>
      <c r="P155">
        <v>74</v>
      </c>
      <c r="Q155" s="2">
        <f>Tabla1[[#This Row],[Precio unitario]]*Tabla1[[#This Row],[Cantidad]]</f>
        <v>10360</v>
      </c>
      <c r="R155" s="12">
        <v>1004.9200000000001</v>
      </c>
    </row>
    <row r="156" spans="2:18" x14ac:dyDescent="0.25">
      <c r="B156" s="8">
        <v>1174</v>
      </c>
      <c r="C156" s="5">
        <v>43261</v>
      </c>
      <c r="D156" s="8">
        <v>10</v>
      </c>
      <c r="E156" t="s">
        <v>14</v>
      </c>
      <c r="F156" t="s">
        <v>33</v>
      </c>
      <c r="G156" t="s">
        <v>34</v>
      </c>
      <c r="H156" t="s">
        <v>48</v>
      </c>
      <c r="I156" t="s">
        <v>32</v>
      </c>
      <c r="J156" s="5"/>
      <c r="K156" t="s">
        <v>55</v>
      </c>
      <c r="L156"/>
      <c r="M156" t="s">
        <v>62</v>
      </c>
      <c r="N156" t="s">
        <v>91</v>
      </c>
      <c r="O156" s="12">
        <v>49</v>
      </c>
      <c r="P156">
        <v>90</v>
      </c>
      <c r="Q156" s="2">
        <f>Tabla1[[#This Row],[Precio unitario]]*Tabla1[[#This Row],[Cantidad]]</f>
        <v>4410</v>
      </c>
      <c r="R156" s="12">
        <v>423.35999999999996</v>
      </c>
    </row>
    <row r="157" spans="2:18" x14ac:dyDescent="0.25">
      <c r="B157" s="8">
        <v>1175</v>
      </c>
      <c r="C157" s="5">
        <v>43262</v>
      </c>
      <c r="D157" s="8">
        <v>11</v>
      </c>
      <c r="E157" t="s">
        <v>16</v>
      </c>
      <c r="F157" t="s">
        <v>37</v>
      </c>
      <c r="G157" t="s">
        <v>37</v>
      </c>
      <c r="H157" t="s">
        <v>45</v>
      </c>
      <c r="I157" t="s">
        <v>36</v>
      </c>
      <c r="J157" s="5"/>
      <c r="K157" t="s">
        <v>56</v>
      </c>
      <c r="L157"/>
      <c r="M157" t="s">
        <v>74</v>
      </c>
      <c r="N157" t="s">
        <v>84</v>
      </c>
      <c r="O157" s="12">
        <v>560</v>
      </c>
      <c r="P157">
        <v>27</v>
      </c>
      <c r="Q157" s="2">
        <f>Tabla1[[#This Row],[Precio unitario]]*Tabla1[[#This Row],[Cantidad]]</f>
        <v>15120</v>
      </c>
      <c r="R157" s="12">
        <v>1557.3600000000001</v>
      </c>
    </row>
    <row r="158" spans="2:18" x14ac:dyDescent="0.25">
      <c r="B158" s="8">
        <v>1176</v>
      </c>
      <c r="C158" s="5">
        <v>43252</v>
      </c>
      <c r="D158" s="8">
        <v>1</v>
      </c>
      <c r="E158" t="s">
        <v>17</v>
      </c>
      <c r="F158" t="s">
        <v>29</v>
      </c>
      <c r="G158" t="s">
        <v>30</v>
      </c>
      <c r="H158" t="s">
        <v>51</v>
      </c>
      <c r="I158" t="s">
        <v>31</v>
      </c>
      <c r="J158" s="5"/>
      <c r="K158" t="s">
        <v>56</v>
      </c>
      <c r="L158"/>
      <c r="M158" t="s">
        <v>68</v>
      </c>
      <c r="N158" t="s">
        <v>86</v>
      </c>
      <c r="O158" s="12">
        <v>257.59999999999997</v>
      </c>
      <c r="P158">
        <v>71</v>
      </c>
      <c r="Q158" s="2">
        <f>Tabla1[[#This Row],[Precio unitario]]*Tabla1[[#This Row],[Cantidad]]</f>
        <v>18289.599999999999</v>
      </c>
      <c r="R158" s="12">
        <v>1920.4079999999999</v>
      </c>
    </row>
    <row r="159" spans="2:18" x14ac:dyDescent="0.25">
      <c r="B159" s="8">
        <v>1177</v>
      </c>
      <c r="C159" s="5">
        <v>43279</v>
      </c>
      <c r="D159" s="8">
        <v>28</v>
      </c>
      <c r="E159" t="s">
        <v>13</v>
      </c>
      <c r="F159" t="s">
        <v>24</v>
      </c>
      <c r="G159" t="s">
        <v>38</v>
      </c>
      <c r="H159" t="s">
        <v>45</v>
      </c>
      <c r="I159" t="s">
        <v>36</v>
      </c>
      <c r="J159" s="5">
        <v>43281</v>
      </c>
      <c r="K159" t="s">
        <v>56</v>
      </c>
      <c r="L159" t="s">
        <v>59</v>
      </c>
      <c r="M159" t="s">
        <v>65</v>
      </c>
      <c r="N159" t="s">
        <v>82</v>
      </c>
      <c r="O159" s="12">
        <v>644</v>
      </c>
      <c r="P159">
        <v>74</v>
      </c>
      <c r="Q159" s="2">
        <f>Tabla1[[#This Row],[Precio unitario]]*Tabla1[[#This Row],[Cantidad]]</f>
        <v>47656</v>
      </c>
      <c r="R159" s="12">
        <v>4765.6000000000004</v>
      </c>
    </row>
    <row r="160" spans="2:18" x14ac:dyDescent="0.25">
      <c r="B160" s="8">
        <v>1178</v>
      </c>
      <c r="C160" s="5">
        <v>43260</v>
      </c>
      <c r="D160" s="8">
        <v>9</v>
      </c>
      <c r="E160" t="s">
        <v>18</v>
      </c>
      <c r="F160" t="s">
        <v>25</v>
      </c>
      <c r="G160" t="s">
        <v>26</v>
      </c>
      <c r="H160" t="s">
        <v>52</v>
      </c>
      <c r="I160" t="s">
        <v>39</v>
      </c>
      <c r="J160" s="5">
        <v>43262</v>
      </c>
      <c r="K160" t="s">
        <v>55</v>
      </c>
      <c r="L160" t="s">
        <v>58</v>
      </c>
      <c r="M160" t="s">
        <v>66</v>
      </c>
      <c r="N160" t="s">
        <v>83</v>
      </c>
      <c r="O160" s="12">
        <v>135.1</v>
      </c>
      <c r="P160">
        <v>76</v>
      </c>
      <c r="Q160" s="2">
        <f>Tabla1[[#This Row],[Precio unitario]]*Tabla1[[#This Row],[Cantidad]]</f>
        <v>10267.6</v>
      </c>
      <c r="R160" s="12">
        <v>1016.4924</v>
      </c>
    </row>
    <row r="161" spans="2:18" x14ac:dyDescent="0.25">
      <c r="B161" s="8">
        <v>1179</v>
      </c>
      <c r="C161" s="5">
        <v>43257</v>
      </c>
      <c r="D161" s="8">
        <v>6</v>
      </c>
      <c r="E161" t="s">
        <v>12</v>
      </c>
      <c r="F161" t="s">
        <v>27</v>
      </c>
      <c r="G161" t="s">
        <v>28</v>
      </c>
      <c r="H161" t="s">
        <v>50</v>
      </c>
      <c r="I161" t="s">
        <v>31</v>
      </c>
      <c r="J161" s="5">
        <v>43259</v>
      </c>
      <c r="K161" t="s">
        <v>54</v>
      </c>
      <c r="L161" t="s">
        <v>59</v>
      </c>
      <c r="M161" t="s">
        <v>1</v>
      </c>
      <c r="N161" t="s">
        <v>93</v>
      </c>
      <c r="O161" s="12">
        <v>178.5</v>
      </c>
      <c r="P161">
        <v>96</v>
      </c>
      <c r="Q161" s="2">
        <f>Tabla1[[#This Row],[Precio unitario]]*Tabla1[[#This Row],[Cantidad]]</f>
        <v>17136</v>
      </c>
      <c r="R161" s="12">
        <v>1730.7360000000001</v>
      </c>
    </row>
    <row r="162" spans="2:18" x14ac:dyDescent="0.25">
      <c r="B162" s="8">
        <v>1180</v>
      </c>
      <c r="C162" s="5">
        <v>43259</v>
      </c>
      <c r="D162" s="8">
        <v>8</v>
      </c>
      <c r="E162" t="s">
        <v>9</v>
      </c>
      <c r="F162" t="s">
        <v>23</v>
      </c>
      <c r="G162" t="s">
        <v>22</v>
      </c>
      <c r="H162" t="s">
        <v>51</v>
      </c>
      <c r="I162" t="s">
        <v>31</v>
      </c>
      <c r="J162" s="5">
        <v>43261</v>
      </c>
      <c r="K162" t="s">
        <v>54</v>
      </c>
      <c r="L162" t="s">
        <v>58</v>
      </c>
      <c r="M162" t="s">
        <v>1</v>
      </c>
      <c r="N162" t="s">
        <v>93</v>
      </c>
      <c r="O162" s="12">
        <v>178.5</v>
      </c>
      <c r="P162">
        <v>92</v>
      </c>
      <c r="Q162" s="2">
        <f>Tabla1[[#This Row],[Precio unitario]]*Tabla1[[#This Row],[Cantidad]]</f>
        <v>16422</v>
      </c>
      <c r="R162" s="12">
        <v>1625.7780000000002</v>
      </c>
    </row>
    <row r="163" spans="2:18" x14ac:dyDescent="0.25">
      <c r="B163" s="8">
        <v>1181</v>
      </c>
      <c r="C163" s="5">
        <v>43276</v>
      </c>
      <c r="D163" s="8">
        <v>25</v>
      </c>
      <c r="E163" t="s">
        <v>19</v>
      </c>
      <c r="F163" t="s">
        <v>33</v>
      </c>
      <c r="G163" t="s">
        <v>34</v>
      </c>
      <c r="H163" t="s">
        <v>48</v>
      </c>
      <c r="I163" t="s">
        <v>32</v>
      </c>
      <c r="J163" s="5">
        <v>43278</v>
      </c>
      <c r="K163" t="s">
        <v>55</v>
      </c>
      <c r="L163" t="s">
        <v>60</v>
      </c>
      <c r="M163" t="s">
        <v>67</v>
      </c>
      <c r="N163" t="s">
        <v>85</v>
      </c>
      <c r="O163" s="12">
        <v>308</v>
      </c>
      <c r="P163">
        <v>93</v>
      </c>
      <c r="Q163" s="2">
        <f>Tabla1[[#This Row],[Precio unitario]]*Tabla1[[#This Row],[Cantidad]]</f>
        <v>28644</v>
      </c>
      <c r="R163" s="12">
        <v>2807.1120000000001</v>
      </c>
    </row>
    <row r="164" spans="2:18" x14ac:dyDescent="0.25">
      <c r="B164" s="8">
        <v>1182</v>
      </c>
      <c r="C164" s="5">
        <v>43277</v>
      </c>
      <c r="D164" s="8">
        <v>26</v>
      </c>
      <c r="E164" t="s">
        <v>20</v>
      </c>
      <c r="F164" t="s">
        <v>37</v>
      </c>
      <c r="G164" t="s">
        <v>37</v>
      </c>
      <c r="H164" t="s">
        <v>45</v>
      </c>
      <c r="I164" t="s">
        <v>36</v>
      </c>
      <c r="J164" s="5">
        <v>43279</v>
      </c>
      <c r="K164" t="s">
        <v>56</v>
      </c>
      <c r="L164" t="s">
        <v>59</v>
      </c>
      <c r="M164" t="s">
        <v>78</v>
      </c>
      <c r="N164" t="s">
        <v>94</v>
      </c>
      <c r="O164" s="12">
        <v>350</v>
      </c>
      <c r="P164">
        <v>18</v>
      </c>
      <c r="Q164" s="2">
        <f>Tabla1[[#This Row],[Precio unitario]]*Tabla1[[#This Row],[Cantidad]]</f>
        <v>6300</v>
      </c>
      <c r="R164" s="12">
        <v>598.5</v>
      </c>
    </row>
    <row r="165" spans="2:18" x14ac:dyDescent="0.25">
      <c r="B165" s="8">
        <v>1183</v>
      </c>
      <c r="C165" s="5">
        <v>43280</v>
      </c>
      <c r="D165" s="8">
        <v>29</v>
      </c>
      <c r="E165" t="s">
        <v>10</v>
      </c>
      <c r="F165" t="s">
        <v>40</v>
      </c>
      <c r="G165" t="s">
        <v>26</v>
      </c>
      <c r="H165" t="s">
        <v>47</v>
      </c>
      <c r="I165" t="s">
        <v>39</v>
      </c>
      <c r="J165" s="5">
        <v>43282</v>
      </c>
      <c r="K165" t="s">
        <v>54</v>
      </c>
      <c r="L165" t="s">
        <v>58</v>
      </c>
      <c r="M165" t="s">
        <v>71</v>
      </c>
      <c r="N165" t="s">
        <v>95</v>
      </c>
      <c r="O165" s="12">
        <v>546</v>
      </c>
      <c r="P165">
        <v>98</v>
      </c>
      <c r="Q165" s="2">
        <f>Tabla1[[#This Row],[Precio unitario]]*Tabla1[[#This Row],[Cantidad]]</f>
        <v>53508</v>
      </c>
      <c r="R165" s="12">
        <v>5564.8320000000003</v>
      </c>
    </row>
    <row r="166" spans="2:18" x14ac:dyDescent="0.25">
      <c r="B166" s="8">
        <v>1184</v>
      </c>
      <c r="C166" s="5">
        <v>43257</v>
      </c>
      <c r="D166" s="8">
        <v>6</v>
      </c>
      <c r="E166" t="s">
        <v>12</v>
      </c>
      <c r="F166" t="s">
        <v>27</v>
      </c>
      <c r="G166" t="s">
        <v>28</v>
      </c>
      <c r="H166" t="s">
        <v>50</v>
      </c>
      <c r="I166" t="s">
        <v>31</v>
      </c>
      <c r="J166" s="5">
        <v>43259</v>
      </c>
      <c r="K166" t="s">
        <v>56</v>
      </c>
      <c r="L166" t="s">
        <v>58</v>
      </c>
      <c r="M166" t="s">
        <v>63</v>
      </c>
      <c r="N166" t="s">
        <v>91</v>
      </c>
      <c r="O166" s="12">
        <v>420</v>
      </c>
      <c r="P166">
        <v>46</v>
      </c>
      <c r="Q166" s="2">
        <f>Tabla1[[#This Row],[Precio unitario]]*Tabla1[[#This Row],[Cantidad]]</f>
        <v>19320</v>
      </c>
      <c r="R166" s="12">
        <v>1893.3600000000001</v>
      </c>
    </row>
    <row r="167" spans="2:18" x14ac:dyDescent="0.25">
      <c r="B167" s="8">
        <v>1185</v>
      </c>
      <c r="C167" s="5">
        <v>43257</v>
      </c>
      <c r="D167" s="8">
        <v>6</v>
      </c>
      <c r="E167" t="s">
        <v>12</v>
      </c>
      <c r="F167" t="s">
        <v>27</v>
      </c>
      <c r="G167" t="s">
        <v>28</v>
      </c>
      <c r="H167" t="s">
        <v>50</v>
      </c>
      <c r="I167" t="s">
        <v>31</v>
      </c>
      <c r="J167" s="5">
        <v>43259</v>
      </c>
      <c r="K167" t="s">
        <v>56</v>
      </c>
      <c r="L167" t="s">
        <v>58</v>
      </c>
      <c r="M167" t="s">
        <v>64</v>
      </c>
      <c r="N167" t="s">
        <v>91</v>
      </c>
      <c r="O167" s="12">
        <v>742</v>
      </c>
      <c r="P167">
        <v>14</v>
      </c>
      <c r="Q167" s="2">
        <f>Tabla1[[#This Row],[Precio unitario]]*Tabla1[[#This Row],[Cantidad]]</f>
        <v>10388</v>
      </c>
      <c r="R167" s="12">
        <v>1038.8</v>
      </c>
    </row>
    <row r="168" spans="2:18" x14ac:dyDescent="0.25">
      <c r="B168" s="8">
        <v>1186</v>
      </c>
      <c r="C168" s="5">
        <v>43255</v>
      </c>
      <c r="D168" s="8">
        <v>4</v>
      </c>
      <c r="E168" t="s">
        <v>7</v>
      </c>
      <c r="F168" t="s">
        <v>35</v>
      </c>
      <c r="G168" t="s">
        <v>35</v>
      </c>
      <c r="H168" t="s">
        <v>46</v>
      </c>
      <c r="I168" t="s">
        <v>32</v>
      </c>
      <c r="J168" s="5"/>
      <c r="L168"/>
      <c r="M168" t="s">
        <v>79</v>
      </c>
      <c r="N168" t="s">
        <v>3</v>
      </c>
      <c r="O168" s="12">
        <v>532</v>
      </c>
      <c r="P168">
        <v>85</v>
      </c>
      <c r="Q168" s="2">
        <f>Tabla1[[#This Row],[Precio unitario]]*Tabla1[[#This Row],[Cantidad]]</f>
        <v>45220</v>
      </c>
      <c r="R168" s="12">
        <v>4476.78</v>
      </c>
    </row>
    <row r="169" spans="2:18" x14ac:dyDescent="0.25">
      <c r="B169" s="8">
        <v>1187</v>
      </c>
      <c r="C169" s="5">
        <v>43254</v>
      </c>
      <c r="D169" s="8">
        <v>3</v>
      </c>
      <c r="E169" t="s">
        <v>11</v>
      </c>
      <c r="F169" t="s">
        <v>43</v>
      </c>
      <c r="G169" t="s">
        <v>44</v>
      </c>
      <c r="H169" t="s">
        <v>49</v>
      </c>
      <c r="I169" t="s">
        <v>39</v>
      </c>
      <c r="J169" s="5"/>
      <c r="L169"/>
      <c r="M169" t="s">
        <v>77</v>
      </c>
      <c r="N169" t="s">
        <v>82</v>
      </c>
      <c r="O169" s="12">
        <v>41.86</v>
      </c>
      <c r="P169">
        <v>88</v>
      </c>
      <c r="Q169" s="2">
        <f>Tabla1[[#This Row],[Precio unitario]]*Tabla1[[#This Row],[Cantidad]]</f>
        <v>3683.68</v>
      </c>
      <c r="R169" s="12">
        <v>357.31695999999999</v>
      </c>
    </row>
    <row r="170" spans="2:18" x14ac:dyDescent="0.25">
      <c r="B170" s="8">
        <v>1188</v>
      </c>
      <c r="C170" s="5">
        <v>43282</v>
      </c>
      <c r="D170" s="8">
        <v>1</v>
      </c>
      <c r="E170" t="s">
        <v>17</v>
      </c>
      <c r="F170" t="s">
        <v>29</v>
      </c>
      <c r="G170" t="s">
        <v>30</v>
      </c>
      <c r="H170" t="s">
        <v>51</v>
      </c>
      <c r="I170" t="s">
        <v>31</v>
      </c>
      <c r="J170" s="5"/>
      <c r="L170"/>
      <c r="M170" t="s">
        <v>77</v>
      </c>
      <c r="N170" t="s">
        <v>82</v>
      </c>
      <c r="O170" s="12">
        <v>41.86</v>
      </c>
      <c r="P170">
        <v>81</v>
      </c>
      <c r="Q170" s="2">
        <f>Tabla1[[#This Row],[Precio unitario]]*Tabla1[[#This Row],[Cantidad]]</f>
        <v>3390.66</v>
      </c>
      <c r="R170" s="12">
        <v>335.67534000000006</v>
      </c>
    </row>
    <row r="171" spans="2:18" x14ac:dyDescent="0.25">
      <c r="B171" s="8">
        <v>1189</v>
      </c>
      <c r="C171" s="5">
        <v>43309</v>
      </c>
      <c r="D171" s="8">
        <v>28</v>
      </c>
      <c r="E171" t="s">
        <v>13</v>
      </c>
      <c r="F171" t="s">
        <v>24</v>
      </c>
      <c r="G171" t="s">
        <v>38</v>
      </c>
      <c r="H171" t="s">
        <v>45</v>
      </c>
      <c r="I171" t="s">
        <v>36</v>
      </c>
      <c r="J171" s="5">
        <v>43311</v>
      </c>
      <c r="K171" t="s">
        <v>56</v>
      </c>
      <c r="L171" t="s">
        <v>59</v>
      </c>
      <c r="M171" t="s">
        <v>66</v>
      </c>
      <c r="N171" t="s">
        <v>83</v>
      </c>
      <c r="O171" s="12">
        <v>135.1</v>
      </c>
      <c r="P171">
        <v>33</v>
      </c>
      <c r="Q171" s="2">
        <f>Tabla1[[#This Row],[Precio unitario]]*Tabla1[[#This Row],[Cantidad]]</f>
        <v>4458.3</v>
      </c>
      <c r="R171" s="12">
        <v>423.5385</v>
      </c>
    </row>
    <row r="172" spans="2:18" x14ac:dyDescent="0.25">
      <c r="B172" s="8">
        <v>1190</v>
      </c>
      <c r="C172" s="5">
        <v>43309</v>
      </c>
      <c r="D172" s="8">
        <v>28</v>
      </c>
      <c r="E172" t="s">
        <v>13</v>
      </c>
      <c r="F172" t="s">
        <v>24</v>
      </c>
      <c r="G172" t="s">
        <v>38</v>
      </c>
      <c r="H172" t="s">
        <v>45</v>
      </c>
      <c r="I172" t="s">
        <v>36</v>
      </c>
      <c r="J172" s="5">
        <v>43311</v>
      </c>
      <c r="K172" t="s">
        <v>56</v>
      </c>
      <c r="L172" t="s">
        <v>59</v>
      </c>
      <c r="M172" t="s">
        <v>68</v>
      </c>
      <c r="N172" t="s">
        <v>86</v>
      </c>
      <c r="O172" s="12">
        <v>257.59999999999997</v>
      </c>
      <c r="P172">
        <v>47</v>
      </c>
      <c r="Q172" s="2">
        <f>Tabla1[[#This Row],[Precio unitario]]*Tabla1[[#This Row],[Cantidad]]</f>
        <v>12107.199999999999</v>
      </c>
      <c r="R172" s="12">
        <v>1271.2560000000001</v>
      </c>
    </row>
    <row r="173" spans="2:18" x14ac:dyDescent="0.25">
      <c r="B173" s="8">
        <v>1191</v>
      </c>
      <c r="C173" s="5">
        <v>43290</v>
      </c>
      <c r="D173" s="8">
        <v>9</v>
      </c>
      <c r="E173" t="s">
        <v>18</v>
      </c>
      <c r="F173" t="s">
        <v>25</v>
      </c>
      <c r="G173" t="s">
        <v>26</v>
      </c>
      <c r="H173" t="s">
        <v>52</v>
      </c>
      <c r="I173" t="s">
        <v>39</v>
      </c>
      <c r="J173" s="5">
        <v>43292</v>
      </c>
      <c r="K173" t="s">
        <v>55</v>
      </c>
      <c r="L173" t="s">
        <v>58</v>
      </c>
      <c r="M173" t="s">
        <v>2</v>
      </c>
      <c r="N173" t="s">
        <v>3</v>
      </c>
      <c r="O173" s="12">
        <v>273</v>
      </c>
      <c r="P173">
        <v>61</v>
      </c>
      <c r="Q173" s="2">
        <f>Tabla1[[#This Row],[Precio unitario]]*Tabla1[[#This Row],[Cantidad]]</f>
        <v>16653</v>
      </c>
      <c r="R173" s="12">
        <v>1731.9120000000003</v>
      </c>
    </row>
    <row r="174" spans="2:18" x14ac:dyDescent="0.25">
      <c r="B174" s="8">
        <v>1192</v>
      </c>
      <c r="C174" s="5">
        <v>43290</v>
      </c>
      <c r="D174" s="8">
        <v>9</v>
      </c>
      <c r="E174" t="s">
        <v>18</v>
      </c>
      <c r="F174" t="s">
        <v>25</v>
      </c>
      <c r="G174" t="s">
        <v>26</v>
      </c>
      <c r="H174" t="s">
        <v>52</v>
      </c>
      <c r="I174" t="s">
        <v>39</v>
      </c>
      <c r="J174" s="5">
        <v>43292</v>
      </c>
      <c r="K174" t="s">
        <v>55</v>
      </c>
      <c r="L174" t="s">
        <v>58</v>
      </c>
      <c r="M174" t="s">
        <v>4</v>
      </c>
      <c r="N174" t="s">
        <v>87</v>
      </c>
      <c r="O174" s="12">
        <v>487.19999999999993</v>
      </c>
      <c r="P174">
        <v>27</v>
      </c>
      <c r="Q174" s="2">
        <f>Tabla1[[#This Row],[Precio unitario]]*Tabla1[[#This Row],[Cantidad]]</f>
        <v>13154.399999999998</v>
      </c>
      <c r="R174" s="12">
        <v>1341.7487999999998</v>
      </c>
    </row>
    <row r="175" spans="2:18" x14ac:dyDescent="0.25">
      <c r="B175" s="8">
        <v>1193</v>
      </c>
      <c r="C175" s="5">
        <v>43287</v>
      </c>
      <c r="D175" s="8">
        <v>6</v>
      </c>
      <c r="E175" t="s">
        <v>12</v>
      </c>
      <c r="F175" t="s">
        <v>27</v>
      </c>
      <c r="G175" t="s">
        <v>28</v>
      </c>
      <c r="H175" t="s">
        <v>50</v>
      </c>
      <c r="I175" t="s">
        <v>31</v>
      </c>
      <c r="J175" s="5">
        <v>43289</v>
      </c>
      <c r="K175" t="s">
        <v>54</v>
      </c>
      <c r="L175" t="s">
        <v>59</v>
      </c>
      <c r="M175" t="s">
        <v>61</v>
      </c>
      <c r="N175" t="s">
        <v>82</v>
      </c>
      <c r="O175" s="12">
        <v>196</v>
      </c>
      <c r="P175">
        <v>84</v>
      </c>
      <c r="Q175" s="2">
        <f>Tabla1[[#This Row],[Precio unitario]]*Tabla1[[#This Row],[Cantidad]]</f>
        <v>16464</v>
      </c>
      <c r="R175" s="12">
        <v>1662.864</v>
      </c>
    </row>
    <row r="176" spans="2:18" x14ac:dyDescent="0.25">
      <c r="B176" s="8">
        <v>1194</v>
      </c>
      <c r="C176" s="5">
        <v>43289</v>
      </c>
      <c r="D176" s="8">
        <v>8</v>
      </c>
      <c r="E176" t="s">
        <v>9</v>
      </c>
      <c r="F176" t="s">
        <v>23</v>
      </c>
      <c r="G176" t="s">
        <v>22</v>
      </c>
      <c r="H176" t="s">
        <v>51</v>
      </c>
      <c r="I176" t="s">
        <v>31</v>
      </c>
      <c r="J176" s="5">
        <v>43291</v>
      </c>
      <c r="K176" t="s">
        <v>54</v>
      </c>
      <c r="L176" t="s">
        <v>58</v>
      </c>
      <c r="M176" t="s">
        <v>74</v>
      </c>
      <c r="N176" t="s">
        <v>84</v>
      </c>
      <c r="O176" s="12">
        <v>560</v>
      </c>
      <c r="P176">
        <v>91</v>
      </c>
      <c r="Q176" s="2">
        <f>Tabla1[[#This Row],[Precio unitario]]*Tabla1[[#This Row],[Cantidad]]</f>
        <v>50960</v>
      </c>
      <c r="R176" s="12">
        <v>5045.04</v>
      </c>
    </row>
    <row r="177" spans="2:18" x14ac:dyDescent="0.25">
      <c r="B177" s="8">
        <v>1195</v>
      </c>
      <c r="C177" s="5">
        <v>43289</v>
      </c>
      <c r="D177" s="8">
        <v>8</v>
      </c>
      <c r="E177" t="s">
        <v>9</v>
      </c>
      <c r="F177" t="s">
        <v>23</v>
      </c>
      <c r="G177" t="s">
        <v>22</v>
      </c>
      <c r="H177" t="s">
        <v>51</v>
      </c>
      <c r="I177" t="s">
        <v>31</v>
      </c>
      <c r="J177" s="5">
        <v>43291</v>
      </c>
      <c r="K177" t="s">
        <v>54</v>
      </c>
      <c r="L177" t="s">
        <v>58</v>
      </c>
      <c r="M177" t="s">
        <v>76</v>
      </c>
      <c r="N177" t="s">
        <v>92</v>
      </c>
      <c r="O177" s="12">
        <v>128.79999999999998</v>
      </c>
      <c r="P177">
        <v>36</v>
      </c>
      <c r="Q177" s="2">
        <f>Tabla1[[#This Row],[Precio unitario]]*Tabla1[[#This Row],[Cantidad]]</f>
        <v>4636.7999999999993</v>
      </c>
      <c r="R177" s="12">
        <v>482.22720000000004</v>
      </c>
    </row>
    <row r="178" spans="2:18" x14ac:dyDescent="0.25">
      <c r="B178" s="8">
        <v>1196</v>
      </c>
      <c r="C178" s="5">
        <v>43306</v>
      </c>
      <c r="D178" s="8">
        <v>25</v>
      </c>
      <c r="E178" t="s">
        <v>19</v>
      </c>
      <c r="F178" t="s">
        <v>33</v>
      </c>
      <c r="G178" t="s">
        <v>34</v>
      </c>
      <c r="H178" t="s">
        <v>48</v>
      </c>
      <c r="I178" t="s">
        <v>32</v>
      </c>
      <c r="J178" s="5">
        <v>43308</v>
      </c>
      <c r="K178" t="s">
        <v>55</v>
      </c>
      <c r="L178" t="s">
        <v>60</v>
      </c>
      <c r="M178" t="s">
        <v>73</v>
      </c>
      <c r="N178" t="s">
        <v>92</v>
      </c>
      <c r="O178" s="12">
        <v>140</v>
      </c>
      <c r="P178">
        <v>34</v>
      </c>
      <c r="Q178" s="2">
        <f>Tabla1[[#This Row],[Precio unitario]]*Tabla1[[#This Row],[Cantidad]]</f>
        <v>4760</v>
      </c>
      <c r="R178" s="12">
        <v>480.76000000000005</v>
      </c>
    </row>
    <row r="179" spans="2:18" x14ac:dyDescent="0.25">
      <c r="B179" s="8">
        <v>1197</v>
      </c>
      <c r="C179" s="5">
        <v>43307</v>
      </c>
      <c r="D179" s="8">
        <v>26</v>
      </c>
      <c r="E179" t="s">
        <v>20</v>
      </c>
      <c r="F179" t="s">
        <v>37</v>
      </c>
      <c r="G179" t="s">
        <v>37</v>
      </c>
      <c r="H179" t="s">
        <v>45</v>
      </c>
      <c r="I179" t="s">
        <v>36</v>
      </c>
      <c r="J179" s="5">
        <v>43309</v>
      </c>
      <c r="K179" t="s">
        <v>56</v>
      </c>
      <c r="L179" t="s">
        <v>59</v>
      </c>
      <c r="M179" t="s">
        <v>80</v>
      </c>
      <c r="N179" t="s">
        <v>89</v>
      </c>
      <c r="O179" s="12">
        <v>298.90000000000003</v>
      </c>
      <c r="P179">
        <v>81</v>
      </c>
      <c r="Q179" s="2">
        <f>Tabla1[[#This Row],[Precio unitario]]*Tabla1[[#This Row],[Cantidad]]</f>
        <v>24210.9</v>
      </c>
      <c r="R179" s="12">
        <v>2493.7227000000003</v>
      </c>
    </row>
    <row r="180" spans="2:18" x14ac:dyDescent="0.25">
      <c r="B180" s="8">
        <v>1198</v>
      </c>
      <c r="C180" s="5">
        <v>43307</v>
      </c>
      <c r="D180" s="8">
        <v>26</v>
      </c>
      <c r="E180" t="s">
        <v>20</v>
      </c>
      <c r="F180" t="s">
        <v>37</v>
      </c>
      <c r="G180" t="s">
        <v>37</v>
      </c>
      <c r="H180" t="s">
        <v>45</v>
      </c>
      <c r="I180" t="s">
        <v>36</v>
      </c>
      <c r="J180" s="5">
        <v>43309</v>
      </c>
      <c r="K180" t="s">
        <v>56</v>
      </c>
      <c r="L180" t="s">
        <v>59</v>
      </c>
      <c r="M180" t="s">
        <v>66</v>
      </c>
      <c r="N180" t="s">
        <v>83</v>
      </c>
      <c r="O180" s="12">
        <v>135.1</v>
      </c>
      <c r="P180">
        <v>25</v>
      </c>
      <c r="Q180" s="2">
        <f>Tabla1[[#This Row],[Precio unitario]]*Tabla1[[#This Row],[Cantidad]]</f>
        <v>3377.5</v>
      </c>
      <c r="R180" s="12">
        <v>327.61750000000001</v>
      </c>
    </row>
    <row r="181" spans="2:18" x14ac:dyDescent="0.25">
      <c r="B181" s="8">
        <v>1199</v>
      </c>
      <c r="C181" s="5">
        <v>43307</v>
      </c>
      <c r="D181" s="8">
        <v>26</v>
      </c>
      <c r="E181" t="s">
        <v>20</v>
      </c>
      <c r="F181" t="s">
        <v>37</v>
      </c>
      <c r="G181" t="s">
        <v>37</v>
      </c>
      <c r="H181" t="s">
        <v>45</v>
      </c>
      <c r="I181" t="s">
        <v>36</v>
      </c>
      <c r="J181" s="5">
        <v>43309</v>
      </c>
      <c r="K181" t="s">
        <v>56</v>
      </c>
      <c r="L181" t="s">
        <v>59</v>
      </c>
      <c r="M181" t="s">
        <v>68</v>
      </c>
      <c r="N181" t="s">
        <v>86</v>
      </c>
      <c r="O181" s="12">
        <v>257.59999999999997</v>
      </c>
      <c r="P181">
        <v>12</v>
      </c>
      <c r="Q181" s="2">
        <f>Tabla1[[#This Row],[Precio unitario]]*Tabla1[[#This Row],[Cantidad]]</f>
        <v>3091.2</v>
      </c>
      <c r="R181" s="12">
        <v>309.12</v>
      </c>
    </row>
    <row r="182" spans="2:18" x14ac:dyDescent="0.25">
      <c r="B182" s="8">
        <v>1200</v>
      </c>
      <c r="C182" s="5">
        <v>43310</v>
      </c>
      <c r="D182" s="8">
        <v>29</v>
      </c>
      <c r="E182" t="s">
        <v>10</v>
      </c>
      <c r="F182" t="s">
        <v>40</v>
      </c>
      <c r="G182" t="s">
        <v>26</v>
      </c>
      <c r="H182" t="s">
        <v>47</v>
      </c>
      <c r="I182" t="s">
        <v>39</v>
      </c>
      <c r="J182" s="5">
        <v>43312</v>
      </c>
      <c r="K182" t="s">
        <v>54</v>
      </c>
      <c r="L182" t="s">
        <v>58</v>
      </c>
      <c r="M182" t="s">
        <v>61</v>
      </c>
      <c r="N182" t="s">
        <v>82</v>
      </c>
      <c r="O182" s="12">
        <v>196</v>
      </c>
      <c r="P182">
        <v>23</v>
      </c>
      <c r="Q182" s="2">
        <f>Tabla1[[#This Row],[Precio unitario]]*Tabla1[[#This Row],[Cantidad]]</f>
        <v>4508</v>
      </c>
      <c r="R182" s="12">
        <v>432.76800000000003</v>
      </c>
    </row>
    <row r="183" spans="2:18" x14ac:dyDescent="0.25">
      <c r="B183" s="8">
        <v>1201</v>
      </c>
      <c r="C183" s="5">
        <v>43287</v>
      </c>
      <c r="D183" s="8">
        <v>6</v>
      </c>
      <c r="E183" t="s">
        <v>12</v>
      </c>
      <c r="F183" t="s">
        <v>27</v>
      </c>
      <c r="G183" t="s">
        <v>28</v>
      </c>
      <c r="H183" t="s">
        <v>50</v>
      </c>
      <c r="I183" t="s">
        <v>31</v>
      </c>
      <c r="J183" s="5">
        <v>43289</v>
      </c>
      <c r="K183" t="s">
        <v>56</v>
      </c>
      <c r="L183" t="s">
        <v>58</v>
      </c>
      <c r="M183" t="s">
        <v>1</v>
      </c>
      <c r="N183" t="s">
        <v>93</v>
      </c>
      <c r="O183" s="12">
        <v>178.5</v>
      </c>
      <c r="P183">
        <v>76</v>
      </c>
      <c r="Q183" s="2">
        <f>Tabla1[[#This Row],[Precio unitario]]*Tabla1[[#This Row],[Cantidad]]</f>
        <v>13566</v>
      </c>
      <c r="R183" s="12">
        <v>1370.1659999999999</v>
      </c>
    </row>
    <row r="184" spans="2:18" x14ac:dyDescent="0.25">
      <c r="B184" s="8">
        <v>1203</v>
      </c>
      <c r="C184" s="5">
        <v>43285</v>
      </c>
      <c r="D184" s="8">
        <v>4</v>
      </c>
      <c r="E184" t="s">
        <v>7</v>
      </c>
      <c r="F184" t="s">
        <v>35</v>
      </c>
      <c r="G184" t="s">
        <v>35</v>
      </c>
      <c r="H184" t="s">
        <v>46</v>
      </c>
      <c r="I184" t="s">
        <v>32</v>
      </c>
      <c r="J184" s="5">
        <v>43287</v>
      </c>
      <c r="K184" t="s">
        <v>55</v>
      </c>
      <c r="L184" t="s">
        <v>59</v>
      </c>
      <c r="M184" t="s">
        <v>72</v>
      </c>
      <c r="N184" t="s">
        <v>94</v>
      </c>
      <c r="O184" s="12">
        <v>1134</v>
      </c>
      <c r="P184">
        <v>55</v>
      </c>
      <c r="Q184" s="2">
        <f>Tabla1[[#This Row],[Precio unitario]]*Tabla1[[#This Row],[Cantidad]]</f>
        <v>62370</v>
      </c>
      <c r="R184" s="12">
        <v>6237</v>
      </c>
    </row>
    <row r="185" spans="2:18" x14ac:dyDescent="0.25">
      <c r="B185" s="8">
        <v>1204</v>
      </c>
      <c r="C185" s="5">
        <v>43285</v>
      </c>
      <c r="D185" s="8">
        <v>4</v>
      </c>
      <c r="E185" t="s">
        <v>7</v>
      </c>
      <c r="F185" t="s">
        <v>35</v>
      </c>
      <c r="G185" t="s">
        <v>35</v>
      </c>
      <c r="H185" t="s">
        <v>46</v>
      </c>
      <c r="I185" t="s">
        <v>32</v>
      </c>
      <c r="J185" s="5">
        <v>43287</v>
      </c>
      <c r="K185" t="s">
        <v>55</v>
      </c>
      <c r="L185" t="s">
        <v>59</v>
      </c>
      <c r="M185" t="s">
        <v>81</v>
      </c>
      <c r="N185" t="s">
        <v>90</v>
      </c>
      <c r="O185" s="12">
        <v>98</v>
      </c>
      <c r="P185">
        <v>19</v>
      </c>
      <c r="Q185" s="2">
        <f>Tabla1[[#This Row],[Precio unitario]]*Tabla1[[#This Row],[Cantidad]]</f>
        <v>1862</v>
      </c>
      <c r="R185" s="12">
        <v>180.614</v>
      </c>
    </row>
    <row r="186" spans="2:18" x14ac:dyDescent="0.25">
      <c r="B186" s="8">
        <v>1206</v>
      </c>
      <c r="C186" s="5">
        <v>43289</v>
      </c>
      <c r="D186" s="8">
        <v>8</v>
      </c>
      <c r="E186" t="s">
        <v>9</v>
      </c>
      <c r="F186" t="s">
        <v>23</v>
      </c>
      <c r="G186" t="s">
        <v>22</v>
      </c>
      <c r="H186" t="s">
        <v>51</v>
      </c>
      <c r="I186" t="s">
        <v>31</v>
      </c>
      <c r="J186" s="5">
        <v>43291</v>
      </c>
      <c r="K186" t="s">
        <v>56</v>
      </c>
      <c r="L186" t="s">
        <v>59</v>
      </c>
      <c r="M186" t="s">
        <v>4</v>
      </c>
      <c r="N186" t="s">
        <v>87</v>
      </c>
      <c r="O186" s="12">
        <v>487.19999999999993</v>
      </c>
      <c r="P186">
        <v>27</v>
      </c>
      <c r="Q186" s="2">
        <f>Tabla1[[#This Row],[Precio unitario]]*Tabla1[[#This Row],[Cantidad]]</f>
        <v>13154.399999999998</v>
      </c>
      <c r="R186" s="12">
        <v>1249.6679999999999</v>
      </c>
    </row>
    <row r="187" spans="2:18" x14ac:dyDescent="0.25">
      <c r="B187" s="8">
        <v>1209</v>
      </c>
      <c r="C187" s="5">
        <v>43284</v>
      </c>
      <c r="D187" s="8">
        <v>3</v>
      </c>
      <c r="E187" t="s">
        <v>11</v>
      </c>
      <c r="F187" t="s">
        <v>43</v>
      </c>
      <c r="G187" t="s">
        <v>44</v>
      </c>
      <c r="H187" t="s">
        <v>49</v>
      </c>
      <c r="I187" t="s">
        <v>39</v>
      </c>
      <c r="J187" s="5">
        <v>43286</v>
      </c>
      <c r="K187" t="s">
        <v>54</v>
      </c>
      <c r="L187" t="s">
        <v>60</v>
      </c>
      <c r="M187" t="s">
        <v>69</v>
      </c>
      <c r="N187" t="s">
        <v>85</v>
      </c>
      <c r="O187" s="12">
        <v>140</v>
      </c>
      <c r="P187">
        <v>99</v>
      </c>
      <c r="Q187" s="2">
        <f>Tabla1[[#This Row],[Precio unitario]]*Tabla1[[#This Row],[Cantidad]]</f>
        <v>13860</v>
      </c>
      <c r="R187" s="12">
        <v>1330.56</v>
      </c>
    </row>
    <row r="188" spans="2:18" x14ac:dyDescent="0.25">
      <c r="B188" s="8">
        <v>1210</v>
      </c>
      <c r="C188" s="5">
        <v>43284</v>
      </c>
      <c r="D188" s="8">
        <v>3</v>
      </c>
      <c r="E188" t="s">
        <v>11</v>
      </c>
      <c r="F188" t="s">
        <v>43</v>
      </c>
      <c r="G188" t="s">
        <v>44</v>
      </c>
      <c r="H188" t="s">
        <v>49</v>
      </c>
      <c r="I188" t="s">
        <v>39</v>
      </c>
      <c r="J188" s="5">
        <v>43286</v>
      </c>
      <c r="K188" t="s">
        <v>54</v>
      </c>
      <c r="L188" t="s">
        <v>60</v>
      </c>
      <c r="M188" t="s">
        <v>74</v>
      </c>
      <c r="N188" t="s">
        <v>84</v>
      </c>
      <c r="O188" s="12">
        <v>560</v>
      </c>
      <c r="P188">
        <v>10</v>
      </c>
      <c r="Q188" s="2">
        <f>Tabla1[[#This Row],[Precio unitario]]*Tabla1[[#This Row],[Cantidad]]</f>
        <v>5600</v>
      </c>
      <c r="R188" s="12">
        <v>560</v>
      </c>
    </row>
    <row r="189" spans="2:18" x14ac:dyDescent="0.25">
      <c r="B189" s="8">
        <v>1214</v>
      </c>
      <c r="C189" s="5">
        <v>43291</v>
      </c>
      <c r="D189" s="8">
        <v>10</v>
      </c>
      <c r="E189" t="s">
        <v>14</v>
      </c>
      <c r="F189" t="s">
        <v>33</v>
      </c>
      <c r="G189" t="s">
        <v>34</v>
      </c>
      <c r="H189" t="s">
        <v>48</v>
      </c>
      <c r="I189" t="s">
        <v>32</v>
      </c>
      <c r="J189" s="5">
        <v>43293</v>
      </c>
      <c r="K189" t="s">
        <v>54</v>
      </c>
      <c r="L189" t="s">
        <v>59</v>
      </c>
      <c r="M189" t="s">
        <v>70</v>
      </c>
      <c r="N189" t="s">
        <v>91</v>
      </c>
      <c r="O189" s="12">
        <v>140</v>
      </c>
      <c r="P189">
        <v>80</v>
      </c>
      <c r="Q189" s="2">
        <f>Tabla1[[#This Row],[Precio unitario]]*Tabla1[[#This Row],[Cantidad]]</f>
        <v>11200</v>
      </c>
      <c r="R189" s="12">
        <v>1086.3999999999999</v>
      </c>
    </row>
    <row r="190" spans="2:18" x14ac:dyDescent="0.25">
      <c r="B190" s="8">
        <v>1216</v>
      </c>
      <c r="C190" s="5">
        <v>43291</v>
      </c>
      <c r="D190" s="8">
        <v>10</v>
      </c>
      <c r="E190" t="s">
        <v>14</v>
      </c>
      <c r="F190" t="s">
        <v>33</v>
      </c>
      <c r="G190" t="s">
        <v>34</v>
      </c>
      <c r="H190" t="s">
        <v>48</v>
      </c>
      <c r="I190" t="s">
        <v>32</v>
      </c>
      <c r="J190" s="5"/>
      <c r="K190" t="s">
        <v>55</v>
      </c>
      <c r="L190"/>
      <c r="M190" t="s">
        <v>62</v>
      </c>
      <c r="N190" t="s">
        <v>91</v>
      </c>
      <c r="O190" s="12">
        <v>49</v>
      </c>
      <c r="P190">
        <v>27</v>
      </c>
      <c r="Q190" s="2">
        <f>Tabla1[[#This Row],[Precio unitario]]*Tabla1[[#This Row],[Cantidad]]</f>
        <v>1323</v>
      </c>
      <c r="R190" s="12">
        <v>127.00800000000001</v>
      </c>
    </row>
    <row r="191" spans="2:18" x14ac:dyDescent="0.25">
      <c r="B191" s="8">
        <v>1217</v>
      </c>
      <c r="C191" s="5">
        <v>43292</v>
      </c>
      <c r="D191" s="8">
        <v>11</v>
      </c>
      <c r="E191" t="s">
        <v>16</v>
      </c>
      <c r="F191" t="s">
        <v>37</v>
      </c>
      <c r="G191" t="s">
        <v>37</v>
      </c>
      <c r="H191" t="s">
        <v>45</v>
      </c>
      <c r="I191" t="s">
        <v>36</v>
      </c>
      <c r="J191" s="5"/>
      <c r="K191" t="s">
        <v>56</v>
      </c>
      <c r="L191"/>
      <c r="M191" t="s">
        <v>74</v>
      </c>
      <c r="N191" t="s">
        <v>84</v>
      </c>
      <c r="O191" s="12">
        <v>560</v>
      </c>
      <c r="P191">
        <v>97</v>
      </c>
      <c r="Q191" s="2">
        <f>Tabla1[[#This Row],[Precio unitario]]*Tabla1[[#This Row],[Cantidad]]</f>
        <v>54320</v>
      </c>
      <c r="R191" s="12">
        <v>5323.3600000000006</v>
      </c>
    </row>
    <row r="192" spans="2:18" x14ac:dyDescent="0.25">
      <c r="B192" s="8">
        <v>1218</v>
      </c>
      <c r="C192" s="5">
        <v>43282</v>
      </c>
      <c r="D192" s="8">
        <v>1</v>
      </c>
      <c r="E192" t="s">
        <v>17</v>
      </c>
      <c r="F192" t="s">
        <v>29</v>
      </c>
      <c r="G192" t="s">
        <v>30</v>
      </c>
      <c r="H192" t="s">
        <v>51</v>
      </c>
      <c r="I192" t="s">
        <v>31</v>
      </c>
      <c r="J192" s="5"/>
      <c r="K192" t="s">
        <v>56</v>
      </c>
      <c r="L192"/>
      <c r="M192" t="s">
        <v>68</v>
      </c>
      <c r="N192" t="s">
        <v>86</v>
      </c>
      <c r="O192" s="12">
        <v>257.59999999999997</v>
      </c>
      <c r="P192">
        <v>42</v>
      </c>
      <c r="Q192" s="2">
        <f>Tabla1[[#This Row],[Precio unitario]]*Tabla1[[#This Row],[Cantidad]]</f>
        <v>10819.199999999999</v>
      </c>
      <c r="R192" s="12">
        <v>1125.1967999999999</v>
      </c>
    </row>
    <row r="193" spans="2:18" x14ac:dyDescent="0.25">
      <c r="B193" s="8">
        <v>1219</v>
      </c>
      <c r="C193" s="5">
        <v>43309</v>
      </c>
      <c r="D193" s="8">
        <v>28</v>
      </c>
      <c r="E193" t="s">
        <v>13</v>
      </c>
      <c r="F193" t="s">
        <v>24</v>
      </c>
      <c r="G193" t="s">
        <v>38</v>
      </c>
      <c r="H193" t="s">
        <v>45</v>
      </c>
      <c r="I193" t="s">
        <v>36</v>
      </c>
      <c r="J193" s="5">
        <v>43311</v>
      </c>
      <c r="K193" t="s">
        <v>56</v>
      </c>
      <c r="L193" t="s">
        <v>59</v>
      </c>
      <c r="M193" t="s">
        <v>65</v>
      </c>
      <c r="N193" t="s">
        <v>82</v>
      </c>
      <c r="O193" s="12">
        <v>644</v>
      </c>
      <c r="P193">
        <v>24</v>
      </c>
      <c r="Q193" s="2">
        <f>Tabla1[[#This Row],[Precio unitario]]*Tabla1[[#This Row],[Cantidad]]</f>
        <v>15456</v>
      </c>
      <c r="R193" s="12">
        <v>1483.7759999999998</v>
      </c>
    </row>
    <row r="194" spans="2:18" x14ac:dyDescent="0.25">
      <c r="B194" s="8">
        <v>1220</v>
      </c>
      <c r="C194" s="5">
        <v>43290</v>
      </c>
      <c r="D194" s="8">
        <v>9</v>
      </c>
      <c r="E194" t="s">
        <v>18</v>
      </c>
      <c r="F194" t="s">
        <v>25</v>
      </c>
      <c r="G194" t="s">
        <v>26</v>
      </c>
      <c r="H194" t="s">
        <v>52</v>
      </c>
      <c r="I194" t="s">
        <v>39</v>
      </c>
      <c r="J194" s="5">
        <v>43292</v>
      </c>
      <c r="K194" t="s">
        <v>55</v>
      </c>
      <c r="L194" t="s">
        <v>58</v>
      </c>
      <c r="M194" t="s">
        <v>66</v>
      </c>
      <c r="N194" t="s">
        <v>83</v>
      </c>
      <c r="O194" s="12">
        <v>135.1</v>
      </c>
      <c r="P194">
        <v>90</v>
      </c>
      <c r="Q194" s="2">
        <f>Tabla1[[#This Row],[Precio unitario]]*Tabla1[[#This Row],[Cantidad]]</f>
        <v>12159</v>
      </c>
      <c r="R194" s="12">
        <v>1167.2640000000001</v>
      </c>
    </row>
    <row r="195" spans="2:18" x14ac:dyDescent="0.25">
      <c r="B195" s="8">
        <v>1221</v>
      </c>
      <c r="C195" s="5">
        <v>43287</v>
      </c>
      <c r="D195" s="8">
        <v>6</v>
      </c>
      <c r="E195" t="s">
        <v>12</v>
      </c>
      <c r="F195" t="s">
        <v>27</v>
      </c>
      <c r="G195" t="s">
        <v>28</v>
      </c>
      <c r="H195" t="s">
        <v>50</v>
      </c>
      <c r="I195" t="s">
        <v>31</v>
      </c>
      <c r="J195" s="5">
        <v>43289</v>
      </c>
      <c r="K195" t="s">
        <v>54</v>
      </c>
      <c r="L195" t="s">
        <v>59</v>
      </c>
      <c r="M195" t="s">
        <v>1</v>
      </c>
      <c r="N195" t="s">
        <v>93</v>
      </c>
      <c r="O195" s="12">
        <v>178.5</v>
      </c>
      <c r="P195">
        <v>28</v>
      </c>
      <c r="Q195" s="2">
        <f>Tabla1[[#This Row],[Precio unitario]]*Tabla1[[#This Row],[Cantidad]]</f>
        <v>4998</v>
      </c>
      <c r="R195" s="12">
        <v>499.80000000000007</v>
      </c>
    </row>
    <row r="196" spans="2:18" x14ac:dyDescent="0.25">
      <c r="B196" s="8">
        <v>1222</v>
      </c>
      <c r="C196" s="5">
        <v>43340</v>
      </c>
      <c r="D196" s="8">
        <v>28</v>
      </c>
      <c r="E196" t="s">
        <v>13</v>
      </c>
      <c r="F196" t="s">
        <v>24</v>
      </c>
      <c r="G196" t="s">
        <v>38</v>
      </c>
      <c r="H196" t="s">
        <v>45</v>
      </c>
      <c r="I196" t="s">
        <v>36</v>
      </c>
      <c r="J196" s="5">
        <v>43342</v>
      </c>
      <c r="K196" t="s">
        <v>56</v>
      </c>
      <c r="L196" t="s">
        <v>58</v>
      </c>
      <c r="M196" t="s">
        <v>65</v>
      </c>
      <c r="N196" t="s">
        <v>82</v>
      </c>
      <c r="O196" s="12">
        <v>644</v>
      </c>
      <c r="P196">
        <v>28</v>
      </c>
      <c r="Q196" s="2">
        <f>Tabla1[[#This Row],[Precio unitario]]*Tabla1[[#This Row],[Cantidad]]</f>
        <v>18032</v>
      </c>
      <c r="R196" s="12">
        <v>1875.3280000000004</v>
      </c>
    </row>
    <row r="197" spans="2:18" x14ac:dyDescent="0.25">
      <c r="B197" s="8">
        <v>1223</v>
      </c>
      <c r="C197" s="5">
        <v>43320</v>
      </c>
      <c r="D197" s="8">
        <v>8</v>
      </c>
      <c r="E197" t="s">
        <v>9</v>
      </c>
      <c r="F197" t="s">
        <v>23</v>
      </c>
      <c r="G197" t="s">
        <v>22</v>
      </c>
      <c r="H197" t="s">
        <v>51</v>
      </c>
      <c r="I197" t="s">
        <v>31</v>
      </c>
      <c r="J197" s="5">
        <v>43322</v>
      </c>
      <c r="K197" t="s">
        <v>56</v>
      </c>
      <c r="L197" t="s">
        <v>58</v>
      </c>
      <c r="M197" t="s">
        <v>1</v>
      </c>
      <c r="N197" t="s">
        <v>93</v>
      </c>
      <c r="O197" s="12">
        <v>178.5</v>
      </c>
      <c r="P197">
        <v>57</v>
      </c>
      <c r="Q197" s="2">
        <f>Tabla1[[#This Row],[Precio unitario]]*Tabla1[[#This Row],[Cantidad]]</f>
        <v>10174.5</v>
      </c>
      <c r="R197" s="12">
        <v>976.75199999999995</v>
      </c>
    </row>
    <row r="198" spans="2:18" x14ac:dyDescent="0.25">
      <c r="B198" s="8">
        <v>1224</v>
      </c>
      <c r="C198" s="5">
        <v>43322</v>
      </c>
      <c r="D198" s="8">
        <v>10</v>
      </c>
      <c r="E198" t="s">
        <v>14</v>
      </c>
      <c r="F198" t="s">
        <v>33</v>
      </c>
      <c r="G198" t="s">
        <v>34</v>
      </c>
      <c r="H198" t="s">
        <v>48</v>
      </c>
      <c r="I198" t="s">
        <v>32</v>
      </c>
      <c r="J198" s="5">
        <v>43324</v>
      </c>
      <c r="K198" t="s">
        <v>54</v>
      </c>
      <c r="L198" t="s">
        <v>59</v>
      </c>
      <c r="M198" t="s">
        <v>77</v>
      </c>
      <c r="N198" t="s">
        <v>82</v>
      </c>
      <c r="O198" s="12">
        <v>41.86</v>
      </c>
      <c r="P198">
        <v>23</v>
      </c>
      <c r="Q198" s="2">
        <f>Tabla1[[#This Row],[Precio unitario]]*Tabla1[[#This Row],[Cantidad]]</f>
        <v>962.78</v>
      </c>
      <c r="R198" s="12">
        <v>93.389660000000021</v>
      </c>
    </row>
    <row r="199" spans="2:18" x14ac:dyDescent="0.25">
      <c r="B199" s="8">
        <v>1225</v>
      </c>
      <c r="C199" s="5">
        <v>43319</v>
      </c>
      <c r="D199" s="8">
        <v>7</v>
      </c>
      <c r="E199" t="s">
        <v>15</v>
      </c>
      <c r="F199" t="s">
        <v>107</v>
      </c>
      <c r="G199" t="s">
        <v>107</v>
      </c>
      <c r="H199" t="s">
        <v>51</v>
      </c>
      <c r="I199" t="s">
        <v>31</v>
      </c>
      <c r="J199" s="5"/>
      <c r="L199"/>
      <c r="M199" t="s">
        <v>65</v>
      </c>
      <c r="N199" t="s">
        <v>82</v>
      </c>
      <c r="O199" s="12">
        <v>644</v>
      </c>
      <c r="P199">
        <v>86</v>
      </c>
      <c r="Q199" s="2">
        <f>Tabla1[[#This Row],[Precio unitario]]*Tabla1[[#This Row],[Cantidad]]</f>
        <v>55384</v>
      </c>
      <c r="R199" s="12">
        <v>5593.7840000000006</v>
      </c>
    </row>
    <row r="200" spans="2:18" x14ac:dyDescent="0.25">
      <c r="B200" s="8">
        <v>1226</v>
      </c>
      <c r="C200" s="5">
        <v>43322</v>
      </c>
      <c r="D200" s="8">
        <v>10</v>
      </c>
      <c r="E200" t="s">
        <v>14</v>
      </c>
      <c r="F200" t="s">
        <v>33</v>
      </c>
      <c r="G200" t="s">
        <v>34</v>
      </c>
      <c r="H200" t="s">
        <v>48</v>
      </c>
      <c r="I200" t="s">
        <v>32</v>
      </c>
      <c r="J200" s="5">
        <v>43324</v>
      </c>
      <c r="K200" t="s">
        <v>55</v>
      </c>
      <c r="L200"/>
      <c r="M200" t="s">
        <v>78</v>
      </c>
      <c r="N200" t="s">
        <v>94</v>
      </c>
      <c r="O200" s="12">
        <v>350</v>
      </c>
      <c r="P200">
        <v>47</v>
      </c>
      <c r="Q200" s="2">
        <f>Tabla1[[#This Row],[Precio unitario]]*Tabla1[[#This Row],[Cantidad]]</f>
        <v>16450</v>
      </c>
      <c r="R200" s="12">
        <v>1628.55</v>
      </c>
    </row>
    <row r="201" spans="2:18" x14ac:dyDescent="0.25">
      <c r="B201" s="8">
        <v>1227</v>
      </c>
      <c r="C201" s="5">
        <v>43322</v>
      </c>
      <c r="D201" s="8">
        <v>10</v>
      </c>
      <c r="E201" t="s">
        <v>14</v>
      </c>
      <c r="F201" t="s">
        <v>33</v>
      </c>
      <c r="G201" t="s">
        <v>34</v>
      </c>
      <c r="H201" t="s">
        <v>48</v>
      </c>
      <c r="I201" t="s">
        <v>32</v>
      </c>
      <c r="J201" s="5">
        <v>43324</v>
      </c>
      <c r="K201" t="s">
        <v>55</v>
      </c>
      <c r="L201"/>
      <c r="M201" t="s">
        <v>67</v>
      </c>
      <c r="N201" t="s">
        <v>85</v>
      </c>
      <c r="O201" s="12">
        <v>308</v>
      </c>
      <c r="P201">
        <v>97</v>
      </c>
      <c r="Q201" s="2">
        <f>Tabla1[[#This Row],[Precio unitario]]*Tabla1[[#This Row],[Cantidad]]</f>
        <v>29876</v>
      </c>
      <c r="R201" s="12">
        <v>3107.1040000000003</v>
      </c>
    </row>
    <row r="202" spans="2:18" x14ac:dyDescent="0.25">
      <c r="B202" s="8">
        <v>1228</v>
      </c>
      <c r="C202" s="5">
        <v>43322</v>
      </c>
      <c r="D202" s="8">
        <v>10</v>
      </c>
      <c r="E202" t="s">
        <v>14</v>
      </c>
      <c r="F202" t="s">
        <v>33</v>
      </c>
      <c r="G202" t="s">
        <v>34</v>
      </c>
      <c r="H202" t="s">
        <v>48</v>
      </c>
      <c r="I202" t="s">
        <v>32</v>
      </c>
      <c r="J202" s="5">
        <v>43324</v>
      </c>
      <c r="K202" t="s">
        <v>55</v>
      </c>
      <c r="L202"/>
      <c r="M202" t="s">
        <v>76</v>
      </c>
      <c r="N202" t="s">
        <v>92</v>
      </c>
      <c r="O202" s="12">
        <v>128.79999999999998</v>
      </c>
      <c r="P202">
        <v>96</v>
      </c>
      <c r="Q202" s="2">
        <f>Tabla1[[#This Row],[Precio unitario]]*Tabla1[[#This Row],[Cantidad]]</f>
        <v>12364.8</v>
      </c>
      <c r="R202" s="12">
        <v>1211.7503999999999</v>
      </c>
    </row>
    <row r="203" spans="2:18" x14ac:dyDescent="0.25">
      <c r="B203" s="8">
        <v>1229</v>
      </c>
      <c r="C203" s="5">
        <v>43323</v>
      </c>
      <c r="D203" s="8">
        <v>11</v>
      </c>
      <c r="E203" t="s">
        <v>16</v>
      </c>
      <c r="F203" t="s">
        <v>37</v>
      </c>
      <c r="G203" t="s">
        <v>37</v>
      </c>
      <c r="H203" t="s">
        <v>45</v>
      </c>
      <c r="I203" t="s">
        <v>36</v>
      </c>
      <c r="J203" s="5"/>
      <c r="K203" t="s">
        <v>56</v>
      </c>
      <c r="L203"/>
      <c r="M203" t="s">
        <v>62</v>
      </c>
      <c r="N203" t="s">
        <v>91</v>
      </c>
      <c r="O203" s="12">
        <v>49</v>
      </c>
      <c r="P203">
        <v>31</v>
      </c>
      <c r="Q203" s="2">
        <f>Tabla1[[#This Row],[Precio unitario]]*Tabla1[[#This Row],[Cantidad]]</f>
        <v>1519</v>
      </c>
      <c r="R203" s="12">
        <v>151.90000000000003</v>
      </c>
    </row>
    <row r="204" spans="2:18" x14ac:dyDescent="0.25">
      <c r="B204" s="8">
        <v>1230</v>
      </c>
      <c r="C204" s="5">
        <v>43323</v>
      </c>
      <c r="D204" s="8">
        <v>11</v>
      </c>
      <c r="E204" t="s">
        <v>16</v>
      </c>
      <c r="F204" t="s">
        <v>37</v>
      </c>
      <c r="G204" t="s">
        <v>37</v>
      </c>
      <c r="H204" t="s">
        <v>45</v>
      </c>
      <c r="I204" t="s">
        <v>36</v>
      </c>
      <c r="J204" s="5"/>
      <c r="K204" t="s">
        <v>56</v>
      </c>
      <c r="L204"/>
      <c r="M204" t="s">
        <v>77</v>
      </c>
      <c r="N204" t="s">
        <v>82</v>
      </c>
      <c r="O204" s="12">
        <v>41.86</v>
      </c>
      <c r="P204">
        <v>52</v>
      </c>
      <c r="Q204" s="2">
        <f>Tabla1[[#This Row],[Precio unitario]]*Tabla1[[#This Row],[Cantidad]]</f>
        <v>2176.7199999999998</v>
      </c>
      <c r="R204" s="12">
        <v>224.20216000000005</v>
      </c>
    </row>
    <row r="205" spans="2:18" x14ac:dyDescent="0.25">
      <c r="B205" s="8">
        <v>1231</v>
      </c>
      <c r="C205" s="5">
        <v>43313</v>
      </c>
      <c r="D205" s="8">
        <v>1</v>
      </c>
      <c r="E205" t="s">
        <v>17</v>
      </c>
      <c r="F205" t="s">
        <v>29</v>
      </c>
      <c r="G205" t="s">
        <v>30</v>
      </c>
      <c r="H205" t="s">
        <v>51</v>
      </c>
      <c r="I205" t="s">
        <v>31</v>
      </c>
      <c r="J205" s="5"/>
      <c r="L205"/>
      <c r="M205" t="s">
        <v>75</v>
      </c>
      <c r="N205" t="s">
        <v>82</v>
      </c>
      <c r="O205" s="12">
        <v>252</v>
      </c>
      <c r="P205">
        <v>91</v>
      </c>
      <c r="Q205" s="2">
        <f>Tabla1[[#This Row],[Precio unitario]]*Tabla1[[#This Row],[Cantidad]]</f>
        <v>22932</v>
      </c>
      <c r="R205" s="12">
        <v>2224.404</v>
      </c>
    </row>
    <row r="206" spans="2:18" x14ac:dyDescent="0.25">
      <c r="B206" s="8">
        <v>1232</v>
      </c>
      <c r="C206" s="5">
        <v>43313</v>
      </c>
      <c r="D206" s="8">
        <v>1</v>
      </c>
      <c r="E206" t="s">
        <v>17</v>
      </c>
      <c r="F206" t="s">
        <v>29</v>
      </c>
      <c r="G206" t="s">
        <v>30</v>
      </c>
      <c r="H206" t="s">
        <v>51</v>
      </c>
      <c r="I206" t="s">
        <v>31</v>
      </c>
      <c r="J206" s="5"/>
      <c r="L206"/>
      <c r="M206" t="s">
        <v>65</v>
      </c>
      <c r="N206" t="s">
        <v>82</v>
      </c>
      <c r="O206" s="12">
        <v>644</v>
      </c>
      <c r="P206">
        <v>14</v>
      </c>
      <c r="Q206" s="2">
        <f>Tabla1[[#This Row],[Precio unitario]]*Tabla1[[#This Row],[Cantidad]]</f>
        <v>9016</v>
      </c>
      <c r="R206" s="12">
        <v>892.58400000000006</v>
      </c>
    </row>
    <row r="207" spans="2:18" x14ac:dyDescent="0.25">
      <c r="B207" s="8">
        <v>1233</v>
      </c>
      <c r="C207" s="5">
        <v>43313</v>
      </c>
      <c r="D207" s="8">
        <v>1</v>
      </c>
      <c r="E207" t="s">
        <v>17</v>
      </c>
      <c r="F207" t="s">
        <v>29</v>
      </c>
      <c r="G207" t="s">
        <v>30</v>
      </c>
      <c r="H207" t="s">
        <v>51</v>
      </c>
      <c r="I207" t="s">
        <v>31</v>
      </c>
      <c r="J207" s="5"/>
      <c r="L207"/>
      <c r="M207" t="s">
        <v>77</v>
      </c>
      <c r="N207" t="s">
        <v>82</v>
      </c>
      <c r="O207" s="12">
        <v>41.86</v>
      </c>
      <c r="P207">
        <v>44</v>
      </c>
      <c r="Q207" s="2">
        <f>Tabla1[[#This Row],[Precio unitario]]*Tabla1[[#This Row],[Cantidad]]</f>
        <v>1841.84</v>
      </c>
      <c r="R207" s="12">
        <v>186.02584000000002</v>
      </c>
    </row>
    <row r="208" spans="2:18" x14ac:dyDescent="0.25">
      <c r="B208" s="8">
        <v>1234</v>
      </c>
      <c r="C208" s="5">
        <v>43340</v>
      </c>
      <c r="D208" s="8">
        <v>28</v>
      </c>
      <c r="E208" t="s">
        <v>13</v>
      </c>
      <c r="F208" t="s">
        <v>24</v>
      </c>
      <c r="G208" t="s">
        <v>38</v>
      </c>
      <c r="H208" t="s">
        <v>45</v>
      </c>
      <c r="I208" t="s">
        <v>36</v>
      </c>
      <c r="J208" s="5">
        <v>43342</v>
      </c>
      <c r="K208" t="s">
        <v>56</v>
      </c>
      <c r="L208" t="s">
        <v>59</v>
      </c>
      <c r="M208" t="s">
        <v>66</v>
      </c>
      <c r="N208" t="s">
        <v>83</v>
      </c>
      <c r="O208" s="12">
        <v>135.1</v>
      </c>
      <c r="P208">
        <v>97</v>
      </c>
      <c r="Q208" s="2">
        <f>Tabla1[[#This Row],[Precio unitario]]*Tabla1[[#This Row],[Cantidad]]</f>
        <v>13104.699999999999</v>
      </c>
      <c r="R208" s="12">
        <v>1336.6794000000002</v>
      </c>
    </row>
    <row r="209" spans="2:18" x14ac:dyDescent="0.25">
      <c r="B209" s="8">
        <v>1235</v>
      </c>
      <c r="C209" s="5">
        <v>43340</v>
      </c>
      <c r="D209" s="8">
        <v>28</v>
      </c>
      <c r="E209" t="s">
        <v>13</v>
      </c>
      <c r="F209" t="s">
        <v>24</v>
      </c>
      <c r="G209" t="s">
        <v>38</v>
      </c>
      <c r="H209" t="s">
        <v>45</v>
      </c>
      <c r="I209" t="s">
        <v>36</v>
      </c>
      <c r="J209" s="5">
        <v>43342</v>
      </c>
      <c r="K209" t="s">
        <v>56</v>
      </c>
      <c r="L209" t="s">
        <v>59</v>
      </c>
      <c r="M209" t="s">
        <v>68</v>
      </c>
      <c r="N209" t="s">
        <v>86</v>
      </c>
      <c r="O209" s="12">
        <v>257.59999999999997</v>
      </c>
      <c r="P209">
        <v>80</v>
      </c>
      <c r="Q209" s="2">
        <f>Tabla1[[#This Row],[Precio unitario]]*Tabla1[[#This Row],[Cantidad]]</f>
        <v>20607.999999999996</v>
      </c>
      <c r="R209" s="12">
        <v>2102.0160000000005</v>
      </c>
    </row>
    <row r="210" spans="2:18" x14ac:dyDescent="0.25">
      <c r="B210" s="8">
        <v>1236</v>
      </c>
      <c r="C210" s="5">
        <v>43321</v>
      </c>
      <c r="D210" s="8">
        <v>9</v>
      </c>
      <c r="E210" t="s">
        <v>18</v>
      </c>
      <c r="F210" t="s">
        <v>25</v>
      </c>
      <c r="G210" t="s">
        <v>26</v>
      </c>
      <c r="H210" t="s">
        <v>52</v>
      </c>
      <c r="I210" t="s">
        <v>39</v>
      </c>
      <c r="J210" s="5">
        <v>43323</v>
      </c>
      <c r="K210" t="s">
        <v>55</v>
      </c>
      <c r="L210" t="s">
        <v>58</v>
      </c>
      <c r="M210" t="s">
        <v>2</v>
      </c>
      <c r="N210" t="s">
        <v>3</v>
      </c>
      <c r="O210" s="12">
        <v>273</v>
      </c>
      <c r="P210">
        <v>66</v>
      </c>
      <c r="Q210" s="2">
        <f>Tabla1[[#This Row],[Precio unitario]]*Tabla1[[#This Row],[Cantidad]]</f>
        <v>18018</v>
      </c>
      <c r="R210" s="12">
        <v>1855.854</v>
      </c>
    </row>
    <row r="211" spans="2:18" x14ac:dyDescent="0.25">
      <c r="B211" s="8">
        <v>1237</v>
      </c>
      <c r="C211" s="5">
        <v>43321</v>
      </c>
      <c r="D211" s="8">
        <v>9</v>
      </c>
      <c r="E211" t="s">
        <v>18</v>
      </c>
      <c r="F211" t="s">
        <v>25</v>
      </c>
      <c r="G211" t="s">
        <v>26</v>
      </c>
      <c r="H211" t="s">
        <v>52</v>
      </c>
      <c r="I211" t="s">
        <v>39</v>
      </c>
      <c r="J211" s="5">
        <v>43323</v>
      </c>
      <c r="K211" t="s">
        <v>55</v>
      </c>
      <c r="L211" t="s">
        <v>58</v>
      </c>
      <c r="M211" t="s">
        <v>4</v>
      </c>
      <c r="N211" t="s">
        <v>87</v>
      </c>
      <c r="O211" s="12">
        <v>487.19999999999993</v>
      </c>
      <c r="P211">
        <v>32</v>
      </c>
      <c r="Q211" s="2">
        <f>Tabla1[[#This Row],[Precio unitario]]*Tabla1[[#This Row],[Cantidad]]</f>
        <v>15590.399999999998</v>
      </c>
      <c r="R211" s="12">
        <v>1559.04</v>
      </c>
    </row>
    <row r="212" spans="2:18" x14ac:dyDescent="0.25">
      <c r="B212" s="8">
        <v>1238</v>
      </c>
      <c r="C212" s="5">
        <v>43318</v>
      </c>
      <c r="D212" s="8">
        <v>6</v>
      </c>
      <c r="E212" t="s">
        <v>12</v>
      </c>
      <c r="F212" t="s">
        <v>27</v>
      </c>
      <c r="G212" t="s">
        <v>28</v>
      </c>
      <c r="H212" t="s">
        <v>50</v>
      </c>
      <c r="I212" t="s">
        <v>31</v>
      </c>
      <c r="J212" s="5">
        <v>43320</v>
      </c>
      <c r="K212" t="s">
        <v>54</v>
      </c>
      <c r="L212" t="s">
        <v>59</v>
      </c>
      <c r="M212" t="s">
        <v>61</v>
      </c>
      <c r="N212" t="s">
        <v>82</v>
      </c>
      <c r="O212" s="12">
        <v>196</v>
      </c>
      <c r="P212">
        <v>52</v>
      </c>
      <c r="Q212" s="2">
        <f>Tabla1[[#This Row],[Precio unitario]]*Tabla1[[#This Row],[Cantidad]]</f>
        <v>10192</v>
      </c>
      <c r="R212" s="12">
        <v>1019.1999999999999</v>
      </c>
    </row>
    <row r="213" spans="2:18" x14ac:dyDescent="0.25">
      <c r="B213" s="8">
        <v>1239</v>
      </c>
      <c r="C213" s="5">
        <v>43320</v>
      </c>
      <c r="D213" s="8">
        <v>8</v>
      </c>
      <c r="E213" t="s">
        <v>9</v>
      </c>
      <c r="F213" t="s">
        <v>23</v>
      </c>
      <c r="G213" t="s">
        <v>22</v>
      </c>
      <c r="H213" t="s">
        <v>51</v>
      </c>
      <c r="I213" t="s">
        <v>31</v>
      </c>
      <c r="J213" s="5">
        <v>43322</v>
      </c>
      <c r="K213" t="s">
        <v>54</v>
      </c>
      <c r="L213" t="s">
        <v>58</v>
      </c>
      <c r="M213" t="s">
        <v>74</v>
      </c>
      <c r="N213" t="s">
        <v>84</v>
      </c>
      <c r="O213" s="12">
        <v>560</v>
      </c>
      <c r="P213">
        <v>78</v>
      </c>
      <c r="Q213" s="2">
        <f>Tabla1[[#This Row],[Precio unitario]]*Tabla1[[#This Row],[Cantidad]]</f>
        <v>43680</v>
      </c>
      <c r="R213" s="12">
        <v>4455.3600000000006</v>
      </c>
    </row>
    <row r="214" spans="2:18" x14ac:dyDescent="0.25">
      <c r="B214" s="8">
        <v>1240</v>
      </c>
      <c r="C214" s="5">
        <v>43320</v>
      </c>
      <c r="D214" s="8">
        <v>8</v>
      </c>
      <c r="E214" t="s">
        <v>9</v>
      </c>
      <c r="F214" t="s">
        <v>23</v>
      </c>
      <c r="G214" t="s">
        <v>22</v>
      </c>
      <c r="H214" t="s">
        <v>51</v>
      </c>
      <c r="I214" t="s">
        <v>31</v>
      </c>
      <c r="J214" s="5">
        <v>43322</v>
      </c>
      <c r="K214" t="s">
        <v>54</v>
      </c>
      <c r="L214" t="s">
        <v>58</v>
      </c>
      <c r="M214" t="s">
        <v>76</v>
      </c>
      <c r="N214" t="s">
        <v>92</v>
      </c>
      <c r="O214" s="12">
        <v>128.79999999999998</v>
      </c>
      <c r="P214">
        <v>54</v>
      </c>
      <c r="Q214" s="2">
        <f>Tabla1[[#This Row],[Precio unitario]]*Tabla1[[#This Row],[Cantidad]]</f>
        <v>6955.1999999999989</v>
      </c>
      <c r="R214" s="12">
        <v>688.56479999999999</v>
      </c>
    </row>
    <row r="215" spans="2:18" x14ac:dyDescent="0.25">
      <c r="B215" s="8">
        <v>1241</v>
      </c>
      <c r="C215" s="5">
        <v>43337</v>
      </c>
      <c r="D215" s="8">
        <v>25</v>
      </c>
      <c r="E215" t="s">
        <v>19</v>
      </c>
      <c r="F215" t="s">
        <v>33</v>
      </c>
      <c r="G215" t="s">
        <v>34</v>
      </c>
      <c r="H215" t="s">
        <v>48</v>
      </c>
      <c r="I215" t="s">
        <v>32</v>
      </c>
      <c r="J215" s="5">
        <v>43339</v>
      </c>
      <c r="K215" t="s">
        <v>55</v>
      </c>
      <c r="L215" t="s">
        <v>60</v>
      </c>
      <c r="M215" t="s">
        <v>73</v>
      </c>
      <c r="N215" t="s">
        <v>92</v>
      </c>
      <c r="O215" s="12">
        <v>140</v>
      </c>
      <c r="P215">
        <v>55</v>
      </c>
      <c r="Q215" s="2">
        <f>Tabla1[[#This Row],[Precio unitario]]*Tabla1[[#This Row],[Cantidad]]</f>
        <v>7700</v>
      </c>
      <c r="R215" s="12">
        <v>731.5</v>
      </c>
    </row>
    <row r="216" spans="2:18" x14ac:dyDescent="0.25">
      <c r="B216" s="8">
        <v>1242</v>
      </c>
      <c r="C216" s="5">
        <v>43338</v>
      </c>
      <c r="D216" s="8">
        <v>26</v>
      </c>
      <c r="E216" t="s">
        <v>20</v>
      </c>
      <c r="F216" t="s">
        <v>37</v>
      </c>
      <c r="G216" t="s">
        <v>37</v>
      </c>
      <c r="H216" t="s">
        <v>45</v>
      </c>
      <c r="I216" t="s">
        <v>36</v>
      </c>
      <c r="J216" s="5">
        <v>43340</v>
      </c>
      <c r="K216" t="s">
        <v>56</v>
      </c>
      <c r="L216" t="s">
        <v>59</v>
      </c>
      <c r="M216" t="s">
        <v>80</v>
      </c>
      <c r="N216" t="s">
        <v>89</v>
      </c>
      <c r="O216" s="12">
        <v>298.90000000000003</v>
      </c>
      <c r="P216">
        <v>60</v>
      </c>
      <c r="Q216" s="2">
        <f>Tabla1[[#This Row],[Precio unitario]]*Tabla1[[#This Row],[Cantidad]]</f>
        <v>17934.000000000004</v>
      </c>
      <c r="R216" s="12">
        <v>1811.3340000000001</v>
      </c>
    </row>
    <row r="217" spans="2:18" x14ac:dyDescent="0.25">
      <c r="B217" s="8">
        <v>1243</v>
      </c>
      <c r="C217" s="5">
        <v>43338</v>
      </c>
      <c r="D217" s="8">
        <v>26</v>
      </c>
      <c r="E217" t="s">
        <v>20</v>
      </c>
      <c r="F217" t="s">
        <v>37</v>
      </c>
      <c r="G217" t="s">
        <v>37</v>
      </c>
      <c r="H217" t="s">
        <v>45</v>
      </c>
      <c r="I217" t="s">
        <v>36</v>
      </c>
      <c r="J217" s="5">
        <v>43340</v>
      </c>
      <c r="K217" t="s">
        <v>56</v>
      </c>
      <c r="L217" t="s">
        <v>59</v>
      </c>
      <c r="M217" t="s">
        <v>66</v>
      </c>
      <c r="N217" t="s">
        <v>83</v>
      </c>
      <c r="O217" s="12">
        <v>135.1</v>
      </c>
      <c r="P217">
        <v>19</v>
      </c>
      <c r="Q217" s="2">
        <f>Tabla1[[#This Row],[Precio unitario]]*Tabla1[[#This Row],[Cantidad]]</f>
        <v>2566.9</v>
      </c>
      <c r="R217" s="12">
        <v>243.85550000000001</v>
      </c>
    </row>
    <row r="218" spans="2:18" x14ac:dyDescent="0.25">
      <c r="B218" s="8">
        <v>1244</v>
      </c>
      <c r="C218" s="5">
        <v>43338</v>
      </c>
      <c r="D218" s="8">
        <v>26</v>
      </c>
      <c r="E218" t="s">
        <v>20</v>
      </c>
      <c r="F218" t="s">
        <v>37</v>
      </c>
      <c r="G218" t="s">
        <v>37</v>
      </c>
      <c r="H218" t="s">
        <v>45</v>
      </c>
      <c r="I218" t="s">
        <v>36</v>
      </c>
      <c r="J218" s="5">
        <v>43340</v>
      </c>
      <c r="K218" t="s">
        <v>56</v>
      </c>
      <c r="L218" t="s">
        <v>59</v>
      </c>
      <c r="M218" t="s">
        <v>68</v>
      </c>
      <c r="N218" t="s">
        <v>86</v>
      </c>
      <c r="O218" s="12">
        <v>257.59999999999997</v>
      </c>
      <c r="P218">
        <v>66</v>
      </c>
      <c r="Q218" s="2">
        <f>Tabla1[[#This Row],[Precio unitario]]*Tabla1[[#This Row],[Cantidad]]</f>
        <v>17001.599999999999</v>
      </c>
      <c r="R218" s="12">
        <v>1751.1648</v>
      </c>
    </row>
    <row r="219" spans="2:18" x14ac:dyDescent="0.25">
      <c r="B219" s="8">
        <v>1245</v>
      </c>
      <c r="C219" s="5">
        <v>43341</v>
      </c>
      <c r="D219" s="8">
        <v>29</v>
      </c>
      <c r="E219" t="s">
        <v>10</v>
      </c>
      <c r="F219" t="s">
        <v>40</v>
      </c>
      <c r="G219" t="s">
        <v>26</v>
      </c>
      <c r="H219" t="s">
        <v>47</v>
      </c>
      <c r="I219" t="s">
        <v>39</v>
      </c>
      <c r="J219" s="5">
        <v>43343</v>
      </c>
      <c r="K219" t="s">
        <v>54</v>
      </c>
      <c r="L219" t="s">
        <v>58</v>
      </c>
      <c r="M219" t="s">
        <v>61</v>
      </c>
      <c r="N219" t="s">
        <v>82</v>
      </c>
      <c r="O219" s="12">
        <v>196</v>
      </c>
      <c r="P219">
        <v>42</v>
      </c>
      <c r="Q219" s="2">
        <f>Tabla1[[#This Row],[Precio unitario]]*Tabla1[[#This Row],[Cantidad]]</f>
        <v>8232</v>
      </c>
      <c r="R219" s="12">
        <v>831.43200000000002</v>
      </c>
    </row>
    <row r="220" spans="2:18" x14ac:dyDescent="0.25">
      <c r="B220" s="8">
        <v>1246</v>
      </c>
      <c r="C220" s="5">
        <v>43318</v>
      </c>
      <c r="D220" s="8">
        <v>6</v>
      </c>
      <c r="E220" t="s">
        <v>12</v>
      </c>
      <c r="F220" t="s">
        <v>27</v>
      </c>
      <c r="G220" t="s">
        <v>28</v>
      </c>
      <c r="H220" t="s">
        <v>50</v>
      </c>
      <c r="I220" t="s">
        <v>31</v>
      </c>
      <c r="J220" s="5">
        <v>43320</v>
      </c>
      <c r="K220" t="s">
        <v>56</v>
      </c>
      <c r="L220" t="s">
        <v>58</v>
      </c>
      <c r="M220" t="s">
        <v>1</v>
      </c>
      <c r="N220" t="s">
        <v>93</v>
      </c>
      <c r="O220" s="12">
        <v>178.5</v>
      </c>
      <c r="P220">
        <v>72</v>
      </c>
      <c r="Q220" s="2">
        <f>Tabla1[[#This Row],[Precio unitario]]*Tabla1[[#This Row],[Cantidad]]</f>
        <v>12852</v>
      </c>
      <c r="R220" s="12">
        <v>1246.644</v>
      </c>
    </row>
    <row r="221" spans="2:18" x14ac:dyDescent="0.25">
      <c r="B221" s="8">
        <v>1248</v>
      </c>
      <c r="C221" s="5">
        <v>43316</v>
      </c>
      <c r="D221" s="8">
        <v>4</v>
      </c>
      <c r="E221" t="s">
        <v>7</v>
      </c>
      <c r="F221" t="s">
        <v>35</v>
      </c>
      <c r="G221" t="s">
        <v>35</v>
      </c>
      <c r="H221" t="s">
        <v>46</v>
      </c>
      <c r="I221" t="s">
        <v>32</v>
      </c>
      <c r="J221" s="5">
        <v>43318</v>
      </c>
      <c r="K221" t="s">
        <v>55</v>
      </c>
      <c r="L221" t="s">
        <v>59</v>
      </c>
      <c r="M221" t="s">
        <v>72</v>
      </c>
      <c r="N221" t="s">
        <v>94</v>
      </c>
      <c r="O221" s="12">
        <v>1134</v>
      </c>
      <c r="P221">
        <v>32</v>
      </c>
      <c r="Q221" s="2">
        <f>Tabla1[[#This Row],[Precio unitario]]*Tabla1[[#This Row],[Cantidad]]</f>
        <v>36288</v>
      </c>
      <c r="R221" s="12">
        <v>3519.9359999999997</v>
      </c>
    </row>
    <row r="222" spans="2:18" x14ac:dyDescent="0.25">
      <c r="B222" s="8">
        <v>1249</v>
      </c>
      <c r="C222" s="5">
        <v>43316</v>
      </c>
      <c r="D222" s="8">
        <v>4</v>
      </c>
      <c r="E222" t="s">
        <v>7</v>
      </c>
      <c r="F222" t="s">
        <v>35</v>
      </c>
      <c r="G222" t="s">
        <v>35</v>
      </c>
      <c r="H222" t="s">
        <v>46</v>
      </c>
      <c r="I222" t="s">
        <v>32</v>
      </c>
      <c r="J222" s="5">
        <v>43318</v>
      </c>
      <c r="K222" t="s">
        <v>55</v>
      </c>
      <c r="L222" t="s">
        <v>59</v>
      </c>
      <c r="M222" t="s">
        <v>81</v>
      </c>
      <c r="N222" t="s">
        <v>90</v>
      </c>
      <c r="O222" s="12">
        <v>98</v>
      </c>
      <c r="P222">
        <v>76</v>
      </c>
      <c r="Q222" s="2">
        <f>Tabla1[[#This Row],[Precio unitario]]*Tabla1[[#This Row],[Cantidad]]</f>
        <v>7448</v>
      </c>
      <c r="R222" s="12">
        <v>752.24800000000005</v>
      </c>
    </row>
    <row r="223" spans="2:18" x14ac:dyDescent="0.25">
      <c r="B223" s="8">
        <v>1250</v>
      </c>
      <c r="C223" s="5">
        <v>43353</v>
      </c>
      <c r="D223" s="8">
        <v>10</v>
      </c>
      <c r="E223" t="s">
        <v>14</v>
      </c>
      <c r="F223" t="s">
        <v>33</v>
      </c>
      <c r="G223" t="s">
        <v>34</v>
      </c>
      <c r="H223" t="s">
        <v>48</v>
      </c>
      <c r="I223" t="s">
        <v>32</v>
      </c>
      <c r="J223" s="5">
        <v>43355</v>
      </c>
      <c r="K223" t="s">
        <v>55</v>
      </c>
      <c r="L223"/>
      <c r="M223" t="s">
        <v>76</v>
      </c>
      <c r="N223" t="s">
        <v>92</v>
      </c>
      <c r="O223" s="12">
        <v>128.79999999999998</v>
      </c>
      <c r="P223">
        <v>83</v>
      </c>
      <c r="Q223" s="2">
        <f>Tabla1[[#This Row],[Precio unitario]]*Tabla1[[#This Row],[Cantidad]]</f>
        <v>10690.399999999998</v>
      </c>
      <c r="R223" s="12">
        <v>1047.6591999999998</v>
      </c>
    </row>
    <row r="224" spans="2:18" x14ac:dyDescent="0.25">
      <c r="B224" s="8">
        <v>1251</v>
      </c>
      <c r="C224" s="5">
        <v>43354</v>
      </c>
      <c r="D224" s="8">
        <v>11</v>
      </c>
      <c r="E224" t="s">
        <v>16</v>
      </c>
      <c r="F224" t="s">
        <v>37</v>
      </c>
      <c r="G224" t="s">
        <v>37</v>
      </c>
      <c r="H224" t="s">
        <v>45</v>
      </c>
      <c r="I224" t="s">
        <v>36</v>
      </c>
      <c r="J224" s="5"/>
      <c r="K224" t="s">
        <v>56</v>
      </c>
      <c r="L224"/>
      <c r="M224" t="s">
        <v>62</v>
      </c>
      <c r="N224" t="s">
        <v>91</v>
      </c>
      <c r="O224" s="12">
        <v>49</v>
      </c>
      <c r="P224">
        <v>91</v>
      </c>
      <c r="Q224" s="2">
        <f>Tabla1[[#This Row],[Precio unitario]]*Tabla1[[#This Row],[Cantidad]]</f>
        <v>4459</v>
      </c>
      <c r="R224" s="12">
        <v>436.98200000000003</v>
      </c>
    </row>
    <row r="225" spans="2:18" x14ac:dyDescent="0.25">
      <c r="B225" s="8">
        <v>1252</v>
      </c>
      <c r="C225" s="5">
        <v>43354</v>
      </c>
      <c r="D225" s="8">
        <v>11</v>
      </c>
      <c r="E225" t="s">
        <v>16</v>
      </c>
      <c r="F225" t="s">
        <v>37</v>
      </c>
      <c r="G225" t="s">
        <v>37</v>
      </c>
      <c r="H225" t="s">
        <v>45</v>
      </c>
      <c r="I225" t="s">
        <v>36</v>
      </c>
      <c r="J225" s="5"/>
      <c r="K225" t="s">
        <v>56</v>
      </c>
      <c r="L225"/>
      <c r="M225" t="s">
        <v>77</v>
      </c>
      <c r="N225" t="s">
        <v>82</v>
      </c>
      <c r="O225" s="12">
        <v>41.86</v>
      </c>
      <c r="P225">
        <v>64</v>
      </c>
      <c r="Q225" s="2">
        <f>Tabla1[[#This Row],[Precio unitario]]*Tabla1[[#This Row],[Cantidad]]</f>
        <v>2679.04</v>
      </c>
      <c r="R225" s="12">
        <v>273.26208000000003</v>
      </c>
    </row>
    <row r="226" spans="2:18" x14ac:dyDescent="0.25">
      <c r="B226" s="8">
        <v>1253</v>
      </c>
      <c r="C226" s="5">
        <v>43344</v>
      </c>
      <c r="D226" s="8">
        <v>1</v>
      </c>
      <c r="E226" t="s">
        <v>17</v>
      </c>
      <c r="F226" t="s">
        <v>29</v>
      </c>
      <c r="G226" t="s">
        <v>30</v>
      </c>
      <c r="H226" t="s">
        <v>51</v>
      </c>
      <c r="I226" t="s">
        <v>31</v>
      </c>
      <c r="J226" s="5"/>
      <c r="L226"/>
      <c r="M226" t="s">
        <v>75</v>
      </c>
      <c r="N226" t="s">
        <v>82</v>
      </c>
      <c r="O226" s="12">
        <v>252</v>
      </c>
      <c r="P226">
        <v>58</v>
      </c>
      <c r="Q226" s="2">
        <f>Tabla1[[#This Row],[Precio unitario]]*Tabla1[[#This Row],[Cantidad]]</f>
        <v>14616</v>
      </c>
      <c r="R226" s="12">
        <v>1446.9840000000002</v>
      </c>
    </row>
    <row r="227" spans="2:18" x14ac:dyDescent="0.25">
      <c r="B227" s="8">
        <v>1254</v>
      </c>
      <c r="C227" s="5">
        <v>43344</v>
      </c>
      <c r="D227" s="8">
        <v>1</v>
      </c>
      <c r="E227" t="s">
        <v>17</v>
      </c>
      <c r="F227" t="s">
        <v>29</v>
      </c>
      <c r="G227" t="s">
        <v>30</v>
      </c>
      <c r="H227" t="s">
        <v>51</v>
      </c>
      <c r="I227" t="s">
        <v>31</v>
      </c>
      <c r="J227" s="5"/>
      <c r="L227"/>
      <c r="M227" t="s">
        <v>65</v>
      </c>
      <c r="N227" t="s">
        <v>82</v>
      </c>
      <c r="O227" s="12">
        <v>644</v>
      </c>
      <c r="P227">
        <v>97</v>
      </c>
      <c r="Q227" s="2">
        <f>Tabla1[[#This Row],[Precio unitario]]*Tabla1[[#This Row],[Cantidad]]</f>
        <v>62468</v>
      </c>
      <c r="R227" s="12">
        <v>6496.6720000000005</v>
      </c>
    </row>
    <row r="228" spans="2:18" x14ac:dyDescent="0.25">
      <c r="B228" s="8">
        <v>1255</v>
      </c>
      <c r="C228" s="5">
        <v>43344</v>
      </c>
      <c r="D228" s="8">
        <v>1</v>
      </c>
      <c r="E228" t="s">
        <v>17</v>
      </c>
      <c r="F228" t="s">
        <v>29</v>
      </c>
      <c r="G228" t="s">
        <v>30</v>
      </c>
      <c r="H228" t="s">
        <v>51</v>
      </c>
      <c r="I228" t="s">
        <v>31</v>
      </c>
      <c r="J228" s="5"/>
      <c r="L228"/>
      <c r="M228" t="s">
        <v>77</v>
      </c>
      <c r="N228" t="s">
        <v>82</v>
      </c>
      <c r="O228" s="12">
        <v>41.86</v>
      </c>
      <c r="P228">
        <v>14</v>
      </c>
      <c r="Q228" s="2">
        <f>Tabla1[[#This Row],[Precio unitario]]*Tabla1[[#This Row],[Cantidad]]</f>
        <v>586.04</v>
      </c>
      <c r="R228" s="12">
        <v>60.948160000000001</v>
      </c>
    </row>
    <row r="229" spans="2:18" x14ac:dyDescent="0.25">
      <c r="B229" s="8">
        <v>1256</v>
      </c>
      <c r="C229" s="5">
        <v>43371</v>
      </c>
      <c r="D229" s="8">
        <v>28</v>
      </c>
      <c r="E229" t="s">
        <v>13</v>
      </c>
      <c r="F229" t="s">
        <v>24</v>
      </c>
      <c r="G229" t="s">
        <v>38</v>
      </c>
      <c r="H229" t="s">
        <v>45</v>
      </c>
      <c r="I229" t="s">
        <v>36</v>
      </c>
      <c r="J229" s="5">
        <v>43373</v>
      </c>
      <c r="K229" t="s">
        <v>56</v>
      </c>
      <c r="L229" t="s">
        <v>59</v>
      </c>
      <c r="M229" t="s">
        <v>66</v>
      </c>
      <c r="N229" t="s">
        <v>83</v>
      </c>
      <c r="O229" s="12">
        <v>135.1</v>
      </c>
      <c r="P229">
        <v>68</v>
      </c>
      <c r="Q229" s="2">
        <f>Tabla1[[#This Row],[Precio unitario]]*Tabla1[[#This Row],[Cantidad]]</f>
        <v>9186.7999999999993</v>
      </c>
      <c r="R229" s="12">
        <v>900.30640000000017</v>
      </c>
    </row>
    <row r="230" spans="2:18" x14ac:dyDescent="0.25">
      <c r="B230" s="8">
        <v>1257</v>
      </c>
      <c r="C230" s="5">
        <v>43371</v>
      </c>
      <c r="D230" s="8">
        <v>28</v>
      </c>
      <c r="E230" t="s">
        <v>13</v>
      </c>
      <c r="F230" t="s">
        <v>24</v>
      </c>
      <c r="G230" t="s">
        <v>38</v>
      </c>
      <c r="H230" t="s">
        <v>45</v>
      </c>
      <c r="I230" t="s">
        <v>36</v>
      </c>
      <c r="J230" s="5">
        <v>43373</v>
      </c>
      <c r="K230" t="s">
        <v>56</v>
      </c>
      <c r="L230" t="s">
        <v>59</v>
      </c>
      <c r="M230" t="s">
        <v>68</v>
      </c>
      <c r="N230" t="s">
        <v>86</v>
      </c>
      <c r="O230" s="12">
        <v>257.59999999999997</v>
      </c>
      <c r="P230">
        <v>32</v>
      </c>
      <c r="Q230" s="2">
        <f>Tabla1[[#This Row],[Precio unitario]]*Tabla1[[#This Row],[Cantidad]]</f>
        <v>8243.1999999999989</v>
      </c>
      <c r="R230" s="12">
        <v>824.31999999999994</v>
      </c>
    </row>
    <row r="231" spans="2:18" x14ac:dyDescent="0.25">
      <c r="B231" s="8">
        <v>1258</v>
      </c>
      <c r="C231" s="5">
        <v>43352</v>
      </c>
      <c r="D231" s="8">
        <v>9</v>
      </c>
      <c r="E231" t="s">
        <v>18</v>
      </c>
      <c r="F231" t="s">
        <v>25</v>
      </c>
      <c r="G231" t="s">
        <v>26</v>
      </c>
      <c r="H231" t="s">
        <v>52</v>
      </c>
      <c r="I231" t="s">
        <v>39</v>
      </c>
      <c r="J231" s="5">
        <v>43354</v>
      </c>
      <c r="K231" t="s">
        <v>55</v>
      </c>
      <c r="L231" t="s">
        <v>58</v>
      </c>
      <c r="M231" t="s">
        <v>2</v>
      </c>
      <c r="N231" t="s">
        <v>3</v>
      </c>
      <c r="O231" s="12">
        <v>273</v>
      </c>
      <c r="P231">
        <v>48</v>
      </c>
      <c r="Q231" s="2">
        <f>Tabla1[[#This Row],[Precio unitario]]*Tabla1[[#This Row],[Cantidad]]</f>
        <v>13104</v>
      </c>
      <c r="R231" s="12">
        <v>1323.5040000000001</v>
      </c>
    </row>
    <row r="232" spans="2:18" x14ac:dyDescent="0.25">
      <c r="B232" s="8">
        <v>1259</v>
      </c>
      <c r="C232" s="5">
        <v>43352</v>
      </c>
      <c r="D232" s="8">
        <v>9</v>
      </c>
      <c r="E232" t="s">
        <v>18</v>
      </c>
      <c r="F232" t="s">
        <v>25</v>
      </c>
      <c r="G232" t="s">
        <v>26</v>
      </c>
      <c r="H232" t="s">
        <v>52</v>
      </c>
      <c r="I232" t="s">
        <v>39</v>
      </c>
      <c r="J232" s="5">
        <v>43354</v>
      </c>
      <c r="K232" t="s">
        <v>55</v>
      </c>
      <c r="L232" t="s">
        <v>58</v>
      </c>
      <c r="M232" t="s">
        <v>4</v>
      </c>
      <c r="N232" t="s">
        <v>87</v>
      </c>
      <c r="O232" s="12">
        <v>487.19999999999993</v>
      </c>
      <c r="P232">
        <v>57</v>
      </c>
      <c r="Q232" s="2">
        <f>Tabla1[[#This Row],[Precio unitario]]*Tabla1[[#This Row],[Cantidad]]</f>
        <v>27770.399999999998</v>
      </c>
      <c r="R232" s="12">
        <v>2721.4992000000002</v>
      </c>
    </row>
    <row r="233" spans="2:18" x14ac:dyDescent="0.25">
      <c r="B233" s="8">
        <v>1260</v>
      </c>
      <c r="C233" s="5">
        <v>43349</v>
      </c>
      <c r="D233" s="8">
        <v>6</v>
      </c>
      <c r="E233" t="s">
        <v>12</v>
      </c>
      <c r="F233" t="s">
        <v>27</v>
      </c>
      <c r="G233" t="s">
        <v>28</v>
      </c>
      <c r="H233" t="s">
        <v>50</v>
      </c>
      <c r="I233" t="s">
        <v>31</v>
      </c>
      <c r="J233" s="5">
        <v>43351</v>
      </c>
      <c r="K233" t="s">
        <v>54</v>
      </c>
      <c r="L233" t="s">
        <v>59</v>
      </c>
      <c r="M233" t="s">
        <v>61</v>
      </c>
      <c r="N233" t="s">
        <v>82</v>
      </c>
      <c r="O233" s="12">
        <v>196</v>
      </c>
      <c r="P233">
        <v>67</v>
      </c>
      <c r="Q233" s="2">
        <f>Tabla1[[#This Row],[Precio unitario]]*Tabla1[[#This Row],[Cantidad]]</f>
        <v>13132</v>
      </c>
      <c r="R233" s="12">
        <v>1378.8600000000001</v>
      </c>
    </row>
    <row r="234" spans="2:18" x14ac:dyDescent="0.25">
      <c r="B234" s="8">
        <v>1261</v>
      </c>
      <c r="C234" s="5">
        <v>43351</v>
      </c>
      <c r="D234" s="8">
        <v>8</v>
      </c>
      <c r="E234" t="s">
        <v>9</v>
      </c>
      <c r="F234" t="s">
        <v>23</v>
      </c>
      <c r="G234" t="s">
        <v>22</v>
      </c>
      <c r="H234" t="s">
        <v>51</v>
      </c>
      <c r="I234" t="s">
        <v>31</v>
      </c>
      <c r="J234" s="5">
        <v>43353</v>
      </c>
      <c r="K234" t="s">
        <v>54</v>
      </c>
      <c r="L234" t="s">
        <v>58</v>
      </c>
      <c r="M234" t="s">
        <v>74</v>
      </c>
      <c r="N234" t="s">
        <v>84</v>
      </c>
      <c r="O234" s="12">
        <v>560</v>
      </c>
      <c r="P234">
        <v>48</v>
      </c>
      <c r="Q234" s="2">
        <f>Tabla1[[#This Row],[Precio unitario]]*Tabla1[[#This Row],[Cantidad]]</f>
        <v>26880</v>
      </c>
      <c r="R234" s="12">
        <v>2634.24</v>
      </c>
    </row>
    <row r="235" spans="2:18" x14ac:dyDescent="0.25">
      <c r="B235" s="8">
        <v>1262</v>
      </c>
      <c r="C235" s="5">
        <v>43351</v>
      </c>
      <c r="D235" s="8">
        <v>8</v>
      </c>
      <c r="E235" t="s">
        <v>9</v>
      </c>
      <c r="F235" t="s">
        <v>23</v>
      </c>
      <c r="G235" t="s">
        <v>22</v>
      </c>
      <c r="H235" t="s">
        <v>51</v>
      </c>
      <c r="I235" t="s">
        <v>31</v>
      </c>
      <c r="J235" s="5">
        <v>43353</v>
      </c>
      <c r="K235" t="s">
        <v>54</v>
      </c>
      <c r="L235" t="s">
        <v>58</v>
      </c>
      <c r="M235" t="s">
        <v>76</v>
      </c>
      <c r="N235" t="s">
        <v>92</v>
      </c>
      <c r="O235" s="12">
        <v>128.79999999999998</v>
      </c>
      <c r="P235">
        <v>77</v>
      </c>
      <c r="Q235" s="2">
        <f>Tabla1[[#This Row],[Precio unitario]]*Tabla1[[#This Row],[Cantidad]]</f>
        <v>9917.5999999999985</v>
      </c>
      <c r="R235" s="12">
        <v>1011.5952</v>
      </c>
    </row>
    <row r="236" spans="2:18" x14ac:dyDescent="0.25">
      <c r="B236" s="8">
        <v>1263</v>
      </c>
      <c r="C236" s="5">
        <v>43368</v>
      </c>
      <c r="D236" s="8">
        <v>25</v>
      </c>
      <c r="E236" t="s">
        <v>19</v>
      </c>
      <c r="F236" t="s">
        <v>33</v>
      </c>
      <c r="G236" t="s">
        <v>34</v>
      </c>
      <c r="H236" t="s">
        <v>48</v>
      </c>
      <c r="I236" t="s">
        <v>32</v>
      </c>
      <c r="J236" s="5">
        <v>43370</v>
      </c>
      <c r="K236" t="s">
        <v>55</v>
      </c>
      <c r="L236" t="s">
        <v>60</v>
      </c>
      <c r="M236" t="s">
        <v>73</v>
      </c>
      <c r="N236" t="s">
        <v>92</v>
      </c>
      <c r="O236" s="12">
        <v>140</v>
      </c>
      <c r="P236">
        <v>94</v>
      </c>
      <c r="Q236" s="2">
        <f>Tabla1[[#This Row],[Precio unitario]]*Tabla1[[#This Row],[Cantidad]]</f>
        <v>13160</v>
      </c>
      <c r="R236" s="12">
        <v>1368.64</v>
      </c>
    </row>
    <row r="237" spans="2:18" x14ac:dyDescent="0.25">
      <c r="B237" s="8">
        <v>1264</v>
      </c>
      <c r="C237" s="5">
        <v>43369</v>
      </c>
      <c r="D237" s="8">
        <v>26</v>
      </c>
      <c r="E237" t="s">
        <v>20</v>
      </c>
      <c r="F237" t="s">
        <v>37</v>
      </c>
      <c r="G237" t="s">
        <v>37</v>
      </c>
      <c r="H237" t="s">
        <v>45</v>
      </c>
      <c r="I237" t="s">
        <v>36</v>
      </c>
      <c r="J237" s="5">
        <v>43371</v>
      </c>
      <c r="K237" t="s">
        <v>56</v>
      </c>
      <c r="L237" t="s">
        <v>59</v>
      </c>
      <c r="M237" t="s">
        <v>80</v>
      </c>
      <c r="N237" t="s">
        <v>89</v>
      </c>
      <c r="O237" s="12">
        <v>298.90000000000003</v>
      </c>
      <c r="P237">
        <v>54</v>
      </c>
      <c r="Q237" s="2">
        <f>Tabla1[[#This Row],[Precio unitario]]*Tabla1[[#This Row],[Cantidad]]</f>
        <v>16140.600000000002</v>
      </c>
      <c r="R237" s="12">
        <v>1694.7630000000004</v>
      </c>
    </row>
    <row r="238" spans="2:18" x14ac:dyDescent="0.25">
      <c r="B238" s="8">
        <v>1265</v>
      </c>
      <c r="C238" s="5">
        <v>43369</v>
      </c>
      <c r="D238" s="8">
        <v>26</v>
      </c>
      <c r="E238" t="s">
        <v>20</v>
      </c>
      <c r="F238" t="s">
        <v>37</v>
      </c>
      <c r="G238" t="s">
        <v>37</v>
      </c>
      <c r="H238" t="s">
        <v>45</v>
      </c>
      <c r="I238" t="s">
        <v>36</v>
      </c>
      <c r="J238" s="5">
        <v>43371</v>
      </c>
      <c r="K238" t="s">
        <v>56</v>
      </c>
      <c r="L238" t="s">
        <v>59</v>
      </c>
      <c r="M238" t="s">
        <v>66</v>
      </c>
      <c r="N238" t="s">
        <v>83</v>
      </c>
      <c r="O238" s="12">
        <v>135.1</v>
      </c>
      <c r="P238">
        <v>43</v>
      </c>
      <c r="Q238" s="2">
        <f>Tabla1[[#This Row],[Precio unitario]]*Tabla1[[#This Row],[Cantidad]]</f>
        <v>5809.3</v>
      </c>
      <c r="R238" s="12">
        <v>563.50210000000004</v>
      </c>
    </row>
    <row r="239" spans="2:18" x14ac:dyDescent="0.25">
      <c r="B239" s="8">
        <v>1266</v>
      </c>
      <c r="C239" s="5">
        <v>43369</v>
      </c>
      <c r="D239" s="8">
        <v>26</v>
      </c>
      <c r="E239" t="s">
        <v>20</v>
      </c>
      <c r="F239" t="s">
        <v>37</v>
      </c>
      <c r="G239" t="s">
        <v>37</v>
      </c>
      <c r="H239" t="s">
        <v>45</v>
      </c>
      <c r="I239" t="s">
        <v>36</v>
      </c>
      <c r="J239" s="5">
        <v>43371</v>
      </c>
      <c r="K239" t="s">
        <v>56</v>
      </c>
      <c r="L239" t="s">
        <v>59</v>
      </c>
      <c r="M239" t="s">
        <v>68</v>
      </c>
      <c r="N239" t="s">
        <v>86</v>
      </c>
      <c r="O239" s="12">
        <v>257.59999999999997</v>
      </c>
      <c r="P239">
        <v>71</v>
      </c>
      <c r="Q239" s="2">
        <f>Tabla1[[#This Row],[Precio unitario]]*Tabla1[[#This Row],[Cantidad]]</f>
        <v>18289.599999999999</v>
      </c>
      <c r="R239" s="12">
        <v>1883.8287999999998</v>
      </c>
    </row>
    <row r="240" spans="2:18" x14ac:dyDescent="0.25">
      <c r="B240" s="8">
        <v>1267</v>
      </c>
      <c r="C240" s="5">
        <v>43372</v>
      </c>
      <c r="D240" s="8">
        <v>29</v>
      </c>
      <c r="E240" t="s">
        <v>10</v>
      </c>
      <c r="F240" t="s">
        <v>40</v>
      </c>
      <c r="G240" t="s">
        <v>26</v>
      </c>
      <c r="H240" t="s">
        <v>47</v>
      </c>
      <c r="I240" t="s">
        <v>39</v>
      </c>
      <c r="J240" s="5">
        <v>43374</v>
      </c>
      <c r="K240" t="s">
        <v>54</v>
      </c>
      <c r="L240" t="s">
        <v>58</v>
      </c>
      <c r="M240" t="s">
        <v>61</v>
      </c>
      <c r="N240" t="s">
        <v>82</v>
      </c>
      <c r="O240" s="12">
        <v>196</v>
      </c>
      <c r="P240">
        <v>50</v>
      </c>
      <c r="Q240" s="2">
        <f>Tabla1[[#This Row],[Precio unitario]]*Tabla1[[#This Row],[Cantidad]]</f>
        <v>9800</v>
      </c>
      <c r="R240" s="12">
        <v>940.80000000000007</v>
      </c>
    </row>
    <row r="241" spans="2:18" x14ac:dyDescent="0.25">
      <c r="B241" s="8">
        <v>1268</v>
      </c>
      <c r="C241" s="5">
        <v>43349</v>
      </c>
      <c r="D241" s="8">
        <v>6</v>
      </c>
      <c r="E241" t="s">
        <v>12</v>
      </c>
      <c r="F241" t="s">
        <v>27</v>
      </c>
      <c r="G241" t="s">
        <v>28</v>
      </c>
      <c r="H241" t="s">
        <v>50</v>
      </c>
      <c r="I241" t="s">
        <v>31</v>
      </c>
      <c r="J241" s="5">
        <v>43351</v>
      </c>
      <c r="K241" t="s">
        <v>56</v>
      </c>
      <c r="L241" t="s">
        <v>58</v>
      </c>
      <c r="M241" t="s">
        <v>1</v>
      </c>
      <c r="N241" t="s">
        <v>93</v>
      </c>
      <c r="O241" s="12">
        <v>178.5</v>
      </c>
      <c r="P241">
        <v>96</v>
      </c>
      <c r="Q241" s="2">
        <f>Tabla1[[#This Row],[Precio unitario]]*Tabla1[[#This Row],[Cantidad]]</f>
        <v>17136</v>
      </c>
      <c r="R241" s="12">
        <v>1679.328</v>
      </c>
    </row>
    <row r="242" spans="2:18" x14ac:dyDescent="0.25">
      <c r="B242" s="8">
        <v>1270</v>
      </c>
      <c r="C242" s="5">
        <v>43347</v>
      </c>
      <c r="D242" s="8">
        <v>4</v>
      </c>
      <c r="E242" t="s">
        <v>7</v>
      </c>
      <c r="F242" t="s">
        <v>35</v>
      </c>
      <c r="G242" t="s">
        <v>35</v>
      </c>
      <c r="H242" t="s">
        <v>46</v>
      </c>
      <c r="I242" t="s">
        <v>32</v>
      </c>
      <c r="J242" s="5">
        <v>43349</v>
      </c>
      <c r="K242" t="s">
        <v>55</v>
      </c>
      <c r="L242" t="s">
        <v>59</v>
      </c>
      <c r="M242" t="s">
        <v>72</v>
      </c>
      <c r="N242" t="s">
        <v>94</v>
      </c>
      <c r="O242" s="12">
        <v>1134</v>
      </c>
      <c r="P242">
        <v>54</v>
      </c>
      <c r="Q242" s="2">
        <f>Tabla1[[#This Row],[Precio unitario]]*Tabla1[[#This Row],[Cantidad]]</f>
        <v>61236</v>
      </c>
      <c r="R242" s="12">
        <v>6123.6</v>
      </c>
    </row>
    <row r="243" spans="2:18" x14ac:dyDescent="0.25">
      <c r="B243" s="8">
        <v>1271</v>
      </c>
      <c r="C243" s="5">
        <v>43347</v>
      </c>
      <c r="D243" s="8">
        <v>4</v>
      </c>
      <c r="E243" t="s">
        <v>7</v>
      </c>
      <c r="F243" t="s">
        <v>35</v>
      </c>
      <c r="G243" t="s">
        <v>35</v>
      </c>
      <c r="H243" t="s">
        <v>46</v>
      </c>
      <c r="I243" t="s">
        <v>32</v>
      </c>
      <c r="J243" s="5">
        <v>43349</v>
      </c>
      <c r="K243" t="s">
        <v>55</v>
      </c>
      <c r="L243" t="s">
        <v>59</v>
      </c>
      <c r="M243" t="s">
        <v>81</v>
      </c>
      <c r="N243" t="s">
        <v>90</v>
      </c>
      <c r="O243" s="12">
        <v>98</v>
      </c>
      <c r="P243">
        <v>39</v>
      </c>
      <c r="Q243" s="2">
        <f>Tabla1[[#This Row],[Precio unitario]]*Tabla1[[#This Row],[Cantidad]]</f>
        <v>3822</v>
      </c>
      <c r="R243" s="12">
        <v>382.2</v>
      </c>
    </row>
    <row r="244" spans="2:18" x14ac:dyDescent="0.25">
      <c r="B244" s="8">
        <v>1273</v>
      </c>
      <c r="C244" s="5">
        <v>43351</v>
      </c>
      <c r="D244" s="8">
        <v>8</v>
      </c>
      <c r="E244" t="s">
        <v>9</v>
      </c>
      <c r="F244" t="s">
        <v>23</v>
      </c>
      <c r="G244" t="s">
        <v>22</v>
      </c>
      <c r="H244" t="s">
        <v>51</v>
      </c>
      <c r="I244" t="s">
        <v>31</v>
      </c>
      <c r="J244" s="5">
        <v>43353</v>
      </c>
      <c r="K244" t="s">
        <v>56</v>
      </c>
      <c r="L244" t="s">
        <v>59</v>
      </c>
      <c r="M244" t="s">
        <v>4</v>
      </c>
      <c r="N244" t="s">
        <v>87</v>
      </c>
      <c r="O244" s="12">
        <v>487.19999999999993</v>
      </c>
      <c r="P244">
        <v>63</v>
      </c>
      <c r="Q244" s="2">
        <f>Tabla1[[#This Row],[Precio unitario]]*Tabla1[[#This Row],[Cantidad]]</f>
        <v>30693.599999999995</v>
      </c>
      <c r="R244" s="12">
        <v>3222.828</v>
      </c>
    </row>
    <row r="245" spans="2:18" x14ac:dyDescent="0.25">
      <c r="B245" s="8">
        <v>1276</v>
      </c>
      <c r="C245" s="5">
        <v>43346</v>
      </c>
      <c r="D245" s="8">
        <v>3</v>
      </c>
      <c r="E245" t="s">
        <v>11</v>
      </c>
      <c r="F245" t="s">
        <v>43</v>
      </c>
      <c r="G245" t="s">
        <v>44</v>
      </c>
      <c r="H245" t="s">
        <v>49</v>
      </c>
      <c r="I245" t="s">
        <v>39</v>
      </c>
      <c r="J245" s="5">
        <v>43348</v>
      </c>
      <c r="K245" t="s">
        <v>54</v>
      </c>
      <c r="L245" t="s">
        <v>60</v>
      </c>
      <c r="M245" t="s">
        <v>69</v>
      </c>
      <c r="N245" t="s">
        <v>85</v>
      </c>
      <c r="O245" s="12">
        <v>140</v>
      </c>
      <c r="P245">
        <v>71</v>
      </c>
      <c r="Q245" s="2">
        <f>Tabla1[[#This Row],[Precio unitario]]*Tabla1[[#This Row],[Cantidad]]</f>
        <v>9940</v>
      </c>
      <c r="R245" s="12">
        <v>1023.8199999999999</v>
      </c>
    </row>
    <row r="246" spans="2:18" x14ac:dyDescent="0.25">
      <c r="B246" s="8">
        <v>1277</v>
      </c>
      <c r="C246" s="5">
        <v>43346</v>
      </c>
      <c r="D246" s="8">
        <v>3</v>
      </c>
      <c r="E246" t="s">
        <v>11</v>
      </c>
      <c r="F246" t="s">
        <v>43</v>
      </c>
      <c r="G246" t="s">
        <v>44</v>
      </c>
      <c r="H246" t="s">
        <v>49</v>
      </c>
      <c r="I246" t="s">
        <v>39</v>
      </c>
      <c r="J246" s="5">
        <v>43348</v>
      </c>
      <c r="K246" t="s">
        <v>54</v>
      </c>
      <c r="L246" t="s">
        <v>60</v>
      </c>
      <c r="M246" t="s">
        <v>74</v>
      </c>
      <c r="N246" t="s">
        <v>84</v>
      </c>
      <c r="O246" s="12">
        <v>560</v>
      </c>
      <c r="P246">
        <v>88</v>
      </c>
      <c r="Q246" s="2">
        <f>Tabla1[[#This Row],[Precio unitario]]*Tabla1[[#This Row],[Cantidad]]</f>
        <v>49280</v>
      </c>
      <c r="R246" s="12">
        <v>5125.1200000000008</v>
      </c>
    </row>
    <row r="247" spans="2:18" x14ac:dyDescent="0.25">
      <c r="B247" s="8">
        <v>1281</v>
      </c>
      <c r="C247" s="5">
        <v>43353</v>
      </c>
      <c r="D247" s="8">
        <v>10</v>
      </c>
      <c r="E247" t="s">
        <v>14</v>
      </c>
      <c r="F247" t="s">
        <v>33</v>
      </c>
      <c r="G247" t="s">
        <v>34</v>
      </c>
      <c r="H247" t="s">
        <v>48</v>
      </c>
      <c r="I247" t="s">
        <v>32</v>
      </c>
      <c r="J247" s="5">
        <v>43355</v>
      </c>
      <c r="K247" t="s">
        <v>54</v>
      </c>
      <c r="L247" t="s">
        <v>59</v>
      </c>
      <c r="M247" t="s">
        <v>70</v>
      </c>
      <c r="N247" t="s">
        <v>91</v>
      </c>
      <c r="O247" s="12">
        <v>140</v>
      </c>
      <c r="P247">
        <v>59</v>
      </c>
      <c r="Q247" s="2">
        <f>Tabla1[[#This Row],[Precio unitario]]*Tabla1[[#This Row],[Cantidad]]</f>
        <v>8260</v>
      </c>
      <c r="R247" s="12">
        <v>834.26</v>
      </c>
    </row>
    <row r="248" spans="2:18" x14ac:dyDescent="0.25">
      <c r="B248" s="8">
        <v>1282</v>
      </c>
      <c r="C248" s="5">
        <v>43379</v>
      </c>
      <c r="D248" s="8">
        <v>6</v>
      </c>
      <c r="E248" t="s">
        <v>12</v>
      </c>
      <c r="F248" t="s">
        <v>27</v>
      </c>
      <c r="G248" t="s">
        <v>28</v>
      </c>
      <c r="H248" t="s">
        <v>50</v>
      </c>
      <c r="I248" t="s">
        <v>31</v>
      </c>
      <c r="J248" s="5">
        <v>43381</v>
      </c>
      <c r="K248" t="s">
        <v>54</v>
      </c>
      <c r="L248" t="s">
        <v>59</v>
      </c>
      <c r="M248" t="s">
        <v>74</v>
      </c>
      <c r="N248" t="s">
        <v>84</v>
      </c>
      <c r="O248" s="12">
        <v>560</v>
      </c>
      <c r="P248">
        <v>94</v>
      </c>
      <c r="Q248" s="2">
        <f>Tabla1[[#This Row],[Precio unitario]]*Tabla1[[#This Row],[Cantidad]]</f>
        <v>52640</v>
      </c>
      <c r="R248" s="12">
        <v>5264</v>
      </c>
    </row>
    <row r="249" spans="2:18" x14ac:dyDescent="0.25">
      <c r="B249" s="8">
        <v>1283</v>
      </c>
      <c r="C249" s="5">
        <v>43401</v>
      </c>
      <c r="D249" s="8">
        <v>28</v>
      </c>
      <c r="E249" t="s">
        <v>13</v>
      </c>
      <c r="F249" t="s">
        <v>24</v>
      </c>
      <c r="G249" t="s">
        <v>38</v>
      </c>
      <c r="H249" t="s">
        <v>45</v>
      </c>
      <c r="I249" t="s">
        <v>36</v>
      </c>
      <c r="J249" s="5">
        <v>43403</v>
      </c>
      <c r="K249" t="s">
        <v>56</v>
      </c>
      <c r="L249" t="s">
        <v>58</v>
      </c>
      <c r="M249" t="s">
        <v>65</v>
      </c>
      <c r="N249" t="s">
        <v>82</v>
      </c>
      <c r="O249" s="12">
        <v>644</v>
      </c>
      <c r="P249">
        <v>86</v>
      </c>
      <c r="Q249" s="2">
        <f>Tabla1[[#This Row],[Precio unitario]]*Tabla1[[#This Row],[Cantidad]]</f>
        <v>55384</v>
      </c>
      <c r="R249" s="12">
        <v>5316.8640000000005</v>
      </c>
    </row>
    <row r="250" spans="2:18" x14ac:dyDescent="0.25">
      <c r="B250" s="8">
        <v>1284</v>
      </c>
      <c r="C250" s="5">
        <v>43381</v>
      </c>
      <c r="D250" s="8">
        <v>8</v>
      </c>
      <c r="E250" t="s">
        <v>9</v>
      </c>
      <c r="F250" t="s">
        <v>23</v>
      </c>
      <c r="G250" t="s">
        <v>22</v>
      </c>
      <c r="H250" t="s">
        <v>51</v>
      </c>
      <c r="I250" t="s">
        <v>31</v>
      </c>
      <c r="J250" s="5">
        <v>43383</v>
      </c>
      <c r="K250" t="s">
        <v>56</v>
      </c>
      <c r="L250" t="s">
        <v>58</v>
      </c>
      <c r="M250" t="s">
        <v>1</v>
      </c>
      <c r="N250" t="s">
        <v>93</v>
      </c>
      <c r="O250" s="12">
        <v>178.5</v>
      </c>
      <c r="P250">
        <v>61</v>
      </c>
      <c r="Q250" s="2">
        <f>Tabla1[[#This Row],[Precio unitario]]*Tabla1[[#This Row],[Cantidad]]</f>
        <v>10888.5</v>
      </c>
      <c r="R250" s="12">
        <v>1099.7384999999999</v>
      </c>
    </row>
    <row r="251" spans="2:18" x14ac:dyDescent="0.25">
      <c r="B251" s="8">
        <v>1285</v>
      </c>
      <c r="C251" s="5">
        <v>43383</v>
      </c>
      <c r="D251" s="8">
        <v>10</v>
      </c>
      <c r="E251" t="s">
        <v>14</v>
      </c>
      <c r="F251" t="s">
        <v>33</v>
      </c>
      <c r="G251" t="s">
        <v>34</v>
      </c>
      <c r="H251" t="s">
        <v>48</v>
      </c>
      <c r="I251" t="s">
        <v>32</v>
      </c>
      <c r="J251" s="5">
        <v>43385</v>
      </c>
      <c r="K251" t="s">
        <v>54</v>
      </c>
      <c r="L251" t="s">
        <v>59</v>
      </c>
      <c r="M251" t="s">
        <v>77</v>
      </c>
      <c r="N251" t="s">
        <v>82</v>
      </c>
      <c r="O251" s="12">
        <v>41.86</v>
      </c>
      <c r="P251">
        <v>32</v>
      </c>
      <c r="Q251" s="2">
        <f>Tabla1[[#This Row],[Precio unitario]]*Tabla1[[#This Row],[Cantidad]]</f>
        <v>1339.52</v>
      </c>
      <c r="R251" s="12">
        <v>136.63104000000001</v>
      </c>
    </row>
    <row r="252" spans="2:18" x14ac:dyDescent="0.25">
      <c r="B252" s="8">
        <v>1286</v>
      </c>
      <c r="C252" s="5">
        <v>43380</v>
      </c>
      <c r="D252" s="8">
        <v>7</v>
      </c>
      <c r="E252" t="s">
        <v>15</v>
      </c>
      <c r="F252" t="s">
        <v>107</v>
      </c>
      <c r="G252" t="s">
        <v>107</v>
      </c>
      <c r="H252" t="s">
        <v>51</v>
      </c>
      <c r="I252" t="s">
        <v>31</v>
      </c>
      <c r="J252" s="5"/>
      <c r="L252"/>
      <c r="M252" t="s">
        <v>65</v>
      </c>
      <c r="N252" t="s">
        <v>82</v>
      </c>
      <c r="O252" s="12">
        <v>644</v>
      </c>
      <c r="P252">
        <v>62</v>
      </c>
      <c r="Q252" s="2">
        <f>Tabla1[[#This Row],[Precio unitario]]*Tabla1[[#This Row],[Cantidad]]</f>
        <v>39928</v>
      </c>
      <c r="R252" s="12">
        <v>4072.6559999999999</v>
      </c>
    </row>
    <row r="253" spans="2:18" x14ac:dyDescent="0.25">
      <c r="B253" s="8">
        <v>1287</v>
      </c>
      <c r="C253" s="5">
        <v>43383</v>
      </c>
      <c r="D253" s="8">
        <v>10</v>
      </c>
      <c r="E253" t="s">
        <v>14</v>
      </c>
      <c r="F253" t="s">
        <v>33</v>
      </c>
      <c r="G253" t="s">
        <v>34</v>
      </c>
      <c r="H253" t="s">
        <v>48</v>
      </c>
      <c r="I253" t="s">
        <v>32</v>
      </c>
      <c r="J253" s="5">
        <v>43385</v>
      </c>
      <c r="K253" t="s">
        <v>55</v>
      </c>
      <c r="L253"/>
      <c r="M253" t="s">
        <v>78</v>
      </c>
      <c r="N253" t="s">
        <v>94</v>
      </c>
      <c r="O253" s="12">
        <v>350</v>
      </c>
      <c r="P253">
        <v>60</v>
      </c>
      <c r="Q253" s="2">
        <f>Tabla1[[#This Row],[Precio unitario]]*Tabla1[[#This Row],[Cantidad]]</f>
        <v>21000</v>
      </c>
      <c r="R253" s="12">
        <v>2163</v>
      </c>
    </row>
    <row r="254" spans="2:18" x14ac:dyDescent="0.25">
      <c r="B254" s="8">
        <v>1288</v>
      </c>
      <c r="C254" s="5">
        <v>43383</v>
      </c>
      <c r="D254" s="8">
        <v>10</v>
      </c>
      <c r="E254" t="s">
        <v>14</v>
      </c>
      <c r="F254" t="s">
        <v>33</v>
      </c>
      <c r="G254" t="s">
        <v>34</v>
      </c>
      <c r="H254" t="s">
        <v>48</v>
      </c>
      <c r="I254" t="s">
        <v>32</v>
      </c>
      <c r="J254" s="5">
        <v>43385</v>
      </c>
      <c r="K254" t="s">
        <v>55</v>
      </c>
      <c r="L254"/>
      <c r="M254" t="s">
        <v>67</v>
      </c>
      <c r="N254" t="s">
        <v>85</v>
      </c>
      <c r="O254" s="12">
        <v>308</v>
      </c>
      <c r="P254">
        <v>51</v>
      </c>
      <c r="Q254" s="2">
        <f>Tabla1[[#This Row],[Precio unitario]]*Tabla1[[#This Row],[Cantidad]]</f>
        <v>15708</v>
      </c>
      <c r="R254" s="12">
        <v>1539.384</v>
      </c>
    </row>
    <row r="255" spans="2:18" x14ac:dyDescent="0.25">
      <c r="B255" s="8">
        <v>1289</v>
      </c>
      <c r="C255" s="5">
        <v>43383</v>
      </c>
      <c r="D255" s="8">
        <v>10</v>
      </c>
      <c r="E255" t="s">
        <v>14</v>
      </c>
      <c r="F255" t="s">
        <v>33</v>
      </c>
      <c r="G255" t="s">
        <v>34</v>
      </c>
      <c r="H255" t="s">
        <v>48</v>
      </c>
      <c r="I255" t="s">
        <v>32</v>
      </c>
      <c r="J255" s="5">
        <v>43385</v>
      </c>
      <c r="K255" t="s">
        <v>55</v>
      </c>
      <c r="L255"/>
      <c r="M255" t="s">
        <v>76</v>
      </c>
      <c r="N255" t="s">
        <v>92</v>
      </c>
      <c r="O255" s="12">
        <v>128.79999999999998</v>
      </c>
      <c r="P255">
        <v>49</v>
      </c>
      <c r="Q255" s="2">
        <f>Tabla1[[#This Row],[Precio unitario]]*Tabla1[[#This Row],[Cantidad]]</f>
        <v>6311.1999999999989</v>
      </c>
      <c r="R255" s="12">
        <v>624.80880000000002</v>
      </c>
    </row>
    <row r="256" spans="2:18" x14ac:dyDescent="0.25">
      <c r="B256" s="8">
        <v>1290</v>
      </c>
      <c r="C256" s="5">
        <v>43384</v>
      </c>
      <c r="D256" s="8">
        <v>11</v>
      </c>
      <c r="E256" t="s">
        <v>16</v>
      </c>
      <c r="F256" t="s">
        <v>37</v>
      </c>
      <c r="G256" t="s">
        <v>37</v>
      </c>
      <c r="H256" t="s">
        <v>45</v>
      </c>
      <c r="I256" t="s">
        <v>36</v>
      </c>
      <c r="J256" s="5"/>
      <c r="K256" t="s">
        <v>56</v>
      </c>
      <c r="L256"/>
      <c r="M256" t="s">
        <v>62</v>
      </c>
      <c r="N256" t="s">
        <v>91</v>
      </c>
      <c r="O256" s="12">
        <v>49</v>
      </c>
      <c r="P256">
        <v>20</v>
      </c>
      <c r="Q256" s="2">
        <f>Tabla1[[#This Row],[Precio unitario]]*Tabla1[[#This Row],[Cantidad]]</f>
        <v>980</v>
      </c>
      <c r="R256" s="12">
        <v>97.02</v>
      </c>
    </row>
    <row r="257" spans="2:18" x14ac:dyDescent="0.25">
      <c r="B257" s="8">
        <v>1291</v>
      </c>
      <c r="C257" s="5">
        <v>43384</v>
      </c>
      <c r="D257" s="8">
        <v>11</v>
      </c>
      <c r="E257" t="s">
        <v>16</v>
      </c>
      <c r="F257" t="s">
        <v>37</v>
      </c>
      <c r="G257" t="s">
        <v>37</v>
      </c>
      <c r="H257" t="s">
        <v>45</v>
      </c>
      <c r="I257" t="s">
        <v>36</v>
      </c>
      <c r="J257" s="5"/>
      <c r="K257" t="s">
        <v>56</v>
      </c>
      <c r="L257"/>
      <c r="M257" t="s">
        <v>77</v>
      </c>
      <c r="N257" t="s">
        <v>82</v>
      </c>
      <c r="O257" s="12">
        <v>41.86</v>
      </c>
      <c r="P257">
        <v>49</v>
      </c>
      <c r="Q257" s="2">
        <f>Tabla1[[#This Row],[Precio unitario]]*Tabla1[[#This Row],[Cantidad]]</f>
        <v>2051.14</v>
      </c>
      <c r="R257" s="12">
        <v>205.11400000000003</v>
      </c>
    </row>
    <row r="258" spans="2:18" x14ac:dyDescent="0.25">
      <c r="B258" s="8">
        <v>1292</v>
      </c>
      <c r="C258" s="5">
        <v>43374</v>
      </c>
      <c r="D258" s="8">
        <v>1</v>
      </c>
      <c r="E258" t="s">
        <v>17</v>
      </c>
      <c r="F258" t="s">
        <v>29</v>
      </c>
      <c r="G258" t="s">
        <v>30</v>
      </c>
      <c r="H258" t="s">
        <v>51</v>
      </c>
      <c r="I258" t="s">
        <v>31</v>
      </c>
      <c r="J258" s="5"/>
      <c r="L258"/>
      <c r="M258" t="s">
        <v>75</v>
      </c>
      <c r="N258" t="s">
        <v>82</v>
      </c>
      <c r="O258" s="12">
        <v>252</v>
      </c>
      <c r="P258">
        <v>22</v>
      </c>
      <c r="Q258" s="2">
        <f>Tabla1[[#This Row],[Precio unitario]]*Tabla1[[#This Row],[Cantidad]]</f>
        <v>5544</v>
      </c>
      <c r="R258" s="12">
        <v>532.22399999999993</v>
      </c>
    </row>
    <row r="259" spans="2:18" x14ac:dyDescent="0.25">
      <c r="B259" s="8">
        <v>1293</v>
      </c>
      <c r="C259" s="5">
        <v>43374</v>
      </c>
      <c r="D259" s="8">
        <v>1</v>
      </c>
      <c r="E259" t="s">
        <v>17</v>
      </c>
      <c r="F259" t="s">
        <v>29</v>
      </c>
      <c r="G259" t="s">
        <v>30</v>
      </c>
      <c r="H259" t="s">
        <v>51</v>
      </c>
      <c r="I259" t="s">
        <v>31</v>
      </c>
      <c r="J259" s="5"/>
      <c r="L259"/>
      <c r="M259" t="s">
        <v>65</v>
      </c>
      <c r="N259" t="s">
        <v>82</v>
      </c>
      <c r="O259" s="12">
        <v>644</v>
      </c>
      <c r="P259">
        <v>73</v>
      </c>
      <c r="Q259" s="2">
        <f>Tabla1[[#This Row],[Precio unitario]]*Tabla1[[#This Row],[Cantidad]]</f>
        <v>47012</v>
      </c>
      <c r="R259" s="12">
        <v>4748.2120000000004</v>
      </c>
    </row>
    <row r="260" spans="2:18" x14ac:dyDescent="0.25">
      <c r="B260" s="8">
        <v>1294</v>
      </c>
      <c r="C260" s="5">
        <v>43374</v>
      </c>
      <c r="D260" s="8">
        <v>1</v>
      </c>
      <c r="E260" t="s">
        <v>17</v>
      </c>
      <c r="F260" t="s">
        <v>29</v>
      </c>
      <c r="G260" t="s">
        <v>30</v>
      </c>
      <c r="H260" t="s">
        <v>51</v>
      </c>
      <c r="I260" t="s">
        <v>31</v>
      </c>
      <c r="J260" s="5"/>
      <c r="L260"/>
      <c r="M260" t="s">
        <v>77</v>
      </c>
      <c r="N260" t="s">
        <v>82</v>
      </c>
      <c r="O260" s="12">
        <v>41.86</v>
      </c>
      <c r="P260">
        <v>85</v>
      </c>
      <c r="Q260" s="2">
        <f>Tabla1[[#This Row],[Precio unitario]]*Tabla1[[#This Row],[Cantidad]]</f>
        <v>3558.1</v>
      </c>
      <c r="R260" s="12">
        <v>345.13570000000004</v>
      </c>
    </row>
    <row r="261" spans="2:18" x14ac:dyDescent="0.25">
      <c r="B261" s="8">
        <v>1295</v>
      </c>
      <c r="C261" s="5">
        <v>43401</v>
      </c>
      <c r="D261" s="8">
        <v>28</v>
      </c>
      <c r="E261" t="s">
        <v>13</v>
      </c>
      <c r="F261" t="s">
        <v>24</v>
      </c>
      <c r="G261" t="s">
        <v>38</v>
      </c>
      <c r="H261" t="s">
        <v>45</v>
      </c>
      <c r="I261" t="s">
        <v>36</v>
      </c>
      <c r="J261" s="5">
        <v>43403</v>
      </c>
      <c r="K261" t="s">
        <v>56</v>
      </c>
      <c r="L261" t="s">
        <v>59</v>
      </c>
      <c r="M261" t="s">
        <v>66</v>
      </c>
      <c r="N261" t="s">
        <v>83</v>
      </c>
      <c r="O261" s="12">
        <v>135.1</v>
      </c>
      <c r="P261">
        <v>44</v>
      </c>
      <c r="Q261" s="2">
        <f>Tabla1[[#This Row],[Precio unitario]]*Tabla1[[#This Row],[Cantidad]]</f>
        <v>5944.4</v>
      </c>
      <c r="R261" s="12">
        <v>618.21760000000006</v>
      </c>
    </row>
    <row r="262" spans="2:18" x14ac:dyDescent="0.25">
      <c r="B262" s="8">
        <v>1296</v>
      </c>
      <c r="C262" s="5">
        <v>43401</v>
      </c>
      <c r="D262" s="8">
        <v>28</v>
      </c>
      <c r="E262" t="s">
        <v>13</v>
      </c>
      <c r="F262" t="s">
        <v>24</v>
      </c>
      <c r="G262" t="s">
        <v>38</v>
      </c>
      <c r="H262" t="s">
        <v>45</v>
      </c>
      <c r="I262" t="s">
        <v>36</v>
      </c>
      <c r="J262" s="5">
        <v>43403</v>
      </c>
      <c r="K262" t="s">
        <v>56</v>
      </c>
      <c r="L262" t="s">
        <v>59</v>
      </c>
      <c r="M262" t="s">
        <v>68</v>
      </c>
      <c r="N262" t="s">
        <v>86</v>
      </c>
      <c r="O262" s="12">
        <v>257.59999999999997</v>
      </c>
      <c r="P262">
        <v>24</v>
      </c>
      <c r="Q262" s="2">
        <f>Tabla1[[#This Row],[Precio unitario]]*Tabla1[[#This Row],[Cantidad]]</f>
        <v>6182.4</v>
      </c>
      <c r="R262" s="12">
        <v>599.69279999999992</v>
      </c>
    </row>
    <row r="263" spans="2:18" x14ac:dyDescent="0.25">
      <c r="B263" s="8">
        <v>1297</v>
      </c>
      <c r="C263" s="5">
        <v>43382</v>
      </c>
      <c r="D263" s="8">
        <v>9</v>
      </c>
      <c r="E263" t="s">
        <v>18</v>
      </c>
      <c r="F263" t="s">
        <v>25</v>
      </c>
      <c r="G263" t="s">
        <v>26</v>
      </c>
      <c r="H263" t="s">
        <v>52</v>
      </c>
      <c r="I263" t="s">
        <v>39</v>
      </c>
      <c r="J263" s="5">
        <v>43384</v>
      </c>
      <c r="K263" t="s">
        <v>55</v>
      </c>
      <c r="L263" t="s">
        <v>58</v>
      </c>
      <c r="M263" t="s">
        <v>2</v>
      </c>
      <c r="N263" t="s">
        <v>3</v>
      </c>
      <c r="O263" s="12">
        <v>273</v>
      </c>
      <c r="P263">
        <v>64</v>
      </c>
      <c r="Q263" s="2">
        <f>Tabla1[[#This Row],[Precio unitario]]*Tabla1[[#This Row],[Cantidad]]</f>
        <v>17472</v>
      </c>
      <c r="R263" s="12">
        <v>1677.3120000000001</v>
      </c>
    </row>
    <row r="264" spans="2:18" x14ac:dyDescent="0.25">
      <c r="B264" s="8">
        <v>1298</v>
      </c>
      <c r="C264" s="5">
        <v>43382</v>
      </c>
      <c r="D264" s="8">
        <v>9</v>
      </c>
      <c r="E264" t="s">
        <v>18</v>
      </c>
      <c r="F264" t="s">
        <v>25</v>
      </c>
      <c r="G264" t="s">
        <v>26</v>
      </c>
      <c r="H264" t="s">
        <v>52</v>
      </c>
      <c r="I264" t="s">
        <v>39</v>
      </c>
      <c r="J264" s="5">
        <v>43384</v>
      </c>
      <c r="K264" t="s">
        <v>55</v>
      </c>
      <c r="L264" t="s">
        <v>58</v>
      </c>
      <c r="M264" t="s">
        <v>4</v>
      </c>
      <c r="N264" t="s">
        <v>87</v>
      </c>
      <c r="O264" s="12">
        <v>487.19999999999993</v>
      </c>
      <c r="P264">
        <v>70</v>
      </c>
      <c r="Q264" s="2">
        <f>Tabla1[[#This Row],[Precio unitario]]*Tabla1[[#This Row],[Cantidad]]</f>
        <v>34103.999999999993</v>
      </c>
      <c r="R264" s="12">
        <v>3444.5040000000004</v>
      </c>
    </row>
    <row r="265" spans="2:18" x14ac:dyDescent="0.25">
      <c r="B265" s="8">
        <v>1299</v>
      </c>
      <c r="C265" s="5">
        <v>43379</v>
      </c>
      <c r="D265" s="8">
        <v>6</v>
      </c>
      <c r="E265" t="s">
        <v>12</v>
      </c>
      <c r="F265" t="s">
        <v>27</v>
      </c>
      <c r="G265" t="s">
        <v>28</v>
      </c>
      <c r="H265" t="s">
        <v>50</v>
      </c>
      <c r="I265" t="s">
        <v>31</v>
      </c>
      <c r="J265" s="5">
        <v>43381</v>
      </c>
      <c r="K265" t="s">
        <v>54</v>
      </c>
      <c r="L265" t="s">
        <v>59</v>
      </c>
      <c r="M265" t="s">
        <v>61</v>
      </c>
      <c r="N265" t="s">
        <v>82</v>
      </c>
      <c r="O265" s="12">
        <v>196</v>
      </c>
      <c r="P265">
        <v>98</v>
      </c>
      <c r="Q265" s="2">
        <f>Tabla1[[#This Row],[Precio unitario]]*Tabla1[[#This Row],[Cantidad]]</f>
        <v>19208</v>
      </c>
      <c r="R265" s="12">
        <v>1940.0080000000005</v>
      </c>
    </row>
    <row r="266" spans="2:18" x14ac:dyDescent="0.25">
      <c r="B266" s="8">
        <v>1300</v>
      </c>
      <c r="C266" s="5">
        <v>43381</v>
      </c>
      <c r="D266" s="8">
        <v>8</v>
      </c>
      <c r="E266" t="s">
        <v>9</v>
      </c>
      <c r="F266" t="s">
        <v>23</v>
      </c>
      <c r="G266" t="s">
        <v>22</v>
      </c>
      <c r="H266" t="s">
        <v>51</v>
      </c>
      <c r="I266" t="s">
        <v>31</v>
      </c>
      <c r="J266" s="5">
        <v>43383</v>
      </c>
      <c r="K266" t="s">
        <v>54</v>
      </c>
      <c r="L266" t="s">
        <v>58</v>
      </c>
      <c r="M266" t="s">
        <v>74</v>
      </c>
      <c r="N266" t="s">
        <v>84</v>
      </c>
      <c r="O266" s="12">
        <v>560</v>
      </c>
      <c r="P266">
        <v>48</v>
      </c>
      <c r="Q266" s="2">
        <f>Tabla1[[#This Row],[Precio unitario]]*Tabla1[[#This Row],[Cantidad]]</f>
        <v>26880</v>
      </c>
      <c r="R266" s="12">
        <v>2634.24</v>
      </c>
    </row>
    <row r="267" spans="2:18" x14ac:dyDescent="0.25">
      <c r="B267" s="8">
        <v>1301</v>
      </c>
      <c r="C267" s="5">
        <v>43381</v>
      </c>
      <c r="D267" s="8">
        <v>8</v>
      </c>
      <c r="E267" t="s">
        <v>9</v>
      </c>
      <c r="F267" t="s">
        <v>23</v>
      </c>
      <c r="G267" t="s">
        <v>22</v>
      </c>
      <c r="H267" t="s">
        <v>51</v>
      </c>
      <c r="I267" t="s">
        <v>31</v>
      </c>
      <c r="J267" s="5">
        <v>43383</v>
      </c>
      <c r="K267" t="s">
        <v>54</v>
      </c>
      <c r="L267" t="s">
        <v>58</v>
      </c>
      <c r="M267" t="s">
        <v>76</v>
      </c>
      <c r="N267" t="s">
        <v>92</v>
      </c>
      <c r="O267" s="12">
        <v>128.79999999999998</v>
      </c>
      <c r="P267">
        <v>100</v>
      </c>
      <c r="Q267" s="2">
        <f>Tabla1[[#This Row],[Precio unitario]]*Tabla1[[#This Row],[Cantidad]]</f>
        <v>12879.999999999998</v>
      </c>
      <c r="R267" s="12">
        <v>1275.1199999999999</v>
      </c>
    </row>
    <row r="268" spans="2:18" x14ac:dyDescent="0.25">
      <c r="B268" s="8">
        <v>1302</v>
      </c>
      <c r="C268" s="5">
        <v>43398</v>
      </c>
      <c r="D268" s="8">
        <v>25</v>
      </c>
      <c r="E268" t="s">
        <v>19</v>
      </c>
      <c r="F268" t="s">
        <v>33</v>
      </c>
      <c r="G268" t="s">
        <v>34</v>
      </c>
      <c r="H268" t="s">
        <v>48</v>
      </c>
      <c r="I268" t="s">
        <v>32</v>
      </c>
      <c r="J268" s="5">
        <v>43400</v>
      </c>
      <c r="K268" t="s">
        <v>55</v>
      </c>
      <c r="L268" t="s">
        <v>60</v>
      </c>
      <c r="M268" t="s">
        <v>73</v>
      </c>
      <c r="N268" t="s">
        <v>92</v>
      </c>
      <c r="O268" s="12">
        <v>140</v>
      </c>
      <c r="P268">
        <v>90</v>
      </c>
      <c r="Q268" s="2">
        <f>Tabla1[[#This Row],[Precio unitario]]*Tabla1[[#This Row],[Cantidad]]</f>
        <v>12600</v>
      </c>
      <c r="R268" s="12">
        <v>1222.2</v>
      </c>
    </row>
    <row r="269" spans="2:18" x14ac:dyDescent="0.25">
      <c r="B269" s="8">
        <v>1303</v>
      </c>
      <c r="C269" s="5">
        <v>43399</v>
      </c>
      <c r="D269" s="8">
        <v>26</v>
      </c>
      <c r="E269" t="s">
        <v>20</v>
      </c>
      <c r="F269" t="s">
        <v>37</v>
      </c>
      <c r="G269" t="s">
        <v>37</v>
      </c>
      <c r="H269" t="s">
        <v>45</v>
      </c>
      <c r="I269" t="s">
        <v>36</v>
      </c>
      <c r="J269" s="5">
        <v>43401</v>
      </c>
      <c r="K269" t="s">
        <v>56</v>
      </c>
      <c r="L269" t="s">
        <v>59</v>
      </c>
      <c r="M269" t="s">
        <v>80</v>
      </c>
      <c r="N269" t="s">
        <v>89</v>
      </c>
      <c r="O269" s="12">
        <v>298.90000000000003</v>
      </c>
      <c r="P269">
        <v>49</v>
      </c>
      <c r="Q269" s="2">
        <f>Tabla1[[#This Row],[Precio unitario]]*Tabla1[[#This Row],[Cantidad]]</f>
        <v>14646.100000000002</v>
      </c>
      <c r="R269" s="12">
        <v>1435.3178</v>
      </c>
    </row>
    <row r="270" spans="2:18" x14ac:dyDescent="0.25">
      <c r="B270" s="8">
        <v>1304</v>
      </c>
      <c r="C270" s="5">
        <v>43399</v>
      </c>
      <c r="D270" s="8">
        <v>26</v>
      </c>
      <c r="E270" t="s">
        <v>20</v>
      </c>
      <c r="F270" t="s">
        <v>37</v>
      </c>
      <c r="G270" t="s">
        <v>37</v>
      </c>
      <c r="H270" t="s">
        <v>45</v>
      </c>
      <c r="I270" t="s">
        <v>36</v>
      </c>
      <c r="J270" s="5">
        <v>43401</v>
      </c>
      <c r="K270" t="s">
        <v>56</v>
      </c>
      <c r="L270" t="s">
        <v>59</v>
      </c>
      <c r="M270" t="s">
        <v>66</v>
      </c>
      <c r="N270" t="s">
        <v>83</v>
      </c>
      <c r="O270" s="12">
        <v>135.1</v>
      </c>
      <c r="P270">
        <v>71</v>
      </c>
      <c r="Q270" s="2">
        <f>Tabla1[[#This Row],[Precio unitario]]*Tabla1[[#This Row],[Cantidad]]</f>
        <v>9592.1</v>
      </c>
      <c r="R270" s="12">
        <v>920.84159999999997</v>
      </c>
    </row>
    <row r="271" spans="2:18" x14ac:dyDescent="0.25">
      <c r="B271" s="8">
        <v>1305</v>
      </c>
      <c r="C271" s="5">
        <v>43399</v>
      </c>
      <c r="D271" s="8">
        <v>26</v>
      </c>
      <c r="E271" t="s">
        <v>20</v>
      </c>
      <c r="F271" t="s">
        <v>37</v>
      </c>
      <c r="G271" t="s">
        <v>37</v>
      </c>
      <c r="H271" t="s">
        <v>45</v>
      </c>
      <c r="I271" t="s">
        <v>36</v>
      </c>
      <c r="J271" s="5">
        <v>43401</v>
      </c>
      <c r="K271" t="s">
        <v>56</v>
      </c>
      <c r="L271" t="s">
        <v>59</v>
      </c>
      <c r="M271" t="s">
        <v>68</v>
      </c>
      <c r="N271" t="s">
        <v>86</v>
      </c>
      <c r="O271" s="12">
        <v>257.59999999999997</v>
      </c>
      <c r="P271">
        <v>10</v>
      </c>
      <c r="Q271" s="2">
        <f>Tabla1[[#This Row],[Precio unitario]]*Tabla1[[#This Row],[Cantidad]]</f>
        <v>2575.9999999999995</v>
      </c>
      <c r="R271" s="12">
        <v>267.90400000000005</v>
      </c>
    </row>
    <row r="272" spans="2:18" x14ac:dyDescent="0.25">
      <c r="B272" s="8">
        <v>1306</v>
      </c>
      <c r="C272" s="5">
        <v>43402</v>
      </c>
      <c r="D272" s="8">
        <v>29</v>
      </c>
      <c r="E272" t="s">
        <v>10</v>
      </c>
      <c r="F272" t="s">
        <v>40</v>
      </c>
      <c r="G272" t="s">
        <v>26</v>
      </c>
      <c r="H272" t="s">
        <v>47</v>
      </c>
      <c r="I272" t="s">
        <v>39</v>
      </c>
      <c r="J272" s="5">
        <v>43404</v>
      </c>
      <c r="K272" t="s">
        <v>54</v>
      </c>
      <c r="L272" t="s">
        <v>58</v>
      </c>
      <c r="M272" t="s">
        <v>61</v>
      </c>
      <c r="N272" t="s">
        <v>82</v>
      </c>
      <c r="O272" s="12">
        <v>196</v>
      </c>
      <c r="P272">
        <v>78</v>
      </c>
      <c r="Q272" s="2">
        <f>Tabla1[[#This Row],[Precio unitario]]*Tabla1[[#This Row],[Cantidad]]</f>
        <v>15288</v>
      </c>
      <c r="R272" s="12">
        <v>1574.664</v>
      </c>
    </row>
    <row r="273" spans="2:18" x14ac:dyDescent="0.25">
      <c r="B273" s="8">
        <v>1307</v>
      </c>
      <c r="C273" s="5">
        <v>43379</v>
      </c>
      <c r="D273" s="8">
        <v>6</v>
      </c>
      <c r="E273" t="s">
        <v>12</v>
      </c>
      <c r="F273" t="s">
        <v>27</v>
      </c>
      <c r="G273" t="s">
        <v>28</v>
      </c>
      <c r="H273" t="s">
        <v>50</v>
      </c>
      <c r="I273" t="s">
        <v>31</v>
      </c>
      <c r="J273" s="5">
        <v>43381</v>
      </c>
      <c r="K273" t="s">
        <v>56</v>
      </c>
      <c r="L273" t="s">
        <v>58</v>
      </c>
      <c r="M273" t="s">
        <v>1</v>
      </c>
      <c r="N273" t="s">
        <v>93</v>
      </c>
      <c r="O273" s="12">
        <v>178.5</v>
      </c>
      <c r="P273">
        <v>44</v>
      </c>
      <c r="Q273" s="2">
        <f>Tabla1[[#This Row],[Precio unitario]]*Tabla1[[#This Row],[Cantidad]]</f>
        <v>7854</v>
      </c>
      <c r="R273" s="12">
        <v>753.98400000000004</v>
      </c>
    </row>
    <row r="274" spans="2:18" x14ac:dyDescent="0.25">
      <c r="B274" s="8">
        <v>1309</v>
      </c>
      <c r="C274" s="5">
        <v>43377</v>
      </c>
      <c r="D274" s="8">
        <v>4</v>
      </c>
      <c r="E274" t="s">
        <v>7</v>
      </c>
      <c r="F274" t="s">
        <v>35</v>
      </c>
      <c r="G274" t="s">
        <v>35</v>
      </c>
      <c r="H274" t="s">
        <v>46</v>
      </c>
      <c r="I274" t="s">
        <v>32</v>
      </c>
      <c r="J274" s="5">
        <v>43379</v>
      </c>
      <c r="K274" t="s">
        <v>55</v>
      </c>
      <c r="L274" t="s">
        <v>59</v>
      </c>
      <c r="M274" t="s">
        <v>72</v>
      </c>
      <c r="N274" t="s">
        <v>94</v>
      </c>
      <c r="O274" s="12">
        <v>1134</v>
      </c>
      <c r="P274">
        <v>82</v>
      </c>
      <c r="Q274" s="2">
        <f>Tabla1[[#This Row],[Precio unitario]]*Tabla1[[#This Row],[Cantidad]]</f>
        <v>92988</v>
      </c>
      <c r="R274" s="12">
        <v>9763.7400000000016</v>
      </c>
    </row>
    <row r="275" spans="2:18" x14ac:dyDescent="0.25">
      <c r="B275" s="8">
        <v>1310</v>
      </c>
      <c r="C275" s="5">
        <v>43377</v>
      </c>
      <c r="D275" s="8">
        <v>4</v>
      </c>
      <c r="E275" t="s">
        <v>7</v>
      </c>
      <c r="F275" t="s">
        <v>35</v>
      </c>
      <c r="G275" t="s">
        <v>35</v>
      </c>
      <c r="H275" t="s">
        <v>46</v>
      </c>
      <c r="I275" t="s">
        <v>32</v>
      </c>
      <c r="J275" s="5">
        <v>43379</v>
      </c>
      <c r="K275" t="s">
        <v>55</v>
      </c>
      <c r="L275" t="s">
        <v>59</v>
      </c>
      <c r="M275" t="s">
        <v>81</v>
      </c>
      <c r="N275" t="s">
        <v>90</v>
      </c>
      <c r="O275" s="12">
        <v>98</v>
      </c>
      <c r="P275">
        <v>29</v>
      </c>
      <c r="Q275" s="2">
        <f>Tabla1[[#This Row],[Precio unitario]]*Tabla1[[#This Row],[Cantidad]]</f>
        <v>2842</v>
      </c>
      <c r="R275" s="12">
        <v>284.2</v>
      </c>
    </row>
    <row r="276" spans="2:18" x14ac:dyDescent="0.25">
      <c r="B276" s="8">
        <v>1312</v>
      </c>
      <c r="C276" s="5">
        <v>43381</v>
      </c>
      <c r="D276" s="8">
        <v>8</v>
      </c>
      <c r="E276" t="s">
        <v>9</v>
      </c>
      <c r="F276" t="s">
        <v>23</v>
      </c>
      <c r="G276" t="s">
        <v>22</v>
      </c>
      <c r="H276" t="s">
        <v>51</v>
      </c>
      <c r="I276" t="s">
        <v>31</v>
      </c>
      <c r="J276" s="5">
        <v>43383</v>
      </c>
      <c r="K276" t="s">
        <v>56</v>
      </c>
      <c r="L276" t="s">
        <v>59</v>
      </c>
      <c r="M276" t="s">
        <v>4</v>
      </c>
      <c r="N276" t="s">
        <v>87</v>
      </c>
      <c r="O276" s="12">
        <v>487.19999999999993</v>
      </c>
      <c r="P276">
        <v>93</v>
      </c>
      <c r="Q276" s="2">
        <f>Tabla1[[#This Row],[Precio unitario]]*Tabla1[[#This Row],[Cantidad]]</f>
        <v>45309.599999999991</v>
      </c>
      <c r="R276" s="12">
        <v>4395.0311999999994</v>
      </c>
    </row>
    <row r="277" spans="2:18" x14ac:dyDescent="0.25">
      <c r="B277" s="8">
        <v>1315</v>
      </c>
      <c r="C277" s="5">
        <v>43376</v>
      </c>
      <c r="D277" s="8">
        <v>3</v>
      </c>
      <c r="E277" t="s">
        <v>11</v>
      </c>
      <c r="F277" t="s">
        <v>43</v>
      </c>
      <c r="G277" t="s">
        <v>44</v>
      </c>
      <c r="H277" t="s">
        <v>49</v>
      </c>
      <c r="I277" t="s">
        <v>39</v>
      </c>
      <c r="J277" s="5">
        <v>43378</v>
      </c>
      <c r="K277" t="s">
        <v>54</v>
      </c>
      <c r="L277" t="s">
        <v>60</v>
      </c>
      <c r="M277" t="s">
        <v>69</v>
      </c>
      <c r="N277" t="s">
        <v>85</v>
      </c>
      <c r="O277" s="12">
        <v>140</v>
      </c>
      <c r="P277">
        <v>11</v>
      </c>
      <c r="Q277" s="2">
        <f>Tabla1[[#This Row],[Precio unitario]]*Tabla1[[#This Row],[Cantidad]]</f>
        <v>1540</v>
      </c>
      <c r="R277" s="12">
        <v>160.16000000000003</v>
      </c>
    </row>
    <row r="278" spans="2:18" x14ac:dyDescent="0.25">
      <c r="B278" s="8">
        <v>1316</v>
      </c>
      <c r="C278" s="5">
        <v>43376</v>
      </c>
      <c r="D278" s="8">
        <v>3</v>
      </c>
      <c r="E278" t="s">
        <v>11</v>
      </c>
      <c r="F278" t="s">
        <v>43</v>
      </c>
      <c r="G278" t="s">
        <v>44</v>
      </c>
      <c r="H278" t="s">
        <v>49</v>
      </c>
      <c r="I278" t="s">
        <v>39</v>
      </c>
      <c r="J278" s="5">
        <v>43378</v>
      </c>
      <c r="K278" t="s">
        <v>54</v>
      </c>
      <c r="L278" t="s">
        <v>60</v>
      </c>
      <c r="M278" t="s">
        <v>74</v>
      </c>
      <c r="N278" t="s">
        <v>84</v>
      </c>
      <c r="O278" s="12">
        <v>560</v>
      </c>
      <c r="P278">
        <v>91</v>
      </c>
      <c r="Q278" s="2">
        <f>Tabla1[[#This Row],[Precio unitario]]*Tabla1[[#This Row],[Cantidad]]</f>
        <v>50960</v>
      </c>
      <c r="R278" s="12">
        <v>5096</v>
      </c>
    </row>
    <row r="279" spans="2:18" x14ac:dyDescent="0.25">
      <c r="B279" s="8">
        <v>1320</v>
      </c>
      <c r="C279" s="5">
        <v>43383</v>
      </c>
      <c r="D279" s="8">
        <v>10</v>
      </c>
      <c r="E279" t="s">
        <v>14</v>
      </c>
      <c r="F279" t="s">
        <v>33</v>
      </c>
      <c r="G279" t="s">
        <v>34</v>
      </c>
      <c r="H279" t="s">
        <v>48</v>
      </c>
      <c r="I279" t="s">
        <v>32</v>
      </c>
      <c r="J279" s="5">
        <v>43385</v>
      </c>
      <c r="K279" t="s">
        <v>54</v>
      </c>
      <c r="L279" t="s">
        <v>59</v>
      </c>
      <c r="M279" t="s">
        <v>70</v>
      </c>
      <c r="N279" t="s">
        <v>91</v>
      </c>
      <c r="O279" s="12">
        <v>140</v>
      </c>
      <c r="P279">
        <v>12</v>
      </c>
      <c r="Q279" s="2">
        <f>Tabla1[[#This Row],[Precio unitario]]*Tabla1[[#This Row],[Cantidad]]</f>
        <v>1680</v>
      </c>
      <c r="R279" s="12">
        <v>173.04</v>
      </c>
    </row>
    <row r="280" spans="2:18" x14ac:dyDescent="0.25">
      <c r="B280" s="8">
        <v>1322</v>
      </c>
      <c r="C280" s="5">
        <v>43383</v>
      </c>
      <c r="D280" s="8">
        <v>10</v>
      </c>
      <c r="E280" t="s">
        <v>14</v>
      </c>
      <c r="F280" t="s">
        <v>33</v>
      </c>
      <c r="G280" t="s">
        <v>34</v>
      </c>
      <c r="H280" t="s">
        <v>48</v>
      </c>
      <c r="I280" t="s">
        <v>32</v>
      </c>
      <c r="J280" s="5"/>
      <c r="K280" t="s">
        <v>55</v>
      </c>
      <c r="L280"/>
      <c r="M280" t="s">
        <v>62</v>
      </c>
      <c r="N280" t="s">
        <v>91</v>
      </c>
      <c r="O280" s="12">
        <v>49</v>
      </c>
      <c r="P280">
        <v>78</v>
      </c>
      <c r="Q280" s="2">
        <f>Tabla1[[#This Row],[Precio unitario]]*Tabla1[[#This Row],[Cantidad]]</f>
        <v>3822</v>
      </c>
      <c r="R280" s="12">
        <v>382.2</v>
      </c>
    </row>
    <row r="281" spans="2:18" x14ac:dyDescent="0.25">
      <c r="B281" s="8">
        <v>1323</v>
      </c>
      <c r="C281" s="5">
        <v>43384</v>
      </c>
      <c r="D281" s="8">
        <v>11</v>
      </c>
      <c r="E281" t="s">
        <v>16</v>
      </c>
      <c r="F281" t="s">
        <v>37</v>
      </c>
      <c r="G281" t="s">
        <v>37</v>
      </c>
      <c r="H281" t="s">
        <v>45</v>
      </c>
      <c r="I281" t="s">
        <v>36</v>
      </c>
      <c r="J281" s="5"/>
      <c r="K281" t="s">
        <v>56</v>
      </c>
      <c r="L281"/>
      <c r="M281" t="s">
        <v>74</v>
      </c>
      <c r="N281" t="s">
        <v>84</v>
      </c>
      <c r="O281" s="12">
        <v>560</v>
      </c>
      <c r="P281">
        <v>60</v>
      </c>
      <c r="Q281" s="2">
        <f>Tabla1[[#This Row],[Precio unitario]]*Tabla1[[#This Row],[Cantidad]]</f>
        <v>33600</v>
      </c>
      <c r="R281" s="12">
        <v>3192</v>
      </c>
    </row>
    <row r="282" spans="2:18" x14ac:dyDescent="0.25">
      <c r="B282" s="8">
        <v>1324</v>
      </c>
      <c r="C282" s="5">
        <v>43374</v>
      </c>
      <c r="D282" s="8">
        <v>1</v>
      </c>
      <c r="E282" t="s">
        <v>17</v>
      </c>
      <c r="F282" t="s">
        <v>29</v>
      </c>
      <c r="G282" t="s">
        <v>30</v>
      </c>
      <c r="H282" t="s">
        <v>51</v>
      </c>
      <c r="I282" t="s">
        <v>31</v>
      </c>
      <c r="J282" s="5"/>
      <c r="K282" t="s">
        <v>56</v>
      </c>
      <c r="L282"/>
      <c r="M282" t="s">
        <v>68</v>
      </c>
      <c r="N282" t="s">
        <v>86</v>
      </c>
      <c r="O282" s="12">
        <v>257.59999999999997</v>
      </c>
      <c r="P282">
        <v>23</v>
      </c>
      <c r="Q282" s="2">
        <f>Tabla1[[#This Row],[Precio unitario]]*Tabla1[[#This Row],[Cantidad]]</f>
        <v>5924.7999999999993</v>
      </c>
      <c r="R282" s="12">
        <v>610.25440000000003</v>
      </c>
    </row>
    <row r="283" spans="2:18" x14ac:dyDescent="0.25">
      <c r="B283" s="8">
        <v>1325</v>
      </c>
      <c r="C283" s="5">
        <v>43401</v>
      </c>
      <c r="D283" s="8">
        <v>28</v>
      </c>
      <c r="E283" t="s">
        <v>13</v>
      </c>
      <c r="F283" t="s">
        <v>24</v>
      </c>
      <c r="G283" t="s">
        <v>38</v>
      </c>
      <c r="H283" t="s">
        <v>45</v>
      </c>
      <c r="I283" t="s">
        <v>36</v>
      </c>
      <c r="J283" s="5">
        <v>43403</v>
      </c>
      <c r="K283" t="s">
        <v>56</v>
      </c>
      <c r="L283" t="s">
        <v>59</v>
      </c>
      <c r="M283" t="s">
        <v>65</v>
      </c>
      <c r="N283" t="s">
        <v>82</v>
      </c>
      <c r="O283" s="12">
        <v>644</v>
      </c>
      <c r="P283">
        <v>34</v>
      </c>
      <c r="Q283" s="2">
        <f>Tabla1[[#This Row],[Precio unitario]]*Tabla1[[#This Row],[Cantidad]]</f>
        <v>21896</v>
      </c>
      <c r="R283" s="12">
        <v>2211.4960000000001</v>
      </c>
    </row>
    <row r="284" spans="2:18" x14ac:dyDescent="0.25">
      <c r="B284" s="8">
        <v>1326</v>
      </c>
      <c r="C284" s="5">
        <v>43382</v>
      </c>
      <c r="D284" s="8">
        <v>9</v>
      </c>
      <c r="E284" t="s">
        <v>18</v>
      </c>
      <c r="F284" t="s">
        <v>25</v>
      </c>
      <c r="G284" t="s">
        <v>26</v>
      </c>
      <c r="H284" t="s">
        <v>52</v>
      </c>
      <c r="I284" t="s">
        <v>39</v>
      </c>
      <c r="J284" s="5">
        <v>43384</v>
      </c>
      <c r="K284" t="s">
        <v>55</v>
      </c>
      <c r="L284" t="s">
        <v>58</v>
      </c>
      <c r="M284" t="s">
        <v>66</v>
      </c>
      <c r="N284" t="s">
        <v>83</v>
      </c>
      <c r="O284" s="12">
        <v>135.1</v>
      </c>
      <c r="P284">
        <v>89</v>
      </c>
      <c r="Q284" s="2">
        <f>Tabla1[[#This Row],[Precio unitario]]*Tabla1[[#This Row],[Cantidad]]</f>
        <v>12023.9</v>
      </c>
      <c r="R284" s="12">
        <v>1214.4139</v>
      </c>
    </row>
    <row r="285" spans="2:18" x14ac:dyDescent="0.25">
      <c r="B285" s="8">
        <v>1327</v>
      </c>
      <c r="C285" s="5">
        <v>43379</v>
      </c>
      <c r="D285" s="8">
        <v>6</v>
      </c>
      <c r="E285" t="s">
        <v>12</v>
      </c>
      <c r="F285" t="s">
        <v>27</v>
      </c>
      <c r="G285" t="s">
        <v>28</v>
      </c>
      <c r="H285" t="s">
        <v>50</v>
      </c>
      <c r="I285" t="s">
        <v>31</v>
      </c>
      <c r="J285" s="5">
        <v>43381</v>
      </c>
      <c r="K285" t="s">
        <v>54</v>
      </c>
      <c r="L285" t="s">
        <v>59</v>
      </c>
      <c r="M285" t="s">
        <v>1</v>
      </c>
      <c r="N285" t="s">
        <v>93</v>
      </c>
      <c r="O285" s="12">
        <v>178.5</v>
      </c>
      <c r="P285">
        <v>82</v>
      </c>
      <c r="Q285" s="2">
        <f>Tabla1[[#This Row],[Precio unitario]]*Tabla1[[#This Row],[Cantidad]]</f>
        <v>14637</v>
      </c>
      <c r="R285" s="12">
        <v>1449.0630000000001</v>
      </c>
    </row>
    <row r="286" spans="2:18" x14ac:dyDescent="0.25">
      <c r="B286" s="8">
        <v>1328</v>
      </c>
      <c r="C286" s="5">
        <v>43381</v>
      </c>
      <c r="D286" s="8">
        <v>8</v>
      </c>
      <c r="E286" t="s">
        <v>9</v>
      </c>
      <c r="F286" t="s">
        <v>23</v>
      </c>
      <c r="G286" t="s">
        <v>22</v>
      </c>
      <c r="H286" t="s">
        <v>51</v>
      </c>
      <c r="I286" t="s">
        <v>31</v>
      </c>
      <c r="J286" s="5">
        <v>43383</v>
      </c>
      <c r="K286" t="s">
        <v>54</v>
      </c>
      <c r="L286" t="s">
        <v>58</v>
      </c>
      <c r="M286" t="s">
        <v>1</v>
      </c>
      <c r="N286" t="s">
        <v>93</v>
      </c>
      <c r="O286" s="12">
        <v>178.5</v>
      </c>
      <c r="P286">
        <v>43</v>
      </c>
      <c r="Q286" s="2">
        <f>Tabla1[[#This Row],[Precio unitario]]*Tabla1[[#This Row],[Cantidad]]</f>
        <v>7675.5</v>
      </c>
      <c r="R286" s="12">
        <v>736.84799999999996</v>
      </c>
    </row>
    <row r="287" spans="2:18" x14ac:dyDescent="0.25">
      <c r="B287" s="8">
        <v>1329</v>
      </c>
      <c r="C287" s="5">
        <v>43414</v>
      </c>
      <c r="D287" s="8">
        <v>10</v>
      </c>
      <c r="E287" t="s">
        <v>14</v>
      </c>
      <c r="F287" t="s">
        <v>33</v>
      </c>
      <c r="G287" t="s">
        <v>34</v>
      </c>
      <c r="H287" t="s">
        <v>48</v>
      </c>
      <c r="I287" t="s">
        <v>32</v>
      </c>
      <c r="J287" s="5">
        <v>43416</v>
      </c>
      <c r="K287" t="s">
        <v>55</v>
      </c>
      <c r="L287"/>
      <c r="M287" t="s">
        <v>67</v>
      </c>
      <c r="N287" t="s">
        <v>85</v>
      </c>
      <c r="O287" s="12">
        <v>308</v>
      </c>
      <c r="P287">
        <v>96</v>
      </c>
      <c r="Q287" s="2">
        <f>Tabla1[[#This Row],[Precio unitario]]*Tabla1[[#This Row],[Cantidad]]</f>
        <v>29568</v>
      </c>
      <c r="R287" s="12">
        <v>3104.6400000000003</v>
      </c>
    </row>
    <row r="288" spans="2:18" x14ac:dyDescent="0.25">
      <c r="B288" s="8">
        <v>1330</v>
      </c>
      <c r="C288" s="5">
        <v>43414</v>
      </c>
      <c r="D288" s="8">
        <v>10</v>
      </c>
      <c r="E288" t="s">
        <v>14</v>
      </c>
      <c r="F288" t="s">
        <v>33</v>
      </c>
      <c r="G288" t="s">
        <v>34</v>
      </c>
      <c r="H288" t="s">
        <v>48</v>
      </c>
      <c r="I288" t="s">
        <v>32</v>
      </c>
      <c r="J288" s="5">
        <v>43416</v>
      </c>
      <c r="K288" t="s">
        <v>55</v>
      </c>
      <c r="L288"/>
      <c r="M288" t="s">
        <v>76</v>
      </c>
      <c r="N288" t="s">
        <v>92</v>
      </c>
      <c r="O288" s="12">
        <v>128.79999999999998</v>
      </c>
      <c r="P288">
        <v>34</v>
      </c>
      <c r="Q288" s="2">
        <f>Tabla1[[#This Row],[Precio unitario]]*Tabla1[[#This Row],[Cantidad]]</f>
        <v>4379.2</v>
      </c>
      <c r="R288" s="12">
        <v>437.91999999999996</v>
      </c>
    </row>
    <row r="289" spans="2:18" x14ac:dyDescent="0.25">
      <c r="B289" s="8">
        <v>1331</v>
      </c>
      <c r="C289" s="5">
        <v>43415</v>
      </c>
      <c r="D289" s="8">
        <v>11</v>
      </c>
      <c r="E289" t="s">
        <v>16</v>
      </c>
      <c r="F289" t="s">
        <v>37</v>
      </c>
      <c r="G289" t="s">
        <v>37</v>
      </c>
      <c r="H289" t="s">
        <v>45</v>
      </c>
      <c r="I289" t="s">
        <v>36</v>
      </c>
      <c r="J289" s="5"/>
      <c r="K289" t="s">
        <v>56</v>
      </c>
      <c r="L289"/>
      <c r="M289" t="s">
        <v>62</v>
      </c>
      <c r="N289" t="s">
        <v>91</v>
      </c>
      <c r="O289" s="12">
        <v>49</v>
      </c>
      <c r="P289">
        <v>42</v>
      </c>
      <c r="Q289" s="2">
        <f>Tabla1[[#This Row],[Precio unitario]]*Tabla1[[#This Row],[Cantidad]]</f>
        <v>2058</v>
      </c>
      <c r="R289" s="12">
        <v>211.97400000000002</v>
      </c>
    </row>
    <row r="290" spans="2:18" x14ac:dyDescent="0.25">
      <c r="B290" s="8">
        <v>1332</v>
      </c>
      <c r="C290" s="5">
        <v>43415</v>
      </c>
      <c r="D290" s="8">
        <v>11</v>
      </c>
      <c r="E290" t="s">
        <v>16</v>
      </c>
      <c r="F290" t="s">
        <v>37</v>
      </c>
      <c r="G290" t="s">
        <v>37</v>
      </c>
      <c r="H290" t="s">
        <v>45</v>
      </c>
      <c r="I290" t="s">
        <v>36</v>
      </c>
      <c r="J290" s="5"/>
      <c r="K290" t="s">
        <v>56</v>
      </c>
      <c r="L290"/>
      <c r="M290" t="s">
        <v>77</v>
      </c>
      <c r="N290" t="s">
        <v>82</v>
      </c>
      <c r="O290" s="12">
        <v>41.86</v>
      </c>
      <c r="P290">
        <v>100</v>
      </c>
      <c r="Q290" s="2">
        <f>Tabla1[[#This Row],[Precio unitario]]*Tabla1[[#This Row],[Cantidad]]</f>
        <v>4186</v>
      </c>
      <c r="R290" s="12">
        <v>426.97200000000004</v>
      </c>
    </row>
    <row r="291" spans="2:18" x14ac:dyDescent="0.25">
      <c r="B291" s="8">
        <v>1333</v>
      </c>
      <c r="C291" s="5">
        <v>43405</v>
      </c>
      <c r="D291" s="8">
        <v>1</v>
      </c>
      <c r="E291" t="s">
        <v>17</v>
      </c>
      <c r="F291" t="s">
        <v>29</v>
      </c>
      <c r="G291" t="s">
        <v>30</v>
      </c>
      <c r="H291" t="s">
        <v>51</v>
      </c>
      <c r="I291" t="s">
        <v>31</v>
      </c>
      <c r="J291" s="5"/>
      <c r="L291"/>
      <c r="M291" t="s">
        <v>75</v>
      </c>
      <c r="N291" t="s">
        <v>82</v>
      </c>
      <c r="O291" s="12">
        <v>252</v>
      </c>
      <c r="P291">
        <v>42</v>
      </c>
      <c r="Q291" s="2">
        <f>Tabla1[[#This Row],[Precio unitario]]*Tabla1[[#This Row],[Cantidad]]</f>
        <v>10584</v>
      </c>
      <c r="R291" s="12">
        <v>1068.9840000000002</v>
      </c>
    </row>
    <row r="292" spans="2:18" x14ac:dyDescent="0.25">
      <c r="B292" s="8">
        <v>1334</v>
      </c>
      <c r="C292" s="5">
        <v>43405</v>
      </c>
      <c r="D292" s="8">
        <v>1</v>
      </c>
      <c r="E292" t="s">
        <v>17</v>
      </c>
      <c r="F292" t="s">
        <v>29</v>
      </c>
      <c r="G292" t="s">
        <v>30</v>
      </c>
      <c r="H292" t="s">
        <v>51</v>
      </c>
      <c r="I292" t="s">
        <v>31</v>
      </c>
      <c r="J292" s="5"/>
      <c r="L292"/>
      <c r="M292" t="s">
        <v>65</v>
      </c>
      <c r="N292" t="s">
        <v>82</v>
      </c>
      <c r="O292" s="12">
        <v>644</v>
      </c>
      <c r="P292">
        <v>16</v>
      </c>
      <c r="Q292" s="2">
        <f>Tabla1[[#This Row],[Precio unitario]]*Tabla1[[#This Row],[Cantidad]]</f>
        <v>10304</v>
      </c>
      <c r="R292" s="12">
        <v>989.18400000000008</v>
      </c>
    </row>
    <row r="293" spans="2:18" x14ac:dyDescent="0.25">
      <c r="B293" s="8">
        <v>1335</v>
      </c>
      <c r="C293" s="5">
        <v>43405</v>
      </c>
      <c r="D293" s="8">
        <v>1</v>
      </c>
      <c r="E293" t="s">
        <v>17</v>
      </c>
      <c r="F293" t="s">
        <v>29</v>
      </c>
      <c r="G293" t="s">
        <v>30</v>
      </c>
      <c r="H293" t="s">
        <v>51</v>
      </c>
      <c r="I293" t="s">
        <v>31</v>
      </c>
      <c r="J293" s="5"/>
      <c r="L293"/>
      <c r="M293" t="s">
        <v>77</v>
      </c>
      <c r="N293" t="s">
        <v>82</v>
      </c>
      <c r="O293" s="12">
        <v>41.86</v>
      </c>
      <c r="P293">
        <v>22</v>
      </c>
      <c r="Q293" s="2">
        <f>Tabla1[[#This Row],[Precio unitario]]*Tabla1[[#This Row],[Cantidad]]</f>
        <v>920.92</v>
      </c>
      <c r="R293" s="12">
        <v>89.329239999999999</v>
      </c>
    </row>
    <row r="294" spans="2:18" x14ac:dyDescent="0.25">
      <c r="B294" s="8">
        <v>1336</v>
      </c>
      <c r="C294" s="5">
        <v>43432</v>
      </c>
      <c r="D294" s="8">
        <v>28</v>
      </c>
      <c r="E294" t="s">
        <v>13</v>
      </c>
      <c r="F294" t="s">
        <v>24</v>
      </c>
      <c r="G294" t="s">
        <v>38</v>
      </c>
      <c r="H294" t="s">
        <v>45</v>
      </c>
      <c r="I294" t="s">
        <v>36</v>
      </c>
      <c r="J294" s="5">
        <v>43434</v>
      </c>
      <c r="K294" t="s">
        <v>56</v>
      </c>
      <c r="L294" t="s">
        <v>59</v>
      </c>
      <c r="M294" t="s">
        <v>66</v>
      </c>
      <c r="N294" t="s">
        <v>83</v>
      </c>
      <c r="O294" s="12">
        <v>135.1</v>
      </c>
      <c r="P294">
        <v>46</v>
      </c>
      <c r="Q294" s="2">
        <f>Tabla1[[#This Row],[Precio unitario]]*Tabla1[[#This Row],[Cantidad]]</f>
        <v>6214.5999999999995</v>
      </c>
      <c r="R294" s="12">
        <v>640.10380000000009</v>
      </c>
    </row>
    <row r="295" spans="2:18" x14ac:dyDescent="0.25">
      <c r="B295" s="8">
        <v>1337</v>
      </c>
      <c r="C295" s="5">
        <v>43432</v>
      </c>
      <c r="D295" s="8">
        <v>28</v>
      </c>
      <c r="E295" t="s">
        <v>13</v>
      </c>
      <c r="F295" t="s">
        <v>24</v>
      </c>
      <c r="G295" t="s">
        <v>38</v>
      </c>
      <c r="H295" t="s">
        <v>45</v>
      </c>
      <c r="I295" t="s">
        <v>36</v>
      </c>
      <c r="J295" s="5">
        <v>43434</v>
      </c>
      <c r="K295" t="s">
        <v>56</v>
      </c>
      <c r="L295" t="s">
        <v>59</v>
      </c>
      <c r="M295" t="s">
        <v>68</v>
      </c>
      <c r="N295" t="s">
        <v>86</v>
      </c>
      <c r="O295" s="12">
        <v>257.59999999999997</v>
      </c>
      <c r="P295">
        <v>100</v>
      </c>
      <c r="Q295" s="2">
        <f>Tabla1[[#This Row],[Precio unitario]]*Tabla1[[#This Row],[Cantidad]]</f>
        <v>25759.999999999996</v>
      </c>
      <c r="R295" s="12">
        <v>2576</v>
      </c>
    </row>
    <row r="296" spans="2:18" x14ac:dyDescent="0.25">
      <c r="B296" s="8">
        <v>1338</v>
      </c>
      <c r="C296" s="5">
        <v>43413</v>
      </c>
      <c r="D296" s="8">
        <v>9</v>
      </c>
      <c r="E296" t="s">
        <v>18</v>
      </c>
      <c r="F296" t="s">
        <v>25</v>
      </c>
      <c r="G296" t="s">
        <v>26</v>
      </c>
      <c r="H296" t="s">
        <v>52</v>
      </c>
      <c r="I296" t="s">
        <v>39</v>
      </c>
      <c r="J296" s="5">
        <v>43415</v>
      </c>
      <c r="K296" t="s">
        <v>55</v>
      </c>
      <c r="L296" t="s">
        <v>58</v>
      </c>
      <c r="M296" t="s">
        <v>2</v>
      </c>
      <c r="N296" t="s">
        <v>3</v>
      </c>
      <c r="O296" s="12">
        <v>273</v>
      </c>
      <c r="P296">
        <v>87</v>
      </c>
      <c r="Q296" s="2">
        <f>Tabla1[[#This Row],[Precio unitario]]*Tabla1[[#This Row],[Cantidad]]</f>
        <v>23751</v>
      </c>
      <c r="R296" s="12">
        <v>2446.3530000000001</v>
      </c>
    </row>
    <row r="297" spans="2:18" x14ac:dyDescent="0.25">
      <c r="B297" s="8">
        <v>1339</v>
      </c>
      <c r="C297" s="5">
        <v>43413</v>
      </c>
      <c r="D297" s="8">
        <v>9</v>
      </c>
      <c r="E297" t="s">
        <v>18</v>
      </c>
      <c r="F297" t="s">
        <v>25</v>
      </c>
      <c r="G297" t="s">
        <v>26</v>
      </c>
      <c r="H297" t="s">
        <v>52</v>
      </c>
      <c r="I297" t="s">
        <v>39</v>
      </c>
      <c r="J297" s="5">
        <v>43415</v>
      </c>
      <c r="K297" t="s">
        <v>55</v>
      </c>
      <c r="L297" t="s">
        <v>58</v>
      </c>
      <c r="M297" t="s">
        <v>4</v>
      </c>
      <c r="N297" t="s">
        <v>87</v>
      </c>
      <c r="O297" s="12">
        <v>487.19999999999993</v>
      </c>
      <c r="P297">
        <v>58</v>
      </c>
      <c r="Q297" s="2">
        <f>Tabla1[[#This Row],[Precio unitario]]*Tabla1[[#This Row],[Cantidad]]</f>
        <v>28257.599999999995</v>
      </c>
      <c r="R297" s="12">
        <v>2882.2752</v>
      </c>
    </row>
    <row r="298" spans="2:18" x14ac:dyDescent="0.25">
      <c r="B298" s="8">
        <v>1340</v>
      </c>
      <c r="C298" s="5">
        <v>43410</v>
      </c>
      <c r="D298" s="8">
        <v>6</v>
      </c>
      <c r="E298" t="s">
        <v>12</v>
      </c>
      <c r="F298" t="s">
        <v>27</v>
      </c>
      <c r="G298" t="s">
        <v>28</v>
      </c>
      <c r="H298" t="s">
        <v>50</v>
      </c>
      <c r="I298" t="s">
        <v>31</v>
      </c>
      <c r="J298" s="5">
        <v>43412</v>
      </c>
      <c r="K298" t="s">
        <v>54</v>
      </c>
      <c r="L298" t="s">
        <v>59</v>
      </c>
      <c r="M298" t="s">
        <v>61</v>
      </c>
      <c r="N298" t="s">
        <v>82</v>
      </c>
      <c r="O298" s="12">
        <v>196</v>
      </c>
      <c r="P298">
        <v>85</v>
      </c>
      <c r="Q298" s="2">
        <f>Tabla1[[#This Row],[Precio unitario]]*Tabla1[[#This Row],[Cantidad]]</f>
        <v>16660</v>
      </c>
      <c r="R298" s="12">
        <v>1682.6599999999999</v>
      </c>
    </row>
    <row r="299" spans="2:18" x14ac:dyDescent="0.25">
      <c r="B299" s="8">
        <v>1341</v>
      </c>
      <c r="C299" s="5">
        <v>43412</v>
      </c>
      <c r="D299" s="8">
        <v>8</v>
      </c>
      <c r="E299" t="s">
        <v>9</v>
      </c>
      <c r="F299" t="s">
        <v>23</v>
      </c>
      <c r="G299" t="s">
        <v>22</v>
      </c>
      <c r="H299" t="s">
        <v>51</v>
      </c>
      <c r="I299" t="s">
        <v>31</v>
      </c>
      <c r="J299" s="5">
        <v>43414</v>
      </c>
      <c r="K299" t="s">
        <v>54</v>
      </c>
      <c r="L299" t="s">
        <v>58</v>
      </c>
      <c r="M299" t="s">
        <v>74</v>
      </c>
      <c r="N299" t="s">
        <v>84</v>
      </c>
      <c r="O299" s="12">
        <v>560</v>
      </c>
      <c r="P299">
        <v>28</v>
      </c>
      <c r="Q299" s="2">
        <f>Tabla1[[#This Row],[Precio unitario]]*Tabla1[[#This Row],[Cantidad]]</f>
        <v>15680</v>
      </c>
      <c r="R299" s="12">
        <v>1552.32</v>
      </c>
    </row>
    <row r="300" spans="2:18" x14ac:dyDescent="0.25">
      <c r="B300" s="8">
        <v>1342</v>
      </c>
      <c r="C300" s="5">
        <v>43412</v>
      </c>
      <c r="D300" s="8">
        <v>8</v>
      </c>
      <c r="E300" t="s">
        <v>9</v>
      </c>
      <c r="F300" t="s">
        <v>23</v>
      </c>
      <c r="G300" t="s">
        <v>22</v>
      </c>
      <c r="H300" t="s">
        <v>51</v>
      </c>
      <c r="I300" t="s">
        <v>31</v>
      </c>
      <c r="J300" s="5">
        <v>43414</v>
      </c>
      <c r="K300" t="s">
        <v>54</v>
      </c>
      <c r="L300" t="s">
        <v>58</v>
      </c>
      <c r="M300" t="s">
        <v>76</v>
      </c>
      <c r="N300" t="s">
        <v>92</v>
      </c>
      <c r="O300" s="12">
        <v>128.79999999999998</v>
      </c>
      <c r="P300">
        <v>19</v>
      </c>
      <c r="Q300" s="2">
        <f>Tabla1[[#This Row],[Precio unitario]]*Tabla1[[#This Row],[Cantidad]]</f>
        <v>2447.1999999999998</v>
      </c>
      <c r="R300" s="12">
        <v>239.82560000000001</v>
      </c>
    </row>
    <row r="301" spans="2:18" x14ac:dyDescent="0.25">
      <c r="B301" s="8">
        <v>1343</v>
      </c>
      <c r="C301" s="5">
        <v>43429</v>
      </c>
      <c r="D301" s="8">
        <v>25</v>
      </c>
      <c r="E301" t="s">
        <v>19</v>
      </c>
      <c r="F301" t="s">
        <v>33</v>
      </c>
      <c r="G301" t="s">
        <v>34</v>
      </c>
      <c r="H301" t="s">
        <v>48</v>
      </c>
      <c r="I301" t="s">
        <v>32</v>
      </c>
      <c r="J301" s="5">
        <v>43431</v>
      </c>
      <c r="K301" t="s">
        <v>55</v>
      </c>
      <c r="L301" t="s">
        <v>60</v>
      </c>
      <c r="M301" t="s">
        <v>73</v>
      </c>
      <c r="N301" t="s">
        <v>92</v>
      </c>
      <c r="O301" s="12">
        <v>140</v>
      </c>
      <c r="P301">
        <v>99</v>
      </c>
      <c r="Q301" s="2">
        <f>Tabla1[[#This Row],[Precio unitario]]*Tabla1[[#This Row],[Cantidad]]</f>
        <v>13860</v>
      </c>
      <c r="R301" s="12">
        <v>1441.44</v>
      </c>
    </row>
    <row r="302" spans="2:18" x14ac:dyDescent="0.25">
      <c r="B302" s="8">
        <v>1344</v>
      </c>
      <c r="C302" s="5">
        <v>43430</v>
      </c>
      <c r="D302" s="8">
        <v>26</v>
      </c>
      <c r="E302" t="s">
        <v>20</v>
      </c>
      <c r="F302" t="s">
        <v>37</v>
      </c>
      <c r="G302" t="s">
        <v>37</v>
      </c>
      <c r="H302" t="s">
        <v>45</v>
      </c>
      <c r="I302" t="s">
        <v>36</v>
      </c>
      <c r="J302" s="5">
        <v>43432</v>
      </c>
      <c r="K302" t="s">
        <v>56</v>
      </c>
      <c r="L302" t="s">
        <v>59</v>
      </c>
      <c r="M302" t="s">
        <v>80</v>
      </c>
      <c r="N302" t="s">
        <v>89</v>
      </c>
      <c r="O302" s="12">
        <v>298.90000000000003</v>
      </c>
      <c r="P302">
        <v>69</v>
      </c>
      <c r="Q302" s="2">
        <f>Tabla1[[#This Row],[Precio unitario]]*Tabla1[[#This Row],[Cantidad]]</f>
        <v>20624.100000000002</v>
      </c>
      <c r="R302" s="12">
        <v>2144.9064000000008</v>
      </c>
    </row>
    <row r="303" spans="2:18" x14ac:dyDescent="0.25">
      <c r="B303" s="8">
        <v>1345</v>
      </c>
      <c r="C303" s="5">
        <v>43430</v>
      </c>
      <c r="D303" s="8">
        <v>26</v>
      </c>
      <c r="E303" t="s">
        <v>20</v>
      </c>
      <c r="F303" t="s">
        <v>37</v>
      </c>
      <c r="G303" t="s">
        <v>37</v>
      </c>
      <c r="H303" t="s">
        <v>45</v>
      </c>
      <c r="I303" t="s">
        <v>36</v>
      </c>
      <c r="J303" s="5">
        <v>43432</v>
      </c>
      <c r="K303" t="s">
        <v>56</v>
      </c>
      <c r="L303" t="s">
        <v>59</v>
      </c>
      <c r="M303" t="s">
        <v>66</v>
      </c>
      <c r="N303" t="s">
        <v>83</v>
      </c>
      <c r="O303" s="12">
        <v>135.1</v>
      </c>
      <c r="P303">
        <v>37</v>
      </c>
      <c r="Q303" s="2">
        <f>Tabla1[[#This Row],[Precio unitario]]*Tabla1[[#This Row],[Cantidad]]</f>
        <v>4998.7</v>
      </c>
      <c r="R303" s="12">
        <v>474.87650000000002</v>
      </c>
    </row>
    <row r="304" spans="2:18" x14ac:dyDescent="0.25">
      <c r="B304" s="8">
        <v>1346</v>
      </c>
      <c r="C304" s="5">
        <v>43430</v>
      </c>
      <c r="D304" s="8">
        <v>26</v>
      </c>
      <c r="E304" t="s">
        <v>20</v>
      </c>
      <c r="F304" t="s">
        <v>37</v>
      </c>
      <c r="G304" t="s">
        <v>37</v>
      </c>
      <c r="H304" t="s">
        <v>45</v>
      </c>
      <c r="I304" t="s">
        <v>36</v>
      </c>
      <c r="J304" s="5">
        <v>43432</v>
      </c>
      <c r="K304" t="s">
        <v>56</v>
      </c>
      <c r="L304" t="s">
        <v>59</v>
      </c>
      <c r="M304" t="s">
        <v>68</v>
      </c>
      <c r="N304" t="s">
        <v>86</v>
      </c>
      <c r="O304" s="12">
        <v>257.59999999999997</v>
      </c>
      <c r="P304">
        <v>64</v>
      </c>
      <c r="Q304" s="2">
        <f>Tabla1[[#This Row],[Precio unitario]]*Tabla1[[#This Row],[Cantidad]]</f>
        <v>16486.399999999998</v>
      </c>
      <c r="R304" s="12">
        <v>1665.1263999999999</v>
      </c>
    </row>
    <row r="305" spans="2:18" x14ac:dyDescent="0.25">
      <c r="B305" s="8">
        <v>1347</v>
      </c>
      <c r="C305" s="5">
        <v>43433</v>
      </c>
      <c r="D305" s="8">
        <v>29</v>
      </c>
      <c r="E305" t="s">
        <v>10</v>
      </c>
      <c r="F305" t="s">
        <v>40</v>
      </c>
      <c r="G305" t="s">
        <v>26</v>
      </c>
      <c r="H305" t="s">
        <v>47</v>
      </c>
      <c r="I305" t="s">
        <v>39</v>
      </c>
      <c r="J305" s="5">
        <v>43435</v>
      </c>
      <c r="K305" t="s">
        <v>54</v>
      </c>
      <c r="L305" t="s">
        <v>58</v>
      </c>
      <c r="M305" t="s">
        <v>61</v>
      </c>
      <c r="N305" t="s">
        <v>82</v>
      </c>
      <c r="O305" s="12">
        <v>196</v>
      </c>
      <c r="P305">
        <v>38</v>
      </c>
      <c r="Q305" s="2">
        <f>Tabla1[[#This Row],[Precio unitario]]*Tabla1[[#This Row],[Cantidad]]</f>
        <v>7448</v>
      </c>
      <c r="R305" s="12">
        <v>774.5920000000001</v>
      </c>
    </row>
    <row r="306" spans="2:18" x14ac:dyDescent="0.25">
      <c r="B306" s="8">
        <v>1348</v>
      </c>
      <c r="C306" s="5">
        <v>43410</v>
      </c>
      <c r="D306" s="8">
        <v>6</v>
      </c>
      <c r="E306" t="s">
        <v>12</v>
      </c>
      <c r="F306" t="s">
        <v>27</v>
      </c>
      <c r="G306" t="s">
        <v>28</v>
      </c>
      <c r="H306" t="s">
        <v>50</v>
      </c>
      <c r="I306" t="s">
        <v>31</v>
      </c>
      <c r="J306" s="5">
        <v>43412</v>
      </c>
      <c r="K306" t="s">
        <v>56</v>
      </c>
      <c r="L306" t="s">
        <v>58</v>
      </c>
      <c r="M306" t="s">
        <v>1</v>
      </c>
      <c r="N306" t="s">
        <v>93</v>
      </c>
      <c r="O306" s="12">
        <v>178.5</v>
      </c>
      <c r="P306">
        <v>15</v>
      </c>
      <c r="Q306" s="2">
        <f>Tabla1[[#This Row],[Precio unitario]]*Tabla1[[#This Row],[Cantidad]]</f>
        <v>2677.5</v>
      </c>
      <c r="R306" s="12">
        <v>259.71749999999997</v>
      </c>
    </row>
    <row r="307" spans="2:18" x14ac:dyDescent="0.25">
      <c r="B307" s="8">
        <v>1350</v>
      </c>
      <c r="C307" s="5">
        <v>43408</v>
      </c>
      <c r="D307" s="8">
        <v>4</v>
      </c>
      <c r="E307" t="s">
        <v>7</v>
      </c>
      <c r="F307" t="s">
        <v>35</v>
      </c>
      <c r="G307" t="s">
        <v>35</v>
      </c>
      <c r="H307" t="s">
        <v>46</v>
      </c>
      <c r="I307" t="s">
        <v>32</v>
      </c>
      <c r="J307" s="5">
        <v>43410</v>
      </c>
      <c r="K307" t="s">
        <v>55</v>
      </c>
      <c r="L307" t="s">
        <v>59</v>
      </c>
      <c r="M307" t="s">
        <v>72</v>
      </c>
      <c r="N307" t="s">
        <v>94</v>
      </c>
      <c r="O307" s="12">
        <v>1134</v>
      </c>
      <c r="P307">
        <v>52</v>
      </c>
      <c r="Q307" s="2">
        <f>Tabla1[[#This Row],[Precio unitario]]*Tabla1[[#This Row],[Cantidad]]</f>
        <v>58968</v>
      </c>
      <c r="R307" s="12">
        <v>5778.8640000000005</v>
      </c>
    </row>
    <row r="308" spans="2:18" x14ac:dyDescent="0.25">
      <c r="B308" s="8">
        <v>1351</v>
      </c>
      <c r="C308" s="5">
        <v>43408</v>
      </c>
      <c r="D308" s="8">
        <v>4</v>
      </c>
      <c r="E308" t="s">
        <v>7</v>
      </c>
      <c r="F308" t="s">
        <v>35</v>
      </c>
      <c r="G308" t="s">
        <v>35</v>
      </c>
      <c r="H308" t="s">
        <v>46</v>
      </c>
      <c r="I308" t="s">
        <v>32</v>
      </c>
      <c r="J308" s="5">
        <v>43410</v>
      </c>
      <c r="K308" t="s">
        <v>55</v>
      </c>
      <c r="L308" t="s">
        <v>59</v>
      </c>
      <c r="M308" t="s">
        <v>81</v>
      </c>
      <c r="N308" t="s">
        <v>90</v>
      </c>
      <c r="O308" s="12">
        <v>98</v>
      </c>
      <c r="P308">
        <v>37</v>
      </c>
      <c r="Q308" s="2">
        <f>Tabla1[[#This Row],[Precio unitario]]*Tabla1[[#This Row],[Cantidad]]</f>
        <v>3626</v>
      </c>
      <c r="R308" s="12">
        <v>355.34800000000001</v>
      </c>
    </row>
    <row r="309" spans="2:18" x14ac:dyDescent="0.25">
      <c r="B309" s="8">
        <v>1353</v>
      </c>
      <c r="C309" s="5">
        <v>43412</v>
      </c>
      <c r="D309" s="8">
        <v>8</v>
      </c>
      <c r="E309" t="s">
        <v>9</v>
      </c>
      <c r="F309" t="s">
        <v>23</v>
      </c>
      <c r="G309" t="s">
        <v>22</v>
      </c>
      <c r="H309" t="s">
        <v>51</v>
      </c>
      <c r="I309" t="s">
        <v>31</v>
      </c>
      <c r="J309" s="5">
        <v>43414</v>
      </c>
      <c r="K309" t="s">
        <v>56</v>
      </c>
      <c r="L309" t="s">
        <v>59</v>
      </c>
      <c r="M309" t="s">
        <v>4</v>
      </c>
      <c r="N309" t="s">
        <v>87</v>
      </c>
      <c r="O309" s="12">
        <v>487.19999999999993</v>
      </c>
      <c r="P309">
        <v>24</v>
      </c>
      <c r="Q309" s="2">
        <f>Tabla1[[#This Row],[Precio unitario]]*Tabla1[[#This Row],[Cantidad]]</f>
        <v>11692.8</v>
      </c>
      <c r="R309" s="12">
        <v>1122.5087999999998</v>
      </c>
    </row>
    <row r="310" spans="2:18" x14ac:dyDescent="0.25">
      <c r="B310" s="8">
        <v>1356</v>
      </c>
      <c r="C310" s="5">
        <v>43407</v>
      </c>
      <c r="D310" s="8">
        <v>3</v>
      </c>
      <c r="E310" t="s">
        <v>11</v>
      </c>
      <c r="F310" t="s">
        <v>43</v>
      </c>
      <c r="G310" t="s">
        <v>44</v>
      </c>
      <c r="H310" t="s">
        <v>49</v>
      </c>
      <c r="I310" t="s">
        <v>39</v>
      </c>
      <c r="J310" s="5">
        <v>43409</v>
      </c>
      <c r="K310" t="s">
        <v>54</v>
      </c>
      <c r="L310" t="s">
        <v>60</v>
      </c>
      <c r="M310" t="s">
        <v>69</v>
      </c>
      <c r="N310" t="s">
        <v>85</v>
      </c>
      <c r="O310" s="12">
        <v>140</v>
      </c>
      <c r="P310">
        <v>36</v>
      </c>
      <c r="Q310" s="2">
        <f>Tabla1[[#This Row],[Precio unitario]]*Tabla1[[#This Row],[Cantidad]]</f>
        <v>5040</v>
      </c>
      <c r="R310" s="12">
        <v>519.12</v>
      </c>
    </row>
    <row r="311" spans="2:18" x14ac:dyDescent="0.25">
      <c r="B311" s="8">
        <v>1357</v>
      </c>
      <c r="C311" s="5">
        <v>43407</v>
      </c>
      <c r="D311" s="8">
        <v>3</v>
      </c>
      <c r="E311" t="s">
        <v>11</v>
      </c>
      <c r="F311" t="s">
        <v>43</v>
      </c>
      <c r="G311" t="s">
        <v>44</v>
      </c>
      <c r="H311" t="s">
        <v>49</v>
      </c>
      <c r="I311" t="s">
        <v>39</v>
      </c>
      <c r="J311" s="5">
        <v>43409</v>
      </c>
      <c r="K311" t="s">
        <v>54</v>
      </c>
      <c r="L311" t="s">
        <v>60</v>
      </c>
      <c r="M311" t="s">
        <v>74</v>
      </c>
      <c r="N311" t="s">
        <v>84</v>
      </c>
      <c r="O311" s="12">
        <v>560</v>
      </c>
      <c r="P311">
        <v>24</v>
      </c>
      <c r="Q311" s="2">
        <f>Tabla1[[#This Row],[Precio unitario]]*Tabla1[[#This Row],[Cantidad]]</f>
        <v>13440</v>
      </c>
      <c r="R311" s="12">
        <v>1344</v>
      </c>
    </row>
    <row r="312" spans="2:18" x14ac:dyDescent="0.25">
      <c r="B312" s="8">
        <v>1361</v>
      </c>
      <c r="C312" s="5">
        <v>43414</v>
      </c>
      <c r="D312" s="8">
        <v>10</v>
      </c>
      <c r="E312" t="s">
        <v>14</v>
      </c>
      <c r="F312" t="s">
        <v>33</v>
      </c>
      <c r="G312" t="s">
        <v>34</v>
      </c>
      <c r="H312" t="s">
        <v>48</v>
      </c>
      <c r="I312" t="s">
        <v>32</v>
      </c>
      <c r="J312" s="5">
        <v>43416</v>
      </c>
      <c r="K312" t="s">
        <v>54</v>
      </c>
      <c r="L312" t="s">
        <v>59</v>
      </c>
      <c r="M312" t="s">
        <v>70</v>
      </c>
      <c r="N312" t="s">
        <v>91</v>
      </c>
      <c r="O312" s="12">
        <v>140</v>
      </c>
      <c r="P312">
        <v>20</v>
      </c>
      <c r="Q312" s="2">
        <f>Tabla1[[#This Row],[Precio unitario]]*Tabla1[[#This Row],[Cantidad]]</f>
        <v>2800</v>
      </c>
      <c r="R312" s="12">
        <v>280</v>
      </c>
    </row>
    <row r="313" spans="2:18" x14ac:dyDescent="0.25">
      <c r="B313" s="8">
        <v>1363</v>
      </c>
      <c r="C313" s="5">
        <v>43414</v>
      </c>
      <c r="D313" s="8">
        <v>10</v>
      </c>
      <c r="E313" t="s">
        <v>14</v>
      </c>
      <c r="F313" t="s">
        <v>33</v>
      </c>
      <c r="G313" t="s">
        <v>34</v>
      </c>
      <c r="H313" t="s">
        <v>48</v>
      </c>
      <c r="I313" t="s">
        <v>32</v>
      </c>
      <c r="J313" s="5"/>
      <c r="K313" t="s">
        <v>55</v>
      </c>
      <c r="L313"/>
      <c r="M313" t="s">
        <v>62</v>
      </c>
      <c r="N313" t="s">
        <v>91</v>
      </c>
      <c r="O313" s="12">
        <v>49</v>
      </c>
      <c r="P313">
        <v>11</v>
      </c>
      <c r="Q313" s="2">
        <f>Tabla1[[#This Row],[Precio unitario]]*Tabla1[[#This Row],[Cantidad]]</f>
        <v>539</v>
      </c>
      <c r="R313" s="12">
        <v>52.283000000000001</v>
      </c>
    </row>
    <row r="314" spans="2:18" x14ac:dyDescent="0.25">
      <c r="B314" s="8">
        <v>1364</v>
      </c>
      <c r="C314" s="5">
        <v>43415</v>
      </c>
      <c r="D314" s="8">
        <v>11</v>
      </c>
      <c r="E314" t="s">
        <v>16</v>
      </c>
      <c r="F314" t="s">
        <v>37</v>
      </c>
      <c r="G314" t="s">
        <v>37</v>
      </c>
      <c r="H314" t="s">
        <v>45</v>
      </c>
      <c r="I314" t="s">
        <v>36</v>
      </c>
      <c r="J314" s="5"/>
      <c r="K314" t="s">
        <v>56</v>
      </c>
      <c r="L314"/>
      <c r="M314" t="s">
        <v>74</v>
      </c>
      <c r="N314" t="s">
        <v>84</v>
      </c>
      <c r="O314" s="12">
        <v>560</v>
      </c>
      <c r="P314">
        <v>78</v>
      </c>
      <c r="Q314" s="2">
        <f>Tabla1[[#This Row],[Precio unitario]]*Tabla1[[#This Row],[Cantidad]]</f>
        <v>43680</v>
      </c>
      <c r="R314" s="12">
        <v>4193.28</v>
      </c>
    </row>
    <row r="315" spans="2:18" x14ac:dyDescent="0.25">
      <c r="B315" s="8">
        <v>1365</v>
      </c>
      <c r="C315" s="5">
        <v>43405</v>
      </c>
      <c r="D315" s="8">
        <v>1</v>
      </c>
      <c r="E315" t="s">
        <v>17</v>
      </c>
      <c r="F315" t="s">
        <v>29</v>
      </c>
      <c r="G315" t="s">
        <v>30</v>
      </c>
      <c r="H315" t="s">
        <v>51</v>
      </c>
      <c r="I315" t="s">
        <v>31</v>
      </c>
      <c r="J315" s="5"/>
      <c r="K315" t="s">
        <v>56</v>
      </c>
      <c r="L315"/>
      <c r="M315" t="s">
        <v>68</v>
      </c>
      <c r="N315" t="s">
        <v>86</v>
      </c>
      <c r="O315" s="12">
        <v>257.59999999999997</v>
      </c>
      <c r="P315">
        <v>76</v>
      </c>
      <c r="Q315" s="2">
        <f>Tabla1[[#This Row],[Precio unitario]]*Tabla1[[#This Row],[Cantidad]]</f>
        <v>19577.599999999999</v>
      </c>
      <c r="R315" s="12">
        <v>2016.4928</v>
      </c>
    </row>
    <row r="316" spans="2:18" x14ac:dyDescent="0.25">
      <c r="B316" s="8">
        <v>1366</v>
      </c>
      <c r="C316" s="5">
        <v>43432</v>
      </c>
      <c r="D316" s="8">
        <v>28</v>
      </c>
      <c r="E316" t="s">
        <v>13</v>
      </c>
      <c r="F316" t="s">
        <v>24</v>
      </c>
      <c r="G316" t="s">
        <v>38</v>
      </c>
      <c r="H316" t="s">
        <v>45</v>
      </c>
      <c r="I316" t="s">
        <v>36</v>
      </c>
      <c r="J316" s="5">
        <v>43434</v>
      </c>
      <c r="K316" t="s">
        <v>56</v>
      </c>
      <c r="L316" t="s">
        <v>59</v>
      </c>
      <c r="M316" t="s">
        <v>65</v>
      </c>
      <c r="N316" t="s">
        <v>82</v>
      </c>
      <c r="O316" s="12">
        <v>644</v>
      </c>
      <c r="P316">
        <v>57</v>
      </c>
      <c r="Q316" s="2">
        <f>Tabla1[[#This Row],[Precio unitario]]*Tabla1[[#This Row],[Cantidad]]</f>
        <v>36708</v>
      </c>
      <c r="R316" s="12">
        <v>3817.6319999999996</v>
      </c>
    </row>
    <row r="317" spans="2:18" x14ac:dyDescent="0.25">
      <c r="B317" s="8">
        <v>1367</v>
      </c>
      <c r="C317" s="5">
        <v>43413</v>
      </c>
      <c r="D317" s="8">
        <v>9</v>
      </c>
      <c r="E317" t="s">
        <v>18</v>
      </c>
      <c r="F317" t="s">
        <v>25</v>
      </c>
      <c r="G317" t="s">
        <v>26</v>
      </c>
      <c r="H317" t="s">
        <v>52</v>
      </c>
      <c r="I317" t="s">
        <v>39</v>
      </c>
      <c r="J317" s="5">
        <v>43415</v>
      </c>
      <c r="K317" t="s">
        <v>55</v>
      </c>
      <c r="L317" t="s">
        <v>58</v>
      </c>
      <c r="M317" t="s">
        <v>66</v>
      </c>
      <c r="N317" t="s">
        <v>83</v>
      </c>
      <c r="O317" s="12">
        <v>135.1</v>
      </c>
      <c r="P317">
        <v>14</v>
      </c>
      <c r="Q317" s="2">
        <f>Tabla1[[#This Row],[Precio unitario]]*Tabla1[[#This Row],[Cantidad]]</f>
        <v>1891.3999999999999</v>
      </c>
      <c r="R317" s="12">
        <v>181.5744</v>
      </c>
    </row>
    <row r="318" spans="2:18" x14ac:dyDescent="0.25">
      <c r="B318" s="8">
        <v>1368</v>
      </c>
      <c r="C318" s="5">
        <v>43461</v>
      </c>
      <c r="D318" s="8">
        <v>27</v>
      </c>
      <c r="E318" t="s">
        <v>6</v>
      </c>
      <c r="F318" t="s">
        <v>41</v>
      </c>
      <c r="G318" t="s">
        <v>42</v>
      </c>
      <c r="H318" t="s">
        <v>49</v>
      </c>
      <c r="I318" t="s">
        <v>39</v>
      </c>
      <c r="J318" s="5">
        <v>43463</v>
      </c>
      <c r="K318" t="s">
        <v>54</v>
      </c>
      <c r="L318" t="s">
        <v>58</v>
      </c>
      <c r="M318" t="s">
        <v>61</v>
      </c>
      <c r="N318" t="s">
        <v>82</v>
      </c>
      <c r="O318" s="12">
        <v>196</v>
      </c>
      <c r="P318">
        <v>14</v>
      </c>
      <c r="Q318" s="2">
        <f>Tabla1[[#This Row],[Precio unitario]]*Tabla1[[#This Row],[Cantidad]]</f>
        <v>2744</v>
      </c>
      <c r="R318" s="12">
        <v>277.14400000000006</v>
      </c>
    </row>
    <row r="319" spans="2:18" x14ac:dyDescent="0.25">
      <c r="B319" s="8">
        <v>1369</v>
      </c>
      <c r="C319" s="5">
        <v>43461</v>
      </c>
      <c r="D319" s="8">
        <v>27</v>
      </c>
      <c r="E319" t="s">
        <v>6</v>
      </c>
      <c r="F319" t="s">
        <v>41</v>
      </c>
      <c r="G319" t="s">
        <v>42</v>
      </c>
      <c r="H319" t="s">
        <v>49</v>
      </c>
      <c r="I319" t="s">
        <v>39</v>
      </c>
      <c r="J319" s="5">
        <v>43463</v>
      </c>
      <c r="K319" t="s">
        <v>54</v>
      </c>
      <c r="L319" t="s">
        <v>58</v>
      </c>
      <c r="M319" t="s">
        <v>62</v>
      </c>
      <c r="N319" t="s">
        <v>91</v>
      </c>
      <c r="O319" s="12">
        <v>49</v>
      </c>
      <c r="P319">
        <v>70</v>
      </c>
      <c r="Q319" s="2">
        <f>Tabla1[[#This Row],[Precio unitario]]*Tabla1[[#This Row],[Cantidad]]</f>
        <v>3430</v>
      </c>
      <c r="R319" s="12">
        <v>353.28999999999996</v>
      </c>
    </row>
    <row r="320" spans="2:18" x14ac:dyDescent="0.25">
      <c r="B320" s="8">
        <v>1370</v>
      </c>
      <c r="C320" s="5">
        <v>43438</v>
      </c>
      <c r="D320" s="8">
        <v>4</v>
      </c>
      <c r="E320" t="s">
        <v>7</v>
      </c>
      <c r="F320" t="s">
        <v>35</v>
      </c>
      <c r="G320" t="s">
        <v>35</v>
      </c>
      <c r="H320" t="s">
        <v>46</v>
      </c>
      <c r="I320" t="s">
        <v>32</v>
      </c>
      <c r="J320" s="5">
        <v>43440</v>
      </c>
      <c r="K320" t="s">
        <v>55</v>
      </c>
      <c r="L320" t="s">
        <v>59</v>
      </c>
      <c r="M320" t="s">
        <v>63</v>
      </c>
      <c r="N320" t="s">
        <v>91</v>
      </c>
      <c r="O320" s="12">
        <v>420</v>
      </c>
      <c r="P320">
        <v>100</v>
      </c>
      <c r="Q320" s="2">
        <f>Tabla1[[#This Row],[Precio unitario]]*Tabla1[[#This Row],[Cantidad]]</f>
        <v>42000</v>
      </c>
      <c r="R320" s="12">
        <v>4074</v>
      </c>
    </row>
    <row r="321" spans="2:18" x14ac:dyDescent="0.25">
      <c r="B321" s="8">
        <v>1371</v>
      </c>
      <c r="C321" s="5">
        <v>43438</v>
      </c>
      <c r="D321" s="8">
        <v>4</v>
      </c>
      <c r="E321" t="s">
        <v>7</v>
      </c>
      <c r="F321" t="s">
        <v>35</v>
      </c>
      <c r="G321" t="s">
        <v>35</v>
      </c>
      <c r="H321" t="s">
        <v>46</v>
      </c>
      <c r="I321" t="s">
        <v>32</v>
      </c>
      <c r="J321" s="5">
        <v>43440</v>
      </c>
      <c r="K321" t="s">
        <v>55</v>
      </c>
      <c r="L321" t="s">
        <v>59</v>
      </c>
      <c r="M321" t="s">
        <v>64</v>
      </c>
      <c r="N321" t="s">
        <v>91</v>
      </c>
      <c r="O321" s="12">
        <v>742</v>
      </c>
      <c r="P321">
        <v>27</v>
      </c>
      <c r="Q321" s="2">
        <f>Tabla1[[#This Row],[Precio unitario]]*Tabla1[[#This Row],[Cantidad]]</f>
        <v>20034</v>
      </c>
      <c r="R321" s="12">
        <v>2003.3999999999999</v>
      </c>
    </row>
    <row r="322" spans="2:18" x14ac:dyDescent="0.25">
      <c r="B322" s="8">
        <v>1372</v>
      </c>
      <c r="C322" s="5">
        <v>43438</v>
      </c>
      <c r="D322" s="8">
        <v>4</v>
      </c>
      <c r="E322" t="s">
        <v>7</v>
      </c>
      <c r="F322" t="s">
        <v>35</v>
      </c>
      <c r="G322" t="s">
        <v>35</v>
      </c>
      <c r="H322" t="s">
        <v>46</v>
      </c>
      <c r="I322" t="s">
        <v>32</v>
      </c>
      <c r="J322" s="5">
        <v>43440</v>
      </c>
      <c r="K322" t="s">
        <v>55</v>
      </c>
      <c r="L322" t="s">
        <v>59</v>
      </c>
      <c r="M322" t="s">
        <v>62</v>
      </c>
      <c r="N322" t="s">
        <v>91</v>
      </c>
      <c r="O322" s="12">
        <v>49</v>
      </c>
      <c r="P322">
        <v>70</v>
      </c>
      <c r="Q322" s="2">
        <f>Tabla1[[#This Row],[Precio unitario]]*Tabla1[[#This Row],[Cantidad]]</f>
        <v>3430</v>
      </c>
      <c r="R322" s="12">
        <v>336.14</v>
      </c>
    </row>
    <row r="323" spans="2:18" x14ac:dyDescent="0.25">
      <c r="B323" s="8">
        <v>1373</v>
      </c>
      <c r="C323" s="5">
        <v>43446</v>
      </c>
      <c r="D323" s="8">
        <v>12</v>
      </c>
      <c r="E323" t="s">
        <v>8</v>
      </c>
      <c r="F323" t="s">
        <v>41</v>
      </c>
      <c r="G323" t="s">
        <v>42</v>
      </c>
      <c r="H323" t="s">
        <v>49</v>
      </c>
      <c r="I323" t="s">
        <v>39</v>
      </c>
      <c r="J323" s="5">
        <v>43448</v>
      </c>
      <c r="K323" t="s">
        <v>54</v>
      </c>
      <c r="L323" t="s">
        <v>59</v>
      </c>
      <c r="M323" t="s">
        <v>75</v>
      </c>
      <c r="N323" t="s">
        <v>82</v>
      </c>
      <c r="O323" s="12">
        <v>252</v>
      </c>
      <c r="P323">
        <v>57</v>
      </c>
      <c r="Q323" s="2">
        <f>Tabla1[[#This Row],[Precio unitario]]*Tabla1[[#This Row],[Cantidad]]</f>
        <v>14364</v>
      </c>
      <c r="R323" s="12">
        <v>1436.4</v>
      </c>
    </row>
    <row r="324" spans="2:18" x14ac:dyDescent="0.25">
      <c r="B324" s="8">
        <v>1374</v>
      </c>
      <c r="C324" s="5">
        <v>43446</v>
      </c>
      <c r="D324" s="8">
        <v>12</v>
      </c>
      <c r="E324" t="s">
        <v>8</v>
      </c>
      <c r="F324" t="s">
        <v>41</v>
      </c>
      <c r="G324" t="s">
        <v>42</v>
      </c>
      <c r="H324" t="s">
        <v>49</v>
      </c>
      <c r="I324" t="s">
        <v>39</v>
      </c>
      <c r="J324" s="5">
        <v>43448</v>
      </c>
      <c r="K324" t="s">
        <v>54</v>
      </c>
      <c r="L324" t="s">
        <v>59</v>
      </c>
      <c r="M324" t="s">
        <v>65</v>
      </c>
      <c r="N324" t="s">
        <v>82</v>
      </c>
      <c r="O324" s="12">
        <v>644</v>
      </c>
      <c r="P324">
        <v>83</v>
      </c>
      <c r="Q324" s="2">
        <f>Tabla1[[#This Row],[Precio unitario]]*Tabla1[[#This Row],[Cantidad]]</f>
        <v>53452</v>
      </c>
      <c r="R324" s="12">
        <v>5238.2960000000003</v>
      </c>
    </row>
    <row r="325" spans="2:18" x14ac:dyDescent="0.25">
      <c r="B325" s="8">
        <v>1375</v>
      </c>
      <c r="C325" s="5">
        <v>43442</v>
      </c>
      <c r="D325" s="8">
        <v>8</v>
      </c>
      <c r="E325" t="s">
        <v>9</v>
      </c>
      <c r="F325" t="s">
        <v>23</v>
      </c>
      <c r="G325" t="s">
        <v>22</v>
      </c>
      <c r="H325" t="s">
        <v>51</v>
      </c>
      <c r="I325" t="s">
        <v>31</v>
      </c>
      <c r="J325" s="5">
        <v>43444</v>
      </c>
      <c r="K325" t="s">
        <v>56</v>
      </c>
      <c r="L325" t="s">
        <v>59</v>
      </c>
      <c r="M325" t="s">
        <v>76</v>
      </c>
      <c r="N325" t="s">
        <v>92</v>
      </c>
      <c r="O325" s="12">
        <v>128.79999999999998</v>
      </c>
      <c r="P325">
        <v>76</v>
      </c>
      <c r="Q325" s="2">
        <f>Tabla1[[#This Row],[Precio unitario]]*Tabla1[[#This Row],[Cantidad]]</f>
        <v>9788.7999999999993</v>
      </c>
      <c r="R325" s="12">
        <v>939.72479999999996</v>
      </c>
    </row>
    <row r="326" spans="2:18" x14ac:dyDescent="0.25">
      <c r="B326" s="8">
        <v>1376</v>
      </c>
      <c r="C326" s="5">
        <v>43438</v>
      </c>
      <c r="D326" s="8">
        <v>4</v>
      </c>
      <c r="E326" t="s">
        <v>7</v>
      </c>
      <c r="F326" t="s">
        <v>35</v>
      </c>
      <c r="G326" t="s">
        <v>35</v>
      </c>
      <c r="H326" t="s">
        <v>46</v>
      </c>
      <c r="I326" t="s">
        <v>32</v>
      </c>
      <c r="J326" s="5">
        <v>43440</v>
      </c>
      <c r="K326" t="s">
        <v>56</v>
      </c>
      <c r="L326" t="s">
        <v>58</v>
      </c>
      <c r="M326" t="s">
        <v>76</v>
      </c>
      <c r="N326" t="s">
        <v>92</v>
      </c>
      <c r="O326" s="12">
        <v>128.79999999999998</v>
      </c>
      <c r="P326">
        <v>80</v>
      </c>
      <c r="Q326" s="2">
        <f>Tabla1[[#This Row],[Precio unitario]]*Tabla1[[#This Row],[Cantidad]]</f>
        <v>10303.999999999998</v>
      </c>
      <c r="R326" s="12">
        <v>1020.096</v>
      </c>
    </row>
    <row r="327" spans="2:18" x14ac:dyDescent="0.25">
      <c r="B327" s="8">
        <v>1377</v>
      </c>
      <c r="C327" s="5">
        <v>43463</v>
      </c>
      <c r="D327" s="8">
        <v>29</v>
      </c>
      <c r="E327" t="s">
        <v>10</v>
      </c>
      <c r="F327" t="s">
        <v>40</v>
      </c>
      <c r="G327" t="s">
        <v>26</v>
      </c>
      <c r="H327" t="s">
        <v>47</v>
      </c>
      <c r="I327" t="s">
        <v>39</v>
      </c>
      <c r="J327" s="5">
        <v>43465</v>
      </c>
      <c r="K327" t="s">
        <v>54</v>
      </c>
      <c r="L327" t="s">
        <v>58</v>
      </c>
      <c r="M327" t="s">
        <v>1</v>
      </c>
      <c r="N327" t="s">
        <v>93</v>
      </c>
      <c r="O327" s="12">
        <v>178.5</v>
      </c>
      <c r="P327">
        <v>47</v>
      </c>
      <c r="Q327" s="2">
        <f>Tabla1[[#This Row],[Precio unitario]]*Tabla1[[#This Row],[Cantidad]]</f>
        <v>8389.5</v>
      </c>
      <c r="R327" s="12">
        <v>830.56050000000005</v>
      </c>
    </row>
    <row r="328" spans="2:18" x14ac:dyDescent="0.25">
      <c r="B328" s="8">
        <v>1378</v>
      </c>
      <c r="C328" s="5">
        <v>43437</v>
      </c>
      <c r="D328" s="8">
        <v>3</v>
      </c>
      <c r="E328" t="s">
        <v>11</v>
      </c>
      <c r="F328" t="s">
        <v>43</v>
      </c>
      <c r="G328" t="s">
        <v>44</v>
      </c>
      <c r="H328" t="s">
        <v>49</v>
      </c>
      <c r="I328" t="s">
        <v>39</v>
      </c>
      <c r="J328" s="5">
        <v>43439</v>
      </c>
      <c r="K328" t="s">
        <v>54</v>
      </c>
      <c r="L328" t="s">
        <v>60</v>
      </c>
      <c r="M328" t="s">
        <v>66</v>
      </c>
      <c r="N328" t="s">
        <v>83</v>
      </c>
      <c r="O328" s="12">
        <v>135.1</v>
      </c>
      <c r="P328">
        <v>96</v>
      </c>
      <c r="Q328" s="2">
        <f>Tabla1[[#This Row],[Precio unitario]]*Tabla1[[#This Row],[Cantidad]]</f>
        <v>12969.599999999999</v>
      </c>
      <c r="R328" s="12">
        <v>1322.8992000000003</v>
      </c>
    </row>
    <row r="329" spans="2:18" x14ac:dyDescent="0.25">
      <c r="B329" s="8">
        <v>1379</v>
      </c>
      <c r="C329" s="5">
        <v>43440</v>
      </c>
      <c r="D329" s="8">
        <v>6</v>
      </c>
      <c r="E329" t="s">
        <v>12</v>
      </c>
      <c r="F329" t="s">
        <v>27</v>
      </c>
      <c r="G329" t="s">
        <v>28</v>
      </c>
      <c r="H329" t="s">
        <v>50</v>
      </c>
      <c r="I329" t="s">
        <v>31</v>
      </c>
      <c r="J329" s="5">
        <v>43442</v>
      </c>
      <c r="K329" t="s">
        <v>54</v>
      </c>
      <c r="L329" t="s">
        <v>59</v>
      </c>
      <c r="M329" t="s">
        <v>74</v>
      </c>
      <c r="N329" t="s">
        <v>84</v>
      </c>
      <c r="O329" s="12">
        <v>560</v>
      </c>
      <c r="P329">
        <v>32</v>
      </c>
      <c r="Q329" s="2">
        <f>Tabla1[[#This Row],[Precio unitario]]*Tabla1[[#This Row],[Cantidad]]</f>
        <v>17920</v>
      </c>
      <c r="R329" s="12">
        <v>1881.6000000000001</v>
      </c>
    </row>
    <row r="330" spans="2:18" x14ac:dyDescent="0.25">
      <c r="B330" s="8">
        <v>1380</v>
      </c>
      <c r="C330" s="5">
        <v>43462</v>
      </c>
      <c r="D330" s="8">
        <v>28</v>
      </c>
      <c r="E330" t="s">
        <v>13</v>
      </c>
      <c r="F330" t="s">
        <v>24</v>
      </c>
      <c r="G330" t="s">
        <v>38</v>
      </c>
      <c r="H330" t="s">
        <v>45</v>
      </c>
      <c r="I330" t="s">
        <v>36</v>
      </c>
      <c r="J330" s="5">
        <v>43464</v>
      </c>
      <c r="K330" t="s">
        <v>56</v>
      </c>
      <c r="L330" t="s">
        <v>58</v>
      </c>
      <c r="M330" t="s">
        <v>65</v>
      </c>
      <c r="N330" t="s">
        <v>82</v>
      </c>
      <c r="O330" s="12">
        <v>644</v>
      </c>
      <c r="P330">
        <v>16</v>
      </c>
      <c r="Q330" s="2">
        <f>Tabla1[[#This Row],[Precio unitario]]*Tabla1[[#This Row],[Cantidad]]</f>
        <v>10304</v>
      </c>
      <c r="R330" s="12">
        <v>1030.4000000000001</v>
      </c>
    </row>
    <row r="331" spans="2:18" x14ac:dyDescent="0.25">
      <c r="B331" s="8">
        <v>1381</v>
      </c>
      <c r="C331" s="5">
        <v>43442</v>
      </c>
      <c r="D331" s="8">
        <v>8</v>
      </c>
      <c r="E331" t="s">
        <v>9</v>
      </c>
      <c r="F331" t="s">
        <v>23</v>
      </c>
      <c r="G331" t="s">
        <v>22</v>
      </c>
      <c r="H331" t="s">
        <v>51</v>
      </c>
      <c r="I331" t="s">
        <v>31</v>
      </c>
      <c r="J331" s="5">
        <v>43444</v>
      </c>
      <c r="K331" t="s">
        <v>56</v>
      </c>
      <c r="L331" t="s">
        <v>58</v>
      </c>
      <c r="M331" t="s">
        <v>1</v>
      </c>
      <c r="N331" t="s">
        <v>93</v>
      </c>
      <c r="O331" s="12">
        <v>178.5</v>
      </c>
      <c r="P331">
        <v>41</v>
      </c>
      <c r="Q331" s="2">
        <f>Tabla1[[#This Row],[Precio unitario]]*Tabla1[[#This Row],[Cantidad]]</f>
        <v>7318.5</v>
      </c>
      <c r="R331" s="12">
        <v>717.21299999999997</v>
      </c>
    </row>
    <row r="332" spans="2:18" x14ac:dyDescent="0.25">
      <c r="B332" s="8">
        <v>1382</v>
      </c>
      <c r="C332" s="5">
        <v>43444</v>
      </c>
      <c r="D332" s="8">
        <v>10</v>
      </c>
      <c r="E332" t="s">
        <v>14</v>
      </c>
      <c r="F332" t="s">
        <v>33</v>
      </c>
      <c r="G332" t="s">
        <v>34</v>
      </c>
      <c r="H332" t="s">
        <v>48</v>
      </c>
      <c r="I332" t="s">
        <v>32</v>
      </c>
      <c r="J332" s="5">
        <v>43446</v>
      </c>
      <c r="K332" t="s">
        <v>54</v>
      </c>
      <c r="L332" t="s">
        <v>59</v>
      </c>
      <c r="M332" t="s">
        <v>77</v>
      </c>
      <c r="N332" t="s">
        <v>82</v>
      </c>
      <c r="O332" s="12">
        <v>41.86</v>
      </c>
      <c r="P332">
        <v>41</v>
      </c>
      <c r="Q332" s="2">
        <f>Tabla1[[#This Row],[Precio unitario]]*Tabla1[[#This Row],[Cantidad]]</f>
        <v>1716.26</v>
      </c>
      <c r="R332" s="12">
        <v>180.20730000000003</v>
      </c>
    </row>
    <row r="333" spans="2:18" x14ac:dyDescent="0.25">
      <c r="B333" s="8">
        <v>1383</v>
      </c>
      <c r="C333" s="5">
        <v>43441</v>
      </c>
      <c r="D333" s="8">
        <v>7</v>
      </c>
      <c r="E333" t="s">
        <v>15</v>
      </c>
      <c r="F333" t="s">
        <v>107</v>
      </c>
      <c r="G333" t="s">
        <v>107</v>
      </c>
      <c r="H333" t="s">
        <v>51</v>
      </c>
      <c r="I333" t="s">
        <v>31</v>
      </c>
      <c r="J333" s="5"/>
      <c r="L333"/>
      <c r="M333" t="s">
        <v>65</v>
      </c>
      <c r="N333" t="s">
        <v>82</v>
      </c>
      <c r="O333" s="12">
        <v>644</v>
      </c>
      <c r="P333">
        <v>41</v>
      </c>
      <c r="Q333" s="2">
        <f>Tabla1[[#This Row],[Precio unitario]]*Tabla1[[#This Row],[Cantidad]]</f>
        <v>26404</v>
      </c>
      <c r="R333" s="12">
        <v>2719.6120000000005</v>
      </c>
    </row>
    <row r="334" spans="2:18" x14ac:dyDescent="0.25">
      <c r="B334" s="8">
        <v>1384</v>
      </c>
      <c r="C334" s="5">
        <v>43444</v>
      </c>
      <c r="D334" s="8">
        <v>10</v>
      </c>
      <c r="E334" t="s">
        <v>14</v>
      </c>
      <c r="F334" t="s">
        <v>33</v>
      </c>
      <c r="G334" t="s">
        <v>34</v>
      </c>
      <c r="H334" t="s">
        <v>48</v>
      </c>
      <c r="I334" t="s">
        <v>32</v>
      </c>
      <c r="J334" s="5">
        <v>43446</v>
      </c>
      <c r="K334" t="s">
        <v>55</v>
      </c>
      <c r="L334"/>
      <c r="M334" t="s">
        <v>78</v>
      </c>
      <c r="N334" t="s">
        <v>94</v>
      </c>
      <c r="O334" s="12">
        <v>350</v>
      </c>
      <c r="P334">
        <v>94</v>
      </c>
      <c r="Q334" s="2">
        <f>Tabla1[[#This Row],[Precio unitario]]*Tabla1[[#This Row],[Cantidad]]</f>
        <v>32900</v>
      </c>
      <c r="R334" s="12">
        <v>3290</v>
      </c>
    </row>
    <row r="335" spans="2:18" x14ac:dyDescent="0.25">
      <c r="B335" s="8">
        <v>1385</v>
      </c>
      <c r="C335" s="5">
        <v>43444</v>
      </c>
      <c r="D335" s="8">
        <v>10</v>
      </c>
      <c r="E335" t="s">
        <v>14</v>
      </c>
      <c r="F335" t="s">
        <v>33</v>
      </c>
      <c r="G335" t="s">
        <v>34</v>
      </c>
      <c r="H335" t="s">
        <v>48</v>
      </c>
      <c r="I335" t="s">
        <v>32</v>
      </c>
      <c r="J335" s="5">
        <v>43446</v>
      </c>
      <c r="K335" t="s">
        <v>55</v>
      </c>
      <c r="L335"/>
      <c r="M335" t="s">
        <v>67</v>
      </c>
      <c r="N335" t="s">
        <v>85</v>
      </c>
      <c r="O335" s="12">
        <v>308</v>
      </c>
      <c r="P335">
        <v>20</v>
      </c>
      <c r="Q335" s="2">
        <f>Tabla1[[#This Row],[Precio unitario]]*Tabla1[[#This Row],[Cantidad]]</f>
        <v>6160</v>
      </c>
      <c r="R335" s="12">
        <v>646.80000000000007</v>
      </c>
    </row>
    <row r="336" spans="2:18" x14ac:dyDescent="0.25">
      <c r="B336" s="8">
        <v>1386</v>
      </c>
      <c r="C336" s="5">
        <v>43444</v>
      </c>
      <c r="D336" s="8">
        <v>10</v>
      </c>
      <c r="E336" t="s">
        <v>14</v>
      </c>
      <c r="F336" t="s">
        <v>33</v>
      </c>
      <c r="G336" t="s">
        <v>34</v>
      </c>
      <c r="H336" t="s">
        <v>48</v>
      </c>
      <c r="I336" t="s">
        <v>32</v>
      </c>
      <c r="J336" s="5">
        <v>43446</v>
      </c>
      <c r="K336" t="s">
        <v>55</v>
      </c>
      <c r="L336"/>
      <c r="M336" t="s">
        <v>76</v>
      </c>
      <c r="N336" t="s">
        <v>92</v>
      </c>
      <c r="O336" s="12">
        <v>128.79999999999998</v>
      </c>
      <c r="P336">
        <v>13</v>
      </c>
      <c r="Q336" s="2">
        <f>Tabla1[[#This Row],[Precio unitario]]*Tabla1[[#This Row],[Cantidad]]</f>
        <v>1674.3999999999999</v>
      </c>
      <c r="R336" s="12">
        <v>174.13760000000002</v>
      </c>
    </row>
    <row r="337" spans="2:18" x14ac:dyDescent="0.25">
      <c r="B337" s="8">
        <v>1387</v>
      </c>
      <c r="C337" s="5">
        <v>43445</v>
      </c>
      <c r="D337" s="8">
        <v>11</v>
      </c>
      <c r="E337" t="s">
        <v>16</v>
      </c>
      <c r="F337" t="s">
        <v>37</v>
      </c>
      <c r="G337" t="s">
        <v>37</v>
      </c>
      <c r="H337" t="s">
        <v>45</v>
      </c>
      <c r="I337" t="s">
        <v>36</v>
      </c>
      <c r="J337" s="5"/>
      <c r="K337" t="s">
        <v>56</v>
      </c>
      <c r="L337"/>
      <c r="M337" t="s">
        <v>62</v>
      </c>
      <c r="N337" t="s">
        <v>91</v>
      </c>
      <c r="O337" s="12">
        <v>49</v>
      </c>
      <c r="P337">
        <v>74</v>
      </c>
      <c r="Q337" s="2">
        <f>Tabla1[[#This Row],[Precio unitario]]*Tabla1[[#This Row],[Cantidad]]</f>
        <v>3626</v>
      </c>
      <c r="R337" s="12">
        <v>377.10400000000004</v>
      </c>
    </row>
    <row r="338" spans="2:18" x14ac:dyDescent="0.25">
      <c r="B338" s="8">
        <v>1388</v>
      </c>
      <c r="C338" s="5">
        <v>43445</v>
      </c>
      <c r="D338" s="8">
        <v>11</v>
      </c>
      <c r="E338" t="s">
        <v>16</v>
      </c>
      <c r="F338" t="s">
        <v>37</v>
      </c>
      <c r="G338" t="s">
        <v>37</v>
      </c>
      <c r="H338" t="s">
        <v>45</v>
      </c>
      <c r="I338" t="s">
        <v>36</v>
      </c>
      <c r="J338" s="5"/>
      <c r="K338" t="s">
        <v>56</v>
      </c>
      <c r="L338"/>
      <c r="M338" t="s">
        <v>77</v>
      </c>
      <c r="N338" t="s">
        <v>82</v>
      </c>
      <c r="O338" s="12">
        <v>41.86</v>
      </c>
      <c r="P338">
        <v>53</v>
      </c>
      <c r="Q338" s="2">
        <f>Tabla1[[#This Row],[Precio unitario]]*Tabla1[[#This Row],[Cantidad]]</f>
        <v>2218.58</v>
      </c>
      <c r="R338" s="12">
        <v>224.07658000000004</v>
      </c>
    </row>
    <row r="339" spans="2:18" x14ac:dyDescent="0.25">
      <c r="B339" s="8">
        <v>1389</v>
      </c>
      <c r="C339" s="5">
        <v>43435</v>
      </c>
      <c r="D339" s="8">
        <v>1</v>
      </c>
      <c r="E339" t="s">
        <v>17</v>
      </c>
      <c r="F339" t="s">
        <v>29</v>
      </c>
      <c r="G339" t="s">
        <v>30</v>
      </c>
      <c r="H339" t="s">
        <v>51</v>
      </c>
      <c r="I339" t="s">
        <v>31</v>
      </c>
      <c r="J339" s="5"/>
      <c r="L339"/>
      <c r="M339" t="s">
        <v>75</v>
      </c>
      <c r="N339" t="s">
        <v>82</v>
      </c>
      <c r="O339" s="12">
        <v>252</v>
      </c>
      <c r="P339">
        <v>99</v>
      </c>
      <c r="Q339" s="2">
        <f>Tabla1[[#This Row],[Precio unitario]]*Tabla1[[#This Row],[Cantidad]]</f>
        <v>24948</v>
      </c>
      <c r="R339" s="12">
        <v>2444.9040000000005</v>
      </c>
    </row>
    <row r="340" spans="2:18" x14ac:dyDescent="0.25">
      <c r="B340" s="8">
        <v>1390</v>
      </c>
      <c r="C340" s="5">
        <v>43435</v>
      </c>
      <c r="D340" s="8">
        <v>1</v>
      </c>
      <c r="E340" t="s">
        <v>17</v>
      </c>
      <c r="F340" t="s">
        <v>29</v>
      </c>
      <c r="G340" t="s">
        <v>30</v>
      </c>
      <c r="H340" t="s">
        <v>51</v>
      </c>
      <c r="I340" t="s">
        <v>31</v>
      </c>
      <c r="J340" s="5"/>
      <c r="L340"/>
      <c r="M340" t="s">
        <v>65</v>
      </c>
      <c r="N340" t="s">
        <v>82</v>
      </c>
      <c r="O340" s="12">
        <v>644</v>
      </c>
      <c r="P340">
        <v>89</v>
      </c>
      <c r="Q340" s="2">
        <f>Tabla1[[#This Row],[Precio unitario]]*Tabla1[[#This Row],[Cantidad]]</f>
        <v>57316</v>
      </c>
      <c r="R340" s="12">
        <v>5445.02</v>
      </c>
    </row>
    <row r="341" spans="2:18" x14ac:dyDescent="0.25">
      <c r="B341" s="8">
        <v>1391</v>
      </c>
      <c r="C341" s="5">
        <v>43435</v>
      </c>
      <c r="D341" s="8">
        <v>1</v>
      </c>
      <c r="E341" t="s">
        <v>17</v>
      </c>
      <c r="F341" t="s">
        <v>29</v>
      </c>
      <c r="G341" t="s">
        <v>30</v>
      </c>
      <c r="H341" t="s">
        <v>51</v>
      </c>
      <c r="I341" t="s">
        <v>31</v>
      </c>
      <c r="J341" s="5"/>
      <c r="L341"/>
      <c r="M341" t="s">
        <v>77</v>
      </c>
      <c r="N341" t="s">
        <v>82</v>
      </c>
      <c r="O341" s="12">
        <v>41.86</v>
      </c>
      <c r="P341">
        <v>64</v>
      </c>
      <c r="Q341" s="2">
        <f>Tabla1[[#This Row],[Precio unitario]]*Tabla1[[#This Row],[Cantidad]]</f>
        <v>2679.04</v>
      </c>
      <c r="R341" s="12">
        <v>273.26208000000003</v>
      </c>
    </row>
    <row r="342" spans="2:18" x14ac:dyDescent="0.25">
      <c r="B342" s="8">
        <v>1392</v>
      </c>
      <c r="C342" s="5">
        <v>43462</v>
      </c>
      <c r="D342" s="8">
        <v>28</v>
      </c>
      <c r="E342" t="s">
        <v>13</v>
      </c>
      <c r="F342" t="s">
        <v>24</v>
      </c>
      <c r="G342" t="s">
        <v>38</v>
      </c>
      <c r="H342" t="s">
        <v>45</v>
      </c>
      <c r="I342" t="s">
        <v>36</v>
      </c>
      <c r="J342" s="5">
        <v>43464</v>
      </c>
      <c r="K342" t="s">
        <v>56</v>
      </c>
      <c r="L342" t="s">
        <v>59</v>
      </c>
      <c r="M342" t="s">
        <v>66</v>
      </c>
      <c r="N342" t="s">
        <v>83</v>
      </c>
      <c r="O342" s="12">
        <v>135.1</v>
      </c>
      <c r="P342">
        <v>98</v>
      </c>
      <c r="Q342" s="2">
        <f>Tabla1[[#This Row],[Precio unitario]]*Tabla1[[#This Row],[Cantidad]]</f>
        <v>13239.8</v>
      </c>
      <c r="R342" s="12">
        <v>1350.4596000000001</v>
      </c>
    </row>
    <row r="343" spans="2:18" x14ac:dyDescent="0.25">
      <c r="B343" s="8">
        <v>1393</v>
      </c>
      <c r="C343" s="5">
        <v>43462</v>
      </c>
      <c r="D343" s="8">
        <v>28</v>
      </c>
      <c r="E343" t="s">
        <v>13</v>
      </c>
      <c r="F343" t="s">
        <v>24</v>
      </c>
      <c r="G343" t="s">
        <v>38</v>
      </c>
      <c r="H343" t="s">
        <v>45</v>
      </c>
      <c r="I343" t="s">
        <v>36</v>
      </c>
      <c r="J343" s="5">
        <v>43464</v>
      </c>
      <c r="K343" t="s">
        <v>56</v>
      </c>
      <c r="L343" t="s">
        <v>59</v>
      </c>
      <c r="M343" t="s">
        <v>68</v>
      </c>
      <c r="N343" t="s">
        <v>86</v>
      </c>
      <c r="O343" s="12">
        <v>257.59999999999997</v>
      </c>
      <c r="P343">
        <v>86</v>
      </c>
      <c r="Q343" s="2">
        <f>Tabla1[[#This Row],[Precio unitario]]*Tabla1[[#This Row],[Cantidad]]</f>
        <v>22153.599999999999</v>
      </c>
      <c r="R343" s="12">
        <v>2171.0527999999999</v>
      </c>
    </row>
    <row r="344" spans="2:18" x14ac:dyDescent="0.25">
      <c r="B344" s="8">
        <v>1394</v>
      </c>
      <c r="C344" s="5">
        <v>43443</v>
      </c>
      <c r="D344" s="8">
        <v>9</v>
      </c>
      <c r="E344" t="s">
        <v>18</v>
      </c>
      <c r="F344" t="s">
        <v>25</v>
      </c>
      <c r="G344" t="s">
        <v>26</v>
      </c>
      <c r="H344" t="s">
        <v>52</v>
      </c>
      <c r="I344" t="s">
        <v>39</v>
      </c>
      <c r="J344" s="5">
        <v>43445</v>
      </c>
      <c r="K344" t="s">
        <v>55</v>
      </c>
      <c r="L344" t="s">
        <v>58</v>
      </c>
      <c r="M344" t="s">
        <v>2</v>
      </c>
      <c r="N344" t="s">
        <v>3</v>
      </c>
      <c r="O344" s="12">
        <v>273</v>
      </c>
      <c r="P344">
        <v>20</v>
      </c>
      <c r="Q344" s="2">
        <f>Tabla1[[#This Row],[Precio unitario]]*Tabla1[[#This Row],[Cantidad]]</f>
        <v>5460</v>
      </c>
      <c r="R344" s="12">
        <v>573.30000000000007</v>
      </c>
    </row>
    <row r="345" spans="2:18" x14ac:dyDescent="0.25">
      <c r="B345" s="8">
        <v>1395</v>
      </c>
      <c r="C345" s="5">
        <v>43443</v>
      </c>
      <c r="D345" s="8">
        <v>9</v>
      </c>
      <c r="E345" t="s">
        <v>18</v>
      </c>
      <c r="F345" t="s">
        <v>25</v>
      </c>
      <c r="G345" t="s">
        <v>26</v>
      </c>
      <c r="H345" t="s">
        <v>52</v>
      </c>
      <c r="I345" t="s">
        <v>39</v>
      </c>
      <c r="J345" s="5">
        <v>43445</v>
      </c>
      <c r="K345" t="s">
        <v>55</v>
      </c>
      <c r="L345" t="s">
        <v>58</v>
      </c>
      <c r="M345" t="s">
        <v>4</v>
      </c>
      <c r="N345" t="s">
        <v>87</v>
      </c>
      <c r="O345" s="12">
        <v>487.19999999999993</v>
      </c>
      <c r="P345">
        <v>69</v>
      </c>
      <c r="Q345" s="2">
        <f>Tabla1[[#This Row],[Precio unitario]]*Tabla1[[#This Row],[Cantidad]]</f>
        <v>33616.799999999996</v>
      </c>
      <c r="R345" s="12">
        <v>3361.6800000000003</v>
      </c>
    </row>
    <row r="346" spans="2:18" x14ac:dyDescent="0.25">
      <c r="B346" s="8">
        <v>1396</v>
      </c>
      <c r="C346" s="5">
        <v>43440</v>
      </c>
      <c r="D346" s="8">
        <v>6</v>
      </c>
      <c r="E346" t="s">
        <v>12</v>
      </c>
      <c r="F346" t="s">
        <v>27</v>
      </c>
      <c r="G346" t="s">
        <v>28</v>
      </c>
      <c r="H346" t="s">
        <v>50</v>
      </c>
      <c r="I346" t="s">
        <v>31</v>
      </c>
      <c r="J346" s="5">
        <v>43442</v>
      </c>
      <c r="K346" t="s">
        <v>54</v>
      </c>
      <c r="L346" t="s">
        <v>59</v>
      </c>
      <c r="M346" t="s">
        <v>61</v>
      </c>
      <c r="N346" t="s">
        <v>82</v>
      </c>
      <c r="O346" s="12">
        <v>196</v>
      </c>
      <c r="P346">
        <v>68</v>
      </c>
      <c r="Q346" s="2">
        <f>Tabla1[[#This Row],[Precio unitario]]*Tabla1[[#This Row],[Cantidad]]</f>
        <v>13328</v>
      </c>
      <c r="R346" s="12">
        <v>1279.4879999999998</v>
      </c>
    </row>
    <row r="347" spans="2:18" x14ac:dyDescent="0.25">
      <c r="B347" s="8">
        <v>1397</v>
      </c>
      <c r="C347" s="5">
        <v>43442</v>
      </c>
      <c r="D347" s="8">
        <v>8</v>
      </c>
      <c r="E347" t="s">
        <v>9</v>
      </c>
      <c r="F347" t="s">
        <v>23</v>
      </c>
      <c r="G347" t="s">
        <v>22</v>
      </c>
      <c r="H347" t="s">
        <v>51</v>
      </c>
      <c r="I347" t="s">
        <v>31</v>
      </c>
      <c r="J347" s="5">
        <v>43444</v>
      </c>
      <c r="K347" t="s">
        <v>54</v>
      </c>
      <c r="L347" t="s">
        <v>58</v>
      </c>
      <c r="M347" t="s">
        <v>74</v>
      </c>
      <c r="N347" t="s">
        <v>84</v>
      </c>
      <c r="O347" s="12">
        <v>560</v>
      </c>
      <c r="P347">
        <v>52</v>
      </c>
      <c r="Q347" s="2">
        <f>Tabla1[[#This Row],[Precio unitario]]*Tabla1[[#This Row],[Cantidad]]</f>
        <v>29120</v>
      </c>
      <c r="R347" s="12">
        <v>2853.76</v>
      </c>
    </row>
    <row r="348" spans="2:18" x14ac:dyDescent="0.25">
      <c r="B348" s="8">
        <v>1398</v>
      </c>
      <c r="C348" s="5">
        <v>43442</v>
      </c>
      <c r="D348" s="8">
        <v>8</v>
      </c>
      <c r="E348" t="s">
        <v>9</v>
      </c>
      <c r="F348" t="s">
        <v>23</v>
      </c>
      <c r="G348" t="s">
        <v>22</v>
      </c>
      <c r="H348" t="s">
        <v>51</v>
      </c>
      <c r="I348" t="s">
        <v>31</v>
      </c>
      <c r="J348" s="5">
        <v>43444</v>
      </c>
      <c r="K348" t="s">
        <v>54</v>
      </c>
      <c r="L348" t="s">
        <v>58</v>
      </c>
      <c r="M348" t="s">
        <v>76</v>
      </c>
      <c r="N348" t="s">
        <v>92</v>
      </c>
      <c r="O348" s="12">
        <v>128.79999999999998</v>
      </c>
      <c r="P348">
        <v>40</v>
      </c>
      <c r="Q348" s="2">
        <f>Tabla1[[#This Row],[Precio unitario]]*Tabla1[[#This Row],[Cantidad]]</f>
        <v>5151.9999999999991</v>
      </c>
      <c r="R348" s="12">
        <v>540.96000000000015</v>
      </c>
    </row>
    <row r="349" spans="2:18" x14ac:dyDescent="0.25">
      <c r="B349" s="8">
        <v>1399</v>
      </c>
      <c r="C349" s="5">
        <v>43459</v>
      </c>
      <c r="D349" s="8">
        <v>25</v>
      </c>
      <c r="E349" t="s">
        <v>19</v>
      </c>
      <c r="F349" t="s">
        <v>33</v>
      </c>
      <c r="G349" t="s">
        <v>34</v>
      </c>
      <c r="H349" t="s">
        <v>48</v>
      </c>
      <c r="I349" t="s">
        <v>32</v>
      </c>
      <c r="J349" s="5">
        <v>43461</v>
      </c>
      <c r="K349" t="s">
        <v>55</v>
      </c>
      <c r="L349" t="s">
        <v>60</v>
      </c>
      <c r="M349" t="s">
        <v>73</v>
      </c>
      <c r="N349" t="s">
        <v>92</v>
      </c>
      <c r="O349" s="12">
        <v>140</v>
      </c>
      <c r="P349">
        <v>100</v>
      </c>
      <c r="Q349" s="2">
        <f>Tabla1[[#This Row],[Precio unitario]]*Tabla1[[#This Row],[Cantidad]]</f>
        <v>14000</v>
      </c>
      <c r="R349" s="12">
        <v>1372</v>
      </c>
    </row>
    <row r="350" spans="2:18" x14ac:dyDescent="0.25">
      <c r="B350" s="8">
        <v>1400</v>
      </c>
      <c r="C350" s="5">
        <v>43460</v>
      </c>
      <c r="D350" s="8">
        <v>26</v>
      </c>
      <c r="E350" t="s">
        <v>20</v>
      </c>
      <c r="F350" t="s">
        <v>37</v>
      </c>
      <c r="G350" t="s">
        <v>37</v>
      </c>
      <c r="H350" t="s">
        <v>45</v>
      </c>
      <c r="I350" t="s">
        <v>36</v>
      </c>
      <c r="J350" s="5">
        <v>43462</v>
      </c>
      <c r="K350" t="s">
        <v>56</v>
      </c>
      <c r="L350" t="s">
        <v>59</v>
      </c>
      <c r="M350" t="s">
        <v>80</v>
      </c>
      <c r="N350" t="s">
        <v>89</v>
      </c>
      <c r="O350" s="12">
        <v>298.90000000000003</v>
      </c>
      <c r="P350">
        <v>88</v>
      </c>
      <c r="Q350" s="2">
        <f>Tabla1[[#This Row],[Precio unitario]]*Tabla1[[#This Row],[Cantidad]]</f>
        <v>26303.200000000004</v>
      </c>
      <c r="R350" s="12">
        <v>2577.7136000000005</v>
      </c>
    </row>
    <row r="351" spans="2:18" x14ac:dyDescent="0.25">
      <c r="B351" s="8">
        <v>1401</v>
      </c>
      <c r="C351" s="5">
        <v>43460</v>
      </c>
      <c r="D351" s="8">
        <v>26</v>
      </c>
      <c r="E351" t="s">
        <v>20</v>
      </c>
      <c r="F351" t="s">
        <v>37</v>
      </c>
      <c r="G351" t="s">
        <v>37</v>
      </c>
      <c r="H351" t="s">
        <v>45</v>
      </c>
      <c r="I351" t="s">
        <v>36</v>
      </c>
      <c r="J351" s="5">
        <v>43462</v>
      </c>
      <c r="K351" t="s">
        <v>56</v>
      </c>
      <c r="L351" t="s">
        <v>59</v>
      </c>
      <c r="M351" t="s">
        <v>66</v>
      </c>
      <c r="N351" t="s">
        <v>83</v>
      </c>
      <c r="O351" s="12">
        <v>135.1</v>
      </c>
      <c r="P351">
        <v>46</v>
      </c>
      <c r="Q351" s="2">
        <f>Tabla1[[#This Row],[Precio unitario]]*Tabla1[[#This Row],[Cantidad]]</f>
        <v>6214.5999999999995</v>
      </c>
      <c r="R351" s="12">
        <v>596.60160000000008</v>
      </c>
    </row>
    <row r="352" spans="2:18" x14ac:dyDescent="0.25">
      <c r="B352" s="8">
        <v>1402</v>
      </c>
      <c r="C352" s="5">
        <v>43460</v>
      </c>
      <c r="D352" s="8">
        <v>26</v>
      </c>
      <c r="E352" t="s">
        <v>20</v>
      </c>
      <c r="F352" t="s">
        <v>37</v>
      </c>
      <c r="G352" t="s">
        <v>37</v>
      </c>
      <c r="H352" t="s">
        <v>45</v>
      </c>
      <c r="I352" t="s">
        <v>36</v>
      </c>
      <c r="J352" s="5">
        <v>43462</v>
      </c>
      <c r="K352" t="s">
        <v>56</v>
      </c>
      <c r="L352" t="s">
        <v>59</v>
      </c>
      <c r="M352" t="s">
        <v>68</v>
      </c>
      <c r="N352" t="s">
        <v>86</v>
      </c>
      <c r="O352" s="12">
        <v>257.59999999999997</v>
      </c>
      <c r="P352">
        <v>93</v>
      </c>
      <c r="Q352" s="2">
        <f>Tabla1[[#This Row],[Precio unitario]]*Tabla1[[#This Row],[Cantidad]]</f>
        <v>23956.799999999996</v>
      </c>
      <c r="R352" s="12">
        <v>2347.7664</v>
      </c>
    </row>
    <row r="353" spans="2:18" x14ac:dyDescent="0.25">
      <c r="B353" s="8">
        <v>1403</v>
      </c>
      <c r="C353" s="5">
        <v>43463</v>
      </c>
      <c r="D353" s="8">
        <v>29</v>
      </c>
      <c r="E353" t="s">
        <v>10</v>
      </c>
      <c r="F353" t="s">
        <v>40</v>
      </c>
      <c r="G353" t="s">
        <v>26</v>
      </c>
      <c r="H353" t="s">
        <v>47</v>
      </c>
      <c r="I353" t="s">
        <v>39</v>
      </c>
      <c r="J353" s="5">
        <v>43465</v>
      </c>
      <c r="K353" t="s">
        <v>54</v>
      </c>
      <c r="L353" t="s">
        <v>58</v>
      </c>
      <c r="M353" t="s">
        <v>61</v>
      </c>
      <c r="N353" t="s">
        <v>82</v>
      </c>
      <c r="O353" s="12">
        <v>196</v>
      </c>
      <c r="P353">
        <v>96</v>
      </c>
      <c r="Q353" s="2">
        <f>Tabla1[[#This Row],[Precio unitario]]*Tabla1[[#This Row],[Cantidad]]</f>
        <v>18816</v>
      </c>
      <c r="R353" s="12">
        <v>1975.68</v>
      </c>
    </row>
    <row r="354" spans="2:18" x14ac:dyDescent="0.25">
      <c r="B354" s="8">
        <v>1404</v>
      </c>
      <c r="C354" s="5">
        <v>43440</v>
      </c>
      <c r="D354" s="8">
        <v>6</v>
      </c>
      <c r="E354" t="s">
        <v>12</v>
      </c>
      <c r="F354" t="s">
        <v>27</v>
      </c>
      <c r="G354" t="s">
        <v>28</v>
      </c>
      <c r="H354" t="s">
        <v>50</v>
      </c>
      <c r="I354" t="s">
        <v>31</v>
      </c>
      <c r="J354" s="5">
        <v>43442</v>
      </c>
      <c r="K354" t="s">
        <v>56</v>
      </c>
      <c r="L354" t="s">
        <v>58</v>
      </c>
      <c r="M354" t="s">
        <v>1</v>
      </c>
      <c r="N354" t="s">
        <v>93</v>
      </c>
      <c r="O354" s="12">
        <v>178.5</v>
      </c>
      <c r="P354">
        <v>12</v>
      </c>
      <c r="Q354" s="2">
        <f>Tabla1[[#This Row],[Precio unitario]]*Tabla1[[#This Row],[Cantidad]]</f>
        <v>2142</v>
      </c>
      <c r="R354" s="12">
        <v>224.91000000000003</v>
      </c>
    </row>
    <row r="355" spans="2:18" x14ac:dyDescent="0.25">
      <c r="B355" s="8">
        <v>1406</v>
      </c>
      <c r="C355" s="5">
        <v>43438</v>
      </c>
      <c r="D355" s="8">
        <v>4</v>
      </c>
      <c r="E355" t="s">
        <v>7</v>
      </c>
      <c r="F355" t="s">
        <v>35</v>
      </c>
      <c r="G355" t="s">
        <v>35</v>
      </c>
      <c r="H355" t="s">
        <v>46</v>
      </c>
      <c r="I355" t="s">
        <v>32</v>
      </c>
      <c r="J355" s="5">
        <v>43440</v>
      </c>
      <c r="K355" t="s">
        <v>55</v>
      </c>
      <c r="L355" t="s">
        <v>59</v>
      </c>
      <c r="M355" t="s">
        <v>72</v>
      </c>
      <c r="N355" t="s">
        <v>94</v>
      </c>
      <c r="O355" s="12">
        <v>1134</v>
      </c>
      <c r="P355">
        <v>38</v>
      </c>
      <c r="Q355" s="2">
        <f>Tabla1[[#This Row],[Precio unitario]]*Tabla1[[#This Row],[Cantidad]]</f>
        <v>43092</v>
      </c>
      <c r="R355" s="12">
        <v>4093.7400000000002</v>
      </c>
    </row>
    <row r="356" spans="2:18" x14ac:dyDescent="0.25">
      <c r="B356" s="8">
        <v>1407</v>
      </c>
      <c r="C356" s="5">
        <v>43438</v>
      </c>
      <c r="D356" s="8">
        <v>4</v>
      </c>
      <c r="E356" t="s">
        <v>7</v>
      </c>
      <c r="F356" t="s">
        <v>35</v>
      </c>
      <c r="G356" t="s">
        <v>35</v>
      </c>
      <c r="H356" t="s">
        <v>46</v>
      </c>
      <c r="I356" t="s">
        <v>32</v>
      </c>
      <c r="J356" s="5">
        <v>43440</v>
      </c>
      <c r="K356" t="s">
        <v>55</v>
      </c>
      <c r="L356" t="s">
        <v>59</v>
      </c>
      <c r="M356" t="s">
        <v>81</v>
      </c>
      <c r="N356" t="s">
        <v>90</v>
      </c>
      <c r="O356" s="12">
        <v>98</v>
      </c>
      <c r="P356">
        <v>42</v>
      </c>
      <c r="Q356" s="2">
        <f>Tabla1[[#This Row],[Precio unitario]]*Tabla1[[#This Row],[Cantidad]]</f>
        <v>4116</v>
      </c>
      <c r="R356" s="12">
        <v>407.48400000000004</v>
      </c>
    </row>
    <row r="357" spans="2:18" x14ac:dyDescent="0.25">
      <c r="B357" s="8">
        <v>1409</v>
      </c>
      <c r="C357" s="5">
        <v>43442</v>
      </c>
      <c r="D357" s="8">
        <v>8</v>
      </c>
      <c r="E357" t="s">
        <v>9</v>
      </c>
      <c r="F357" t="s">
        <v>23</v>
      </c>
      <c r="G357" t="s">
        <v>22</v>
      </c>
      <c r="H357" t="s">
        <v>51</v>
      </c>
      <c r="I357" t="s">
        <v>31</v>
      </c>
      <c r="J357" s="5">
        <v>43444</v>
      </c>
      <c r="K357" t="s">
        <v>56</v>
      </c>
      <c r="L357" t="s">
        <v>59</v>
      </c>
      <c r="M357" t="s">
        <v>4</v>
      </c>
      <c r="N357" t="s">
        <v>87</v>
      </c>
      <c r="O357" s="12">
        <v>487.19999999999993</v>
      </c>
      <c r="P357">
        <v>100</v>
      </c>
      <c r="Q357" s="2">
        <f>Tabla1[[#This Row],[Precio unitario]]*Tabla1[[#This Row],[Cantidad]]</f>
        <v>48719.999999999993</v>
      </c>
      <c r="R357" s="12">
        <v>4823.28</v>
      </c>
    </row>
    <row r="358" spans="2:18" x14ac:dyDescent="0.25">
      <c r="B358" s="8">
        <v>1412</v>
      </c>
      <c r="C358" s="5">
        <v>43437</v>
      </c>
      <c r="D358" s="8">
        <v>3</v>
      </c>
      <c r="E358" t="s">
        <v>11</v>
      </c>
      <c r="F358" t="s">
        <v>43</v>
      </c>
      <c r="G358" t="s">
        <v>44</v>
      </c>
      <c r="H358" t="s">
        <v>49</v>
      </c>
      <c r="I358" t="s">
        <v>39</v>
      </c>
      <c r="J358" s="5">
        <v>43439</v>
      </c>
      <c r="K358" t="s">
        <v>54</v>
      </c>
      <c r="L358" t="s">
        <v>60</v>
      </c>
      <c r="M358" t="s">
        <v>69</v>
      </c>
      <c r="N358" t="s">
        <v>85</v>
      </c>
      <c r="O358" s="12">
        <v>140</v>
      </c>
      <c r="P358">
        <v>89</v>
      </c>
      <c r="Q358" s="2">
        <f>Tabla1[[#This Row],[Precio unitario]]*Tabla1[[#This Row],[Cantidad]]</f>
        <v>12460</v>
      </c>
      <c r="R358" s="12">
        <v>1221.08</v>
      </c>
    </row>
    <row r="359" spans="2:18" x14ac:dyDescent="0.25">
      <c r="B359" s="8">
        <v>1413</v>
      </c>
      <c r="C359" s="5">
        <v>43437</v>
      </c>
      <c r="D359" s="8">
        <v>3</v>
      </c>
      <c r="E359" t="s">
        <v>11</v>
      </c>
      <c r="F359" t="s">
        <v>43</v>
      </c>
      <c r="G359" t="s">
        <v>44</v>
      </c>
      <c r="H359" t="s">
        <v>49</v>
      </c>
      <c r="I359" t="s">
        <v>39</v>
      </c>
      <c r="J359" s="5">
        <v>43439</v>
      </c>
      <c r="K359" t="s">
        <v>54</v>
      </c>
      <c r="L359" t="s">
        <v>60</v>
      </c>
      <c r="M359" t="s">
        <v>74</v>
      </c>
      <c r="N359" t="s">
        <v>84</v>
      </c>
      <c r="O359" s="12">
        <v>560</v>
      </c>
      <c r="P359">
        <v>12</v>
      </c>
      <c r="Q359" s="2">
        <f>Tabla1[[#This Row],[Precio unitario]]*Tabla1[[#This Row],[Cantidad]]</f>
        <v>6720</v>
      </c>
      <c r="R359" s="12">
        <v>651.84</v>
      </c>
    </row>
    <row r="360" spans="2:18" x14ac:dyDescent="0.25">
      <c r="B360" s="8">
        <v>1417</v>
      </c>
      <c r="C360" s="5">
        <v>43444</v>
      </c>
      <c r="D360" s="8">
        <v>10</v>
      </c>
      <c r="E360" t="s">
        <v>14</v>
      </c>
      <c r="F360" t="s">
        <v>33</v>
      </c>
      <c r="G360" t="s">
        <v>34</v>
      </c>
      <c r="H360" t="s">
        <v>48</v>
      </c>
      <c r="I360" t="s">
        <v>32</v>
      </c>
      <c r="J360" s="5">
        <v>43446</v>
      </c>
      <c r="K360" t="s">
        <v>54</v>
      </c>
      <c r="L360" t="s">
        <v>59</v>
      </c>
      <c r="M360" t="s">
        <v>70</v>
      </c>
      <c r="N360" t="s">
        <v>91</v>
      </c>
      <c r="O360" s="12">
        <v>140</v>
      </c>
      <c r="P360">
        <v>97</v>
      </c>
      <c r="Q360" s="2">
        <f>Tabla1[[#This Row],[Precio unitario]]*Tabla1[[#This Row],[Cantidad]]</f>
        <v>13580</v>
      </c>
      <c r="R360" s="12">
        <v>1412.3200000000002</v>
      </c>
    </row>
    <row r="361" spans="2:18" x14ac:dyDescent="0.25">
      <c r="B361" s="8">
        <v>1419</v>
      </c>
      <c r="C361" s="5">
        <v>43444</v>
      </c>
      <c r="D361" s="8">
        <v>10</v>
      </c>
      <c r="E361" t="s">
        <v>14</v>
      </c>
      <c r="F361" t="s">
        <v>33</v>
      </c>
      <c r="G361" t="s">
        <v>34</v>
      </c>
      <c r="H361" t="s">
        <v>48</v>
      </c>
      <c r="I361" t="s">
        <v>32</v>
      </c>
      <c r="J361" s="5"/>
      <c r="K361" t="s">
        <v>55</v>
      </c>
      <c r="L361"/>
      <c r="M361" t="s">
        <v>62</v>
      </c>
      <c r="N361" t="s">
        <v>91</v>
      </c>
      <c r="O361" s="12">
        <v>49</v>
      </c>
      <c r="P361">
        <v>53</v>
      </c>
      <c r="Q361" s="2">
        <f>Tabla1[[#This Row],[Precio unitario]]*Tabla1[[#This Row],[Cantidad]]</f>
        <v>2597</v>
      </c>
      <c r="R361" s="12">
        <v>246.71499999999997</v>
      </c>
    </row>
    <row r="362" spans="2:18" x14ac:dyDescent="0.25">
      <c r="B362" s="8">
        <v>1420</v>
      </c>
      <c r="C362" s="5">
        <v>43445</v>
      </c>
      <c r="D362" s="8">
        <v>11</v>
      </c>
      <c r="E362" t="s">
        <v>16</v>
      </c>
      <c r="F362" t="s">
        <v>37</v>
      </c>
      <c r="G362" t="s">
        <v>37</v>
      </c>
      <c r="H362" t="s">
        <v>45</v>
      </c>
      <c r="I362" t="s">
        <v>36</v>
      </c>
      <c r="J362" s="5"/>
      <c r="K362" t="s">
        <v>56</v>
      </c>
      <c r="L362"/>
      <c r="M362" t="s">
        <v>74</v>
      </c>
      <c r="N362" t="s">
        <v>84</v>
      </c>
      <c r="O362" s="12">
        <v>560</v>
      </c>
      <c r="P362">
        <v>61</v>
      </c>
      <c r="Q362" s="2">
        <f>Tabla1[[#This Row],[Precio unitario]]*Tabla1[[#This Row],[Cantidad]]</f>
        <v>34160</v>
      </c>
      <c r="R362" s="12">
        <v>3484.3199999999997</v>
      </c>
    </row>
    <row r="363" spans="2:18" x14ac:dyDescent="0.25">
      <c r="B363" s="8">
        <v>1421</v>
      </c>
      <c r="C363" s="5">
        <v>43435</v>
      </c>
      <c r="D363" s="8">
        <v>1</v>
      </c>
      <c r="E363" t="s">
        <v>17</v>
      </c>
      <c r="F363" t="s">
        <v>29</v>
      </c>
      <c r="G363" t="s">
        <v>30</v>
      </c>
      <c r="H363" t="s">
        <v>51</v>
      </c>
      <c r="I363" t="s">
        <v>31</v>
      </c>
      <c r="J363" s="5"/>
      <c r="K363" t="s">
        <v>56</v>
      </c>
      <c r="L363"/>
      <c r="M363" t="s">
        <v>68</v>
      </c>
      <c r="N363" t="s">
        <v>86</v>
      </c>
      <c r="O363" s="12">
        <v>257.59999999999997</v>
      </c>
      <c r="P363">
        <v>45</v>
      </c>
      <c r="Q363" s="2">
        <f>Tabla1[[#This Row],[Precio unitario]]*Tabla1[[#This Row],[Cantidad]]</f>
        <v>11591.999999999998</v>
      </c>
      <c r="R363" s="12">
        <v>1136.0159999999998</v>
      </c>
    </row>
    <row r="364" spans="2:18" x14ac:dyDescent="0.25">
      <c r="B364" s="8">
        <v>1422</v>
      </c>
      <c r="C364" s="5">
        <v>43462</v>
      </c>
      <c r="D364" s="8">
        <v>28</v>
      </c>
      <c r="E364" t="s">
        <v>13</v>
      </c>
      <c r="F364" t="s">
        <v>24</v>
      </c>
      <c r="G364" t="s">
        <v>38</v>
      </c>
      <c r="H364" t="s">
        <v>45</v>
      </c>
      <c r="I364" t="s">
        <v>36</v>
      </c>
      <c r="J364" s="5">
        <v>43464</v>
      </c>
      <c r="K364" t="s">
        <v>56</v>
      </c>
      <c r="L364" t="s">
        <v>59</v>
      </c>
      <c r="M364" t="s">
        <v>65</v>
      </c>
      <c r="N364" t="s">
        <v>82</v>
      </c>
      <c r="O364" s="12">
        <v>644</v>
      </c>
      <c r="P364">
        <v>43</v>
      </c>
      <c r="Q364" s="2">
        <f>Tabla1[[#This Row],[Precio unitario]]*Tabla1[[#This Row],[Cantidad]]</f>
        <v>27692</v>
      </c>
      <c r="R364" s="12">
        <v>2769.2000000000003</v>
      </c>
    </row>
    <row r="365" spans="2:18" x14ac:dyDescent="0.25">
      <c r="B365" s="8">
        <v>1423</v>
      </c>
      <c r="C365" s="5">
        <v>43443</v>
      </c>
      <c r="D365" s="8">
        <v>9</v>
      </c>
      <c r="E365" t="s">
        <v>18</v>
      </c>
      <c r="F365" t="s">
        <v>25</v>
      </c>
      <c r="G365" t="s">
        <v>26</v>
      </c>
      <c r="H365" t="s">
        <v>52</v>
      </c>
      <c r="I365" t="s">
        <v>39</v>
      </c>
      <c r="J365" s="5">
        <v>43445</v>
      </c>
      <c r="K365" t="s">
        <v>55</v>
      </c>
      <c r="L365" t="s">
        <v>58</v>
      </c>
      <c r="M365" t="s">
        <v>66</v>
      </c>
      <c r="N365" t="s">
        <v>83</v>
      </c>
      <c r="O365" s="12">
        <v>135.1</v>
      </c>
      <c r="P365">
        <v>18</v>
      </c>
      <c r="Q365" s="2">
        <f>Tabla1[[#This Row],[Precio unitario]]*Tabla1[[#This Row],[Cantidad]]</f>
        <v>2431.7999999999997</v>
      </c>
      <c r="R365" s="12">
        <v>231.02100000000002</v>
      </c>
    </row>
    <row r="366" spans="2:18" x14ac:dyDescent="0.25">
      <c r="B366" s="8">
        <v>1424</v>
      </c>
      <c r="C366" s="5">
        <v>43440</v>
      </c>
      <c r="D366" s="8">
        <v>6</v>
      </c>
      <c r="E366" t="s">
        <v>12</v>
      </c>
      <c r="F366" t="s">
        <v>27</v>
      </c>
      <c r="G366" t="s">
        <v>28</v>
      </c>
      <c r="H366" t="s">
        <v>50</v>
      </c>
      <c r="I366" t="s">
        <v>31</v>
      </c>
      <c r="J366" s="5">
        <v>43442</v>
      </c>
      <c r="K366" t="s">
        <v>54</v>
      </c>
      <c r="L366" t="s">
        <v>59</v>
      </c>
      <c r="M366" t="s">
        <v>1</v>
      </c>
      <c r="N366" t="s">
        <v>93</v>
      </c>
      <c r="O366" s="12">
        <v>178.5</v>
      </c>
      <c r="P366">
        <v>41</v>
      </c>
      <c r="Q366" s="2">
        <f>Tabla1[[#This Row],[Precio unitario]]*Tabla1[[#This Row],[Cantidad]]</f>
        <v>7318.5</v>
      </c>
      <c r="R366" s="12">
        <v>709.89450000000011</v>
      </c>
    </row>
    <row r="367" spans="2:18" x14ac:dyDescent="0.25">
      <c r="B367" s="8">
        <v>1425</v>
      </c>
      <c r="C367" s="5">
        <v>43442</v>
      </c>
      <c r="D367" s="8">
        <v>8</v>
      </c>
      <c r="E367" t="s">
        <v>9</v>
      </c>
      <c r="F367" t="s">
        <v>23</v>
      </c>
      <c r="G367" t="s">
        <v>22</v>
      </c>
      <c r="H367" t="s">
        <v>51</v>
      </c>
      <c r="I367" t="s">
        <v>31</v>
      </c>
      <c r="J367" s="5">
        <v>43444</v>
      </c>
      <c r="K367" t="s">
        <v>54</v>
      </c>
      <c r="L367" t="s">
        <v>58</v>
      </c>
      <c r="M367" t="s">
        <v>1</v>
      </c>
      <c r="N367" t="s">
        <v>93</v>
      </c>
      <c r="O367" s="12">
        <v>178.5</v>
      </c>
      <c r="P367">
        <v>19</v>
      </c>
      <c r="Q367" s="2">
        <f>Tabla1[[#This Row],[Precio unitario]]*Tabla1[[#This Row],[Cantidad]]</f>
        <v>3391.5</v>
      </c>
      <c r="R367" s="12">
        <v>335.75850000000003</v>
      </c>
    </row>
    <row r="368" spans="2:18" x14ac:dyDescent="0.25">
      <c r="B368" s="8">
        <v>1426</v>
      </c>
      <c r="C368" s="5">
        <v>43459</v>
      </c>
      <c r="D368" s="8">
        <v>25</v>
      </c>
      <c r="E368" t="s">
        <v>19</v>
      </c>
      <c r="F368" t="s">
        <v>33</v>
      </c>
      <c r="G368" t="s">
        <v>34</v>
      </c>
      <c r="H368" t="s">
        <v>48</v>
      </c>
      <c r="I368" t="s">
        <v>32</v>
      </c>
      <c r="J368" s="5">
        <v>43461</v>
      </c>
      <c r="K368" t="s">
        <v>55</v>
      </c>
      <c r="L368" t="s">
        <v>60</v>
      </c>
      <c r="M368" t="s">
        <v>67</v>
      </c>
      <c r="N368" t="s">
        <v>85</v>
      </c>
      <c r="O368" s="12">
        <v>308</v>
      </c>
      <c r="P368">
        <v>65</v>
      </c>
      <c r="Q368" s="2">
        <f>Tabla1[[#This Row],[Precio unitario]]*Tabla1[[#This Row],[Cantidad]]</f>
        <v>20020</v>
      </c>
      <c r="R368" s="12">
        <v>1941.94</v>
      </c>
    </row>
    <row r="369" spans="2:18" x14ac:dyDescent="0.25">
      <c r="B369" s="8">
        <v>1427</v>
      </c>
      <c r="C369" s="5">
        <v>43460</v>
      </c>
      <c r="D369" s="8">
        <v>26</v>
      </c>
      <c r="E369" t="s">
        <v>20</v>
      </c>
      <c r="F369" t="s">
        <v>37</v>
      </c>
      <c r="G369" t="s">
        <v>37</v>
      </c>
      <c r="H369" t="s">
        <v>45</v>
      </c>
      <c r="I369" t="s">
        <v>36</v>
      </c>
      <c r="J369" s="5">
        <v>43462</v>
      </c>
      <c r="K369" t="s">
        <v>56</v>
      </c>
      <c r="L369" t="s">
        <v>59</v>
      </c>
      <c r="M369" t="s">
        <v>78</v>
      </c>
      <c r="N369" t="s">
        <v>94</v>
      </c>
      <c r="O369" s="12">
        <v>350</v>
      </c>
      <c r="P369">
        <v>13</v>
      </c>
      <c r="Q369" s="2">
        <f>Tabla1[[#This Row],[Precio unitario]]*Tabla1[[#This Row],[Cantidad]]</f>
        <v>4550</v>
      </c>
      <c r="R369" s="12">
        <v>450.44999999999993</v>
      </c>
    </row>
    <row r="370" spans="2:18" x14ac:dyDescent="0.25">
      <c r="B370" s="8">
        <v>1428</v>
      </c>
      <c r="C370" s="5">
        <v>43463</v>
      </c>
      <c r="D370" s="8">
        <v>29</v>
      </c>
      <c r="E370" t="s">
        <v>10</v>
      </c>
      <c r="F370" t="s">
        <v>40</v>
      </c>
      <c r="G370" t="s">
        <v>26</v>
      </c>
      <c r="H370" t="s">
        <v>47</v>
      </c>
      <c r="I370" t="s">
        <v>39</v>
      </c>
      <c r="J370" s="5">
        <v>43465</v>
      </c>
      <c r="K370" t="s">
        <v>54</v>
      </c>
      <c r="L370" t="s">
        <v>58</v>
      </c>
      <c r="M370" t="s">
        <v>71</v>
      </c>
      <c r="N370" t="s">
        <v>95</v>
      </c>
      <c r="O370" s="12">
        <v>546</v>
      </c>
      <c r="P370">
        <v>54</v>
      </c>
      <c r="Q370" s="2">
        <f>Tabla1[[#This Row],[Precio unitario]]*Tabla1[[#This Row],[Cantidad]]</f>
        <v>29484</v>
      </c>
      <c r="R370" s="12">
        <v>3007.3680000000004</v>
      </c>
    </row>
    <row r="371" spans="2:18" x14ac:dyDescent="0.25">
      <c r="B371" s="8">
        <v>1429</v>
      </c>
      <c r="C371" s="5">
        <v>43440</v>
      </c>
      <c r="D371" s="8">
        <v>6</v>
      </c>
      <c r="E371" t="s">
        <v>12</v>
      </c>
      <c r="F371" t="s">
        <v>27</v>
      </c>
      <c r="G371" t="s">
        <v>28</v>
      </c>
      <c r="H371" t="s">
        <v>50</v>
      </c>
      <c r="I371" t="s">
        <v>31</v>
      </c>
      <c r="J371" s="5">
        <v>43442</v>
      </c>
      <c r="K371" t="s">
        <v>56</v>
      </c>
      <c r="L371" t="s">
        <v>58</v>
      </c>
      <c r="M371" t="s">
        <v>63</v>
      </c>
      <c r="N371" t="s">
        <v>91</v>
      </c>
      <c r="O371" s="12">
        <v>420</v>
      </c>
      <c r="P371">
        <v>33</v>
      </c>
      <c r="Q371" s="2">
        <f>Tabla1[[#This Row],[Precio unitario]]*Tabla1[[#This Row],[Cantidad]]</f>
        <v>13860</v>
      </c>
      <c r="R371" s="12">
        <v>1330.56</v>
      </c>
    </row>
    <row r="372" spans="2:18" x14ac:dyDescent="0.25">
      <c r="B372" s="8">
        <v>1430</v>
      </c>
      <c r="C372" s="5">
        <v>43440</v>
      </c>
      <c r="D372" s="8">
        <v>6</v>
      </c>
      <c r="E372" t="s">
        <v>12</v>
      </c>
      <c r="F372" t="s">
        <v>27</v>
      </c>
      <c r="G372" t="s">
        <v>28</v>
      </c>
      <c r="H372" t="s">
        <v>50</v>
      </c>
      <c r="I372" t="s">
        <v>31</v>
      </c>
      <c r="J372" s="5">
        <v>43442</v>
      </c>
      <c r="K372" t="s">
        <v>56</v>
      </c>
      <c r="L372" t="s">
        <v>58</v>
      </c>
      <c r="M372" t="s">
        <v>64</v>
      </c>
      <c r="N372" t="s">
        <v>91</v>
      </c>
      <c r="O372" s="12">
        <v>742</v>
      </c>
      <c r="P372">
        <v>34</v>
      </c>
      <c r="Q372" s="2">
        <f>Tabla1[[#This Row],[Precio unitario]]*Tabla1[[#This Row],[Cantidad]]</f>
        <v>25228</v>
      </c>
      <c r="R372" s="12">
        <v>2598.4840000000004</v>
      </c>
    </row>
    <row r="373" spans="2:18" x14ac:dyDescent="0.25">
      <c r="B373" s="8">
        <v>1431</v>
      </c>
      <c r="C373" s="5">
        <v>43438</v>
      </c>
      <c r="D373" s="8">
        <v>4</v>
      </c>
      <c r="E373" t="s">
        <v>7</v>
      </c>
      <c r="F373" t="s">
        <v>35</v>
      </c>
      <c r="G373" t="s">
        <v>35</v>
      </c>
      <c r="H373" t="s">
        <v>46</v>
      </c>
      <c r="I373" t="s">
        <v>32</v>
      </c>
      <c r="J373" s="5"/>
      <c r="L373"/>
      <c r="M373" t="s">
        <v>79</v>
      </c>
      <c r="N373" t="s">
        <v>3</v>
      </c>
      <c r="O373" s="12">
        <v>532</v>
      </c>
      <c r="P373">
        <v>59</v>
      </c>
      <c r="Q373" s="2">
        <f>Tabla1[[#This Row],[Precio unitario]]*Tabla1[[#This Row],[Cantidad]]</f>
        <v>31388</v>
      </c>
      <c r="R373" s="12">
        <v>3170.1880000000001</v>
      </c>
    </row>
    <row r="374" spans="2:18" x14ac:dyDescent="0.25">
      <c r="B374" s="8">
        <v>1432</v>
      </c>
      <c r="C374" s="5">
        <v>43437</v>
      </c>
      <c r="D374" s="8">
        <v>3</v>
      </c>
      <c r="E374" t="s">
        <v>11</v>
      </c>
      <c r="F374" t="s">
        <v>43</v>
      </c>
      <c r="G374" t="s">
        <v>44</v>
      </c>
      <c r="H374" t="s">
        <v>49</v>
      </c>
      <c r="I374" t="s">
        <v>39</v>
      </c>
      <c r="J374" s="5"/>
      <c r="L374"/>
      <c r="M374" t="s">
        <v>77</v>
      </c>
      <c r="N374" t="s">
        <v>82</v>
      </c>
      <c r="O374" s="12">
        <v>41.86</v>
      </c>
      <c r="P374">
        <v>24</v>
      </c>
      <c r="Q374" s="2">
        <f>Tabla1[[#This Row],[Precio unitario]]*Tabla1[[#This Row],[Cantidad]]</f>
        <v>1004.64</v>
      </c>
      <c r="R374" s="12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tablasDinamicas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Franz Scheller </cp:lastModifiedBy>
  <dcterms:created xsi:type="dcterms:W3CDTF">2019-07-08T06:12:44Z</dcterms:created>
  <dcterms:modified xsi:type="dcterms:W3CDTF">2023-06-27T10:56:43Z</dcterms:modified>
</cp:coreProperties>
</file>